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65" i="2"/>
  <c r="G3" i="1"/>
  <c r="K3" s="1"/>
  <c r="I20" i="3" s="1"/>
  <c r="G4" i="1"/>
  <c r="E3"/>
  <c r="C20" i="3" s="1"/>
  <c r="C21" s="1"/>
  <c r="C22" s="1"/>
  <c r="C23" s="1"/>
  <c r="C24" s="1"/>
  <c r="D20"/>
  <c r="G5" i="1"/>
  <c r="K5" s="1"/>
  <c r="G11"/>
  <c r="K11" s="1"/>
  <c r="G10"/>
  <c r="H10" s="1"/>
  <c r="G9"/>
  <c r="H9" s="1"/>
  <c r="G8"/>
  <c r="H8" s="1"/>
  <c r="G7"/>
  <c r="K7" s="1"/>
  <c r="G6"/>
  <c r="K6" s="1"/>
  <c r="H4"/>
  <c r="G2"/>
  <c r="K2" s="1"/>
  <c r="E11"/>
  <c r="E10"/>
  <c r="J10"/>
  <c r="E9"/>
  <c r="I9" s="1"/>
  <c r="E8"/>
  <c r="I8"/>
  <c r="E7"/>
  <c r="E6"/>
  <c r="J6" s="1"/>
  <c r="E5"/>
  <c r="J5" s="1"/>
  <c r="E4"/>
  <c r="I4" s="1"/>
  <c r="E2"/>
  <c r="E13"/>
  <c r="F42" i="2"/>
  <c r="J3" i="1"/>
  <c r="H20" i="3" s="1"/>
  <c r="F13" i="1"/>
  <c r="K4"/>
  <c r="I3"/>
  <c r="G20" i="3" s="1"/>
  <c r="J11" i="1"/>
  <c r="J8"/>
  <c r="J7"/>
  <c r="J4"/>
  <c r="I6"/>
  <c r="I7"/>
  <c r="I11"/>
  <c r="J2"/>
  <c r="I2"/>
  <c r="I10"/>
  <c r="J9"/>
  <c r="E20" i="3" l="1"/>
  <c r="H7" i="1"/>
  <c r="H3"/>
  <c r="F20" i="3" s="1"/>
  <c r="H11" i="1"/>
  <c r="H5"/>
  <c r="K9"/>
  <c r="G13"/>
  <c r="H2"/>
  <c r="H6"/>
  <c r="I5"/>
  <c r="I13" s="1"/>
  <c r="K8"/>
  <c r="K10"/>
  <c r="H13" l="1"/>
</calcChain>
</file>

<file path=xl/sharedStrings.xml><?xml version="1.0" encoding="utf-8"?>
<sst xmlns="http://schemas.openxmlformats.org/spreadsheetml/2006/main" count="179" uniqueCount="81">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</sst>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833333333333387E-2"/>
          <c:y val="4.8611111111111112E-2"/>
          <c:w val="0.7041666666666665"/>
          <c:h val="0.82986111111111149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52.5</c:v>
                </c:pt>
              </c:numCache>
            </c:numRef>
          </c:val>
        </c:ser>
        <c:marker val="1"/>
        <c:axId val="84303872"/>
        <c:axId val="84305408"/>
      </c:lineChart>
      <c:catAx>
        <c:axId val="843038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4305408"/>
        <c:crosses val="autoZero"/>
        <c:auto val="1"/>
        <c:lblAlgn val="ctr"/>
        <c:lblOffset val="100"/>
      </c:catAx>
      <c:valAx>
        <c:axId val="84305408"/>
        <c:scaling>
          <c:orientation val="minMax"/>
        </c:scaling>
        <c:axPos val="l"/>
        <c:majorGridlines/>
        <c:numFmt formatCode="General" sourceLinked="1"/>
        <c:tickLblPos val="nextTo"/>
        <c:crossAx val="843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75000000000036"/>
          <c:y val="0.37152777777777818"/>
          <c:w val="0.11458333333333325"/>
          <c:h val="0.24999999999999994"/>
        </c:manualLayout>
      </c:layout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17" sqref="E17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>
        <v>0</v>
      </c>
      <c r="E2">
        <f>60</f>
        <v>60</v>
      </c>
      <c r="F2">
        <v>0</v>
      </c>
      <c r="G2">
        <f>SUMIF('Horas insumidas'!$E$6:$E$118,A2,'Horas insumidas'!$F$6:$F$118)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>
      <c r="A3" t="s">
        <v>13</v>
      </c>
      <c r="B3" t="s">
        <v>14</v>
      </c>
      <c r="C3" t="s">
        <v>63</v>
      </c>
      <c r="D3">
        <v>100</v>
      </c>
      <c r="E3">
        <f>40</f>
        <v>40</v>
      </c>
      <c r="F3">
        <v>40</v>
      </c>
      <c r="G3">
        <f>SUMIF('Horas insumidas'!$E$6:$E$118,A3,'Horas insumidas'!$F$6:$F$118)+SUMIF('Horas insumidas'!$E$6:$E$118,A12,'Horas insumidas'!$F$6:$F$118)</f>
        <v>52.5</v>
      </c>
      <c r="H3">
        <f>F3-G3</f>
        <v>-12.5</v>
      </c>
      <c r="I3">
        <f>F3-E3</f>
        <v>0</v>
      </c>
      <c r="J3">
        <f>F3/E3</f>
        <v>1</v>
      </c>
      <c r="K3">
        <f>F3/G3</f>
        <v>0.76190476190476186</v>
      </c>
    </row>
    <row r="4" spans="1:11">
      <c r="A4" t="s">
        <v>15</v>
      </c>
      <c r="B4" t="s">
        <v>16</v>
      </c>
      <c r="C4" t="s">
        <v>17</v>
      </c>
      <c r="D4">
        <v>0</v>
      </c>
      <c r="E4">
        <f>40</f>
        <v>40</v>
      </c>
      <c r="F4">
        <v>0</v>
      </c>
      <c r="G4">
        <f>SUMIF('Horas insumidas'!$E$6:$E$118,A4,'Horas insumidas'!$F$6:$F$118)</f>
        <v>0</v>
      </c>
      <c r="H4">
        <f t="shared" ref="H4:H11" si="0">F4-G4</f>
        <v>0</v>
      </c>
      <c r="I4">
        <f t="shared" ref="I4:I11" si="1">F4-E4</f>
        <v>-40</v>
      </c>
      <c r="J4">
        <f t="shared" ref="J4:J11" si="2">F4/E4</f>
        <v>0</v>
      </c>
      <c r="K4" t="e">
        <f t="shared" ref="K4:K11" si="3">F4/G4</f>
        <v>#DIV/0!</v>
      </c>
    </row>
    <row r="5" spans="1:11">
      <c r="A5" t="s">
        <v>18</v>
      </c>
      <c r="B5" t="s">
        <v>19</v>
      </c>
      <c r="C5" t="s">
        <v>17</v>
      </c>
      <c r="D5">
        <v>0</v>
      </c>
      <c r="E5">
        <f>40</f>
        <v>40</v>
      </c>
      <c r="F5">
        <v>0</v>
      </c>
      <c r="G5">
        <f>SUMIF('Horas insumidas'!$E$6:$E$118,A5,'Horas insumidas'!$F$6:$F$118)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20</v>
      </c>
      <c r="B6" t="s">
        <v>21</v>
      </c>
      <c r="C6" t="s">
        <v>17</v>
      </c>
      <c r="D6">
        <v>0</v>
      </c>
      <c r="E6">
        <f>40</f>
        <v>40</v>
      </c>
      <c r="F6">
        <v>0</v>
      </c>
      <c r="G6">
        <f>SUMIF('Horas insumidas'!$E$6:$E$118,A6,'Horas insumidas'!$F$6:$F$118)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22</v>
      </c>
      <c r="B7" t="s">
        <v>23</v>
      </c>
      <c r="C7" t="s">
        <v>17</v>
      </c>
      <c r="D7">
        <v>0</v>
      </c>
      <c r="E7">
        <f>40</f>
        <v>40</v>
      </c>
      <c r="F7">
        <v>0</v>
      </c>
      <c r="G7">
        <f>SUMIF('Horas insumidas'!$E$6:$E$118,A7,'Horas insumidas'!$F$6:$F$118)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24</v>
      </c>
      <c r="B8" t="s">
        <v>25</v>
      </c>
      <c r="C8" t="s">
        <v>17</v>
      </c>
      <c r="D8">
        <v>0</v>
      </c>
      <c r="E8">
        <f>20</f>
        <v>20</v>
      </c>
      <c r="F8">
        <v>0</v>
      </c>
      <c r="G8">
        <f>SUMIF('Horas insumidas'!$E$6:$E$118,A8,'Horas insumidas'!$F$6:$F$118)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26</v>
      </c>
      <c r="B9" t="s">
        <v>27</v>
      </c>
      <c r="C9" t="s">
        <v>17</v>
      </c>
      <c r="D9">
        <v>0</v>
      </c>
      <c r="E9">
        <f>20</f>
        <v>20</v>
      </c>
      <c r="F9">
        <v>0</v>
      </c>
      <c r="G9">
        <f>SUMIF('Horas insumidas'!$E$6:$E$118,A9,'Horas insumidas'!$F$6:$F$118)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28</v>
      </c>
      <c r="B10" t="s">
        <v>29</v>
      </c>
      <c r="C10" t="s">
        <v>17</v>
      </c>
      <c r="D10">
        <v>0</v>
      </c>
      <c r="E10">
        <f>40</f>
        <v>40</v>
      </c>
      <c r="F10">
        <v>0</v>
      </c>
      <c r="G10">
        <f>SUMIF('Horas insumidas'!$E$6:$E$118,A10,'Horas insumidas'!$F$6:$F$118)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30</v>
      </c>
      <c r="B11" t="s">
        <v>31</v>
      </c>
      <c r="C11" t="s">
        <v>17</v>
      </c>
      <c r="D11">
        <v>0</v>
      </c>
      <c r="E11">
        <f>20</f>
        <v>20</v>
      </c>
      <c r="F11">
        <v>0</v>
      </c>
      <c r="G11">
        <f>SUMIF('Horas insumidas'!$E$6:$E$118,A11,'Horas insumidas'!$F$6:$F$118)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t="s">
        <v>72</v>
      </c>
      <c r="B12" t="s">
        <v>73</v>
      </c>
    </row>
    <row r="13" spans="1:11">
      <c r="D13" t="s">
        <v>32</v>
      </c>
      <c r="E13">
        <f>SUM(E2:E11)</f>
        <v>360</v>
      </c>
      <c r="F13">
        <f>SUM(F2:F11)</f>
        <v>40</v>
      </c>
      <c r="G13">
        <f>SUM(G2:G11)</f>
        <v>52.5</v>
      </c>
      <c r="H13">
        <f>SUM(H2:H11)</f>
        <v>-12.5</v>
      </c>
      <c r="I13">
        <f>SUM(I2:I11)</f>
        <v>-320</v>
      </c>
    </row>
    <row r="16" spans="1:11">
      <c r="B1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65"/>
  <sheetViews>
    <sheetView tabSelected="1" topLeftCell="A31" workbookViewId="0">
      <selection activeCell="E46" sqref="E46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33</v>
      </c>
      <c r="C2" s="5" t="s">
        <v>34</v>
      </c>
      <c r="D2" s="5" t="s">
        <v>35</v>
      </c>
      <c r="E2" s="5" t="s">
        <v>52</v>
      </c>
      <c r="F2" s="6" t="s">
        <v>36</v>
      </c>
    </row>
    <row r="3" spans="2:6">
      <c r="B3" s="1">
        <v>40428</v>
      </c>
      <c r="C3" t="s">
        <v>40</v>
      </c>
      <c r="D3" t="s">
        <v>41</v>
      </c>
      <c r="F3">
        <v>2</v>
      </c>
    </row>
    <row r="4" spans="2:6">
      <c r="B4" s="1">
        <v>40429</v>
      </c>
      <c r="C4" t="s">
        <v>51</v>
      </c>
      <c r="D4" t="s">
        <v>54</v>
      </c>
      <c r="F4">
        <v>1</v>
      </c>
    </row>
    <row r="5" spans="2:6">
      <c r="B5" s="1">
        <v>40429</v>
      </c>
      <c r="C5" t="s">
        <v>40</v>
      </c>
      <c r="D5" t="s">
        <v>42</v>
      </c>
      <c r="F5">
        <v>1.5</v>
      </c>
    </row>
    <row r="6" spans="2:6">
      <c r="B6" s="1">
        <v>40431</v>
      </c>
      <c r="C6" t="s">
        <v>40</v>
      </c>
      <c r="D6" t="s">
        <v>43</v>
      </c>
      <c r="F6">
        <v>3</v>
      </c>
    </row>
    <row r="7" spans="2:6">
      <c r="B7" s="1">
        <v>40432</v>
      </c>
      <c r="C7" t="s">
        <v>37</v>
      </c>
      <c r="D7" t="s">
        <v>39</v>
      </c>
      <c r="F7">
        <v>4</v>
      </c>
    </row>
    <row r="8" spans="2:6">
      <c r="B8" s="1">
        <v>40432</v>
      </c>
      <c r="C8" t="s">
        <v>40</v>
      </c>
      <c r="D8" t="s">
        <v>44</v>
      </c>
      <c r="F8">
        <v>0.5</v>
      </c>
    </row>
    <row r="9" spans="2:6">
      <c r="B9" s="1">
        <v>40432</v>
      </c>
      <c r="C9" t="s">
        <v>48</v>
      </c>
      <c r="D9" t="s">
        <v>41</v>
      </c>
      <c r="F9">
        <v>2</v>
      </c>
    </row>
    <row r="10" spans="2:6">
      <c r="B10" s="1">
        <v>40432</v>
      </c>
      <c r="C10" t="s">
        <v>48</v>
      </c>
      <c r="D10" t="s">
        <v>42</v>
      </c>
      <c r="F10">
        <v>2</v>
      </c>
    </row>
    <row r="11" spans="2:6">
      <c r="B11" s="1">
        <v>40433</v>
      </c>
      <c r="C11" t="s">
        <v>37</v>
      </c>
      <c r="D11" t="s">
        <v>39</v>
      </c>
      <c r="F11">
        <v>6</v>
      </c>
    </row>
    <row r="12" spans="2:6">
      <c r="B12" s="7" t="s">
        <v>50</v>
      </c>
      <c r="C12" s="7"/>
      <c r="D12" s="7"/>
      <c r="E12" s="7"/>
      <c r="F12" s="7"/>
    </row>
    <row r="13" spans="2:6">
      <c r="B13" s="1">
        <v>40435</v>
      </c>
      <c r="C13" t="s">
        <v>37</v>
      </c>
      <c r="D13" t="s">
        <v>38</v>
      </c>
      <c r="E13" t="s">
        <v>13</v>
      </c>
      <c r="F13">
        <v>3</v>
      </c>
    </row>
    <row r="14" spans="2:6">
      <c r="B14" s="1">
        <v>40435</v>
      </c>
      <c r="C14" t="s">
        <v>40</v>
      </c>
      <c r="D14" t="s">
        <v>45</v>
      </c>
      <c r="E14" t="s">
        <v>72</v>
      </c>
      <c r="F14">
        <v>4</v>
      </c>
    </row>
    <row r="15" spans="2:6">
      <c r="B15" s="1">
        <v>40435</v>
      </c>
      <c r="C15" t="s">
        <v>40</v>
      </c>
      <c r="D15" t="s">
        <v>46</v>
      </c>
      <c r="E15" t="s">
        <v>72</v>
      </c>
      <c r="F15">
        <v>1.5</v>
      </c>
    </row>
    <row r="16" spans="2:6">
      <c r="B16" s="1">
        <v>40435</v>
      </c>
      <c r="C16" t="s">
        <v>48</v>
      </c>
      <c r="D16" t="s">
        <v>41</v>
      </c>
      <c r="E16" t="s">
        <v>72</v>
      </c>
      <c r="F16">
        <v>1</v>
      </c>
    </row>
    <row r="17" spans="2:6">
      <c r="B17" s="1">
        <v>40435</v>
      </c>
      <c r="C17" t="s">
        <v>48</v>
      </c>
      <c r="D17" t="s">
        <v>42</v>
      </c>
      <c r="E17" t="s">
        <v>72</v>
      </c>
      <c r="F17">
        <v>1</v>
      </c>
    </row>
    <row r="18" spans="2:6">
      <c r="B18" s="1">
        <v>40435</v>
      </c>
      <c r="C18" t="s">
        <v>51</v>
      </c>
      <c r="D18" t="s">
        <v>53</v>
      </c>
      <c r="E18" t="s">
        <v>72</v>
      </c>
      <c r="F18">
        <v>1.5</v>
      </c>
    </row>
    <row r="19" spans="2:6">
      <c r="B19" s="1">
        <v>40436</v>
      </c>
      <c r="C19" t="s">
        <v>37</v>
      </c>
      <c r="D19" t="s">
        <v>38</v>
      </c>
      <c r="E19" t="s">
        <v>13</v>
      </c>
      <c r="F19">
        <v>2</v>
      </c>
    </row>
    <row r="20" spans="2:6">
      <c r="B20" s="1">
        <v>40436</v>
      </c>
      <c r="C20" t="s">
        <v>40</v>
      </c>
      <c r="D20" t="s">
        <v>47</v>
      </c>
      <c r="E20" t="s">
        <v>13</v>
      </c>
      <c r="F20">
        <v>1</v>
      </c>
    </row>
    <row r="21" spans="2:6">
      <c r="B21" s="1">
        <v>40436</v>
      </c>
      <c r="C21" t="s">
        <v>51</v>
      </c>
      <c r="D21" t="s">
        <v>55</v>
      </c>
      <c r="E21" t="s">
        <v>72</v>
      </c>
      <c r="F21">
        <v>2</v>
      </c>
    </row>
    <row r="22" spans="2:6">
      <c r="B22" s="1">
        <v>40437</v>
      </c>
      <c r="C22" t="s">
        <v>37</v>
      </c>
      <c r="D22" t="s">
        <v>38</v>
      </c>
      <c r="E22" t="s">
        <v>13</v>
      </c>
      <c r="F22">
        <v>2</v>
      </c>
    </row>
    <row r="23" spans="2:6">
      <c r="B23" s="1">
        <v>40438</v>
      </c>
      <c r="C23" t="s">
        <v>37</v>
      </c>
      <c r="D23" t="s">
        <v>38</v>
      </c>
      <c r="E23" t="s">
        <v>13</v>
      </c>
      <c r="F23">
        <v>3</v>
      </c>
    </row>
    <row r="24" spans="2:6">
      <c r="B24" s="1">
        <v>40439</v>
      </c>
      <c r="C24" t="s">
        <v>37</v>
      </c>
      <c r="D24" t="s">
        <v>38</v>
      </c>
      <c r="E24" t="s">
        <v>13</v>
      </c>
      <c r="F24">
        <v>5</v>
      </c>
    </row>
    <row r="25" spans="2:6">
      <c r="B25" s="1">
        <v>40439</v>
      </c>
      <c r="C25" t="s">
        <v>48</v>
      </c>
      <c r="D25" t="s">
        <v>45</v>
      </c>
      <c r="E25" t="s">
        <v>72</v>
      </c>
      <c r="F25">
        <v>1</v>
      </c>
    </row>
    <row r="26" spans="2:6">
      <c r="B26" s="1">
        <v>40439</v>
      </c>
      <c r="C26" t="s">
        <v>48</v>
      </c>
      <c r="D26" t="s">
        <v>46</v>
      </c>
      <c r="E26" t="s">
        <v>72</v>
      </c>
      <c r="F26">
        <v>1</v>
      </c>
    </row>
    <row r="27" spans="2:6">
      <c r="B27" s="1">
        <v>40441</v>
      </c>
      <c r="C27" t="s">
        <v>48</v>
      </c>
      <c r="D27" t="s">
        <v>49</v>
      </c>
      <c r="E27" t="s">
        <v>13</v>
      </c>
      <c r="F27">
        <v>4</v>
      </c>
    </row>
    <row r="28" spans="2:6">
      <c r="B28" s="1">
        <v>40442</v>
      </c>
      <c r="C28" t="s">
        <v>48</v>
      </c>
      <c r="D28" t="s">
        <v>49</v>
      </c>
      <c r="E28" t="s">
        <v>13</v>
      </c>
      <c r="F28">
        <v>2</v>
      </c>
    </row>
    <row r="29" spans="2:6">
      <c r="B29" s="1">
        <v>40442</v>
      </c>
      <c r="C29" t="s">
        <v>40</v>
      </c>
      <c r="D29" t="s">
        <v>56</v>
      </c>
      <c r="E29" t="s">
        <v>13</v>
      </c>
      <c r="F29">
        <v>2.5</v>
      </c>
    </row>
    <row r="30" spans="2:6">
      <c r="B30" s="1">
        <v>40442</v>
      </c>
      <c r="C30" t="s">
        <v>40</v>
      </c>
      <c r="D30" t="s">
        <v>59</v>
      </c>
      <c r="E30" t="s">
        <v>72</v>
      </c>
      <c r="F30">
        <v>1</v>
      </c>
    </row>
    <row r="31" spans="2:6">
      <c r="B31" s="1">
        <v>40442</v>
      </c>
      <c r="C31" t="s">
        <v>40</v>
      </c>
      <c r="D31" t="s">
        <v>58</v>
      </c>
      <c r="E31" t="s">
        <v>72</v>
      </c>
      <c r="F31">
        <v>1</v>
      </c>
    </row>
    <row r="32" spans="2:6">
      <c r="B32" s="1">
        <v>40444</v>
      </c>
      <c r="C32" t="s">
        <v>40</v>
      </c>
      <c r="D32" t="s">
        <v>57</v>
      </c>
      <c r="E32" t="s">
        <v>72</v>
      </c>
      <c r="F32">
        <v>0.5</v>
      </c>
    </row>
    <row r="33" spans="2:6">
      <c r="B33" s="1">
        <v>40444</v>
      </c>
      <c r="C33" t="s">
        <v>51</v>
      </c>
      <c r="D33" t="s">
        <v>45</v>
      </c>
      <c r="E33" t="s">
        <v>72</v>
      </c>
      <c r="F33">
        <v>1</v>
      </c>
    </row>
    <row r="34" spans="2:6">
      <c r="B34" s="1">
        <v>40444</v>
      </c>
      <c r="C34" t="s">
        <v>51</v>
      </c>
      <c r="D34" t="s">
        <v>60</v>
      </c>
      <c r="E34" t="s">
        <v>72</v>
      </c>
      <c r="F34">
        <v>1</v>
      </c>
    </row>
    <row r="35" spans="2:6">
      <c r="B35" s="1">
        <v>40444</v>
      </c>
      <c r="C35" t="s">
        <v>37</v>
      </c>
      <c r="D35" t="s">
        <v>38</v>
      </c>
      <c r="E35" t="s">
        <v>13</v>
      </c>
      <c r="F35">
        <v>3</v>
      </c>
    </row>
    <row r="36" spans="2:6">
      <c r="B36" s="1">
        <v>40445</v>
      </c>
      <c r="C36" t="s">
        <v>48</v>
      </c>
      <c r="D36" t="s">
        <v>49</v>
      </c>
      <c r="E36" t="s">
        <v>13</v>
      </c>
      <c r="F36">
        <v>2</v>
      </c>
    </row>
    <row r="37" spans="2:6">
      <c r="B37" s="1">
        <v>40445</v>
      </c>
      <c r="C37" t="s">
        <v>51</v>
      </c>
      <c r="D37" t="s">
        <v>61</v>
      </c>
      <c r="E37" t="s">
        <v>72</v>
      </c>
      <c r="F37">
        <v>0.25</v>
      </c>
    </row>
    <row r="38" spans="2:6">
      <c r="B38" s="1">
        <v>40445</v>
      </c>
      <c r="C38" t="s">
        <v>51</v>
      </c>
      <c r="D38" t="s">
        <v>62</v>
      </c>
      <c r="E38" t="s">
        <v>13</v>
      </c>
      <c r="F38">
        <v>1</v>
      </c>
    </row>
    <row r="39" spans="2:6">
      <c r="B39" s="1">
        <v>40445</v>
      </c>
      <c r="C39" t="s">
        <v>37</v>
      </c>
      <c r="D39" t="s">
        <v>38</v>
      </c>
      <c r="E39" t="s">
        <v>13</v>
      </c>
      <c r="F39">
        <v>3</v>
      </c>
    </row>
    <row r="40" spans="2:6">
      <c r="B40" s="1">
        <v>40446</v>
      </c>
      <c r="C40" t="s">
        <v>69</v>
      </c>
      <c r="D40" t="s">
        <v>70</v>
      </c>
      <c r="E40" t="s">
        <v>72</v>
      </c>
      <c r="F40">
        <v>1</v>
      </c>
    </row>
    <row r="41" spans="2:6">
      <c r="B41" s="1">
        <v>40448</v>
      </c>
      <c r="C41" t="s">
        <v>51</v>
      </c>
      <c r="D41" t="s">
        <v>71</v>
      </c>
      <c r="E41" t="s">
        <v>72</v>
      </c>
      <c r="F41">
        <v>0.25</v>
      </c>
    </row>
    <row r="42" spans="2:6">
      <c r="B42" s="3"/>
      <c r="C42" s="3"/>
      <c r="D42" s="3"/>
      <c r="E42" s="3" t="s">
        <v>77</v>
      </c>
      <c r="F42" s="3">
        <f>SUM(F3:F41)</f>
        <v>74.5</v>
      </c>
    </row>
    <row r="43" spans="2:6">
      <c r="B43" s="7" t="s">
        <v>65</v>
      </c>
      <c r="C43" s="7"/>
      <c r="D43" s="7"/>
      <c r="E43" s="7"/>
      <c r="F43" s="7"/>
    </row>
    <row r="44" spans="2:6">
      <c r="B44" s="1">
        <v>40450</v>
      </c>
      <c r="C44" t="s">
        <v>37</v>
      </c>
      <c r="D44" t="s">
        <v>80</v>
      </c>
      <c r="E44" t="s">
        <v>79</v>
      </c>
      <c r="F44">
        <v>4</v>
      </c>
    </row>
    <row r="45" spans="2:6">
      <c r="B45" s="1">
        <v>40452</v>
      </c>
      <c r="C45" t="s">
        <v>51</v>
      </c>
      <c r="D45" t="s">
        <v>74</v>
      </c>
      <c r="E45" t="s">
        <v>75</v>
      </c>
      <c r="F45">
        <v>1</v>
      </c>
    </row>
    <row r="46" spans="2:6">
      <c r="B46" s="1">
        <v>40453</v>
      </c>
      <c r="C46" t="s">
        <v>51</v>
      </c>
      <c r="D46" t="s">
        <v>78</v>
      </c>
      <c r="E46" t="s">
        <v>75</v>
      </c>
      <c r="F46">
        <v>2</v>
      </c>
    </row>
    <row r="65" spans="2:6">
      <c r="B65" s="3"/>
      <c r="C65" s="3"/>
      <c r="D65" s="3"/>
      <c r="E65" s="3" t="s">
        <v>76</v>
      </c>
      <c r="F65" s="3">
        <f>SUM(F45:F64)</f>
        <v>3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I34" sqref="I34"/>
    </sheetView>
  </sheetViews>
  <sheetFormatPr baseColWidth="10" defaultColWidth="9.140625" defaultRowHeight="15"/>
  <cols>
    <col min="3" max="3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50</v>
      </c>
      <c r="C20">
        <f>'Earned Value'!E3</f>
        <v>40</v>
      </c>
      <c r="D20">
        <f>'Earned Value'!F3</f>
        <v>40</v>
      </c>
      <c r="E20">
        <f>'Earned Value'!G3</f>
        <v>52.5</v>
      </c>
      <c r="F20">
        <f>'Earned Value'!H3</f>
        <v>-12.5</v>
      </c>
      <c r="G20">
        <f>'Earned Value'!I3</f>
        <v>0</v>
      </c>
      <c r="H20">
        <f>'Earned Value'!J3</f>
        <v>1</v>
      </c>
      <c r="I20">
        <f>'Earned Value'!K3</f>
        <v>0.76190476190476186</v>
      </c>
    </row>
    <row r="21" spans="2:9">
      <c r="B21" t="s">
        <v>65</v>
      </c>
      <c r="C21">
        <f>C20+40</f>
        <v>80</v>
      </c>
    </row>
    <row r="22" spans="2:9">
      <c r="B22" t="s">
        <v>66</v>
      </c>
      <c r="C22">
        <f>C21+40</f>
        <v>120</v>
      </c>
    </row>
    <row r="23" spans="2:9">
      <c r="B23" t="s">
        <v>67</v>
      </c>
      <c r="C23">
        <f>C22+40</f>
        <v>160</v>
      </c>
    </row>
    <row r="24" spans="2:9">
      <c r="B24" t="s">
        <v>68</v>
      </c>
      <c r="C24">
        <f>C23+40</f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2010-10-02T18:22:19Z</dcterms:modified>
</cp:coreProperties>
</file>