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14210"/>
</workbook>
</file>

<file path=xl/calcChain.xml><?xml version="1.0" encoding="utf-8"?>
<calcChain xmlns="http://schemas.openxmlformats.org/spreadsheetml/2006/main">
  <c r="E24" i="2"/>
  <c r="E3" i="1"/>
  <c r="J3"/>
  <c r="F12"/>
  <c r="G3"/>
  <c r="K3"/>
  <c r="G4"/>
  <c r="K4"/>
  <c r="G5"/>
  <c r="K5"/>
  <c r="G6"/>
  <c r="K6"/>
  <c r="G7"/>
  <c r="K7"/>
  <c r="G8"/>
  <c r="K8"/>
  <c r="G9"/>
  <c r="K9"/>
  <c r="G10"/>
  <c r="K10"/>
  <c r="G11"/>
  <c r="K11"/>
  <c r="G2"/>
  <c r="K2"/>
  <c r="I3"/>
  <c r="H3"/>
  <c r="H4"/>
  <c r="H5"/>
  <c r="H6"/>
  <c r="H7"/>
  <c r="H8"/>
  <c r="H9"/>
  <c r="H10"/>
  <c r="H11"/>
  <c r="H2"/>
  <c r="H12"/>
  <c r="E11"/>
  <c r="J11"/>
  <c r="E10"/>
  <c r="J10"/>
  <c r="E9"/>
  <c r="J9"/>
  <c r="E8"/>
  <c r="J8"/>
  <c r="E7"/>
  <c r="J7"/>
  <c r="E6"/>
  <c r="J6"/>
  <c r="E5"/>
  <c r="J5"/>
  <c r="E4"/>
  <c r="J4"/>
  <c r="E2"/>
  <c r="J2"/>
  <c r="E12"/>
  <c r="G12"/>
  <c r="I2"/>
  <c r="I11"/>
  <c r="I10"/>
  <c r="I9"/>
  <c r="I8"/>
  <c r="I7"/>
  <c r="I6"/>
  <c r="I5"/>
  <c r="I4"/>
  <c r="I12"/>
</calcChain>
</file>

<file path=xl/sharedStrings.xml><?xml version="1.0" encoding="utf-8"?>
<sst xmlns="http://schemas.openxmlformats.org/spreadsheetml/2006/main" count="124" uniqueCount="63">
  <si>
    <t>Id</t>
  </si>
  <si>
    <t>User story</t>
  </si>
  <si>
    <t>Estado</t>
  </si>
  <si>
    <t>% Avance esperado (50-50)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</si>
  <si>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</si>
  <si>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</si>
  <si>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</si>
  <si>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</si>
  <si>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</si>
  <si>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</si>
  <si>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</si>
  <si>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</si>
  <si>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</si>
  <si>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</si>
  <si>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</si>
  <si>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</si>
  <si>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En Curso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</si>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</sst>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750000000000006E-2"/>
          <c:y val="4.8611111111111112E-2"/>
          <c:w val="0.70416666666666672"/>
          <c:h val="0.82986111111111116"/>
        </c:manualLayout>
      </c:layout>
      <c:scatterChart>
        <c:scatterStyle val="lineMarker"/>
        <c:ser>
          <c:idx val="0"/>
          <c:order val="0"/>
          <c:yVal>
            <c:numRef>
              <c:f>Hoja1!$E$2:$E$11</c:f>
              <c:numCache>
                <c:formatCode>General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20</c:v>
                </c:pt>
              </c:numCache>
            </c:numRef>
          </c:yVal>
        </c:ser>
        <c:axId val="39604992"/>
        <c:axId val="39606912"/>
      </c:scatterChart>
      <c:valAx>
        <c:axId val="396049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06912"/>
        <c:crosses val="autoZero"/>
        <c:crossBetween val="midCat"/>
      </c:valAx>
      <c:valAx>
        <c:axId val="39606912"/>
        <c:scaling>
          <c:orientation val="minMax"/>
        </c:scaling>
        <c:axPos val="l"/>
        <c:majorGridlines/>
        <c:numFmt formatCode="General" sourceLinked="1"/>
        <c:tickLblPos val="nextTo"/>
        <c:crossAx val="396049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B18" sqref="B18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4.7109375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>
        <v>0</v>
      </c>
      <c r="E2">
        <f>60*B15</f>
        <v>60</v>
      </c>
      <c r="F2">
        <v>0</v>
      </c>
      <c r="G2">
        <f ca="1">SUMIF(Hoja2!$D$4:$D$113,A2,Hoja2!$E$4:$E$113)*$B$15</f>
        <v>39</v>
      </c>
      <c r="H2">
        <f>F2-G2</f>
        <v>-39</v>
      </c>
      <c r="I2">
        <f>F2-E2</f>
        <v>-60</v>
      </c>
      <c r="J2">
        <f>F2/E2</f>
        <v>0</v>
      </c>
      <c r="K2">
        <f>F2/G2</f>
        <v>0</v>
      </c>
    </row>
    <row r="3" spans="1:11">
      <c r="A3" t="s">
        <v>14</v>
      </c>
      <c r="B3" t="s">
        <v>15</v>
      </c>
      <c r="C3" t="s">
        <v>16</v>
      </c>
      <c r="D3">
        <v>50</v>
      </c>
      <c r="E3">
        <f>40*B15</f>
        <v>40</v>
      </c>
      <c r="F3">
        <v>0</v>
      </c>
      <c r="G3">
        <f ca="1">SUMIF(Hoja2!$D$4:$D$113,A3,Hoja2!$E$4:$E$113)*$B$15</f>
        <v>0</v>
      </c>
      <c r="H3">
        <f t="shared" ref="H3:H11" si="0">F3-G3</f>
        <v>0</v>
      </c>
      <c r="I3">
        <f t="shared" ref="I3:I11" si="1">F3-E3</f>
        <v>-40</v>
      </c>
      <c r="J3">
        <f t="shared" ref="J3:J11" si="2">F3/E3</f>
        <v>0</v>
      </c>
      <c r="K3" t="e">
        <f t="shared" ref="K3:K11" si="3">F3/G3</f>
        <v>#DIV/0!</v>
      </c>
    </row>
    <row r="4" spans="1:11">
      <c r="A4" t="s">
        <v>17</v>
      </c>
      <c r="B4" t="s">
        <v>18</v>
      </c>
      <c r="C4" t="s">
        <v>19</v>
      </c>
      <c r="D4">
        <v>0</v>
      </c>
      <c r="E4">
        <f>40*B15</f>
        <v>40</v>
      </c>
      <c r="F4">
        <v>0</v>
      </c>
      <c r="G4">
        <f ca="1">SUMIF(Hoja2!$D$4:$D$113,A4,Hoja2!$E$4:$E$113)*$B$15</f>
        <v>0</v>
      </c>
      <c r="H4">
        <f t="shared" si="0"/>
        <v>0</v>
      </c>
      <c r="I4">
        <f t="shared" si="1"/>
        <v>-40</v>
      </c>
      <c r="J4">
        <f t="shared" si="2"/>
        <v>0</v>
      </c>
      <c r="K4" t="e">
        <f t="shared" si="3"/>
        <v>#DIV/0!</v>
      </c>
    </row>
    <row r="5" spans="1:11">
      <c r="A5" t="s">
        <v>20</v>
      </c>
      <c r="B5" t="s">
        <v>21</v>
      </c>
      <c r="C5" t="s">
        <v>19</v>
      </c>
      <c r="D5">
        <v>0</v>
      </c>
      <c r="E5">
        <f>40*B15</f>
        <v>40</v>
      </c>
      <c r="F5">
        <v>0</v>
      </c>
      <c r="G5">
        <f ca="1">SUMIF(Hoja2!$D$4:$D$113,A5,Hoja2!$E$4:$E$113)*$B$15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t="s">
        <v>22</v>
      </c>
      <c r="B6" t="s">
        <v>23</v>
      </c>
      <c r="C6" t="s">
        <v>19</v>
      </c>
      <c r="D6">
        <v>0</v>
      </c>
      <c r="E6">
        <f>40*B15</f>
        <v>40</v>
      </c>
      <c r="F6">
        <v>0</v>
      </c>
      <c r="G6">
        <f ca="1">SUMIF(Hoja2!$D$4:$D$113,A6,Hoja2!$E$4:$E$113)*$B$15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t="s">
        <v>24</v>
      </c>
      <c r="B7" t="s">
        <v>25</v>
      </c>
      <c r="C7" t="s">
        <v>19</v>
      </c>
      <c r="D7">
        <v>0</v>
      </c>
      <c r="E7">
        <f>40*B15</f>
        <v>40</v>
      </c>
      <c r="F7">
        <v>0</v>
      </c>
      <c r="G7">
        <f ca="1">SUMIF(Hoja2!$D$4:$D$113,A7,Hoja2!$E$4:$E$113)*$B$15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>
      <c r="A8" t="s">
        <v>26</v>
      </c>
      <c r="B8" t="s">
        <v>27</v>
      </c>
      <c r="C8" t="s">
        <v>19</v>
      </c>
      <c r="D8">
        <v>0</v>
      </c>
      <c r="E8">
        <f>20*B15</f>
        <v>20</v>
      </c>
      <c r="F8">
        <v>0</v>
      </c>
      <c r="G8">
        <f ca="1">SUMIF(Hoja2!$D$4:$D$113,A8,Hoja2!$E$4:$E$113)*$B$15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t="s">
        <v>28</v>
      </c>
      <c r="B9" t="s">
        <v>29</v>
      </c>
      <c r="C9" t="s">
        <v>19</v>
      </c>
      <c r="D9">
        <v>0</v>
      </c>
      <c r="E9">
        <f>20*B15</f>
        <v>20</v>
      </c>
      <c r="F9">
        <v>0</v>
      </c>
      <c r="G9">
        <f ca="1">SUMIF(Hoja2!$D$4:$D$113,A9,Hoja2!$E$4:$E$113)*$B$15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>
      <c r="A10" t="s">
        <v>30</v>
      </c>
      <c r="B10" t="s">
        <v>31</v>
      </c>
      <c r="C10" t="s">
        <v>19</v>
      </c>
      <c r="D10">
        <v>0</v>
      </c>
      <c r="E10">
        <f>40*B15</f>
        <v>40</v>
      </c>
      <c r="F10">
        <v>0</v>
      </c>
      <c r="G10">
        <f ca="1">SUMIF(Hoja2!$D$4:$D$113,A10,Hoja2!$E$4:$E$113)*$B$15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>
      <c r="A11" t="s">
        <v>32</v>
      </c>
      <c r="B11" t="s">
        <v>33</v>
      </c>
      <c r="C11" t="s">
        <v>19</v>
      </c>
      <c r="D11">
        <v>0</v>
      </c>
      <c r="E11">
        <f>20*B15</f>
        <v>20</v>
      </c>
      <c r="F11">
        <v>0</v>
      </c>
      <c r="G11">
        <f ca="1">SUMIF(Hoja2!$D$4:$D$113,A11,Hoja2!$E$4:$E$113)*$B$15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D12" t="s">
        <v>34</v>
      </c>
      <c r="E12">
        <f>SUM(E2:E11)</f>
        <v>360</v>
      </c>
      <c r="F12">
        <f>SUM(F2:F11)</f>
        <v>0</v>
      </c>
      <c r="G12">
        <f>SUM(G2:G11)</f>
        <v>39</v>
      </c>
      <c r="H12">
        <f>SUM(H2:H11)</f>
        <v>-39</v>
      </c>
      <c r="I12">
        <f>SUM(I2:I11)</f>
        <v>-360</v>
      </c>
    </row>
    <row r="15" spans="1:11">
      <c r="A15" t="s">
        <v>35</v>
      </c>
      <c r="B15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E16" sqref="E16"/>
    </sheetView>
  </sheetViews>
  <sheetFormatPr baseColWidth="10" defaultColWidth="9.140625" defaultRowHeight="15"/>
  <cols>
    <col min="2" max="2" width="19" customWidth="1"/>
    <col min="3" max="3" width="24.5703125" bestFit="1" customWidth="1"/>
    <col min="4" max="4" width="11" customWidth="1"/>
    <col min="5" max="5" width="22.140625" customWidth="1"/>
  </cols>
  <sheetData>
    <row r="1" spans="1:5">
      <c r="A1" t="s">
        <v>36</v>
      </c>
      <c r="B1" t="s">
        <v>37</v>
      </c>
      <c r="C1" t="s">
        <v>38</v>
      </c>
      <c r="D1" t="s">
        <v>1</v>
      </c>
      <c r="E1" t="s">
        <v>39</v>
      </c>
    </row>
    <row r="2" spans="1:5">
      <c r="A2" s="1">
        <v>40432</v>
      </c>
      <c r="B2" t="s">
        <v>40</v>
      </c>
      <c r="C2" t="s">
        <v>52</v>
      </c>
      <c r="D2" t="s">
        <v>11</v>
      </c>
      <c r="E2">
        <v>4</v>
      </c>
    </row>
    <row r="3" spans="1:5">
      <c r="A3" s="1">
        <v>40433</v>
      </c>
      <c r="B3" t="s">
        <v>40</v>
      </c>
      <c r="C3" t="s">
        <v>52</v>
      </c>
      <c r="D3" t="s">
        <v>11</v>
      </c>
      <c r="E3">
        <v>6</v>
      </c>
    </row>
    <row r="4" spans="1:5">
      <c r="A4" s="1">
        <v>40435</v>
      </c>
      <c r="B4" t="s">
        <v>40</v>
      </c>
      <c r="C4" t="s">
        <v>41</v>
      </c>
      <c r="D4" t="s">
        <v>11</v>
      </c>
      <c r="E4">
        <v>3</v>
      </c>
    </row>
    <row r="5" spans="1:5">
      <c r="A5" s="1">
        <v>40436</v>
      </c>
      <c r="B5" t="s">
        <v>40</v>
      </c>
      <c r="C5" t="s">
        <v>41</v>
      </c>
      <c r="D5" t="s">
        <v>11</v>
      </c>
      <c r="E5">
        <v>2</v>
      </c>
    </row>
    <row r="6" spans="1:5">
      <c r="A6" s="1">
        <v>40437</v>
      </c>
      <c r="B6" t="s">
        <v>40</v>
      </c>
      <c r="C6" t="s">
        <v>41</v>
      </c>
      <c r="D6" t="s">
        <v>11</v>
      </c>
      <c r="E6">
        <v>2</v>
      </c>
    </row>
    <row r="7" spans="1:5">
      <c r="A7" s="1">
        <v>40438</v>
      </c>
      <c r="B7" t="s">
        <v>40</v>
      </c>
      <c r="C7" t="s">
        <v>41</v>
      </c>
      <c r="D7" t="s">
        <v>11</v>
      </c>
      <c r="E7">
        <v>3</v>
      </c>
    </row>
    <row r="8" spans="1:5">
      <c r="A8" s="1">
        <v>40439</v>
      </c>
      <c r="B8" t="s">
        <v>40</v>
      </c>
      <c r="C8" t="s">
        <v>41</v>
      </c>
      <c r="D8" t="s">
        <v>11</v>
      </c>
      <c r="E8">
        <v>5</v>
      </c>
    </row>
    <row r="9" spans="1:5">
      <c r="A9" s="1">
        <v>40428</v>
      </c>
      <c r="B9" t="s">
        <v>53</v>
      </c>
      <c r="C9" t="s">
        <v>54</v>
      </c>
      <c r="D9" t="s">
        <v>11</v>
      </c>
      <c r="E9">
        <v>2</v>
      </c>
    </row>
    <row r="10" spans="1:5">
      <c r="A10" s="1">
        <v>40429</v>
      </c>
      <c r="B10" t="s">
        <v>53</v>
      </c>
      <c r="C10" t="s">
        <v>55</v>
      </c>
      <c r="D10" t="s">
        <v>11</v>
      </c>
      <c r="E10">
        <v>1.5</v>
      </c>
    </row>
    <row r="11" spans="1:5">
      <c r="A11" s="1">
        <v>40431</v>
      </c>
      <c r="B11" t="s">
        <v>53</v>
      </c>
      <c r="C11" t="s">
        <v>56</v>
      </c>
      <c r="D11" t="s">
        <v>11</v>
      </c>
      <c r="E11">
        <v>3</v>
      </c>
    </row>
    <row r="12" spans="1:5">
      <c r="A12" s="1">
        <v>40432</v>
      </c>
      <c r="B12" t="s">
        <v>53</v>
      </c>
      <c r="C12" t="s">
        <v>57</v>
      </c>
      <c r="D12" t="s">
        <v>11</v>
      </c>
      <c r="E12">
        <v>0.5</v>
      </c>
    </row>
    <row r="13" spans="1:5">
      <c r="A13" s="1">
        <v>40435</v>
      </c>
      <c r="B13" t="s">
        <v>53</v>
      </c>
      <c r="C13" t="s">
        <v>58</v>
      </c>
      <c r="D13" t="s">
        <v>11</v>
      </c>
      <c r="E13">
        <v>2.5</v>
      </c>
    </row>
    <row r="14" spans="1:5">
      <c r="A14" s="1">
        <v>40435</v>
      </c>
      <c r="B14" t="s">
        <v>53</v>
      </c>
      <c r="C14" t="s">
        <v>59</v>
      </c>
      <c r="D14" t="s">
        <v>11</v>
      </c>
      <c r="E14">
        <v>1.5</v>
      </c>
    </row>
    <row r="15" spans="1:5">
      <c r="A15" s="1">
        <v>40436</v>
      </c>
      <c r="B15" t="s">
        <v>53</v>
      </c>
      <c r="C15" t="s">
        <v>60</v>
      </c>
      <c r="D15" t="s">
        <v>11</v>
      </c>
      <c r="E15">
        <v>1</v>
      </c>
    </row>
    <row r="16" spans="1:5">
      <c r="A16" s="1">
        <v>40432</v>
      </c>
      <c r="B16" t="s">
        <v>61</v>
      </c>
      <c r="C16" t="s">
        <v>54</v>
      </c>
      <c r="D16" t="s">
        <v>11</v>
      </c>
      <c r="E16">
        <v>2</v>
      </c>
    </row>
    <row r="17" spans="1:5">
      <c r="A17" s="1">
        <v>40432</v>
      </c>
      <c r="B17" t="s">
        <v>61</v>
      </c>
      <c r="C17" t="s">
        <v>55</v>
      </c>
      <c r="D17" t="s">
        <v>11</v>
      </c>
      <c r="E17">
        <v>2</v>
      </c>
    </row>
    <row r="18" spans="1:5">
      <c r="A18" s="1">
        <v>40435</v>
      </c>
      <c r="B18" t="s">
        <v>61</v>
      </c>
      <c r="C18" t="s">
        <v>54</v>
      </c>
      <c r="D18" t="s">
        <v>11</v>
      </c>
      <c r="E18">
        <v>1</v>
      </c>
    </row>
    <row r="19" spans="1:5">
      <c r="A19" s="1">
        <v>40435</v>
      </c>
      <c r="B19" t="s">
        <v>61</v>
      </c>
      <c r="C19" t="s">
        <v>55</v>
      </c>
      <c r="D19" t="s">
        <v>11</v>
      </c>
      <c r="E19">
        <v>1</v>
      </c>
    </row>
    <row r="20" spans="1:5">
      <c r="A20" s="1">
        <v>40439</v>
      </c>
      <c r="B20" t="s">
        <v>61</v>
      </c>
      <c r="C20" t="s">
        <v>58</v>
      </c>
      <c r="D20" t="s">
        <v>11</v>
      </c>
      <c r="E20">
        <v>1</v>
      </c>
    </row>
    <row r="21" spans="1:5">
      <c r="A21" s="1">
        <v>40439</v>
      </c>
      <c r="B21" t="s">
        <v>61</v>
      </c>
      <c r="C21" t="s">
        <v>59</v>
      </c>
      <c r="D21" t="s">
        <v>11</v>
      </c>
      <c r="E21">
        <v>1</v>
      </c>
    </row>
    <row r="22" spans="1:5">
      <c r="A22" s="1">
        <v>40441</v>
      </c>
      <c r="B22" t="s">
        <v>61</v>
      </c>
      <c r="C22" t="s">
        <v>62</v>
      </c>
      <c r="D22" t="s">
        <v>11</v>
      </c>
      <c r="E22">
        <v>4</v>
      </c>
    </row>
    <row r="23" spans="1:5">
      <c r="A23" s="1"/>
    </row>
    <row r="24" spans="1:5">
      <c r="D24" t="s">
        <v>34</v>
      </c>
      <c r="E24">
        <f>SUM(E2:E22)</f>
        <v>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7:D27"/>
  <sheetViews>
    <sheetView workbookViewId="0"/>
  </sheetViews>
  <sheetFormatPr baseColWidth="10" defaultColWidth="9.140625" defaultRowHeight="15"/>
  <sheetData>
    <row r="17" spans="2:4">
      <c r="C17" t="s">
        <v>5</v>
      </c>
      <c r="D17" t="s">
        <v>4</v>
      </c>
    </row>
    <row r="18" spans="2:4">
      <c r="B18" t="s">
        <v>42</v>
      </c>
    </row>
    <row r="19" spans="2:4">
      <c r="B19" t="s">
        <v>43</v>
      </c>
    </row>
    <row r="20" spans="2:4">
      <c r="B20" t="s">
        <v>44</v>
      </c>
    </row>
    <row r="21" spans="2:4">
      <c r="B21" t="s">
        <v>45</v>
      </c>
    </row>
    <row r="22" spans="2:4">
      <c r="B22" t="s">
        <v>46</v>
      </c>
    </row>
    <row r="23" spans="2:4">
      <c r="B23" t="s">
        <v>47</v>
      </c>
    </row>
    <row r="24" spans="2:4">
      <c r="B24" t="s">
        <v>48</v>
      </c>
    </row>
    <row r="25" spans="2:4">
      <c r="B25" t="s">
        <v>49</v>
      </c>
    </row>
    <row r="26" spans="2:4">
      <c r="B26" t="s">
        <v>50</v>
      </c>
    </row>
    <row r="27" spans="2:4">
      <c r="B27" t="s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2010-09-21T18:07:34Z</dcterms:modified>
</cp:coreProperties>
</file>