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Earned Value" sheetId="1" r:id="rId1"/>
    <sheet name="Horas insumidas" sheetId="2" r:id="rId2"/>
    <sheet name="Estadísticas" sheetId="3" r:id="rId3"/>
  </sheets>
  <calcPr calcId="114210"/>
</workbook>
</file>

<file path=xl/calcChain.xml><?xml version="1.0" encoding="utf-8"?>
<calcChain xmlns="http://schemas.openxmlformats.org/spreadsheetml/2006/main">
  <c r="I23" i="3"/>
  <c r="H23"/>
  <c r="G23"/>
  <c r="F23"/>
  <c r="F137" i="2"/>
  <c r="F110"/>
  <c r="G2" i="1"/>
  <c r="D20" i="3"/>
  <c r="G3" i="1"/>
  <c r="H3"/>
  <c r="G4"/>
  <c r="H4"/>
  <c r="G5"/>
  <c r="K5"/>
  <c r="G6"/>
  <c r="K6"/>
  <c r="G7"/>
  <c r="K7"/>
  <c r="G8"/>
  <c r="H8"/>
  <c r="G9"/>
  <c r="H9"/>
  <c r="G10"/>
  <c r="K10"/>
  <c r="G11"/>
  <c r="K11"/>
  <c r="G12"/>
  <c r="K12"/>
  <c r="G13"/>
  <c r="K13"/>
  <c r="G14"/>
  <c r="H14"/>
  <c r="G15"/>
  <c r="H15"/>
  <c r="G16"/>
  <c r="H16"/>
  <c r="G17"/>
  <c r="K17"/>
  <c r="G18"/>
  <c r="H18"/>
  <c r="G19"/>
  <c r="H19"/>
  <c r="G20"/>
  <c r="K20"/>
  <c r="H7"/>
  <c r="F24"/>
  <c r="I20"/>
  <c r="J20"/>
  <c r="J19"/>
  <c r="I19"/>
  <c r="E2"/>
  <c r="C20" i="3"/>
  <c r="G20"/>
  <c r="E15" i="1"/>
  <c r="I15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E14"/>
  <c r="J14"/>
  <c r="E13"/>
  <c r="J13"/>
  <c r="E12"/>
  <c r="E11"/>
  <c r="I11"/>
  <c r="E10"/>
  <c r="E9"/>
  <c r="E8"/>
  <c r="E7"/>
  <c r="J7"/>
  <c r="E6"/>
  <c r="J6"/>
  <c r="E5"/>
  <c r="I5"/>
  <c r="E4"/>
  <c r="E3"/>
  <c r="J3"/>
  <c r="I12"/>
  <c r="F78" i="2"/>
  <c r="J10" i="1"/>
  <c r="I9"/>
  <c r="I8"/>
  <c r="J5"/>
  <c r="I4"/>
  <c r="F42" i="2"/>
  <c r="I3" i="1"/>
  <c r="J8"/>
  <c r="J4"/>
  <c r="I6"/>
  <c r="J2"/>
  <c r="I10"/>
  <c r="J9"/>
  <c r="J12"/>
  <c r="I21" i="3"/>
  <c r="F21"/>
  <c r="H10" i="1"/>
  <c r="K14"/>
  <c r="K18"/>
  <c r="K19"/>
  <c r="H13"/>
  <c r="H17"/>
  <c r="K15"/>
  <c r="G24"/>
  <c r="K8"/>
  <c r="K4"/>
  <c r="H24" i="3"/>
  <c r="G24"/>
  <c r="J11" i="1"/>
  <c r="I13"/>
  <c r="I16"/>
  <c r="H11"/>
  <c r="K9"/>
  <c r="H5"/>
  <c r="K3"/>
  <c r="E20" i="3"/>
  <c r="F20"/>
  <c r="K2" i="1"/>
  <c r="H20"/>
  <c r="E24"/>
  <c r="H2"/>
  <c r="I7"/>
  <c r="I24"/>
  <c r="I14"/>
  <c r="I17"/>
  <c r="K16"/>
  <c r="H12"/>
  <c r="H6"/>
  <c r="I20" i="3"/>
  <c r="H24" i="1"/>
</calcChain>
</file>

<file path=xl/sharedStrings.xml><?xml version="1.0" encoding="utf-8"?>
<sst xmlns="http://schemas.openxmlformats.org/spreadsheetml/2006/main" count="394" uniqueCount="148">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</sst>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140280561122245E-2"/>
          <c:y val="4.8611111111111112E-2"/>
          <c:w val="0.70340681362725455"/>
          <c:h val="0.829861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233</c:v>
                </c:pt>
                <c:pt idx="4">
                  <c:v>273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190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185</c:v>
                </c:pt>
              </c:numCache>
            </c:numRef>
          </c:val>
        </c:ser>
        <c:marker val="1"/>
        <c:axId val="39676160"/>
        <c:axId val="39690624"/>
      </c:lineChart>
      <c:catAx>
        <c:axId val="39676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90624"/>
        <c:crosses val="autoZero"/>
        <c:auto val="1"/>
        <c:lblAlgn val="ctr"/>
        <c:lblOffset val="100"/>
      </c:catAx>
      <c:valAx>
        <c:axId val="39690624"/>
        <c:scaling>
          <c:orientation val="minMax"/>
        </c:scaling>
        <c:axPos val="l"/>
        <c:majorGridlines/>
        <c:numFmt formatCode="General" sourceLinked="1"/>
        <c:tickLblPos val="nextTo"/>
        <c:crossAx val="396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375"/>
          <c:y val="0.37152777777777779"/>
          <c:w val="0.9819639278557114"/>
          <c:h val="0.62152777777777779"/>
        </c:manualLayout>
      </c:layout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opLeftCell="A4" workbookViewId="0">
      <selection activeCell="D15" sqref="D15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 ca="1"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 ca="1"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 ca="1">SUMIF('Horas insumidas'!$E$6:$E$135,A4,'Horas insumidas'!$F$6:$F$135)</f>
        <v>20.5</v>
      </c>
      <c r="H4">
        <f t="shared" ref="H4:H20" si="0">F4-G4</f>
        <v>-20.5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 ca="1"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 ca="1"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 ca="1"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 ca="1"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 ca="1"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 ca="1"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 ca="1"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 ca="1"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 ca="1"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 ca="1">SUMIF('Horas insumidas'!$E$6:$E$135,A14,'Horas insumidas'!$F$6:$F$135)</f>
        <v>2</v>
      </c>
      <c r="H14">
        <f t="shared" si="0"/>
        <v>-2</v>
      </c>
      <c r="I14">
        <f t="shared" si="1"/>
        <v>-20</v>
      </c>
      <c r="J14">
        <f t="shared" si="2"/>
        <v>0</v>
      </c>
      <c r="K14">
        <f t="shared" si="3"/>
        <v>0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 ca="1"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 ca="1"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 ca="1"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 ca="1"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70</v>
      </c>
      <c r="G19">
        <f ca="1">SUMIF('Horas insumidas'!$E$6:$E$135,A19,'Horas insumidas'!$F$6:$F$135)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t="s">
        <v>119</v>
      </c>
      <c r="B20" s="8" t="s">
        <v>118</v>
      </c>
      <c r="C20" t="s">
        <v>59</v>
      </c>
      <c r="D20">
        <v>100</v>
      </c>
      <c r="E20" s="10">
        <v>10</v>
      </c>
      <c r="F20">
        <v>10</v>
      </c>
      <c r="G20">
        <f ca="1">SUMIF('Horas insumidas'!$E$6:$E$135,A20,'Horas insumidas'!$F$6:$F$135)</f>
        <v>2</v>
      </c>
      <c r="H20">
        <f t="shared" si="0"/>
        <v>8</v>
      </c>
      <c r="I20">
        <f t="shared" si="1"/>
        <v>0</v>
      </c>
      <c r="J20">
        <f t="shared" si="2"/>
        <v>1</v>
      </c>
      <c r="K20">
        <f t="shared" si="3"/>
        <v>5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8" t="s">
        <v>122</v>
      </c>
    </row>
    <row r="24" spans="1:11">
      <c r="D24" t="s">
        <v>28</v>
      </c>
      <c r="E24" s="9">
        <f>SUM(E2:E20)</f>
        <v>533</v>
      </c>
      <c r="F24">
        <f>SUM(F2:F20)</f>
        <v>120</v>
      </c>
      <c r="G24">
        <f>SUM(G2:G20)</f>
        <v>162</v>
      </c>
      <c r="H24">
        <f>SUM(H2:H20)</f>
        <v>-42</v>
      </c>
      <c r="I24">
        <f>SUM(I2:I20)</f>
        <v>-413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37"/>
  <sheetViews>
    <sheetView topLeftCell="B111" workbookViewId="0">
      <selection activeCell="F138" sqref="F138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2" t="s">
        <v>63</v>
      </c>
      <c r="C113" s="12"/>
      <c r="D113" s="12"/>
      <c r="E113" s="12"/>
      <c r="F113" s="12"/>
    </row>
    <row r="114" spans="2:6">
      <c r="B114" s="1">
        <v>40485</v>
      </c>
      <c r="C114" t="s">
        <v>33</v>
      </c>
      <c r="D114" t="s">
        <v>140</v>
      </c>
      <c r="E114" t="s">
        <v>141</v>
      </c>
      <c r="F114">
        <v>5</v>
      </c>
    </row>
    <row r="115" spans="2:6">
      <c r="B115" s="1">
        <v>40486</v>
      </c>
      <c r="C115" t="s">
        <v>33</v>
      </c>
      <c r="D115" t="s">
        <v>142</v>
      </c>
      <c r="E115" t="s">
        <v>141</v>
      </c>
      <c r="F115">
        <v>5</v>
      </c>
    </row>
    <row r="116" spans="2:6">
      <c r="B116" s="1">
        <v>40484</v>
      </c>
      <c r="C116" t="s">
        <v>95</v>
      </c>
      <c r="D116" t="s">
        <v>143</v>
      </c>
      <c r="E116" t="s">
        <v>87</v>
      </c>
      <c r="F116">
        <v>2</v>
      </c>
    </row>
    <row r="117" spans="2:6">
      <c r="B117" s="1">
        <v>40484</v>
      </c>
      <c r="C117" t="s">
        <v>95</v>
      </c>
      <c r="D117" t="s">
        <v>144</v>
      </c>
      <c r="E117" s="8" t="s">
        <v>14</v>
      </c>
      <c r="F117">
        <v>2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40489</v>
      </c>
      <c r="C120" t="s">
        <v>95</v>
      </c>
      <c r="D120" t="s">
        <v>53</v>
      </c>
      <c r="E120" t="s">
        <v>146</v>
      </c>
      <c r="F120">
        <v>1</v>
      </c>
    </row>
    <row r="137" spans="2:6">
      <c r="B137" s="3"/>
      <c r="C137" s="3"/>
      <c r="D137" s="3"/>
      <c r="E137" s="3" t="s">
        <v>147</v>
      </c>
      <c r="F137" s="3">
        <f>SUM(F114:F136)</f>
        <v>17</v>
      </c>
    </row>
  </sheetData>
  <mergeCells count="4">
    <mergeCell ref="B12:F12"/>
    <mergeCell ref="B43:F43"/>
    <mergeCell ref="B81:F81"/>
    <mergeCell ref="B113:F11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abSelected="1" topLeftCell="A4" workbookViewId="0">
      <selection activeCell="C24" sqref="C24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 ca="1">'Earned Value'!E2</f>
        <v>40</v>
      </c>
      <c r="D20" s="11">
        <f ca="1">'Earned Value'!F2</f>
        <v>40</v>
      </c>
      <c r="E20" s="11">
        <f ca="1"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233</v>
      </c>
      <c r="D23" s="11">
        <v>190</v>
      </c>
      <c r="E23" s="11">
        <v>185</v>
      </c>
      <c r="F23" s="11">
        <f>D23-E23</f>
        <v>5</v>
      </c>
      <c r="G23" s="11">
        <f>D23-C23</f>
        <v>-43</v>
      </c>
      <c r="H23" s="11">
        <f>D23/C23</f>
        <v>0.81545064377682408</v>
      </c>
      <c r="I23" s="11">
        <f>D23/E23</f>
        <v>1.027027027027027</v>
      </c>
    </row>
    <row r="24" spans="2:9">
      <c r="B24" s="11" t="s">
        <v>64</v>
      </c>
      <c r="C24" s="11">
        <f>C23+40</f>
        <v>273</v>
      </c>
      <c r="D24" s="11"/>
      <c r="E24" s="11"/>
      <c r="F24" s="11">
        <f>D24-E24</f>
        <v>0</v>
      </c>
      <c r="G24" s="11">
        <f>D24-C24</f>
        <v>-273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2010-11-02T19:58:45Z</dcterms:modified>
</cp:coreProperties>
</file>