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44525"/>
</workbook>
</file>

<file path=xl/calcChain.xml><?xml version="1.0" encoding="utf-8"?>
<calcChain xmlns="http://schemas.openxmlformats.org/spreadsheetml/2006/main">
  <c r="D20" i="3" l="1"/>
  <c r="D21" i="3"/>
  <c r="E2" i="1"/>
  <c r="C20" i="3"/>
  <c r="E15" i="1"/>
  <c r="E18" i="1"/>
  <c r="C21" i="3"/>
  <c r="H21" i="3"/>
  <c r="C22" i="3"/>
  <c r="H22" i="3"/>
  <c r="C23" i="3"/>
  <c r="H23" i="3"/>
  <c r="C24" i="3"/>
  <c r="H24" i="3"/>
  <c r="G2" i="1"/>
  <c r="E20" i="3"/>
  <c r="G15" i="1"/>
  <c r="G18" i="1"/>
  <c r="E21" i="3"/>
  <c r="I21" i="3"/>
  <c r="I22" i="3"/>
  <c r="I23" i="3"/>
  <c r="I24" i="3"/>
  <c r="I20" i="3"/>
  <c r="H20" i="3"/>
  <c r="G21" i="3"/>
  <c r="G22" i="3"/>
  <c r="G23" i="3"/>
  <c r="G24" i="3"/>
  <c r="G20" i="3"/>
  <c r="F21" i="3"/>
  <c r="F22" i="3"/>
  <c r="F23" i="3"/>
  <c r="F24" i="3"/>
  <c r="F20" i="3"/>
  <c r="I2" i="1"/>
  <c r="G3" i="1"/>
  <c r="G13" i="1"/>
  <c r="K13" i="1"/>
  <c r="G14" i="1"/>
  <c r="K14" i="1"/>
  <c r="K15" i="1"/>
  <c r="G16" i="1"/>
  <c r="K16" i="1"/>
  <c r="G17" i="1"/>
  <c r="K17" i="1"/>
  <c r="K18" i="1"/>
  <c r="H13" i="1"/>
  <c r="H14" i="1"/>
  <c r="H15" i="1"/>
  <c r="H16" i="1"/>
  <c r="H17" i="1"/>
  <c r="H18" i="1"/>
  <c r="F20" i="1"/>
  <c r="I18" i="1"/>
  <c r="J18" i="1"/>
  <c r="E17" i="1"/>
  <c r="I17" i="1"/>
  <c r="J17" i="1"/>
  <c r="E16" i="1"/>
  <c r="I16" i="1"/>
  <c r="J16" i="1"/>
  <c r="I15" i="1"/>
  <c r="J15" i="1"/>
  <c r="E14" i="1"/>
  <c r="I14" i="1"/>
  <c r="J14" i="1"/>
  <c r="E13" i="1"/>
  <c r="I13" i="1"/>
  <c r="J13" i="1"/>
  <c r="E12" i="1"/>
  <c r="E11" i="1"/>
  <c r="E10" i="1"/>
  <c r="E9" i="1"/>
  <c r="E8" i="1"/>
  <c r="E7" i="1"/>
  <c r="E6" i="1"/>
  <c r="E5" i="1"/>
  <c r="E4" i="1"/>
  <c r="E3" i="1"/>
  <c r="G12" i="1"/>
  <c r="K12" i="1"/>
  <c r="I12" i="1"/>
  <c r="F74" i="2"/>
  <c r="K3" i="1"/>
  <c r="G4" i="1"/>
  <c r="G5" i="1"/>
  <c r="K5" i="1"/>
  <c r="G11" i="1"/>
  <c r="K11" i="1"/>
  <c r="G10" i="1"/>
  <c r="H10" i="1"/>
  <c r="G9" i="1"/>
  <c r="H9" i="1"/>
  <c r="G8" i="1"/>
  <c r="H8" i="1"/>
  <c r="G7" i="1"/>
  <c r="K7" i="1"/>
  <c r="G6" i="1"/>
  <c r="K6" i="1"/>
  <c r="H4" i="1"/>
  <c r="K2" i="1"/>
  <c r="J10" i="1"/>
  <c r="I9" i="1"/>
  <c r="I8" i="1"/>
  <c r="J6" i="1"/>
  <c r="J5" i="1"/>
  <c r="I4" i="1"/>
  <c r="E20" i="1"/>
  <c r="F42" i="2"/>
  <c r="J3" i="1"/>
  <c r="K4" i="1"/>
  <c r="I3" i="1"/>
  <c r="J11" i="1"/>
  <c r="J8" i="1"/>
  <c r="J7" i="1"/>
  <c r="J4" i="1"/>
  <c r="I6" i="1"/>
  <c r="I7" i="1"/>
  <c r="I11" i="1"/>
  <c r="J2" i="1"/>
  <c r="I10" i="1"/>
  <c r="J9" i="1"/>
  <c r="I5" i="1"/>
  <c r="I20" i="1"/>
  <c r="J12" i="1"/>
  <c r="H12" i="1"/>
  <c r="H7" i="1"/>
  <c r="H3" i="1"/>
  <c r="H11" i="1"/>
  <c r="H5" i="1"/>
  <c r="K9" i="1"/>
  <c r="G20" i="1"/>
  <c r="H2" i="1"/>
  <c r="H6" i="1"/>
  <c r="K8" i="1"/>
  <c r="K10" i="1"/>
  <c r="H20" i="1"/>
</calcChain>
</file>

<file path=xl/sharedStrings.xml><?xml version="1.0" encoding="utf-8"?>
<sst xmlns="http://schemas.openxmlformats.org/spreadsheetml/2006/main" count="248" uniqueCount="102">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</sst>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27"/>
        </c:manualLayout>
      </c:layout>
      <c:lineChart>
        <c:grouping val="standard"/>
        <c:varyColors val="0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73</c:v>
                </c:pt>
                <c:pt idx="2">
                  <c:v>113</c:v>
                </c:pt>
                <c:pt idx="3">
                  <c:v>153</c:v>
                </c:pt>
                <c:pt idx="4">
                  <c:v>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34656"/>
        <c:axId val="81236480"/>
      </c:lineChart>
      <c:catAx>
        <c:axId val="4173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81236480"/>
        <c:crosses val="autoZero"/>
        <c:auto val="1"/>
        <c:lblAlgn val="ctr"/>
        <c:lblOffset val="100"/>
        <c:noMultiLvlLbl val="0"/>
      </c:catAx>
      <c:valAx>
        <c:axId val="8123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734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386"/>
          <c:y val="0.37152777777777796"/>
          <c:w val="0.11422845691382766"/>
          <c:h val="0.2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27" sqref="B27"/>
    </sheetView>
  </sheetViews>
  <sheetFormatPr baseColWidth="10" defaultColWidth="9.140625" defaultRowHeight="15" x14ac:dyDescent="0.2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insumidas'!$E$6:$E$127,A2,'Horas insumidas'!$F$6:$F$127)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 x14ac:dyDescent="0.25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insumidas'!$E$6:$E$127,A3,'Horas insumidas'!$F$6:$F$127)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 x14ac:dyDescent="0.25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insumidas'!$E$6:$E$127,A4,'Horas insumidas'!$F$6:$F$127)</f>
        <v>0</v>
      </c>
      <c r="H4">
        <f t="shared" ref="H4:H18" si="0">F4-G4</f>
        <v>0</v>
      </c>
      <c r="I4">
        <f t="shared" ref="I4:I18" si="1">F4-E4</f>
        <v>-40</v>
      </c>
      <c r="J4">
        <f t="shared" ref="J4:J18" si="2">F4/E4</f>
        <v>0</v>
      </c>
      <c r="K4" t="e">
        <f t="shared" ref="K4:K18" si="3">F4/G4</f>
        <v>#DIV/0!</v>
      </c>
    </row>
    <row r="5" spans="1:11" x14ac:dyDescent="0.25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insumidas'!$E$6:$E$127,A5,'Horas insumidas'!$F$6:$F$127)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 x14ac:dyDescent="0.25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insumidas'!$E$6:$E$127,A6,'Horas insumidas'!$F$6:$F$127)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 x14ac:dyDescent="0.25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insumidas'!$E$6:$E$127,A7,'Horas insumidas'!$F$6:$F$127)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 x14ac:dyDescent="0.25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insumidas'!$E$6:$E$127,A8,'Horas insumidas'!$F$6:$F$127)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 x14ac:dyDescent="0.25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insumidas'!$E$6:$E$127,A9,'Horas insumidas'!$F$6:$F$127)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 x14ac:dyDescent="0.25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insumidas'!$E$6:$E$127,A10,'Horas insumidas'!$F$6:$F$127)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 x14ac:dyDescent="0.25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insumidas'!$E$6:$E$127,A11,'Horas insumidas'!$F$6:$F$127)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 x14ac:dyDescent="0.25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insumidas'!$E$6:$E$127,A12,'Horas insumidas'!$F$6:$F$127)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 x14ac:dyDescent="0.25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insumidas'!$E$6:$E$127,A13,'Horas insumidas'!$F$6:$F$127)</f>
        <v>0</v>
      </c>
      <c r="H13">
        <f t="shared" si="0"/>
        <v>0</v>
      </c>
      <c r="I13">
        <f t="shared" si="1"/>
        <v>-20</v>
      </c>
      <c r="J13">
        <f t="shared" si="2"/>
        <v>0</v>
      </c>
      <c r="K13" t="e">
        <f t="shared" si="3"/>
        <v>#DIV/0!</v>
      </c>
    </row>
    <row r="14" spans="1:11" x14ac:dyDescent="0.25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insumidas'!$E$6:$E$127,A14,'Horas insumidas'!$F$6:$F$127)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 x14ac:dyDescent="0.25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insumidas'!$E$6:$E$127,A15,'Horas insumidas'!$F$6:$F$127)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 x14ac:dyDescent="0.25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insumidas'!$E$6:$E$127,A16,'Horas insumidas'!$F$6:$F$127)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 x14ac:dyDescent="0.25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insumidas'!$E$6:$E$127,A17,'Horas insumidas'!$F$6:$F$127)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 x14ac:dyDescent="0.25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insumidas'!$E$6:$E$127,A18,'Horas insumidas'!$F$6:$F$127)</f>
        <v>16.5</v>
      </c>
      <c r="H18">
        <f t="shared" si="0"/>
        <v>-16.5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 x14ac:dyDescent="0.25">
      <c r="A19" t="s">
        <v>68</v>
      </c>
      <c r="B19" t="s">
        <v>69</v>
      </c>
    </row>
    <row r="20" spans="1:11" x14ac:dyDescent="0.25">
      <c r="D20" t="s">
        <v>28</v>
      </c>
      <c r="E20" s="9">
        <f>SUM(E2:E11)</f>
        <v>320</v>
      </c>
      <c r="F20">
        <f>SUM(F2:F18)</f>
        <v>40</v>
      </c>
      <c r="G20">
        <f>SUM(G2:G11)</f>
        <v>54.5</v>
      </c>
      <c r="H20">
        <f>SUM(H2:H11)</f>
        <v>-14.5</v>
      </c>
      <c r="I20">
        <f>SUM(I2:I18)</f>
        <v>-413</v>
      </c>
    </row>
    <row r="23" spans="1:11" x14ac:dyDescent="0.25">
      <c r="B2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"/>
  <sheetViews>
    <sheetView tabSelected="1" topLeftCell="A36" workbookViewId="0">
      <selection activeCell="F61" sqref="F61"/>
    </sheetView>
  </sheetViews>
  <sheetFormatPr baseColWidth="10" defaultColWidth="9.140625" defaultRowHeight="15" x14ac:dyDescent="0.2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 x14ac:dyDescent="0.3"/>
    <row r="2" spans="2:6" ht="15.75" thickBot="1" x14ac:dyDescent="0.3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 x14ac:dyDescent="0.25">
      <c r="B3" s="1">
        <v>40428</v>
      </c>
      <c r="C3" t="s">
        <v>36</v>
      </c>
      <c r="D3" t="s">
        <v>37</v>
      </c>
      <c r="F3">
        <v>2</v>
      </c>
    </row>
    <row r="4" spans="2:6" x14ac:dyDescent="0.25">
      <c r="B4" s="1">
        <v>40429</v>
      </c>
      <c r="C4" t="s">
        <v>47</v>
      </c>
      <c r="D4" t="s">
        <v>50</v>
      </c>
      <c r="F4">
        <v>1</v>
      </c>
    </row>
    <row r="5" spans="2:6" x14ac:dyDescent="0.25">
      <c r="B5" s="1">
        <v>40429</v>
      </c>
      <c r="C5" t="s">
        <v>36</v>
      </c>
      <c r="D5" t="s">
        <v>38</v>
      </c>
      <c r="F5">
        <v>1.5</v>
      </c>
    </row>
    <row r="6" spans="2:6" x14ac:dyDescent="0.25">
      <c r="B6" s="1">
        <v>40431</v>
      </c>
      <c r="C6" t="s">
        <v>36</v>
      </c>
      <c r="D6" t="s">
        <v>39</v>
      </c>
      <c r="F6">
        <v>3</v>
      </c>
    </row>
    <row r="7" spans="2:6" x14ac:dyDescent="0.25">
      <c r="B7" s="1">
        <v>40432</v>
      </c>
      <c r="C7" t="s">
        <v>33</v>
      </c>
      <c r="D7" t="s">
        <v>35</v>
      </c>
      <c r="F7">
        <v>4</v>
      </c>
    </row>
    <row r="8" spans="2:6" x14ac:dyDescent="0.25">
      <c r="B8" s="1">
        <v>40432</v>
      </c>
      <c r="C8" t="s">
        <v>36</v>
      </c>
      <c r="D8" t="s">
        <v>40</v>
      </c>
      <c r="F8">
        <v>0.5</v>
      </c>
    </row>
    <row r="9" spans="2:6" x14ac:dyDescent="0.25">
      <c r="B9" s="1">
        <v>40432</v>
      </c>
      <c r="C9" t="s">
        <v>44</v>
      </c>
      <c r="D9" t="s">
        <v>37</v>
      </c>
      <c r="F9">
        <v>2</v>
      </c>
    </row>
    <row r="10" spans="2:6" x14ac:dyDescent="0.25">
      <c r="B10" s="1">
        <v>40432</v>
      </c>
      <c r="C10" t="s">
        <v>44</v>
      </c>
      <c r="D10" t="s">
        <v>38</v>
      </c>
      <c r="F10">
        <v>2</v>
      </c>
    </row>
    <row r="11" spans="2:6" x14ac:dyDescent="0.25">
      <c r="B11" s="1">
        <v>40433</v>
      </c>
      <c r="C11" t="s">
        <v>33</v>
      </c>
      <c r="D11" t="s">
        <v>35</v>
      </c>
      <c r="F11">
        <v>6</v>
      </c>
    </row>
    <row r="12" spans="2:6" x14ac:dyDescent="0.25">
      <c r="B12" s="11" t="s">
        <v>46</v>
      </c>
      <c r="C12" s="11"/>
      <c r="D12" s="11"/>
      <c r="E12" s="11"/>
      <c r="F12" s="11"/>
    </row>
    <row r="13" spans="2:6" x14ac:dyDescent="0.25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 x14ac:dyDescent="0.25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 x14ac:dyDescent="0.25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 x14ac:dyDescent="0.25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 x14ac:dyDescent="0.25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 x14ac:dyDescent="0.25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 x14ac:dyDescent="0.25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 x14ac:dyDescent="0.25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 x14ac:dyDescent="0.25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 x14ac:dyDescent="0.25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 x14ac:dyDescent="0.25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 x14ac:dyDescent="0.25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 x14ac:dyDescent="0.25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 x14ac:dyDescent="0.25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 x14ac:dyDescent="0.25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 x14ac:dyDescent="0.25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 x14ac:dyDescent="0.25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 x14ac:dyDescent="0.25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 x14ac:dyDescent="0.25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 x14ac:dyDescent="0.25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 x14ac:dyDescent="0.25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 x14ac:dyDescent="0.25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 x14ac:dyDescent="0.25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 x14ac:dyDescent="0.25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 x14ac:dyDescent="0.25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 x14ac:dyDescent="0.25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 x14ac:dyDescent="0.25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 x14ac:dyDescent="0.25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 x14ac:dyDescent="0.25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 x14ac:dyDescent="0.25">
      <c r="B42" s="3"/>
      <c r="C42" s="3"/>
      <c r="D42" s="3"/>
      <c r="E42" s="3" t="s">
        <v>73</v>
      </c>
      <c r="F42" s="3">
        <f>SUM(F3:F41)</f>
        <v>74.5</v>
      </c>
    </row>
    <row r="43" spans="2:6" x14ac:dyDescent="0.25">
      <c r="B43" s="11" t="s">
        <v>61</v>
      </c>
      <c r="C43" s="11"/>
      <c r="D43" s="11"/>
      <c r="E43" s="11"/>
      <c r="F43" s="11"/>
    </row>
    <row r="44" spans="2:6" x14ac:dyDescent="0.25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 x14ac:dyDescent="0.25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 x14ac:dyDescent="0.25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 x14ac:dyDescent="0.25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 x14ac:dyDescent="0.25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 x14ac:dyDescent="0.25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30" x14ac:dyDescent="0.25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60" x14ac:dyDescent="0.25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 x14ac:dyDescent="0.25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 x14ac:dyDescent="0.25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 x14ac:dyDescent="0.25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 x14ac:dyDescent="0.25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 x14ac:dyDescent="0.25">
      <c r="B56" s="1">
        <v>40455</v>
      </c>
      <c r="C56" t="s">
        <v>44</v>
      </c>
      <c r="D56" t="s">
        <v>101</v>
      </c>
      <c r="E56" t="s">
        <v>20</v>
      </c>
      <c r="F56">
        <v>2</v>
      </c>
    </row>
    <row r="57" spans="2:6" x14ac:dyDescent="0.25">
      <c r="B57" s="1">
        <v>40456</v>
      </c>
      <c r="C57" t="s">
        <v>44</v>
      </c>
      <c r="D57" t="s">
        <v>101</v>
      </c>
      <c r="E57" t="s">
        <v>20</v>
      </c>
      <c r="F57">
        <v>2</v>
      </c>
    </row>
    <row r="58" spans="2:6" x14ac:dyDescent="0.25">
      <c r="B58" s="1">
        <v>40457</v>
      </c>
      <c r="C58" t="s">
        <v>44</v>
      </c>
      <c r="D58" t="s">
        <v>101</v>
      </c>
      <c r="E58" t="s">
        <v>20</v>
      </c>
      <c r="F58">
        <v>2</v>
      </c>
    </row>
    <row r="59" spans="2:6" x14ac:dyDescent="0.25">
      <c r="B59" s="1">
        <v>40458</v>
      </c>
      <c r="C59" t="s">
        <v>44</v>
      </c>
      <c r="D59" t="s">
        <v>101</v>
      </c>
      <c r="E59" t="s">
        <v>20</v>
      </c>
      <c r="F59">
        <v>2</v>
      </c>
    </row>
    <row r="60" spans="2:6" x14ac:dyDescent="0.25">
      <c r="B60" s="1">
        <v>40459</v>
      </c>
      <c r="C60" t="s">
        <v>44</v>
      </c>
      <c r="D60" t="s">
        <v>101</v>
      </c>
      <c r="E60" t="s">
        <v>20</v>
      </c>
      <c r="F60">
        <v>2</v>
      </c>
    </row>
    <row r="61" spans="2:6" x14ac:dyDescent="0.25">
      <c r="B61" s="1">
        <v>40460</v>
      </c>
      <c r="C61" t="s">
        <v>33</v>
      </c>
      <c r="D61" t="s">
        <v>100</v>
      </c>
      <c r="E61" t="s">
        <v>20</v>
      </c>
      <c r="F61">
        <v>5</v>
      </c>
    </row>
    <row r="62" spans="2:6" x14ac:dyDescent="0.25">
      <c r="B62" s="1">
        <v>40464</v>
      </c>
      <c r="C62" t="s">
        <v>33</v>
      </c>
      <c r="D62" t="s">
        <v>99</v>
      </c>
      <c r="E62" t="s">
        <v>83</v>
      </c>
      <c r="F62">
        <v>5</v>
      </c>
    </row>
    <row r="74" spans="2:6" x14ac:dyDescent="0.25">
      <c r="B74" s="3"/>
      <c r="C74" s="3"/>
      <c r="D74" s="3"/>
      <c r="E74" s="3" t="s">
        <v>72</v>
      </c>
      <c r="F74" s="3">
        <f>SUM(F48:F73)</f>
        <v>43.5</v>
      </c>
    </row>
  </sheetData>
  <mergeCells count="2">
    <mergeCell ref="B12:F12"/>
    <mergeCell ref="B43:F4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I24"/>
  <sheetViews>
    <sheetView topLeftCell="A3" workbookViewId="0">
      <selection activeCell="E21" sqref="E21"/>
    </sheetView>
  </sheetViews>
  <sheetFormatPr baseColWidth="10" defaultColWidth="9.140625" defaultRowHeight="15" x14ac:dyDescent="0.25"/>
  <cols>
    <col min="3" max="3" width="11.85546875" bestFit="1" customWidth="1"/>
    <col min="9" max="9" width="11.85546875" bestFit="1" customWidth="1"/>
  </cols>
  <sheetData>
    <row r="19" spans="2:9" x14ac:dyDescent="0.25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 x14ac:dyDescent="0.25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 x14ac:dyDescent="0.25">
      <c r="B21" t="s">
        <v>61</v>
      </c>
      <c r="C21">
        <f>C20+'Earned Value'!E15+'Earned Value'!E18</f>
        <v>73</v>
      </c>
      <c r="D21">
        <f>D20+'Earned Value'!F15+'Earned Value'!F18</f>
        <v>40</v>
      </c>
      <c r="E21">
        <f>E20+'Earned Value'!G15+'Earned Value'!G18</f>
        <v>58</v>
      </c>
      <c r="F21">
        <f>D21-E21</f>
        <v>-18</v>
      </c>
      <c r="G21">
        <f>D21-C21</f>
        <v>-33</v>
      </c>
      <c r="H21">
        <f>D21/C21</f>
        <v>0.54794520547945202</v>
      </c>
      <c r="I21">
        <f>D21/E21</f>
        <v>0.68965517241379315</v>
      </c>
    </row>
    <row r="22" spans="2:9" x14ac:dyDescent="0.25">
      <c r="B22" t="s">
        <v>62</v>
      </c>
      <c r="C22">
        <f>C21+40</f>
        <v>113</v>
      </c>
      <c r="F22">
        <f>D22-E22</f>
        <v>0</v>
      </c>
      <c r="G22">
        <f>D22-C22</f>
        <v>-113</v>
      </c>
      <c r="H22">
        <f>D22/C22</f>
        <v>0</v>
      </c>
      <c r="I22" t="e">
        <f>D22/E22</f>
        <v>#DIV/0!</v>
      </c>
    </row>
    <row r="23" spans="2:9" x14ac:dyDescent="0.25">
      <c r="B23" t="s">
        <v>63</v>
      </c>
      <c r="C23">
        <f>C22+40</f>
        <v>153</v>
      </c>
      <c r="F23">
        <f>D23-E23</f>
        <v>0</v>
      </c>
      <c r="G23">
        <f>D23-C23</f>
        <v>-153</v>
      </c>
      <c r="H23">
        <f>D23/C23</f>
        <v>0</v>
      </c>
      <c r="I23" t="e">
        <f>D23/E23</f>
        <v>#DIV/0!</v>
      </c>
    </row>
    <row r="24" spans="2:9" x14ac:dyDescent="0.25">
      <c r="B24" t="s">
        <v>64</v>
      </c>
      <c r="C24">
        <f>C23+40</f>
        <v>193</v>
      </c>
      <c r="F24">
        <f>D24-E24</f>
        <v>0</v>
      </c>
      <c r="G24">
        <f>D24-C24</f>
        <v>-193</v>
      </c>
      <c r="H24">
        <f>D24/C24</f>
        <v>0</v>
      </c>
      <c r="I24" t="e">
        <f>D24/E24</f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2010-10-14T12:59:12Z</dcterms:modified>
</cp:coreProperties>
</file>