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C22" i="3" l="1"/>
  <c r="C23" i="3"/>
  <c r="C24" i="3"/>
  <c r="C21" i="3"/>
  <c r="G20" i="3"/>
  <c r="H20" i="3"/>
  <c r="D20" i="3"/>
  <c r="C20" i="3"/>
  <c r="G5" i="1"/>
  <c r="G11" i="1"/>
  <c r="G10" i="1"/>
  <c r="G9" i="1"/>
  <c r="G8" i="1"/>
  <c r="G7" i="1"/>
  <c r="G6" i="1"/>
  <c r="G4" i="1"/>
  <c r="G3" i="1"/>
  <c r="E20" i="3" s="1"/>
  <c r="G2" i="1"/>
  <c r="E11" i="1"/>
  <c r="E10" i="1"/>
  <c r="E9" i="1"/>
  <c r="E8" i="1"/>
  <c r="E7" i="1"/>
  <c r="E6" i="1"/>
  <c r="E5" i="1"/>
  <c r="E4" i="1"/>
  <c r="E3" i="1"/>
  <c r="E2" i="1"/>
  <c r="E12" i="1" s="1"/>
  <c r="F54" i="2"/>
  <c r="J3" i="1" l="1"/>
  <c r="F12" i="1"/>
  <c r="K3" i="1"/>
  <c r="I20" i="3" s="1"/>
  <c r="K4" i="1"/>
  <c r="H5" i="1"/>
  <c r="K6" i="1"/>
  <c r="K7" i="1"/>
  <c r="K8" i="1"/>
  <c r="H9" i="1"/>
  <c r="K10" i="1"/>
  <c r="K11" i="1"/>
  <c r="K2" i="1"/>
  <c r="I3" i="1"/>
  <c r="J11" i="1"/>
  <c r="J10" i="1"/>
  <c r="I9" i="1"/>
  <c r="J8" i="1"/>
  <c r="J7" i="1"/>
  <c r="J6" i="1"/>
  <c r="I5" i="1"/>
  <c r="J4" i="1"/>
  <c r="I2" i="1"/>
  <c r="I10" i="1"/>
  <c r="I8" i="1"/>
  <c r="I6" i="1"/>
  <c r="I4" i="1"/>
  <c r="I7" i="1"/>
  <c r="I11" i="1"/>
  <c r="J2" i="1"/>
  <c r="J5" i="1"/>
  <c r="J9" i="1"/>
  <c r="I12" i="1" l="1"/>
  <c r="H10" i="1"/>
  <c r="H4" i="1"/>
  <c r="H11" i="1"/>
  <c r="K5" i="1"/>
  <c r="G12" i="1"/>
  <c r="H3" i="1"/>
  <c r="F20" i="3" s="1"/>
  <c r="H2" i="1"/>
  <c r="K9" i="1"/>
  <c r="H7" i="1"/>
  <c r="H6" i="1"/>
  <c r="H8" i="1"/>
  <c r="H12" i="1" l="1"/>
</calcChain>
</file>

<file path=xl/sharedStrings.xml><?xml version="1.0" encoding="utf-8"?>
<sst xmlns="http://schemas.openxmlformats.org/spreadsheetml/2006/main" count="148" uniqueCount="72">
  <si>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</si>
  <si>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</si>
  <si>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</si>
  <si>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</si>
  <si>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</si>
  <si>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</si>
  <si>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</si>
  <si>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</si>
  <si>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</si>
  <si>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</si>
  <si>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</si>
  <si>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</si>
  <si>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</si>
  <si>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</si>
  <si>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</si>
  <si>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</si>
  <si>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</si>
  <si>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</si>
  <si>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</si>
  <si>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</si>
  <si>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</si>
  <si>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</si>
  <si>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</si>
  <si>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</si>
  <si>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</si>
  <si>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</si>
  <si>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</si>
  <si>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</si>
  <si>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</si>
  <si>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</si>
  <si>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</si>
  <si>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</si>
  <si>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</si>
  <si>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</si>
  <si>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</si>
  <si>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</si>
  <si>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</si>
  <si>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</si>
  <si>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</si>
  <si>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</si>
  <si>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</si>
  <si>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</si>
  <si>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</si>
  <si>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</si>
  <si>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</si>
  <si>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</si>
  <si>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</si>
  <si>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</si>
  <si>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</si>
  <si>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</si>
  <si>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</si>
  <si>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</si>
  <si>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</si>
  <si>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</si>
  <si>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</si>
  <si>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</si>
  <si>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</si>
  <si>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</si>
  <si>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</si>
  <si>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</si>
  <si>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Total Sprint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</si>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</sst>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50000000000019E-2"/>
          <c:y val="4.8611111111111112E-2"/>
          <c:w val="0.7041666666666665"/>
          <c:h val="0.8298611111111116"/>
        </c:manualLayout>
      </c:layout>
      <c:lineChart>
        <c:grouping val="standard"/>
        <c:varyColors val="0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2336"/>
        <c:axId val="82134720"/>
      </c:lineChart>
      <c:catAx>
        <c:axId val="820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82134720"/>
        <c:crosses val="autoZero"/>
        <c:auto val="1"/>
        <c:lblAlgn val="ctr"/>
        <c:lblOffset val="100"/>
        <c:noMultiLvlLbl val="0"/>
      </c:catAx>
      <c:valAx>
        <c:axId val="821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>
        <v>0</v>
      </c>
      <c r="E2">
        <f>60</f>
        <v>60</v>
      </c>
      <c r="F2">
        <v>0</v>
      </c>
      <c r="G2">
        <f>SUMIF('Horas insumidas'!$E$6:$E$129,A2,'Horas insumidas'!$F$6:$F$129)</f>
        <v>0</v>
      </c>
      <c r="H2">
        <f>F2-G2</f>
        <v>0</v>
      </c>
      <c r="I2">
        <f>F2-E2</f>
        <v>-60</v>
      </c>
      <c r="J2">
        <f>F2/E2</f>
        <v>0</v>
      </c>
      <c r="K2" t="e">
        <f>F2/G2</f>
        <v>#DIV/0!</v>
      </c>
    </row>
    <row r="3" spans="1:11" x14ac:dyDescent="0.25">
      <c r="A3" t="s">
        <v>13</v>
      </c>
      <c r="B3" t="s">
        <v>14</v>
      </c>
      <c r="C3" t="s">
        <v>64</v>
      </c>
      <c r="D3">
        <v>100</v>
      </c>
      <c r="E3">
        <f>40</f>
        <v>40</v>
      </c>
      <c r="F3">
        <v>40</v>
      </c>
      <c r="G3">
        <f>SUMIF('Horas insumidas'!$E$6:$E$129,A3,'Horas insumidas'!$F$6:$F$129)</f>
        <v>33</v>
      </c>
      <c r="H3">
        <f>F3-G3</f>
        <v>7</v>
      </c>
      <c r="I3">
        <f>F3-E3</f>
        <v>0</v>
      </c>
      <c r="J3">
        <f>F3/E3</f>
        <v>1</v>
      </c>
      <c r="K3">
        <f>F3/G3</f>
        <v>1.2121212121212122</v>
      </c>
    </row>
    <row r="4" spans="1:11" x14ac:dyDescent="0.25">
      <c r="A4" t="s">
        <v>15</v>
      </c>
      <c r="B4" t="s">
        <v>16</v>
      </c>
      <c r="C4" t="s">
        <v>17</v>
      </c>
      <c r="D4">
        <v>0</v>
      </c>
      <c r="E4">
        <f>40</f>
        <v>40</v>
      </c>
      <c r="F4">
        <v>0</v>
      </c>
      <c r="G4">
        <f>SUMIF('Horas insumidas'!$E$6:$E$129,A4,'Horas insumidas'!$F$6:$F$129)</f>
        <v>0</v>
      </c>
      <c r="H4">
        <f t="shared" ref="H4:H11" si="0">F4-G4</f>
        <v>0</v>
      </c>
      <c r="I4">
        <f t="shared" ref="I4:I11" si="1">F4-E4</f>
        <v>-40</v>
      </c>
      <c r="J4">
        <f t="shared" ref="J4:J11" si="2">F4/E4</f>
        <v>0</v>
      </c>
      <c r="K4" t="e">
        <f t="shared" ref="K4:K11" si="3">F4/G4</f>
        <v>#DIV/0!</v>
      </c>
    </row>
    <row r="5" spans="1:11" x14ac:dyDescent="0.25">
      <c r="A5" t="s">
        <v>18</v>
      </c>
      <c r="B5" t="s">
        <v>19</v>
      </c>
      <c r="C5" t="s">
        <v>17</v>
      </c>
      <c r="D5">
        <v>0</v>
      </c>
      <c r="E5">
        <f>40</f>
        <v>40</v>
      </c>
      <c r="F5">
        <v>0</v>
      </c>
      <c r="G5">
        <f>SUMIF('Horas insumidas'!$E$6:$E$129,A5,'Horas insumidas'!$F$6:$F$129)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 x14ac:dyDescent="0.25">
      <c r="A6" t="s">
        <v>20</v>
      </c>
      <c r="B6" t="s">
        <v>21</v>
      </c>
      <c r="C6" t="s">
        <v>17</v>
      </c>
      <c r="D6">
        <v>0</v>
      </c>
      <c r="E6">
        <f>40</f>
        <v>40</v>
      </c>
      <c r="F6">
        <v>0</v>
      </c>
      <c r="G6">
        <f>SUMIF('Horas insumidas'!$E$6:$E$129,A6,'Horas insumidas'!$F$6:$F$129)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 x14ac:dyDescent="0.25">
      <c r="A7" t="s">
        <v>22</v>
      </c>
      <c r="B7" t="s">
        <v>23</v>
      </c>
      <c r="C7" t="s">
        <v>17</v>
      </c>
      <c r="D7">
        <v>0</v>
      </c>
      <c r="E7">
        <f>40</f>
        <v>40</v>
      </c>
      <c r="F7">
        <v>0</v>
      </c>
      <c r="G7">
        <f>SUMIF('Horas insumidas'!$E$6:$E$129,A7,'Horas insumidas'!$F$6:$F$129)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 x14ac:dyDescent="0.25">
      <c r="A8" t="s">
        <v>24</v>
      </c>
      <c r="B8" t="s">
        <v>25</v>
      </c>
      <c r="C8" t="s">
        <v>17</v>
      </c>
      <c r="D8">
        <v>0</v>
      </c>
      <c r="E8">
        <f>20</f>
        <v>20</v>
      </c>
      <c r="F8">
        <v>0</v>
      </c>
      <c r="G8">
        <f>SUMIF('Horas insumidas'!$E$6:$E$129,A8,'Horas insumidas'!$F$6:$F$129)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t="s">
        <v>26</v>
      </c>
      <c r="B9" t="s">
        <v>27</v>
      </c>
      <c r="C9" t="s">
        <v>17</v>
      </c>
      <c r="D9">
        <v>0</v>
      </c>
      <c r="E9">
        <f>20</f>
        <v>20</v>
      </c>
      <c r="F9">
        <v>0</v>
      </c>
      <c r="G9">
        <f>SUMIF('Horas insumidas'!$E$6:$E$129,A9,'Horas insumidas'!$F$6:$F$129)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 x14ac:dyDescent="0.25">
      <c r="A10" t="s">
        <v>28</v>
      </c>
      <c r="B10" t="s">
        <v>29</v>
      </c>
      <c r="C10" t="s">
        <v>17</v>
      </c>
      <c r="D10">
        <v>0</v>
      </c>
      <c r="E10">
        <f>40</f>
        <v>40</v>
      </c>
      <c r="F10">
        <v>0</v>
      </c>
      <c r="G10">
        <f>SUMIF('Horas insumidas'!$E$6:$E$129,A10,'Horas insumidas'!$F$6:$F$129)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 x14ac:dyDescent="0.25">
      <c r="A11" t="s">
        <v>30</v>
      </c>
      <c r="B11" t="s">
        <v>31</v>
      </c>
      <c r="C11" t="s">
        <v>17</v>
      </c>
      <c r="D11">
        <v>0</v>
      </c>
      <c r="E11">
        <f>20</f>
        <v>20</v>
      </c>
      <c r="F11">
        <v>0</v>
      </c>
      <c r="G11">
        <f>SUMIF('Horas insumidas'!$E$6:$E$129,A11,'Horas insumidas'!$F$6:$F$129)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 x14ac:dyDescent="0.25">
      <c r="D12" t="s">
        <v>32</v>
      </c>
      <c r="E12">
        <f>SUM(E2:E11)</f>
        <v>360</v>
      </c>
      <c r="F12">
        <f>SUM(F2:F11)</f>
        <v>40</v>
      </c>
      <c r="G12">
        <f>SUM(G2:G11)</f>
        <v>33</v>
      </c>
      <c r="H12">
        <f>SUM(H2:H11)</f>
        <v>7</v>
      </c>
      <c r="I12">
        <f>SUM(I2:I11)</f>
        <v>-320</v>
      </c>
    </row>
    <row r="15" spans="1:11" x14ac:dyDescent="0.25">
      <c r="B1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abSelected="1" workbookViewId="0">
      <selection activeCell="F41" sqref="F41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32.4257812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33</v>
      </c>
      <c r="C2" s="5" t="s">
        <v>34</v>
      </c>
      <c r="D2" s="5" t="s">
        <v>35</v>
      </c>
      <c r="E2" s="5" t="s">
        <v>52</v>
      </c>
      <c r="F2" s="6" t="s">
        <v>36</v>
      </c>
    </row>
    <row r="3" spans="2:6" x14ac:dyDescent="0.25">
      <c r="B3" s="1">
        <v>40428</v>
      </c>
      <c r="C3" t="s">
        <v>40</v>
      </c>
      <c r="D3" t="s">
        <v>41</v>
      </c>
      <c r="F3">
        <v>2</v>
      </c>
    </row>
    <row r="4" spans="2:6" x14ac:dyDescent="0.25">
      <c r="B4" s="1">
        <v>40429</v>
      </c>
      <c r="C4" t="s">
        <v>51</v>
      </c>
      <c r="D4" t="s">
        <v>54</v>
      </c>
      <c r="F4">
        <v>1</v>
      </c>
    </row>
    <row r="5" spans="2:6" x14ac:dyDescent="0.25">
      <c r="B5" s="1">
        <v>40429</v>
      </c>
      <c r="C5" t="s">
        <v>40</v>
      </c>
      <c r="D5" t="s">
        <v>42</v>
      </c>
      <c r="F5">
        <v>1.5</v>
      </c>
    </row>
    <row r="6" spans="2:6" x14ac:dyDescent="0.25">
      <c r="B6" s="1">
        <v>40431</v>
      </c>
      <c r="C6" t="s">
        <v>40</v>
      </c>
      <c r="D6" t="s">
        <v>43</v>
      </c>
      <c r="F6">
        <v>3</v>
      </c>
    </row>
    <row r="7" spans="2:6" x14ac:dyDescent="0.25">
      <c r="B7" s="1">
        <v>40432</v>
      </c>
      <c r="C7" t="s">
        <v>37</v>
      </c>
      <c r="D7" t="s">
        <v>39</v>
      </c>
      <c r="F7">
        <v>4</v>
      </c>
    </row>
    <row r="8" spans="2:6" x14ac:dyDescent="0.25">
      <c r="B8" s="1">
        <v>40432</v>
      </c>
      <c r="C8" t="s">
        <v>40</v>
      </c>
      <c r="D8" t="s">
        <v>44</v>
      </c>
      <c r="F8">
        <v>0.5</v>
      </c>
    </row>
    <row r="9" spans="2:6" x14ac:dyDescent="0.25">
      <c r="B9" s="1">
        <v>40432</v>
      </c>
      <c r="C9" t="s">
        <v>48</v>
      </c>
      <c r="D9" t="s">
        <v>41</v>
      </c>
      <c r="F9">
        <v>2</v>
      </c>
    </row>
    <row r="10" spans="2:6" x14ac:dyDescent="0.25">
      <c r="B10" s="1">
        <v>40432</v>
      </c>
      <c r="C10" t="s">
        <v>48</v>
      </c>
      <c r="D10" t="s">
        <v>42</v>
      </c>
      <c r="F10">
        <v>2</v>
      </c>
    </row>
    <row r="11" spans="2:6" x14ac:dyDescent="0.25">
      <c r="B11" s="1">
        <v>40433</v>
      </c>
      <c r="C11" t="s">
        <v>37</v>
      </c>
      <c r="D11" t="s">
        <v>39</v>
      </c>
      <c r="F11">
        <v>6</v>
      </c>
    </row>
    <row r="12" spans="2:6" x14ac:dyDescent="0.25">
      <c r="B12" s="7" t="s">
        <v>50</v>
      </c>
      <c r="C12" s="7"/>
      <c r="D12" s="7"/>
      <c r="E12" s="7"/>
      <c r="F12" s="7"/>
    </row>
    <row r="13" spans="2:6" x14ac:dyDescent="0.25">
      <c r="B13" s="1">
        <v>40435</v>
      </c>
      <c r="C13" t="s">
        <v>37</v>
      </c>
      <c r="D13" t="s">
        <v>38</v>
      </c>
      <c r="E13" t="s">
        <v>13</v>
      </c>
      <c r="F13">
        <v>3</v>
      </c>
    </row>
    <row r="14" spans="2:6" x14ac:dyDescent="0.25">
      <c r="B14" s="1">
        <v>40435</v>
      </c>
      <c r="C14" t="s">
        <v>40</v>
      </c>
      <c r="D14" t="s">
        <v>45</v>
      </c>
      <c r="F14">
        <v>4</v>
      </c>
    </row>
    <row r="15" spans="2:6" x14ac:dyDescent="0.25">
      <c r="B15" s="1">
        <v>40435</v>
      </c>
      <c r="C15" t="s">
        <v>40</v>
      </c>
      <c r="D15" t="s">
        <v>46</v>
      </c>
      <c r="F15">
        <v>1.5</v>
      </c>
    </row>
    <row r="16" spans="2:6" x14ac:dyDescent="0.25">
      <c r="B16" s="1">
        <v>40435</v>
      </c>
      <c r="C16" t="s">
        <v>48</v>
      </c>
      <c r="D16" t="s">
        <v>41</v>
      </c>
      <c r="F16">
        <v>1</v>
      </c>
    </row>
    <row r="17" spans="2:6" x14ac:dyDescent="0.25">
      <c r="B17" s="1">
        <v>40435</v>
      </c>
      <c r="C17" t="s">
        <v>48</v>
      </c>
      <c r="D17" t="s">
        <v>42</v>
      </c>
      <c r="F17">
        <v>1</v>
      </c>
    </row>
    <row r="18" spans="2:6" x14ac:dyDescent="0.25">
      <c r="B18" s="1">
        <v>40435</v>
      </c>
      <c r="C18" t="s">
        <v>51</v>
      </c>
      <c r="D18" t="s">
        <v>53</v>
      </c>
      <c r="F18">
        <v>1.5</v>
      </c>
    </row>
    <row r="19" spans="2:6" x14ac:dyDescent="0.25">
      <c r="B19" s="1">
        <v>40436</v>
      </c>
      <c r="C19" t="s">
        <v>37</v>
      </c>
      <c r="D19" t="s">
        <v>38</v>
      </c>
      <c r="E19" t="s">
        <v>13</v>
      </c>
      <c r="F19">
        <v>2</v>
      </c>
    </row>
    <row r="20" spans="2:6" x14ac:dyDescent="0.25">
      <c r="B20" s="1">
        <v>40436</v>
      </c>
      <c r="C20" t="s">
        <v>40</v>
      </c>
      <c r="D20" t="s">
        <v>47</v>
      </c>
      <c r="E20" t="s">
        <v>13</v>
      </c>
      <c r="F20">
        <v>1</v>
      </c>
    </row>
    <row r="21" spans="2:6" x14ac:dyDescent="0.25">
      <c r="B21" s="1">
        <v>40436</v>
      </c>
      <c r="C21" t="s">
        <v>51</v>
      </c>
      <c r="D21" t="s">
        <v>55</v>
      </c>
      <c r="F21">
        <v>2</v>
      </c>
    </row>
    <row r="22" spans="2:6" x14ac:dyDescent="0.25">
      <c r="B22" s="1">
        <v>40437</v>
      </c>
      <c r="C22" t="s">
        <v>37</v>
      </c>
      <c r="D22" t="s">
        <v>38</v>
      </c>
      <c r="E22" t="s">
        <v>13</v>
      </c>
      <c r="F22">
        <v>2</v>
      </c>
    </row>
    <row r="23" spans="2:6" x14ac:dyDescent="0.25">
      <c r="B23" s="1">
        <v>40438</v>
      </c>
      <c r="C23" t="s">
        <v>37</v>
      </c>
      <c r="D23" t="s">
        <v>38</v>
      </c>
      <c r="E23" t="s">
        <v>13</v>
      </c>
      <c r="F23">
        <v>3</v>
      </c>
    </row>
    <row r="24" spans="2:6" x14ac:dyDescent="0.25">
      <c r="B24" s="1">
        <v>40439</v>
      </c>
      <c r="C24" t="s">
        <v>37</v>
      </c>
      <c r="D24" t="s">
        <v>38</v>
      </c>
      <c r="E24" t="s">
        <v>13</v>
      </c>
      <c r="F24">
        <v>5</v>
      </c>
    </row>
    <row r="25" spans="2:6" x14ac:dyDescent="0.25">
      <c r="B25" s="1">
        <v>40439</v>
      </c>
      <c r="C25" t="s">
        <v>48</v>
      </c>
      <c r="D25" t="s">
        <v>45</v>
      </c>
      <c r="F25">
        <v>1</v>
      </c>
    </row>
    <row r="26" spans="2:6" x14ac:dyDescent="0.25">
      <c r="B26" s="1">
        <v>40439</v>
      </c>
      <c r="C26" t="s">
        <v>48</v>
      </c>
      <c r="D26" t="s">
        <v>46</v>
      </c>
      <c r="F26">
        <v>1</v>
      </c>
    </row>
    <row r="27" spans="2:6" x14ac:dyDescent="0.25">
      <c r="B27" s="1">
        <v>40441</v>
      </c>
      <c r="C27" t="s">
        <v>48</v>
      </c>
      <c r="D27" t="s">
        <v>49</v>
      </c>
      <c r="E27" t="s">
        <v>13</v>
      </c>
      <c r="F27">
        <v>4</v>
      </c>
    </row>
    <row r="28" spans="2:6" x14ac:dyDescent="0.25">
      <c r="B28" s="1">
        <v>40442</v>
      </c>
      <c r="C28" t="s">
        <v>48</v>
      </c>
      <c r="D28" t="s">
        <v>49</v>
      </c>
      <c r="E28" t="s">
        <v>13</v>
      </c>
      <c r="F28">
        <v>2</v>
      </c>
    </row>
    <row r="29" spans="2:6" x14ac:dyDescent="0.25">
      <c r="B29" s="1">
        <v>40442</v>
      </c>
      <c r="C29" t="s">
        <v>40</v>
      </c>
      <c r="D29" t="s">
        <v>56</v>
      </c>
      <c r="E29" t="s">
        <v>13</v>
      </c>
      <c r="F29">
        <v>2</v>
      </c>
    </row>
    <row r="30" spans="2:6" x14ac:dyDescent="0.25">
      <c r="B30" s="1">
        <v>40442</v>
      </c>
      <c r="C30" t="s">
        <v>40</v>
      </c>
      <c r="D30" t="s">
        <v>59</v>
      </c>
      <c r="F30">
        <v>1</v>
      </c>
    </row>
    <row r="31" spans="2:6" x14ac:dyDescent="0.25">
      <c r="B31" s="1">
        <v>40442</v>
      </c>
      <c r="C31" t="s">
        <v>40</v>
      </c>
      <c r="D31" t="s">
        <v>58</v>
      </c>
      <c r="F31">
        <v>1</v>
      </c>
    </row>
    <row r="32" spans="2:6" x14ac:dyDescent="0.25">
      <c r="B32" s="1">
        <v>40444</v>
      </c>
      <c r="C32" t="s">
        <v>40</v>
      </c>
      <c r="D32" t="s">
        <v>57</v>
      </c>
      <c r="F32">
        <v>0.5</v>
      </c>
    </row>
    <row r="33" spans="2:6" x14ac:dyDescent="0.25">
      <c r="B33" s="1">
        <v>40444</v>
      </c>
      <c r="C33" t="s">
        <v>51</v>
      </c>
      <c r="D33" t="s">
        <v>45</v>
      </c>
      <c r="F33">
        <v>1</v>
      </c>
    </row>
    <row r="34" spans="2:6" x14ac:dyDescent="0.25">
      <c r="B34" s="1">
        <v>40444</v>
      </c>
      <c r="C34" t="s">
        <v>51</v>
      </c>
      <c r="D34" t="s">
        <v>61</v>
      </c>
      <c r="F34">
        <v>1</v>
      </c>
    </row>
    <row r="35" spans="2:6" x14ac:dyDescent="0.25">
      <c r="B35" s="1">
        <v>40444</v>
      </c>
      <c r="C35" t="s">
        <v>37</v>
      </c>
      <c r="D35" t="s">
        <v>38</v>
      </c>
      <c r="E35" t="s">
        <v>13</v>
      </c>
      <c r="F35">
        <v>3</v>
      </c>
    </row>
    <row r="36" spans="2:6" x14ac:dyDescent="0.25">
      <c r="B36" s="1">
        <v>40445</v>
      </c>
      <c r="C36" t="s">
        <v>48</v>
      </c>
      <c r="D36" t="s">
        <v>49</v>
      </c>
      <c r="E36" t="s">
        <v>13</v>
      </c>
      <c r="F36">
        <v>2</v>
      </c>
    </row>
    <row r="37" spans="2:6" x14ac:dyDescent="0.25">
      <c r="B37" s="1">
        <v>40445</v>
      </c>
      <c r="C37" t="s">
        <v>51</v>
      </c>
      <c r="D37" t="s">
        <v>62</v>
      </c>
      <c r="F37">
        <v>0.25</v>
      </c>
    </row>
    <row r="38" spans="2:6" x14ac:dyDescent="0.25">
      <c r="B38" s="1">
        <v>40445</v>
      </c>
      <c r="C38" t="s">
        <v>51</v>
      </c>
      <c r="D38" t="s">
        <v>63</v>
      </c>
      <c r="E38" t="s">
        <v>13</v>
      </c>
      <c r="F38">
        <v>1</v>
      </c>
    </row>
    <row r="39" spans="2:6" x14ac:dyDescent="0.25">
      <c r="B39" s="1">
        <v>40445</v>
      </c>
      <c r="C39" t="s">
        <v>37</v>
      </c>
      <c r="D39" t="s">
        <v>38</v>
      </c>
      <c r="E39" t="s">
        <v>13</v>
      </c>
      <c r="F39">
        <v>3</v>
      </c>
    </row>
    <row r="40" spans="2:6" x14ac:dyDescent="0.25">
      <c r="B40" s="1">
        <v>40446</v>
      </c>
      <c r="C40" t="s">
        <v>70</v>
      </c>
      <c r="D40" t="s">
        <v>71</v>
      </c>
      <c r="F40">
        <v>1</v>
      </c>
    </row>
    <row r="54" spans="2:6" x14ac:dyDescent="0.25">
      <c r="B54" s="3"/>
      <c r="C54" s="3"/>
      <c r="D54" s="3"/>
      <c r="E54" s="3" t="s">
        <v>60</v>
      </c>
      <c r="F54" s="3">
        <f>SUM(F3:F53)</f>
        <v>73.75</v>
      </c>
    </row>
  </sheetData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24"/>
  <sheetViews>
    <sheetView workbookViewId="0">
      <selection activeCell="I34" sqref="I34"/>
    </sheetView>
  </sheetViews>
  <sheetFormatPr baseColWidth="10" defaultColWidth="9.140625" defaultRowHeight="15" x14ac:dyDescent="0.25"/>
  <cols>
    <col min="3" max="3" width="11.85546875" bestFit="1" customWidth="1"/>
  </cols>
  <sheetData>
    <row r="19" spans="2:9" x14ac:dyDescent="0.25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 x14ac:dyDescent="0.25">
      <c r="B20" t="s">
        <v>50</v>
      </c>
      <c r="C20">
        <f>'Earned Value'!E3</f>
        <v>40</v>
      </c>
      <c r="D20">
        <f>'Earned Value'!F3</f>
        <v>40</v>
      </c>
      <c r="E20">
        <f>'Earned Value'!G3</f>
        <v>33</v>
      </c>
      <c r="F20">
        <f>'Earned Value'!H3</f>
        <v>7</v>
      </c>
      <c r="G20">
        <f>'Earned Value'!I3</f>
        <v>0</v>
      </c>
      <c r="H20">
        <f>'Earned Value'!J3</f>
        <v>1</v>
      </c>
      <c r="I20">
        <f>'Earned Value'!K3</f>
        <v>1.2121212121212122</v>
      </c>
    </row>
    <row r="21" spans="2:9" x14ac:dyDescent="0.25">
      <c r="B21" t="s">
        <v>66</v>
      </c>
      <c r="C21">
        <f>C20+40</f>
        <v>80</v>
      </c>
    </row>
    <row r="22" spans="2:9" x14ac:dyDescent="0.25">
      <c r="B22" t="s">
        <v>67</v>
      </c>
      <c r="C22">
        <f t="shared" ref="C22:C24" si="0">C21+40</f>
        <v>120</v>
      </c>
    </row>
    <row r="23" spans="2:9" x14ac:dyDescent="0.25">
      <c r="B23" t="s">
        <v>68</v>
      </c>
      <c r="C23">
        <f t="shared" si="0"/>
        <v>160</v>
      </c>
    </row>
    <row r="24" spans="2:9" x14ac:dyDescent="0.25">
      <c r="B24" t="s">
        <v>69</v>
      </c>
      <c r="C24">
        <f t="shared" si="0"/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2010-09-25T21:44:08Z</dcterms:modified>
</cp:coreProperties>
</file>