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41" i="2"/>
  <c r="G22" i="1" l="1"/>
  <c r="K22" s="1"/>
  <c r="I22"/>
  <c r="J22"/>
  <c r="J21"/>
  <c r="I21"/>
  <c r="G21"/>
  <c r="K21" s="1"/>
  <c r="E20"/>
  <c r="E19"/>
  <c r="F27"/>
  <c r="I23" i="3"/>
  <c r="H23"/>
  <c r="G23"/>
  <c r="F23"/>
  <c r="F110" i="2"/>
  <c r="G2" i="1"/>
  <c r="K2" s="1"/>
  <c r="D20" i="3"/>
  <c r="G3" i="1"/>
  <c r="H3" s="1"/>
  <c r="G4"/>
  <c r="H4" s="1"/>
  <c r="G5"/>
  <c r="K5" s="1"/>
  <c r="G6"/>
  <c r="K6" s="1"/>
  <c r="G7"/>
  <c r="K7" s="1"/>
  <c r="G8"/>
  <c r="H8" s="1"/>
  <c r="G9"/>
  <c r="H9" s="1"/>
  <c r="G10"/>
  <c r="K10" s="1"/>
  <c r="G11"/>
  <c r="K11" s="1"/>
  <c r="G12"/>
  <c r="K12" s="1"/>
  <c r="G13"/>
  <c r="K13" s="1"/>
  <c r="G14"/>
  <c r="H14" s="1"/>
  <c r="G15"/>
  <c r="H15" s="1"/>
  <c r="G16"/>
  <c r="H16" s="1"/>
  <c r="G17"/>
  <c r="K17" s="1"/>
  <c r="G18"/>
  <c r="H18" s="1"/>
  <c r="G19"/>
  <c r="H19" s="1"/>
  <c r="G20"/>
  <c r="H20" s="1"/>
  <c r="I20"/>
  <c r="J20"/>
  <c r="J19"/>
  <c r="I19"/>
  <c r="E2"/>
  <c r="C20" i="3"/>
  <c r="G20" s="1"/>
  <c r="I15" i="1"/>
  <c r="E18"/>
  <c r="I18"/>
  <c r="H21" i="3"/>
  <c r="H22"/>
  <c r="C24"/>
  <c r="I22"/>
  <c r="I24"/>
  <c r="H20"/>
  <c r="G21"/>
  <c r="G22"/>
  <c r="F22"/>
  <c r="F24"/>
  <c r="I2" i="1"/>
  <c r="J18"/>
  <c r="E17"/>
  <c r="J17"/>
  <c r="E16"/>
  <c r="J16"/>
  <c r="J15"/>
  <c r="J14"/>
  <c r="J13"/>
  <c r="I11"/>
  <c r="E10"/>
  <c r="E9"/>
  <c r="I9" s="1"/>
  <c r="E8"/>
  <c r="E7"/>
  <c r="J7" s="1"/>
  <c r="J6"/>
  <c r="I5"/>
  <c r="E4"/>
  <c r="E27" s="1"/>
  <c r="J3"/>
  <c r="I12"/>
  <c r="F78" i="2"/>
  <c r="J10" i="1"/>
  <c r="I8"/>
  <c r="J5"/>
  <c r="I4"/>
  <c r="F42" i="2"/>
  <c r="I3" i="1"/>
  <c r="J8"/>
  <c r="J4"/>
  <c r="I6"/>
  <c r="J2"/>
  <c r="I10"/>
  <c r="J9"/>
  <c r="J12"/>
  <c r="I21" i="3"/>
  <c r="F21"/>
  <c r="H24"/>
  <c r="G24"/>
  <c r="J11" i="1"/>
  <c r="I13"/>
  <c r="I16"/>
  <c r="E20" i="3"/>
  <c r="F20" s="1"/>
  <c r="I14" i="1"/>
  <c r="I17"/>
  <c r="K15" l="1"/>
  <c r="H7"/>
  <c r="K4"/>
  <c r="K16"/>
  <c r="K8"/>
  <c r="K18"/>
  <c r="K9"/>
  <c r="H6"/>
  <c r="H2"/>
  <c r="H10"/>
  <c r="I20" i="3"/>
  <c r="K3" i="1"/>
  <c r="H13"/>
  <c r="H12"/>
  <c r="I7"/>
  <c r="H5"/>
  <c r="H11"/>
  <c r="G27"/>
  <c r="H17"/>
  <c r="K19"/>
  <c r="K14"/>
  <c r="K20"/>
  <c r="H22"/>
  <c r="H21"/>
  <c r="I27"/>
  <c r="H27" l="1"/>
</calcChain>
</file>

<file path=xl/sharedStrings.xml><?xml version="1.0" encoding="utf-8"?>
<sst xmlns="http://schemas.openxmlformats.org/spreadsheetml/2006/main" count="435" uniqueCount="161">
  <si>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</si>
  <si>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</si>
  <si>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</si>
  <si>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</si>
  <si>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</si>
  <si>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</si>
  <si>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</si>
  <si>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</si>
  <si>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</si>
  <si>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</si>
  <si>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</si>
  <si>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</si>
  <si>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</si>
  <si>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</si>
  <si>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</si>
  <si>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</si>
  <si>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</si>
  <si>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</si>
  <si>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</si>
  <si>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</si>
  <si>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</si>
  <si>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</si>
  <si>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</si>
  <si>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</si>
  <si>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</si>
  <si>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</si>
  <si>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</si>
  <si>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</si>
  <si>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</si>
  <si>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</si>
  <si>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</si>
  <si>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</si>
  <si>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</si>
  <si>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</si>
  <si>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</si>
  <si>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</si>
  <si>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</si>
  <si>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</si>
  <si>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</si>
  <si>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</si>
  <si>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</si>
  <si>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</si>
  <si>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</si>
  <si>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</si>
  <si>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</si>
  <si>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</si>
  <si>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</si>
  <si>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</si>
  <si>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</si>
  <si>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</si>
  <si>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</si>
  <si>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</si>
  <si>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</si>
  <si>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</si>
  <si>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</si>
  <si>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</si>
  <si>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</si>
  <si>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</si>
  <si>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</si>
  <si>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</si>
  <si>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</si>
  <si>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</si>
  <si>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</si>
  <si>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</si>
  <si>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</si>
  <si>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</si>
  <si>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</si>
  <si>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</si>
  <si>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</si>
  <si>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</si>
  <si>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</si>
  <si>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</si>
  <si>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</si>
  <si>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</si>
  <si>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</si>
  <si>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</si>
  <si>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</si>
  <si>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</si>
  <si>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</si>
  <si>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</si>
  <si>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</si>
  <si>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</si>
  <si>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</si>
  <si>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</si>
  <si>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</si>
  <si>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</si>
  <si>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</si>
  <si>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</si>
  <si>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</si>
  <si>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</si>
  <si>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</si>
  <si>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</si>
  <si>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</si>
  <si>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</si>
  <si>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</si>
  <si>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</si>
  <si>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</si>
  <si>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</si>
  <si>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</si>
  <si>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</si>
  <si>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</si>
  <si>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</si>
  <si>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</si>
  <si>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</si>
  <si>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</si>
  <si>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</si>
  <si>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</si>
  <si>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</si>
  <si>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</si>
  <si>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</si>
  <si>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</si>
  <si>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</si>
  <si>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</si>
  <si>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</si>
  <si>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</si>
  <si>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</si>
  <si>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</si>
  <si>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</si>
  <si>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</si>
  <si>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</si>
  <si>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</si>
  <si>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</si>
  <si>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</si>
  <si>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</si>
  <si>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</si>
  <si>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</si>
  <si>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</si>
  <si>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</si>
  <si>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</si>
  <si>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</si>
  <si>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</si>
  <si>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</si>
  <si>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</si>
  <si>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</si>
  <si>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</si>
  <si>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</si>
  <si>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</si>
  <si>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</si>
  <si>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</si>
  <si>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</si>
  <si>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</si>
  <si>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</si>
  <si>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</si>
  <si>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</si>
  <si>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</si>
  <si>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</si>
  <si>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</si>
  <si>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</si>
  <si>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</si>
  <si>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</si>
  <si>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</si>
  <si>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S01024</t>
  </si>
  <si>
    <t>Métricas para agentes: 3 métricas</t>
  </si>
  <si>
    <t>Se agregan niveles de seguridad (Agent, Supervisor y AccountManager)</t>
  </si>
  <si>
    <t>Se agregan metricas de campaña para supervisores junto con graficos</t>
  </si>
  <si>
    <t>Total supervisor</t>
  </si>
  <si>
    <t>Total campaña</t>
  </si>
  <si>
    <t>Se agrega el combo para seleccionar el agente en la pag de metricas</t>
  </si>
  <si>
    <t>Se agrega la leyenda del nivel alcanzado en las páginas de agentes y totales</t>
  </si>
  <si>
    <t>Se quita el campo valor hora no satisfactorio (vale siempre $0)</t>
  </si>
  <si>
    <t>Se configuran archivos de prueba para todo el sistema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</si>
</sst>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49" fontId="5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293</c:v>
                </c:pt>
                <c:pt idx="4">
                  <c:v>333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288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257</c:v>
                </c:pt>
              </c:numCache>
            </c:numRef>
          </c:val>
        </c:ser>
        <c:marker val="1"/>
        <c:axId val="77549568"/>
        <c:axId val="77551104"/>
      </c:lineChart>
      <c:catAx>
        <c:axId val="775495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77551104"/>
        <c:crosses val="autoZero"/>
        <c:auto val="1"/>
        <c:lblAlgn val="ctr"/>
        <c:lblOffset val="100"/>
      </c:catAx>
      <c:valAx>
        <c:axId val="77551104"/>
        <c:scaling>
          <c:orientation val="minMax"/>
        </c:scaling>
        <c:axPos val="l"/>
        <c:majorGridlines/>
        <c:numFmt formatCode="General" sourceLinked="1"/>
        <c:tickLblPos val="nextTo"/>
        <c:crossAx val="77549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508"/>
          <c:y val="0.37152777777777868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zoomScale="90" zoomScaleNormal="90" workbookViewId="0">
      <selection activeCell="I27" sqref="I27"/>
    </sheetView>
  </sheetViews>
  <sheetFormatPr baseColWidth="10" defaultColWidth="9.140625" defaultRowHeight="1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insumidas'!$E$6:$E$139,A2,'Horas insumidas'!$F$6:$F$139)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59</v>
      </c>
      <c r="D3">
        <v>100</v>
      </c>
      <c r="E3" s="10">
        <v>20</v>
      </c>
      <c r="F3">
        <v>20</v>
      </c>
      <c r="G3">
        <f>SUMIF('Horas insumidas'!$E$6:$E$139,A3,'Horas insumidas'!$F$6:$F$139)</f>
        <v>15</v>
      </c>
      <c r="H3">
        <f>F3-G3</f>
        <v>5</v>
      </c>
      <c r="I3">
        <f>F3-E3</f>
        <v>0</v>
      </c>
      <c r="J3">
        <f>F3/E3</f>
        <v>1</v>
      </c>
      <c r="K3">
        <f>F3/G3</f>
        <v>1.3333333333333333</v>
      </c>
    </row>
    <row r="4" spans="1:11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insumidas'!$E$6:$E$139,A4,'Horas insumidas'!$F$6:$F$139)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>
      <c r="A5" s="8" t="s">
        <v>16</v>
      </c>
      <c r="B5" s="8" t="s">
        <v>17</v>
      </c>
      <c r="C5" t="s">
        <v>59</v>
      </c>
      <c r="D5">
        <v>100</v>
      </c>
      <c r="E5" s="10">
        <v>20</v>
      </c>
      <c r="F5">
        <v>20</v>
      </c>
      <c r="G5">
        <f>SUMIF('Horas insumidas'!$E$6:$E$139,A5,'Horas insumidas'!$F$6:$F$139)</f>
        <v>4</v>
      </c>
      <c r="H5">
        <f t="shared" si="0"/>
        <v>16</v>
      </c>
      <c r="I5">
        <f t="shared" si="1"/>
        <v>0</v>
      </c>
      <c r="J5">
        <f t="shared" si="2"/>
        <v>1</v>
      </c>
      <c r="K5">
        <f t="shared" si="3"/>
        <v>5</v>
      </c>
    </row>
    <row r="6" spans="1:11">
      <c r="A6" s="8" t="s">
        <v>18</v>
      </c>
      <c r="B6" s="8" t="s">
        <v>19</v>
      </c>
      <c r="C6" t="s">
        <v>59</v>
      </c>
      <c r="D6">
        <v>100</v>
      </c>
      <c r="E6" s="10">
        <v>20</v>
      </c>
      <c r="F6">
        <v>20</v>
      </c>
      <c r="G6">
        <f>SUMIF('Horas insumidas'!$E$6:$E$139,A6,'Horas insumidas'!$F$6:$F$139)</f>
        <v>19</v>
      </c>
      <c r="H6">
        <f t="shared" si="0"/>
        <v>1</v>
      </c>
      <c r="I6">
        <f t="shared" si="1"/>
        <v>0</v>
      </c>
      <c r="J6">
        <f t="shared" si="2"/>
        <v>1</v>
      </c>
      <c r="K6">
        <f t="shared" si="3"/>
        <v>1.0526315789473684</v>
      </c>
    </row>
    <row r="7" spans="1:11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insumidas'!$E$6:$E$139,A7,'Horas insumidas'!$F$6:$F$139)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insumidas'!$E$6:$E$139,A8,'Horas insumidas'!$F$6:$F$139)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59</v>
      </c>
      <c r="D9">
        <v>100</v>
      </c>
      <c r="E9" s="10">
        <f>40</f>
        <v>40</v>
      </c>
      <c r="F9">
        <v>40</v>
      </c>
      <c r="G9">
        <f>SUMIF('Horas insumidas'!$E$6:$E$139,A9,'Horas insumidas'!$F$6:$F$139)</f>
        <v>0</v>
      </c>
      <c r="H9">
        <f t="shared" si="0"/>
        <v>40</v>
      </c>
      <c r="I9">
        <f t="shared" si="1"/>
        <v>0</v>
      </c>
      <c r="J9">
        <f t="shared" si="2"/>
        <v>1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insumidas'!$E$6:$E$139,A10,'Horas insumidas'!$F$6:$F$139)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insumidas'!$E$6:$E$139,A11,'Horas insumidas'!$F$6:$F$139)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insumidas'!$E$6:$E$139,A12,'Horas insumidas'!$F$6:$F$139)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insumidas'!$E$6:$E$139,A13,'Horas insumidas'!$F$6:$F$139)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insumidas'!$E$6:$E$139,A14,'Horas insumidas'!$F$6:$F$139)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insumidas'!$E$6:$E$139,A15,'Horas insumidas'!$F$6:$F$139)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insumidas'!$E$6:$E$139,A16,'Horas insumidas'!$F$6:$F$139)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insumidas'!$E$6:$E$139,A17,'Horas insumidas'!$F$6:$F$139)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insumidas'!$E$6:$E$139,A18,'Horas insumidas'!$F$6:$F$139)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insumidas'!$E$6:$E$139,A19,'Horas insumidas'!$F$6:$F$139)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insumidas'!$E$6:$E$139,A20,'Horas insumidas'!$F$6:$F$139)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>
      <c r="A21" s="8" t="s">
        <v>141</v>
      </c>
      <c r="B21" s="8" t="s">
        <v>150</v>
      </c>
      <c r="C21" t="s">
        <v>59</v>
      </c>
      <c r="D21">
        <v>50</v>
      </c>
      <c r="E21" s="10">
        <v>29</v>
      </c>
      <c r="F21">
        <v>29</v>
      </c>
      <c r="G21">
        <f>SUMIF('Horas insumidas'!$E$6:$E$139,A21,'Horas insumidas'!$F$6:$F$139)</f>
        <v>19</v>
      </c>
      <c r="H21">
        <f>F21-G21</f>
        <v>10</v>
      </c>
      <c r="I21">
        <f>F21-E21</f>
        <v>0</v>
      </c>
      <c r="J21">
        <f>F21/E21</f>
        <v>1</v>
      </c>
      <c r="K21">
        <f>F21/G21</f>
        <v>1.5263157894736843</v>
      </c>
    </row>
    <row r="22" spans="1:11">
      <c r="A22" s="8" t="s">
        <v>151</v>
      </c>
      <c r="B22" s="8" t="s">
        <v>152</v>
      </c>
      <c r="C22" t="s">
        <v>94</v>
      </c>
      <c r="D22">
        <v>50</v>
      </c>
      <c r="E22" s="10">
        <v>15</v>
      </c>
      <c r="F22">
        <v>7</v>
      </c>
      <c r="G22">
        <f>SUMIF('Horas insumidas'!$E$6:$E$139,A22,'Horas insumidas'!$F$6:$F$139)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>
      <c r="A23" s="8" t="s">
        <v>68</v>
      </c>
      <c r="B23" s="8" t="s">
        <v>69</v>
      </c>
    </row>
    <row r="24" spans="1:11">
      <c r="A24" s="8" t="s">
        <v>102</v>
      </c>
      <c r="B24" s="8" t="s">
        <v>103</v>
      </c>
    </row>
    <row r="25" spans="1:11">
      <c r="A25" s="8" t="s">
        <v>121</v>
      </c>
      <c r="B25" s="8" t="s">
        <v>122</v>
      </c>
    </row>
    <row r="26" spans="1:11">
      <c r="A26" s="8" t="s">
        <v>146</v>
      </c>
      <c r="B26" s="8" t="s">
        <v>149</v>
      </c>
    </row>
    <row r="27" spans="1:11">
      <c r="D27" t="s">
        <v>28</v>
      </c>
      <c r="E27" s="9">
        <f>SUM(E2:E21)</f>
        <v>442</v>
      </c>
      <c r="F27">
        <f>SUM(F2:F21)</f>
        <v>362</v>
      </c>
      <c r="G27">
        <f>SUM(G2:G21)</f>
        <v>219</v>
      </c>
      <c r="H27">
        <f>SUM(H2:H21)</f>
        <v>143</v>
      </c>
      <c r="I27">
        <f>SUM(I2:I21)</f>
        <v>-80</v>
      </c>
    </row>
    <row r="30" spans="1:11">
      <c r="B3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41"/>
  <sheetViews>
    <sheetView tabSelected="1" topLeftCell="A111" workbookViewId="0">
      <selection activeCell="C132" sqref="C132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5" t="s">
        <v>46</v>
      </c>
      <c r="C12" s="15"/>
      <c r="D12" s="15"/>
      <c r="E12" s="15"/>
      <c r="F12" s="15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5" t="s">
        <v>61</v>
      </c>
      <c r="C43" s="15"/>
      <c r="D43" s="15"/>
      <c r="E43" s="15"/>
      <c r="F43" s="15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5" t="s">
        <v>62</v>
      </c>
      <c r="C81" s="15"/>
      <c r="D81" s="15"/>
      <c r="E81" s="15"/>
      <c r="F81" s="15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  <row r="113" spans="2:6">
      <c r="B113" s="15" t="s">
        <v>63</v>
      </c>
      <c r="C113" s="15"/>
      <c r="D113" s="15"/>
      <c r="E113" s="15"/>
      <c r="F113" s="15"/>
    </row>
    <row r="114" spans="2:6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>
      <c r="B115" s="1">
        <v>40484</v>
      </c>
      <c r="C115" t="s">
        <v>95</v>
      </c>
      <c r="D115" t="s">
        <v>144</v>
      </c>
      <c r="E115" s="14" t="s">
        <v>14</v>
      </c>
      <c r="F115">
        <v>2</v>
      </c>
    </row>
    <row r="116" spans="2:6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2" spans="2:6">
      <c r="B122" s="1">
        <v>40489</v>
      </c>
      <c r="C122" t="s">
        <v>65</v>
      </c>
      <c r="D122" t="s">
        <v>159</v>
      </c>
      <c r="E122" t="s">
        <v>141</v>
      </c>
      <c r="F122">
        <v>2</v>
      </c>
    </row>
    <row r="123" spans="2:6">
      <c r="B123" s="1">
        <v>40491</v>
      </c>
      <c r="C123" t="s">
        <v>65</v>
      </c>
      <c r="D123" t="s">
        <v>153</v>
      </c>
      <c r="E123" t="s">
        <v>11</v>
      </c>
      <c r="F123">
        <v>5</v>
      </c>
    </row>
    <row r="124" spans="2:6">
      <c r="B124" s="13">
        <v>40492</v>
      </c>
      <c r="C124" s="12" t="s">
        <v>47</v>
      </c>
      <c r="D124" t="s">
        <v>154</v>
      </c>
      <c r="E124" s="12" t="s">
        <v>18</v>
      </c>
      <c r="F124">
        <v>3</v>
      </c>
    </row>
    <row r="125" spans="2:6">
      <c r="B125" s="1">
        <v>40493</v>
      </c>
      <c r="C125" t="s">
        <v>65</v>
      </c>
      <c r="D125" t="s">
        <v>157</v>
      </c>
      <c r="E125" t="s">
        <v>11</v>
      </c>
      <c r="F125">
        <v>5</v>
      </c>
    </row>
    <row r="126" spans="2:6">
      <c r="B126" s="13">
        <v>12</v>
      </c>
      <c r="C126" s="12" t="s">
        <v>33</v>
      </c>
      <c r="D126" t="s">
        <v>155</v>
      </c>
      <c r="E126" t="s">
        <v>18</v>
      </c>
      <c r="F126">
        <v>3</v>
      </c>
    </row>
    <row r="127" spans="2:6">
      <c r="B127" s="1">
        <v>40495</v>
      </c>
      <c r="C127" t="s">
        <v>33</v>
      </c>
      <c r="D127" t="s">
        <v>155</v>
      </c>
      <c r="E127" t="s">
        <v>18</v>
      </c>
      <c r="F127">
        <v>6</v>
      </c>
    </row>
    <row r="128" spans="2:6">
      <c r="B128" s="1">
        <v>40493</v>
      </c>
      <c r="C128" t="s">
        <v>65</v>
      </c>
      <c r="D128" t="s">
        <v>157</v>
      </c>
      <c r="E128" t="s">
        <v>11</v>
      </c>
      <c r="F128">
        <v>5</v>
      </c>
    </row>
    <row r="129" spans="2:6">
      <c r="B129" s="1">
        <v>40496</v>
      </c>
      <c r="C129" t="s">
        <v>33</v>
      </c>
      <c r="D129" t="s">
        <v>156</v>
      </c>
      <c r="E129" t="s">
        <v>16</v>
      </c>
      <c r="F129">
        <v>4</v>
      </c>
    </row>
    <row r="130" spans="2:6">
      <c r="B130" s="1">
        <v>40496</v>
      </c>
      <c r="C130" t="s">
        <v>65</v>
      </c>
      <c r="D130" t="s">
        <v>158</v>
      </c>
      <c r="E130" t="s">
        <v>141</v>
      </c>
      <c r="F130">
        <v>2</v>
      </c>
    </row>
    <row r="131" spans="2:6">
      <c r="B131" s="1">
        <v>40496</v>
      </c>
      <c r="C131" t="s">
        <v>47</v>
      </c>
      <c r="D131" t="s">
        <v>160</v>
      </c>
      <c r="E131" t="s">
        <v>18</v>
      </c>
      <c r="F131">
        <v>7</v>
      </c>
    </row>
    <row r="141" spans="2:6">
      <c r="B141" s="3"/>
      <c r="C141" s="3"/>
      <c r="D141" s="3"/>
      <c r="E141" s="3" t="s">
        <v>147</v>
      </c>
      <c r="F141" s="3">
        <f>SUM(F114:F140)</f>
        <v>64</v>
      </c>
    </row>
  </sheetData>
  <mergeCells count="4">
    <mergeCell ref="B12:F12"/>
    <mergeCell ref="B43:F43"/>
    <mergeCell ref="B81:F81"/>
    <mergeCell ref="B113:F11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3" workbookViewId="0">
      <selection activeCell="E23" sqref="E23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v>293</v>
      </c>
      <c r="D23" s="11">
        <v>288</v>
      </c>
      <c r="E23" s="11">
        <v>257</v>
      </c>
      <c r="F23" s="11">
        <f>D23-E23</f>
        <v>31</v>
      </c>
      <c r="G23" s="11">
        <f>D23-C23</f>
        <v>-5</v>
      </c>
      <c r="H23" s="11">
        <f>D23/C23</f>
        <v>0.98293515358361772</v>
      </c>
      <c r="I23" s="11">
        <f>D23/E23</f>
        <v>1.1206225680933852</v>
      </c>
    </row>
    <row r="24" spans="2:9">
      <c r="B24" s="11" t="s">
        <v>64</v>
      </c>
      <c r="C24" s="11">
        <f>C23+40</f>
        <v>333</v>
      </c>
      <c r="D24" s="11"/>
      <c r="E24" s="11"/>
      <c r="F24" s="11">
        <f>D24-E24</f>
        <v>0</v>
      </c>
      <c r="G24" s="11">
        <f>D24-C24</f>
        <v>-333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2010-11-14T22:41:42Z</dcterms:modified>
</cp:coreProperties>
</file>