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29" i="2"/>
  <c r="E3" i="1"/>
  <c r="J3" s="1"/>
  <c r="F12"/>
  <c r="G3"/>
  <c r="K3" s="1"/>
  <c r="G4"/>
  <c r="K4" s="1"/>
  <c r="G5"/>
  <c r="H5" s="1"/>
  <c r="G6"/>
  <c r="K6" s="1"/>
  <c r="G7"/>
  <c r="K7" s="1"/>
  <c r="G8"/>
  <c r="K8" s="1"/>
  <c r="G9"/>
  <c r="H9" s="1"/>
  <c r="G10"/>
  <c r="K10" s="1"/>
  <c r="G11"/>
  <c r="K11" s="1"/>
  <c r="G2"/>
  <c r="K2" s="1"/>
  <c r="I3"/>
  <c r="E11"/>
  <c r="J11" s="1"/>
  <c r="E10"/>
  <c r="J10" s="1"/>
  <c r="E9"/>
  <c r="I9" s="1"/>
  <c r="E8"/>
  <c r="J8" s="1"/>
  <c r="E7"/>
  <c r="J7" s="1"/>
  <c r="E6"/>
  <c r="J6" s="1"/>
  <c r="E5"/>
  <c r="I5" s="1"/>
  <c r="E4"/>
  <c r="J4" s="1"/>
  <c r="E2"/>
  <c r="E12" s="1"/>
  <c r="I2"/>
  <c r="I10"/>
  <c r="I8"/>
  <c r="I6"/>
  <c r="I4"/>
  <c r="H4" l="1"/>
  <c r="H8"/>
  <c r="H10"/>
  <c r="H6"/>
  <c r="I12"/>
  <c r="I7"/>
  <c r="I11"/>
  <c r="J2"/>
  <c r="J5"/>
  <c r="J9"/>
  <c r="H11"/>
  <c r="H7"/>
  <c r="H3"/>
  <c r="K9"/>
  <c r="K5"/>
  <c r="H2"/>
  <c r="G12"/>
  <c r="H12" l="1"/>
</calcChain>
</file>

<file path=xl/sharedStrings.xml><?xml version="1.0" encoding="utf-8"?>
<sst xmlns="http://schemas.openxmlformats.org/spreadsheetml/2006/main" count="131" uniqueCount="69">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</sst>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16" fontId="2" fillId="2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6.8750000000000019E-2"/>
          <c:y val="4.8611111111111112E-2"/>
          <c:w val="0.70416666666666661"/>
          <c:h val="0.82986111111111127"/>
        </c:manualLayout>
      </c:layout>
      <c:scatterChart>
        <c:scatterStyle val="lineMarker"/>
        <c:ser>
          <c:idx val="0"/>
          <c:order val="0"/>
          <c:yVal>
            <c:numRef>
              <c:f>'Earned Value'!$E$2:$E$11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</c:ser>
        <c:axId val="68184320"/>
        <c:axId val="68198400"/>
      </c:scatterChart>
      <c:valAx>
        <c:axId val="681843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8198400"/>
        <c:crosses val="autoZero"/>
        <c:crossBetween val="midCat"/>
      </c:valAx>
      <c:valAx>
        <c:axId val="68198400"/>
        <c:scaling>
          <c:orientation val="minMax"/>
        </c:scaling>
        <c:axPos val="l"/>
        <c:majorGridlines/>
        <c:numFmt formatCode="General" sourceLinked="1"/>
        <c:tickLblPos val="nextTo"/>
        <c:crossAx val="681843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18" sqref="B18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0</v>
      </c>
      <c r="E2">
        <f>60*B15</f>
        <v>60</v>
      </c>
      <c r="F2">
        <v>0</v>
      </c>
      <c r="G2">
        <f>SUMIF('Horas insumidas'!$E$6:$E$118,A2,'Horas insumidas'!$F$6:$F$118)*$B$15</f>
        <v>45.5</v>
      </c>
      <c r="H2">
        <f>F2-G2</f>
        <v>-45.5</v>
      </c>
      <c r="I2">
        <f>F2-E2</f>
        <v>-60</v>
      </c>
      <c r="J2">
        <f>F2/E2</f>
        <v>0</v>
      </c>
      <c r="K2">
        <f>F2/G2</f>
        <v>0</v>
      </c>
    </row>
    <row r="3" spans="1:11">
      <c r="A3" t="s">
        <v>14</v>
      </c>
      <c r="B3" t="s">
        <v>15</v>
      </c>
      <c r="C3" t="s">
        <v>16</v>
      </c>
      <c r="D3">
        <v>50</v>
      </c>
      <c r="E3">
        <f>40*B15</f>
        <v>40</v>
      </c>
      <c r="F3">
        <v>0</v>
      </c>
      <c r="G3">
        <f>SUMIF('Horas insumidas'!$E$6:$E$118,A3,'Horas insumidas'!$F$6:$F$118)*$B$15</f>
        <v>0</v>
      </c>
      <c r="H3">
        <f t="shared" ref="H3:H11" si="0">F3-G3</f>
        <v>0</v>
      </c>
      <c r="I3">
        <f t="shared" ref="I3:I11" si="1">F3-E3</f>
        <v>-40</v>
      </c>
      <c r="J3">
        <f t="shared" ref="J3:J11" si="2">F3/E3</f>
        <v>0</v>
      </c>
      <c r="K3" t="e">
        <f t="shared" ref="K3:K11" si="3">F3/G3</f>
        <v>#DIV/0!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40</v>
      </c>
      <c r="F4">
        <v>0</v>
      </c>
      <c r="G4">
        <f>SUMIF('Horas insumidas'!$E$6:$E$118,A4,'Horas insumidas'!$F$6:$F$118)*$B$15</f>
        <v>0</v>
      </c>
      <c r="H4">
        <f t="shared" si="0"/>
        <v>0</v>
      </c>
      <c r="I4">
        <f t="shared" si="1"/>
        <v>-40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40</v>
      </c>
      <c r="F5">
        <v>0</v>
      </c>
      <c r="G5">
        <f>SUMIF('Horas insumidas'!$E$6:$E$118,A5,'Horas insumidas'!$F$6:$F$118)*$B$15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40</v>
      </c>
      <c r="F6">
        <v>0</v>
      </c>
      <c r="G6">
        <f>SUMIF('Horas insumidas'!$E$6:$E$118,A6,'Horas insumidas'!$F$6:$F$118)*$B$15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40</v>
      </c>
      <c r="F7">
        <v>0</v>
      </c>
      <c r="G7">
        <f>SUMIF('Horas insumidas'!$E$6:$E$118,A7,'Horas insumidas'!$F$6:$F$118)*$B$15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20</v>
      </c>
      <c r="F8">
        <v>0</v>
      </c>
      <c r="G8">
        <f>SUMIF('Horas insumidas'!$E$6:$E$118,A8,'Horas insumidas'!$F$6:$F$118)*$B$15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20</v>
      </c>
      <c r="F9">
        <v>0</v>
      </c>
      <c r="G9">
        <f>SUMIF('Horas insumidas'!$E$6:$E$118,A9,'Horas insumidas'!$F$6:$F$118)*$B$15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40</v>
      </c>
      <c r="F10">
        <v>0</v>
      </c>
      <c r="G10">
        <f>SUMIF('Horas insumidas'!$E$6:$E$118,A10,'Horas insumidas'!$F$6:$F$118)*$B$15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20</v>
      </c>
      <c r="F11">
        <v>0</v>
      </c>
      <c r="G11">
        <f>SUMIF('Horas insumidas'!$E$6:$E$118,A11,'Horas insumidas'!$F$6:$F$118)*$B$15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360</v>
      </c>
      <c r="F12">
        <f>SUM(F2:F11)</f>
        <v>0</v>
      </c>
      <c r="G12">
        <f>SUM(G2:G11)</f>
        <v>45.5</v>
      </c>
      <c r="H12">
        <f>SUM(H2:H11)</f>
        <v>-45.5</v>
      </c>
      <c r="I12">
        <f>SUM(I2:I11)</f>
        <v>-360</v>
      </c>
    </row>
    <row r="15" spans="1:11">
      <c r="A15" t="s">
        <v>35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29"/>
  <sheetViews>
    <sheetView tabSelected="1" topLeftCell="A4" workbookViewId="0">
      <selection activeCell="I20" sqref="I20"/>
    </sheetView>
  </sheetViews>
  <sheetFormatPr baseColWidth="10" defaultColWidth="9.140625" defaultRowHeight="15"/>
  <cols>
    <col min="1" max="1" width="5.140625" customWidth="1"/>
    <col min="3" max="3" width="19" customWidth="1"/>
    <col min="4" max="4" width="30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36</v>
      </c>
      <c r="C2" s="5" t="s">
        <v>37</v>
      </c>
      <c r="D2" s="5" t="s">
        <v>38</v>
      </c>
      <c r="E2" s="5" t="s">
        <v>65</v>
      </c>
      <c r="F2" s="6" t="s">
        <v>39</v>
      </c>
    </row>
    <row r="3" spans="2:6">
      <c r="B3" s="1">
        <v>40428</v>
      </c>
      <c r="C3" t="s">
        <v>53</v>
      </c>
      <c r="D3" t="s">
        <v>54</v>
      </c>
      <c r="E3" t="s">
        <v>11</v>
      </c>
      <c r="F3">
        <v>2</v>
      </c>
    </row>
    <row r="4" spans="2:6">
      <c r="B4" s="1">
        <v>40429</v>
      </c>
      <c r="C4" t="s">
        <v>64</v>
      </c>
      <c r="D4" t="s">
        <v>67</v>
      </c>
      <c r="F4">
        <v>1</v>
      </c>
    </row>
    <row r="5" spans="2:6">
      <c r="B5" s="1">
        <v>40429</v>
      </c>
      <c r="C5" t="s">
        <v>53</v>
      </c>
      <c r="D5" t="s">
        <v>55</v>
      </c>
      <c r="E5" t="s">
        <v>11</v>
      </c>
      <c r="F5">
        <v>1.5</v>
      </c>
    </row>
    <row r="6" spans="2:6">
      <c r="B6" s="1">
        <v>40431</v>
      </c>
      <c r="C6" t="s">
        <v>53</v>
      </c>
      <c r="D6" t="s">
        <v>56</v>
      </c>
      <c r="E6" t="s">
        <v>11</v>
      </c>
      <c r="F6">
        <v>3</v>
      </c>
    </row>
    <row r="7" spans="2:6">
      <c r="B7" s="1">
        <v>40432</v>
      </c>
      <c r="C7" t="s">
        <v>40</v>
      </c>
      <c r="D7" t="s">
        <v>52</v>
      </c>
      <c r="E7" t="s">
        <v>11</v>
      </c>
      <c r="F7">
        <v>4</v>
      </c>
    </row>
    <row r="8" spans="2:6">
      <c r="B8" s="1">
        <v>40432</v>
      </c>
      <c r="C8" t="s">
        <v>53</v>
      </c>
      <c r="D8" t="s">
        <v>57</v>
      </c>
      <c r="E8" t="s">
        <v>11</v>
      </c>
      <c r="F8">
        <v>0.5</v>
      </c>
    </row>
    <row r="9" spans="2:6">
      <c r="B9" s="1">
        <v>40432</v>
      </c>
      <c r="C9" t="s">
        <v>61</v>
      </c>
      <c r="D9" t="s">
        <v>54</v>
      </c>
      <c r="E9" t="s">
        <v>11</v>
      </c>
      <c r="F9">
        <v>2</v>
      </c>
    </row>
    <row r="10" spans="2:6">
      <c r="B10" s="1">
        <v>40432</v>
      </c>
      <c r="C10" t="s">
        <v>61</v>
      </c>
      <c r="D10" t="s">
        <v>55</v>
      </c>
      <c r="E10" t="s">
        <v>11</v>
      </c>
      <c r="F10">
        <v>2</v>
      </c>
    </row>
    <row r="11" spans="2:6">
      <c r="B11" s="1">
        <v>40433</v>
      </c>
      <c r="C11" t="s">
        <v>40</v>
      </c>
      <c r="D11" t="s">
        <v>52</v>
      </c>
      <c r="E11" t="s">
        <v>11</v>
      </c>
      <c r="F11">
        <v>6</v>
      </c>
    </row>
    <row r="12" spans="2:6">
      <c r="B12" s="3" t="s">
        <v>63</v>
      </c>
      <c r="C12" s="3"/>
      <c r="D12" s="3"/>
      <c r="E12" s="3"/>
      <c r="F12" s="3"/>
    </row>
    <row r="13" spans="2:6">
      <c r="B13" s="1">
        <v>40435</v>
      </c>
      <c r="C13" t="s">
        <v>40</v>
      </c>
      <c r="D13" t="s">
        <v>41</v>
      </c>
      <c r="E13" t="s">
        <v>11</v>
      </c>
      <c r="F13">
        <v>3</v>
      </c>
    </row>
    <row r="14" spans="2:6">
      <c r="B14" s="1">
        <v>40435</v>
      </c>
      <c r="C14" t="s">
        <v>53</v>
      </c>
      <c r="D14" t="s">
        <v>58</v>
      </c>
      <c r="E14" t="s">
        <v>11</v>
      </c>
      <c r="F14">
        <v>2.5</v>
      </c>
    </row>
    <row r="15" spans="2:6">
      <c r="B15" s="1">
        <v>40435</v>
      </c>
      <c r="C15" t="s">
        <v>53</v>
      </c>
      <c r="D15" t="s">
        <v>59</v>
      </c>
      <c r="E15" t="s">
        <v>11</v>
      </c>
      <c r="F15">
        <v>1.5</v>
      </c>
    </row>
    <row r="16" spans="2:6">
      <c r="B16" s="1">
        <v>40435</v>
      </c>
      <c r="C16" t="s">
        <v>61</v>
      </c>
      <c r="D16" t="s">
        <v>54</v>
      </c>
      <c r="E16" t="s">
        <v>11</v>
      </c>
      <c r="F16">
        <v>1</v>
      </c>
    </row>
    <row r="17" spans="2:6">
      <c r="B17" s="1">
        <v>40435</v>
      </c>
      <c r="C17" t="s">
        <v>61</v>
      </c>
      <c r="D17" t="s">
        <v>55</v>
      </c>
      <c r="E17" t="s">
        <v>11</v>
      </c>
      <c r="F17">
        <v>1</v>
      </c>
    </row>
    <row r="18" spans="2:6">
      <c r="B18" s="1">
        <v>40435</v>
      </c>
      <c r="C18" t="s">
        <v>64</v>
      </c>
      <c r="D18" t="s">
        <v>66</v>
      </c>
      <c r="F18">
        <v>1.5</v>
      </c>
    </row>
    <row r="19" spans="2:6">
      <c r="B19" s="1">
        <v>40436</v>
      </c>
      <c r="C19" t="s">
        <v>40</v>
      </c>
      <c r="D19" t="s">
        <v>41</v>
      </c>
      <c r="E19" t="s">
        <v>11</v>
      </c>
      <c r="F19">
        <v>2</v>
      </c>
    </row>
    <row r="20" spans="2:6">
      <c r="B20" s="1">
        <v>40436</v>
      </c>
      <c r="C20" t="s">
        <v>53</v>
      </c>
      <c r="D20" t="s">
        <v>60</v>
      </c>
      <c r="E20" t="s">
        <v>11</v>
      </c>
      <c r="F20">
        <v>1</v>
      </c>
    </row>
    <row r="21" spans="2:6">
      <c r="B21" s="1">
        <v>40436</v>
      </c>
      <c r="C21" t="s">
        <v>64</v>
      </c>
      <c r="D21" t="s">
        <v>68</v>
      </c>
      <c r="F21">
        <v>2</v>
      </c>
    </row>
    <row r="22" spans="2:6">
      <c r="B22" s="1">
        <v>40437</v>
      </c>
      <c r="C22" t="s">
        <v>40</v>
      </c>
      <c r="D22" t="s">
        <v>41</v>
      </c>
      <c r="E22" t="s">
        <v>11</v>
      </c>
      <c r="F22">
        <v>2</v>
      </c>
    </row>
    <row r="23" spans="2:6">
      <c r="B23" s="1">
        <v>40438</v>
      </c>
      <c r="C23" t="s">
        <v>40</v>
      </c>
      <c r="D23" t="s">
        <v>41</v>
      </c>
      <c r="E23" t="s">
        <v>11</v>
      </c>
      <c r="F23">
        <v>3</v>
      </c>
    </row>
    <row r="24" spans="2:6">
      <c r="B24" s="1">
        <v>40439</v>
      </c>
      <c r="C24" t="s">
        <v>40</v>
      </c>
      <c r="D24" t="s">
        <v>41</v>
      </c>
      <c r="E24" t="s">
        <v>11</v>
      </c>
      <c r="F24">
        <v>5</v>
      </c>
    </row>
    <row r="25" spans="2:6">
      <c r="B25" s="1">
        <v>40439</v>
      </c>
      <c r="C25" t="s">
        <v>61</v>
      </c>
      <c r="D25" t="s">
        <v>58</v>
      </c>
      <c r="E25" t="s">
        <v>11</v>
      </c>
      <c r="F25">
        <v>1</v>
      </c>
    </row>
    <row r="26" spans="2:6">
      <c r="B26" s="1">
        <v>40439</v>
      </c>
      <c r="C26" t="s">
        <v>61</v>
      </c>
      <c r="D26" t="s">
        <v>59</v>
      </c>
      <c r="E26" t="s">
        <v>11</v>
      </c>
      <c r="F26">
        <v>1</v>
      </c>
    </row>
    <row r="27" spans="2:6">
      <c r="B27" s="1">
        <v>40441</v>
      </c>
      <c r="C27" t="s">
        <v>61</v>
      </c>
      <c r="D27" t="s">
        <v>62</v>
      </c>
      <c r="E27" t="s">
        <v>11</v>
      </c>
      <c r="F27">
        <v>4</v>
      </c>
    </row>
    <row r="28" spans="2:6">
      <c r="B28" s="1"/>
    </row>
    <row r="29" spans="2:6">
      <c r="E29" s="7" t="s">
        <v>34</v>
      </c>
      <c r="F29" s="7">
        <f>SUM(F3:F27)</f>
        <v>53.5</v>
      </c>
    </row>
  </sheetData>
  <sortState ref="B2:F22">
    <sortCondition ref="B2"/>
  </sortState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2010-09-23T13:15:47Z</dcterms:modified>
</cp:coreProperties>
</file>