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D20" i="3"/>
  <c r="D21"/>
  <c r="E2" i="1"/>
  <c r="C20" i="3"/>
  <c r="E15" i="1"/>
  <c r="E18"/>
  <c r="H21" i="3"/>
  <c r="C22"/>
  <c r="H22"/>
  <c r="C23"/>
  <c r="H23"/>
  <c r="C24"/>
  <c r="H24"/>
  <c r="G2" i="1"/>
  <c r="H2" s="1"/>
  <c r="G15"/>
  <c r="K15" s="1"/>
  <c r="G18"/>
  <c r="H18" s="1"/>
  <c r="I22" i="3"/>
  <c r="I23"/>
  <c r="I24"/>
  <c r="H20"/>
  <c r="G21"/>
  <c r="G22"/>
  <c r="G23"/>
  <c r="G24"/>
  <c r="G20"/>
  <c r="F22"/>
  <c r="F23"/>
  <c r="F24"/>
  <c r="I2" i="1"/>
  <c r="G3"/>
  <c r="K3" s="1"/>
  <c r="G13"/>
  <c r="H13" s="1"/>
  <c r="G14"/>
  <c r="K14" s="1"/>
  <c r="G16"/>
  <c r="K16" s="1"/>
  <c r="G17"/>
  <c r="K17" s="1"/>
  <c r="H15"/>
  <c r="F21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G12"/>
  <c r="H12" s="1"/>
  <c r="I12"/>
  <c r="F78" i="2"/>
  <c r="G4" i="1"/>
  <c r="H4" s="1"/>
  <c r="G5"/>
  <c r="K5" s="1"/>
  <c r="G11"/>
  <c r="K11" s="1"/>
  <c r="G10"/>
  <c r="H10" s="1"/>
  <c r="G9"/>
  <c r="K9" s="1"/>
  <c r="G8"/>
  <c r="H8" s="1"/>
  <c r="G7"/>
  <c r="H7" s="1"/>
  <c r="G6"/>
  <c r="K6" s="1"/>
  <c r="J10"/>
  <c r="I9"/>
  <c r="I8"/>
  <c r="J6"/>
  <c r="J5"/>
  <c r="I4"/>
  <c r="E21"/>
  <c r="F42" i="2"/>
  <c r="J3" i="1"/>
  <c r="I3"/>
  <c r="J11"/>
  <c r="J8"/>
  <c r="J7"/>
  <c r="J4"/>
  <c r="I6"/>
  <c r="I21" s="1"/>
  <c r="I7"/>
  <c r="I11"/>
  <c r="J2"/>
  <c r="I10"/>
  <c r="J9"/>
  <c r="I5"/>
  <c r="J12"/>
  <c r="K10" l="1"/>
  <c r="H3"/>
  <c r="K8"/>
  <c r="H5"/>
  <c r="K2"/>
  <c r="H16"/>
  <c r="H6"/>
  <c r="H17"/>
  <c r="K12"/>
  <c r="E20" i="3"/>
  <c r="E21" s="1"/>
  <c r="I21" s="1"/>
  <c r="H11" i="1"/>
  <c r="K7"/>
  <c r="H9"/>
  <c r="K18"/>
  <c r="K13"/>
  <c r="G21"/>
  <c r="K4"/>
  <c r="H14"/>
  <c r="H21" l="1"/>
  <c r="F21" i="3"/>
  <c r="F20"/>
  <c r="I20"/>
</calcChain>
</file>

<file path=xl/sharedStrings.xml><?xml version="1.0" encoding="utf-8"?>
<sst xmlns="http://schemas.openxmlformats.org/spreadsheetml/2006/main" count="293" uniqueCount="115">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</sst>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133</c:v>
                </c:pt>
                <c:pt idx="3">
                  <c:v>173</c:v>
                </c:pt>
                <c:pt idx="4">
                  <c:v>213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59</c:v>
                </c:pt>
              </c:numCache>
            </c:numRef>
          </c:val>
        </c:ser>
        <c:marker val="1"/>
        <c:axId val="43578112"/>
        <c:axId val="43579648"/>
      </c:lineChart>
      <c:catAx>
        <c:axId val="435781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43579648"/>
        <c:crosses val="autoZero"/>
        <c:auto val="1"/>
        <c:lblAlgn val="ctr"/>
        <c:lblOffset val="100"/>
      </c:catAx>
      <c:valAx>
        <c:axId val="43579648"/>
        <c:scaling>
          <c:orientation val="minMax"/>
        </c:scaling>
        <c:axPos val="l"/>
        <c:majorGridlines/>
        <c:numFmt formatCode="General" sourceLinked="1"/>
        <c:tickLblPos val="nextTo"/>
        <c:crossAx val="43578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773547094188486"/>
          <c:y val="0.37152777777777857"/>
          <c:w val="0.98196392785571063"/>
          <c:h val="0.62152777777777779"/>
        </c:manualLayout>
      </c:layout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A19" sqref="A19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insumidas'!$E$6:$E$131,A2,'Horas insumidas'!$F$6:$F$131)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insumidas'!$E$6:$E$131,A3,'Horas insumidas'!$F$6:$F$131)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insumidas'!$E$6:$E$131,A4,'Horas insumidas'!$F$6:$F$131)</f>
        <v>17</v>
      </c>
      <c r="H4">
        <f t="shared" ref="H4:H18" si="0">F4-G4</f>
        <v>-17</v>
      </c>
      <c r="I4">
        <f t="shared" ref="I4:I18" si="1">F4-E4</f>
        <v>-40</v>
      </c>
      <c r="J4">
        <f t="shared" ref="J4:J18" si="2">F4/E4</f>
        <v>0</v>
      </c>
      <c r="K4">
        <f t="shared" ref="K4:K18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insumidas'!$E$6:$E$131,A5,'Horas insumidas'!$F$6:$F$131)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insumidas'!$E$6:$E$131,A6,'Horas insumidas'!$F$6:$F$131)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insumidas'!$E$6:$E$131,A7,'Horas insumidas'!$F$6:$F$131)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insumidas'!$E$6:$E$131,A8,'Horas insumidas'!$F$6:$F$131)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insumidas'!$E$6:$E$131,A9,'Horas insumidas'!$F$6:$F$131)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insumidas'!$E$6:$E$131,A10,'Horas insumidas'!$F$6:$F$131)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insumidas'!$E$6:$E$131,A11,'Horas insumidas'!$F$6:$F$131)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insumidas'!$E$6:$E$131,A12,'Horas insumidas'!$F$6:$F$131)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insumidas'!$E$6:$E$131,A13,'Horas insumidas'!$F$6:$F$131)</f>
        <v>0</v>
      </c>
      <c r="H13">
        <f t="shared" si="0"/>
        <v>0</v>
      </c>
      <c r="I13">
        <f t="shared" si="1"/>
        <v>-20</v>
      </c>
      <c r="J13">
        <f t="shared" si="2"/>
        <v>0</v>
      </c>
      <c r="K13" t="e">
        <f t="shared" si="3"/>
        <v>#DIV/0!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insumidas'!$E$6:$E$131,A14,'Horas insumidas'!$F$6:$F$131)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insumidas'!$E$6:$E$131,A15,'Horas insumidas'!$F$6:$F$131)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insumidas'!$E$6:$E$131,A16,'Horas insumidas'!$F$6:$F$131)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insumidas'!$E$6:$E$131,A17,'Horas insumidas'!$F$6:$F$131)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insumidas'!$E$6:$E$131,A18,'Horas insumidas'!$F$6:$F$131)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68</v>
      </c>
      <c r="B19" t="s">
        <v>69</v>
      </c>
    </row>
    <row r="20" spans="1:11">
      <c r="A20" s="8" t="s">
        <v>102</v>
      </c>
      <c r="B20" t="s">
        <v>103</v>
      </c>
    </row>
    <row r="21" spans="1:11">
      <c r="D21" t="s">
        <v>28</v>
      </c>
      <c r="E21" s="9">
        <f>SUM(E2:E11)</f>
        <v>320</v>
      </c>
      <c r="F21">
        <f>SUM(F2:F18)</f>
        <v>40</v>
      </c>
      <c r="G21">
        <f>SUM(G2:G11)</f>
        <v>71.5</v>
      </c>
      <c r="H21">
        <f>SUM(H2:H11)</f>
        <v>-31.5</v>
      </c>
      <c r="I21">
        <f>SUM(I2:I18)</f>
        <v>-413</v>
      </c>
    </row>
    <row r="24" spans="1:11">
      <c r="B2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85"/>
  <sheetViews>
    <sheetView tabSelected="1" topLeftCell="A70" workbookViewId="0">
      <selection activeCell="D86" sqref="D86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1" t="s">
        <v>46</v>
      </c>
      <c r="C12" s="11"/>
      <c r="D12" s="11"/>
      <c r="E12" s="11"/>
      <c r="F12" s="11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1" t="s">
        <v>61</v>
      </c>
      <c r="C43" s="11"/>
      <c r="D43" s="11"/>
      <c r="E43" s="11"/>
      <c r="F43" s="11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1" t="s">
        <v>62</v>
      </c>
      <c r="C81" s="11"/>
      <c r="D81" s="11"/>
      <c r="E81" s="11"/>
      <c r="F81" s="11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40472</v>
      </c>
      <c r="C83" t="s">
        <v>33</v>
      </c>
      <c r="D83" t="s">
        <v>109</v>
      </c>
      <c r="E83" t="s">
        <v>110</v>
      </c>
      <c r="F83">
        <v>5</v>
      </c>
    </row>
    <row r="84" spans="2:6">
      <c r="B84" s="1">
        <v>40472</v>
      </c>
      <c r="C84" t="s">
        <v>47</v>
      </c>
      <c r="D84" t="s">
        <v>113</v>
      </c>
      <c r="E84" t="s">
        <v>112</v>
      </c>
      <c r="F84">
        <v>1</v>
      </c>
    </row>
    <row r="85" spans="2:6">
      <c r="B85" s="1">
        <v>40472</v>
      </c>
      <c r="C85" t="s">
        <v>33</v>
      </c>
      <c r="D85" t="s">
        <v>114</v>
      </c>
      <c r="E85" t="s">
        <v>112</v>
      </c>
      <c r="F85">
        <v>3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workbookViewId="0">
      <selection activeCell="D21" sqref="D21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f>D20+'Earned Value'!F15+'Earned Value'!F18</f>
        <v>40</v>
      </c>
      <c r="E21">
        <f>E20+'Earned Value'!G15+'Earned Value'!G18</f>
        <v>59</v>
      </c>
      <c r="F21">
        <f>D21-E21</f>
        <v>-19</v>
      </c>
      <c r="G21">
        <f>D21-C21</f>
        <v>-53</v>
      </c>
      <c r="H21">
        <f>D21/C21</f>
        <v>0.43010752688172044</v>
      </c>
      <c r="I21">
        <f>D21/E21</f>
        <v>0.67796610169491522</v>
      </c>
    </row>
    <row r="22" spans="2:9">
      <c r="B22" t="s">
        <v>62</v>
      </c>
      <c r="C22">
        <f>C21+40</f>
        <v>133</v>
      </c>
      <c r="F22">
        <f>D22-E22</f>
        <v>0</v>
      </c>
      <c r="G22">
        <f>D22-C22</f>
        <v>-133</v>
      </c>
      <c r="H22">
        <f>D22/C22</f>
        <v>0</v>
      </c>
      <c r="I22" t="e">
        <f>D22/E22</f>
        <v>#DIV/0!</v>
      </c>
    </row>
    <row r="23" spans="2:9">
      <c r="B23" t="s">
        <v>63</v>
      </c>
      <c r="C23">
        <f>C22+40</f>
        <v>173</v>
      </c>
      <c r="F23">
        <f>D23-E23</f>
        <v>0</v>
      </c>
      <c r="G23">
        <f>D23-C23</f>
        <v>-173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213</v>
      </c>
      <c r="F24">
        <f>D24-E24</f>
        <v>0</v>
      </c>
      <c r="G24">
        <f>D24-C24</f>
        <v>-213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2010-10-22T01:52:24Z</dcterms:modified>
</cp:coreProperties>
</file>