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Earned Value" sheetId="1" r:id="rId1"/>
    <sheet name="Horas insumidas" sheetId="2" r:id="rId2"/>
    <sheet name="Estadísticas" sheetId="3" r:id="rId3"/>
  </sheets>
  <calcPr calcId="144525"/>
</workbook>
</file>

<file path=xl/calcChain.xml><?xml version="1.0" encoding="utf-8"?>
<calcChain xmlns="http://schemas.openxmlformats.org/spreadsheetml/2006/main">
  <c r="F36" i="2" l="1"/>
  <c r="E3" i="1"/>
  <c r="J3" i="1"/>
  <c r="F12" i="1"/>
  <c r="G3" i="1"/>
  <c r="K3" i="1" s="1"/>
  <c r="G4" i="1"/>
  <c r="K4" i="1" s="1"/>
  <c r="G5" i="1"/>
  <c r="H5" i="1" s="1"/>
  <c r="G6" i="1"/>
  <c r="K6" i="1" s="1"/>
  <c r="G7" i="1"/>
  <c r="K7" i="1" s="1"/>
  <c r="G8" i="1"/>
  <c r="K8" i="1" s="1"/>
  <c r="G9" i="1"/>
  <c r="H9" i="1" s="1"/>
  <c r="G10" i="1"/>
  <c r="K10" i="1" s="1"/>
  <c r="G11" i="1"/>
  <c r="K11" i="1" s="1"/>
  <c r="G2" i="1"/>
  <c r="K2" i="1" s="1"/>
  <c r="I3" i="1"/>
  <c r="E11" i="1"/>
  <c r="J11" i="1"/>
  <c r="E10" i="1"/>
  <c r="J10" i="1"/>
  <c r="E9" i="1"/>
  <c r="I9" i="1"/>
  <c r="E8" i="1"/>
  <c r="J8" i="1"/>
  <c r="E7" i="1"/>
  <c r="J7" i="1"/>
  <c r="E6" i="1"/>
  <c r="J6" i="1"/>
  <c r="E5" i="1"/>
  <c r="I5" i="1"/>
  <c r="E4" i="1"/>
  <c r="J4" i="1"/>
  <c r="E2" i="1"/>
  <c r="E12" i="1"/>
  <c r="I2" i="1"/>
  <c r="I10" i="1"/>
  <c r="I8" i="1"/>
  <c r="I6" i="1"/>
  <c r="I4" i="1"/>
  <c r="H4" i="1"/>
  <c r="H10" i="1"/>
  <c r="I7" i="1"/>
  <c r="I12" i="1" s="1"/>
  <c r="I11" i="1"/>
  <c r="J2" i="1"/>
  <c r="J5" i="1"/>
  <c r="J9" i="1"/>
  <c r="H11" i="1" l="1"/>
  <c r="K5" i="1"/>
  <c r="G12" i="1"/>
  <c r="H3" i="1"/>
  <c r="H2" i="1"/>
  <c r="K9" i="1"/>
  <c r="H7" i="1"/>
  <c r="H6" i="1"/>
  <c r="H8" i="1"/>
  <c r="H12" i="1" l="1"/>
</calcChain>
</file>

<file path=xl/sharedStrings.xml><?xml version="1.0" encoding="utf-8"?>
<sst xmlns="http://schemas.openxmlformats.org/spreadsheetml/2006/main" count="136" uniqueCount="75">
  <si>
    <t>Id</t>
  </si>
  <si>
    <t>User story</t>
  </si>
  <si>
    <t>Estado</t>
  </si>
  <si>
    <t>% Avance esperado (50-50)</t>
  </si>
  <si>
    <t>PV</t>
  </si>
  <si>
    <t>EV</t>
  </si>
  <si>
    <t>AC</t>
  </si>
  <si>
    <t>CV</t>
  </si>
  <si>
    <t>SV</t>
  </si>
  <si>
    <t>SPI</t>
  </si>
  <si>
    <t>CPI</t>
  </si>
  <si>
    <t>S-01001</t>
  </si>
  <si>
    <t>Actualizar diariamente los datos de los distintos archivos</t>
  </si>
  <si>
    <t>No comenzada</t>
  </si>
  <si>
    <t>S-01002</t>
  </si>
  <si>
    <t>Crear, Modificar y Eliminar campañas</t>
  </si>
  <si>
    <t>En Curso</t>
  </si>
  <si>
    <t>S-01003</t>
  </si>
  <si>
    <t>Metricas para supervisores</t>
  </si>
  <si>
    <t>No Comenzada</t>
  </si>
  <si>
    <t>S-01004</t>
  </si>
  <si>
    <t>Metricas para agentes</t>
  </si>
  <si>
    <t>S-01005</t>
  </si>
  <si>
    <t>Metricas totales para jefes de cuenta</t>
  </si>
  <si>
    <t>S-01006</t>
  </si>
  <si>
    <t>Metricas totales para supervisores</t>
  </si>
  <si>
    <t>S-01007</t>
  </si>
  <si>
    <t>Crear, Modificar y Eliminar supervisores</t>
  </si>
  <si>
    <t>S-01008</t>
  </si>
  <si>
    <t>Crear, Modificar y Eliminar jefes de cuenta</t>
  </si>
  <si>
    <t>S-01009</t>
  </si>
  <si>
    <t>Manejar niveles de seguridad</t>
  </si>
  <si>
    <t>S-01010</t>
  </si>
  <si>
    <t>Generar manuales del usuario</t>
  </si>
  <si>
    <t>Total</t>
  </si>
  <si>
    <t>Hora Hombre</t>
  </si>
  <si>
    <t>Fecha</t>
  </si>
  <si>
    <t>Team member</t>
  </si>
  <si>
    <t>Tarea</t>
  </si>
  <si>
    <t>Horas insumidas</t>
  </si>
  <si>
    <t>Duilio</t>
  </si>
  <si>
    <t>ABM Campaña</t>
  </si>
  <si>
    <t>Sem 1</t>
  </si>
  <si>
    <t>Sem 2</t>
  </si>
  <si>
    <t>Sem 3</t>
  </si>
  <si>
    <t>Sem 4</t>
  </si>
  <si>
    <t>Sem 5</t>
  </si>
  <si>
    <t>Sem 6</t>
  </si>
  <si>
    <t>Sem 7</t>
  </si>
  <si>
    <t>Sem 8</t>
  </si>
  <si>
    <t>Sem 9</t>
  </si>
  <si>
    <t>Sem 10</t>
  </si>
  <si>
    <t>Crear arquitectura sistema</t>
  </si>
  <si>
    <t>nacho</t>
  </si>
  <si>
    <t>Riesgos</t>
  </si>
  <si>
    <t>Product Backlog</t>
  </si>
  <si>
    <t>Diag CU y especificacion</t>
  </si>
  <si>
    <t>Diag de despliegue</t>
  </si>
  <si>
    <t>Plan de proyecto</t>
  </si>
  <si>
    <t>informe y minuta</t>
  </si>
  <si>
    <t>Especificacion CU</t>
  </si>
  <si>
    <t>sergio</t>
  </si>
  <si>
    <t>Mockups</t>
  </si>
  <si>
    <t>Sprint 1</t>
  </si>
  <si>
    <t>Nico</t>
  </si>
  <si>
    <t>Identificador</t>
  </si>
  <si>
    <t>Inicialización herramienta Scrum</t>
  </si>
  <si>
    <t>Búsqueda herramienta Scrum</t>
  </si>
  <si>
    <t>Mockups iniciales</t>
  </si>
  <si>
    <t>Casos de prueba</t>
  </si>
  <si>
    <t>Reporte de avance</t>
  </si>
  <si>
    <t>Indicador FC</t>
  </si>
  <si>
    <t>Minuta de reunion</t>
  </si>
  <si>
    <t>Total Sprint</t>
  </si>
  <si>
    <t>Creación de subtasks de stories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</si>
</sst>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0" fontId="0" fillId="0" borderId="0" xfId="0" applyAlignment="1">
      <alignment horizontal="left"/>
    </xf>
    <xf numFmtId="0" fontId="3" fillId="3" borderId="0" xfId="0" applyFont="1" applyFill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6" fontId="2" fillId="4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750000000000019E-2"/>
          <c:y val="4.8611111111111112E-2"/>
          <c:w val="0.7041666666666665"/>
          <c:h val="0.82986111111111138"/>
        </c:manualLayout>
      </c:layout>
      <c:scatterChart>
        <c:scatterStyle val="lineMarker"/>
        <c:varyColors val="0"/>
        <c:ser>
          <c:idx val="0"/>
          <c:order val="0"/>
          <c:yVal>
            <c:numRef>
              <c:f>'Earned Value'!$E$2:$E$11</c:f>
              <c:numCache>
                <c:formatCode>General</c:formatCode>
                <c:ptCount val="10"/>
                <c:pt idx="0">
                  <c:v>60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20</c:v>
                </c:pt>
                <c:pt idx="7">
                  <c:v>20</c:v>
                </c:pt>
                <c:pt idx="8">
                  <c:v>40</c:v>
                </c:pt>
                <c:pt idx="9">
                  <c:v>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71744"/>
        <c:axId val="104072320"/>
      </c:scatterChart>
      <c:valAx>
        <c:axId val="10407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04072320"/>
        <c:crosses val="autoZero"/>
        <c:crossBetween val="midCat"/>
      </c:valAx>
      <c:valAx>
        <c:axId val="104072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71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</xdr:row>
      <xdr:rowOff>19050</xdr:rowOff>
    </xdr:from>
    <xdr:to>
      <xdr:col>11</xdr:col>
      <xdr:colOff>276225</xdr:colOff>
      <xdr:row>15</xdr:row>
      <xdr:rowOff>95250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B30" sqref="B30"/>
    </sheetView>
  </sheetViews>
  <sheetFormatPr baseColWidth="10" defaultColWidth="9.140625" defaultRowHeight="15" x14ac:dyDescent="0.25"/>
  <cols>
    <col min="1" max="1" width="16.85546875" customWidth="1"/>
    <col min="2" max="2" width="51.85546875" customWidth="1"/>
    <col min="3" max="3" width="16.140625" customWidth="1"/>
    <col min="4" max="4" width="24.7109375" customWidth="1"/>
    <col min="5" max="5" width="7.140625" customWidth="1"/>
    <col min="6" max="6" width="6" customWidth="1"/>
    <col min="7" max="7" width="7.28515625" customWidth="1"/>
    <col min="8" max="8" width="6.5703125" customWidth="1"/>
    <col min="9" max="9" width="7.71093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14</v>
      </c>
      <c r="B2" t="s">
        <v>12</v>
      </c>
      <c r="C2" t="s">
        <v>13</v>
      </c>
      <c r="D2">
        <v>0</v>
      </c>
      <c r="E2">
        <f>60*B15</f>
        <v>60</v>
      </c>
      <c r="F2">
        <v>0</v>
      </c>
      <c r="G2">
        <f>SUMIF('Horas insumidas'!$E$6:$E$127,A2,'Horas insumidas'!$F$6:$F$127)*$B$15</f>
        <v>0</v>
      </c>
      <c r="H2">
        <f>F2-G2</f>
        <v>0</v>
      </c>
      <c r="I2">
        <f>F2-E2</f>
        <v>-60</v>
      </c>
      <c r="J2">
        <f>F2/E2</f>
        <v>0</v>
      </c>
      <c r="K2" t="e">
        <f>F2/G2</f>
        <v>#DIV/0!</v>
      </c>
    </row>
    <row r="3" spans="1:11" x14ac:dyDescent="0.25">
      <c r="A3" t="s">
        <v>11</v>
      </c>
      <c r="B3" t="s">
        <v>15</v>
      </c>
      <c r="C3" t="s">
        <v>16</v>
      </c>
      <c r="D3">
        <v>50</v>
      </c>
      <c r="E3">
        <f>40*B15</f>
        <v>40</v>
      </c>
      <c r="F3">
        <v>0</v>
      </c>
      <c r="G3">
        <f>SUMIF('Horas insumidas'!$E$6:$E$127,A3,'Horas insumidas'!$F$6:$F$127)*$B$15</f>
        <v>26</v>
      </c>
      <c r="H3">
        <f t="shared" ref="H3:H11" si="0">F3-G3</f>
        <v>-26</v>
      </c>
      <c r="I3">
        <f t="shared" ref="I3:I11" si="1">F3-E3</f>
        <v>-40</v>
      </c>
      <c r="J3">
        <f t="shared" ref="J3:J11" si="2">F3/E3</f>
        <v>0</v>
      </c>
      <c r="K3">
        <f t="shared" ref="K3:K11" si="3">F3/G3</f>
        <v>0</v>
      </c>
    </row>
    <row r="4" spans="1:11" x14ac:dyDescent="0.25">
      <c r="A4" t="s">
        <v>17</v>
      </c>
      <c r="B4" t="s">
        <v>18</v>
      </c>
      <c r="C4" t="s">
        <v>19</v>
      </c>
      <c r="D4">
        <v>0</v>
      </c>
      <c r="E4">
        <f>40*B15</f>
        <v>40</v>
      </c>
      <c r="F4">
        <v>0</v>
      </c>
      <c r="G4">
        <f>SUMIF('Horas insumidas'!$E$6:$E$127,A4,'Horas insumidas'!$F$6:$F$127)*$B$15</f>
        <v>0</v>
      </c>
      <c r="H4">
        <f t="shared" si="0"/>
        <v>0</v>
      </c>
      <c r="I4">
        <f t="shared" si="1"/>
        <v>-40</v>
      </c>
      <c r="J4">
        <f t="shared" si="2"/>
        <v>0</v>
      </c>
      <c r="K4" t="e">
        <f t="shared" si="3"/>
        <v>#DIV/0!</v>
      </c>
    </row>
    <row r="5" spans="1:11" x14ac:dyDescent="0.25">
      <c r="A5" t="s">
        <v>20</v>
      </c>
      <c r="B5" t="s">
        <v>21</v>
      </c>
      <c r="C5" t="s">
        <v>19</v>
      </c>
      <c r="D5">
        <v>0</v>
      </c>
      <c r="E5">
        <f>40*B15</f>
        <v>40</v>
      </c>
      <c r="F5">
        <v>0</v>
      </c>
      <c r="G5">
        <f>SUMIF('Horas insumidas'!$E$6:$E$127,A5,'Horas insumidas'!$F$6:$F$127)*$B$15</f>
        <v>0</v>
      </c>
      <c r="H5">
        <f t="shared" si="0"/>
        <v>0</v>
      </c>
      <c r="I5">
        <f t="shared" si="1"/>
        <v>-40</v>
      </c>
      <c r="J5">
        <f t="shared" si="2"/>
        <v>0</v>
      </c>
      <c r="K5" t="e">
        <f t="shared" si="3"/>
        <v>#DIV/0!</v>
      </c>
    </row>
    <row r="6" spans="1:11" x14ac:dyDescent="0.25">
      <c r="A6" t="s">
        <v>22</v>
      </c>
      <c r="B6" t="s">
        <v>23</v>
      </c>
      <c r="C6" t="s">
        <v>19</v>
      </c>
      <c r="D6">
        <v>0</v>
      </c>
      <c r="E6">
        <f>40*B15</f>
        <v>40</v>
      </c>
      <c r="F6">
        <v>0</v>
      </c>
      <c r="G6">
        <f>SUMIF('Horas insumidas'!$E$6:$E$127,A6,'Horas insumidas'!$F$6:$F$127)*$B$15</f>
        <v>0</v>
      </c>
      <c r="H6">
        <f t="shared" si="0"/>
        <v>0</v>
      </c>
      <c r="I6">
        <f t="shared" si="1"/>
        <v>-40</v>
      </c>
      <c r="J6">
        <f t="shared" si="2"/>
        <v>0</v>
      </c>
      <c r="K6" t="e">
        <f t="shared" si="3"/>
        <v>#DIV/0!</v>
      </c>
    </row>
    <row r="7" spans="1:11" x14ac:dyDescent="0.25">
      <c r="A7" t="s">
        <v>24</v>
      </c>
      <c r="B7" t="s">
        <v>25</v>
      </c>
      <c r="C7" t="s">
        <v>19</v>
      </c>
      <c r="D7">
        <v>0</v>
      </c>
      <c r="E7">
        <f>40*B15</f>
        <v>40</v>
      </c>
      <c r="F7">
        <v>0</v>
      </c>
      <c r="G7">
        <f>SUMIF('Horas insumidas'!$E$6:$E$127,A7,'Horas insumidas'!$F$6:$F$127)*$B$15</f>
        <v>0</v>
      </c>
      <c r="H7">
        <f t="shared" si="0"/>
        <v>0</v>
      </c>
      <c r="I7">
        <f t="shared" si="1"/>
        <v>-40</v>
      </c>
      <c r="J7">
        <f t="shared" si="2"/>
        <v>0</v>
      </c>
      <c r="K7" t="e">
        <f t="shared" si="3"/>
        <v>#DIV/0!</v>
      </c>
    </row>
    <row r="8" spans="1:11" x14ac:dyDescent="0.25">
      <c r="A8" t="s">
        <v>26</v>
      </c>
      <c r="B8" t="s">
        <v>27</v>
      </c>
      <c r="C8" t="s">
        <v>19</v>
      </c>
      <c r="D8">
        <v>0</v>
      </c>
      <c r="E8">
        <f>20*B15</f>
        <v>20</v>
      </c>
      <c r="F8">
        <v>0</v>
      </c>
      <c r="G8">
        <f>SUMIF('Horas insumidas'!$E$6:$E$127,A8,'Horas insumidas'!$F$6:$F$127)*$B$15</f>
        <v>0</v>
      </c>
      <c r="H8">
        <f t="shared" si="0"/>
        <v>0</v>
      </c>
      <c r="I8">
        <f t="shared" si="1"/>
        <v>-20</v>
      </c>
      <c r="J8">
        <f t="shared" si="2"/>
        <v>0</v>
      </c>
      <c r="K8" t="e">
        <f t="shared" si="3"/>
        <v>#DIV/0!</v>
      </c>
    </row>
    <row r="9" spans="1:11" x14ac:dyDescent="0.25">
      <c r="A9" t="s">
        <v>28</v>
      </c>
      <c r="B9" t="s">
        <v>29</v>
      </c>
      <c r="C9" t="s">
        <v>19</v>
      </c>
      <c r="D9">
        <v>0</v>
      </c>
      <c r="E9">
        <f>20*B15</f>
        <v>20</v>
      </c>
      <c r="F9">
        <v>0</v>
      </c>
      <c r="G9">
        <f>SUMIF('Horas insumidas'!$E$6:$E$127,A9,'Horas insumidas'!$F$6:$F$127)*$B$15</f>
        <v>0</v>
      </c>
      <c r="H9">
        <f t="shared" si="0"/>
        <v>0</v>
      </c>
      <c r="I9">
        <f t="shared" si="1"/>
        <v>-20</v>
      </c>
      <c r="J9">
        <f t="shared" si="2"/>
        <v>0</v>
      </c>
      <c r="K9" t="e">
        <f t="shared" si="3"/>
        <v>#DIV/0!</v>
      </c>
    </row>
    <row r="10" spans="1:11" x14ac:dyDescent="0.25">
      <c r="A10" t="s">
        <v>30</v>
      </c>
      <c r="B10" t="s">
        <v>31</v>
      </c>
      <c r="C10" t="s">
        <v>19</v>
      </c>
      <c r="D10">
        <v>0</v>
      </c>
      <c r="E10">
        <f>40*B15</f>
        <v>40</v>
      </c>
      <c r="F10">
        <v>0</v>
      </c>
      <c r="G10">
        <f>SUMIF('Horas insumidas'!$E$6:$E$127,A10,'Horas insumidas'!$F$6:$F$127)*$B$15</f>
        <v>0</v>
      </c>
      <c r="H10">
        <f t="shared" si="0"/>
        <v>0</v>
      </c>
      <c r="I10">
        <f t="shared" si="1"/>
        <v>-40</v>
      </c>
      <c r="J10">
        <f t="shared" si="2"/>
        <v>0</v>
      </c>
      <c r="K10" t="e">
        <f t="shared" si="3"/>
        <v>#DIV/0!</v>
      </c>
    </row>
    <row r="11" spans="1:11" x14ac:dyDescent="0.25">
      <c r="A11" t="s">
        <v>32</v>
      </c>
      <c r="B11" t="s">
        <v>33</v>
      </c>
      <c r="C11" t="s">
        <v>19</v>
      </c>
      <c r="D11">
        <v>0</v>
      </c>
      <c r="E11">
        <f>20*B15</f>
        <v>20</v>
      </c>
      <c r="F11">
        <v>0</v>
      </c>
      <c r="G11">
        <f>SUMIF('Horas insumidas'!$E$6:$E$127,A11,'Horas insumidas'!$F$6:$F$127)*$B$15</f>
        <v>0</v>
      </c>
      <c r="H11">
        <f t="shared" si="0"/>
        <v>0</v>
      </c>
      <c r="I11">
        <f t="shared" si="1"/>
        <v>-20</v>
      </c>
      <c r="J11">
        <f t="shared" si="2"/>
        <v>0</v>
      </c>
      <c r="K11" t="e">
        <f t="shared" si="3"/>
        <v>#DIV/0!</v>
      </c>
    </row>
    <row r="12" spans="1:11" x14ac:dyDescent="0.25">
      <c r="D12" t="s">
        <v>34</v>
      </c>
      <c r="E12">
        <f>SUM(E2:E11)</f>
        <v>360</v>
      </c>
      <c r="F12">
        <f>SUM(F2:F11)</f>
        <v>0</v>
      </c>
      <c r="G12">
        <f>SUM(G2:G11)</f>
        <v>26</v>
      </c>
      <c r="H12">
        <f>SUM(H2:H11)</f>
        <v>-26</v>
      </c>
      <c r="I12">
        <f>SUM(I2:I11)</f>
        <v>-360</v>
      </c>
    </row>
    <row r="15" spans="1:11" x14ac:dyDescent="0.25">
      <c r="A15" t="s">
        <v>35</v>
      </c>
      <c r="B15" s="2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7"/>
  <sheetViews>
    <sheetView tabSelected="1" workbookViewId="0">
      <selection activeCell="F36" sqref="F36"/>
    </sheetView>
  </sheetViews>
  <sheetFormatPr baseColWidth="10" defaultColWidth="9.140625" defaultRowHeight="15" x14ac:dyDescent="0.25"/>
  <cols>
    <col min="1" max="1" width="5.140625" customWidth="1"/>
    <col min="3" max="3" width="19" customWidth="1"/>
    <col min="4" max="4" width="30.140625" bestFit="1" customWidth="1"/>
    <col min="5" max="5" width="12.42578125" bestFit="1" customWidth="1"/>
    <col min="6" max="6" width="15.42578125" bestFit="1" customWidth="1"/>
  </cols>
  <sheetData>
    <row r="1" spans="2:6" ht="15.75" thickBot="1" x14ac:dyDescent="0.3"/>
    <row r="2" spans="2:6" ht="15.75" thickBot="1" x14ac:dyDescent="0.3">
      <c r="B2" s="4" t="s">
        <v>36</v>
      </c>
      <c r="C2" s="5" t="s">
        <v>37</v>
      </c>
      <c r="D2" s="5" t="s">
        <v>38</v>
      </c>
      <c r="E2" s="5" t="s">
        <v>65</v>
      </c>
      <c r="F2" s="6" t="s">
        <v>39</v>
      </c>
    </row>
    <row r="3" spans="2:6" x14ac:dyDescent="0.25">
      <c r="B3" s="1">
        <v>40428</v>
      </c>
      <c r="C3" t="s">
        <v>53</v>
      </c>
      <c r="D3" t="s">
        <v>54</v>
      </c>
      <c r="F3">
        <v>2</v>
      </c>
    </row>
    <row r="4" spans="2:6" x14ac:dyDescent="0.25">
      <c r="B4" s="1">
        <v>40429</v>
      </c>
      <c r="C4" t="s">
        <v>64</v>
      </c>
      <c r="D4" t="s">
        <v>67</v>
      </c>
      <c r="F4">
        <v>1</v>
      </c>
    </row>
    <row r="5" spans="2:6" x14ac:dyDescent="0.25">
      <c r="B5" s="1">
        <v>40429</v>
      </c>
      <c r="C5" t="s">
        <v>53</v>
      </c>
      <c r="D5" t="s">
        <v>55</v>
      </c>
      <c r="F5">
        <v>1.5</v>
      </c>
    </row>
    <row r="6" spans="2:6" x14ac:dyDescent="0.25">
      <c r="B6" s="1">
        <v>40431</v>
      </c>
      <c r="C6" t="s">
        <v>53</v>
      </c>
      <c r="D6" t="s">
        <v>56</v>
      </c>
      <c r="F6">
        <v>3</v>
      </c>
    </row>
    <row r="7" spans="2:6" x14ac:dyDescent="0.25">
      <c r="B7" s="1">
        <v>40432</v>
      </c>
      <c r="C7" t="s">
        <v>40</v>
      </c>
      <c r="D7" t="s">
        <v>52</v>
      </c>
      <c r="F7">
        <v>4</v>
      </c>
    </row>
    <row r="8" spans="2:6" x14ac:dyDescent="0.25">
      <c r="B8" s="1">
        <v>40432</v>
      </c>
      <c r="C8" t="s">
        <v>53</v>
      </c>
      <c r="D8" t="s">
        <v>57</v>
      </c>
      <c r="F8">
        <v>0.5</v>
      </c>
    </row>
    <row r="9" spans="2:6" x14ac:dyDescent="0.25">
      <c r="B9" s="1">
        <v>40432</v>
      </c>
      <c r="C9" t="s">
        <v>61</v>
      </c>
      <c r="D9" t="s">
        <v>54</v>
      </c>
      <c r="F9">
        <v>2</v>
      </c>
    </row>
    <row r="10" spans="2:6" x14ac:dyDescent="0.25">
      <c r="B10" s="1">
        <v>40432</v>
      </c>
      <c r="C10" t="s">
        <v>61</v>
      </c>
      <c r="D10" t="s">
        <v>55</v>
      </c>
      <c r="F10">
        <v>2</v>
      </c>
    </row>
    <row r="11" spans="2:6" x14ac:dyDescent="0.25">
      <c r="B11" s="1">
        <v>40433</v>
      </c>
      <c r="C11" t="s">
        <v>40</v>
      </c>
      <c r="D11" t="s">
        <v>52</v>
      </c>
      <c r="F11">
        <v>6</v>
      </c>
    </row>
    <row r="12" spans="2:6" x14ac:dyDescent="0.25">
      <c r="B12" s="7" t="s">
        <v>63</v>
      </c>
      <c r="C12" s="7"/>
      <c r="D12" s="7"/>
      <c r="E12" s="7"/>
      <c r="F12" s="7"/>
    </row>
    <row r="13" spans="2:6" x14ac:dyDescent="0.25">
      <c r="B13" s="1">
        <v>40435</v>
      </c>
      <c r="C13" t="s">
        <v>40</v>
      </c>
      <c r="D13" t="s">
        <v>41</v>
      </c>
      <c r="E13" t="s">
        <v>11</v>
      </c>
      <c r="F13">
        <v>3</v>
      </c>
    </row>
    <row r="14" spans="2:6" x14ac:dyDescent="0.25">
      <c r="B14" s="1">
        <v>40435</v>
      </c>
      <c r="C14" t="s">
        <v>53</v>
      </c>
      <c r="D14" t="s">
        <v>58</v>
      </c>
      <c r="F14">
        <v>4</v>
      </c>
    </row>
    <row r="15" spans="2:6" x14ac:dyDescent="0.25">
      <c r="B15" s="1">
        <v>40435</v>
      </c>
      <c r="C15" t="s">
        <v>53</v>
      </c>
      <c r="D15" t="s">
        <v>59</v>
      </c>
      <c r="F15">
        <v>1.5</v>
      </c>
    </row>
    <row r="16" spans="2:6" x14ac:dyDescent="0.25">
      <c r="B16" s="1">
        <v>40435</v>
      </c>
      <c r="C16" t="s">
        <v>61</v>
      </c>
      <c r="D16" t="s">
        <v>54</v>
      </c>
      <c r="F16">
        <v>1</v>
      </c>
    </row>
    <row r="17" spans="2:6" x14ac:dyDescent="0.25">
      <c r="B17" s="1">
        <v>40435</v>
      </c>
      <c r="C17" t="s">
        <v>61</v>
      </c>
      <c r="D17" t="s">
        <v>55</v>
      </c>
      <c r="F17">
        <v>1</v>
      </c>
    </row>
    <row r="18" spans="2:6" x14ac:dyDescent="0.25">
      <c r="B18" s="1">
        <v>40435</v>
      </c>
      <c r="C18" t="s">
        <v>64</v>
      </c>
      <c r="D18" t="s">
        <v>66</v>
      </c>
      <c r="F18">
        <v>1.5</v>
      </c>
    </row>
    <row r="19" spans="2:6" x14ac:dyDescent="0.25">
      <c r="B19" s="1">
        <v>40436</v>
      </c>
      <c r="C19" t="s">
        <v>40</v>
      </c>
      <c r="D19" t="s">
        <v>41</v>
      </c>
      <c r="E19" t="s">
        <v>11</v>
      </c>
      <c r="F19">
        <v>2</v>
      </c>
    </row>
    <row r="20" spans="2:6" x14ac:dyDescent="0.25">
      <c r="B20" s="1">
        <v>40436</v>
      </c>
      <c r="C20" t="s">
        <v>53</v>
      </c>
      <c r="D20" t="s">
        <v>60</v>
      </c>
      <c r="E20" t="s">
        <v>11</v>
      </c>
      <c r="F20">
        <v>1</v>
      </c>
    </row>
    <row r="21" spans="2:6" x14ac:dyDescent="0.25">
      <c r="B21" s="1">
        <v>40436</v>
      </c>
      <c r="C21" t="s">
        <v>64</v>
      </c>
      <c r="D21" t="s">
        <v>68</v>
      </c>
      <c r="F21">
        <v>2</v>
      </c>
    </row>
    <row r="22" spans="2:6" x14ac:dyDescent="0.25">
      <c r="B22" s="1">
        <v>40437</v>
      </c>
      <c r="C22" t="s">
        <v>40</v>
      </c>
      <c r="D22" t="s">
        <v>41</v>
      </c>
      <c r="E22" t="s">
        <v>11</v>
      </c>
      <c r="F22">
        <v>2</v>
      </c>
    </row>
    <row r="23" spans="2:6" x14ac:dyDescent="0.25">
      <c r="B23" s="1">
        <v>40438</v>
      </c>
      <c r="C23" t="s">
        <v>40</v>
      </c>
      <c r="D23" t="s">
        <v>41</v>
      </c>
      <c r="E23" t="s">
        <v>11</v>
      </c>
      <c r="F23">
        <v>3</v>
      </c>
    </row>
    <row r="24" spans="2:6" x14ac:dyDescent="0.25">
      <c r="B24" s="1">
        <v>40439</v>
      </c>
      <c r="C24" t="s">
        <v>40</v>
      </c>
      <c r="D24" t="s">
        <v>41</v>
      </c>
      <c r="E24" t="s">
        <v>11</v>
      </c>
      <c r="F24">
        <v>5</v>
      </c>
    </row>
    <row r="25" spans="2:6" x14ac:dyDescent="0.25">
      <c r="B25" s="1">
        <v>40439</v>
      </c>
      <c r="C25" t="s">
        <v>61</v>
      </c>
      <c r="D25" t="s">
        <v>58</v>
      </c>
      <c r="F25">
        <v>1</v>
      </c>
    </row>
    <row r="26" spans="2:6" x14ac:dyDescent="0.25">
      <c r="B26" s="1">
        <v>40439</v>
      </c>
      <c r="C26" t="s">
        <v>61</v>
      </c>
      <c r="D26" t="s">
        <v>59</v>
      </c>
      <c r="F26">
        <v>1</v>
      </c>
    </row>
    <row r="27" spans="2:6" x14ac:dyDescent="0.25">
      <c r="B27" s="1">
        <v>40441</v>
      </c>
      <c r="C27" t="s">
        <v>61</v>
      </c>
      <c r="D27" t="s">
        <v>62</v>
      </c>
      <c r="E27" t="s">
        <v>11</v>
      </c>
      <c r="F27">
        <v>4</v>
      </c>
    </row>
    <row r="28" spans="2:6" x14ac:dyDescent="0.25">
      <c r="B28" s="1">
        <v>40442</v>
      </c>
      <c r="C28" t="s">
        <v>61</v>
      </c>
      <c r="D28" t="s">
        <v>62</v>
      </c>
      <c r="E28" t="s">
        <v>11</v>
      </c>
      <c r="F28">
        <v>2</v>
      </c>
    </row>
    <row r="29" spans="2:6" x14ac:dyDescent="0.25">
      <c r="B29" s="1">
        <v>40442</v>
      </c>
      <c r="C29" t="s">
        <v>53</v>
      </c>
      <c r="D29" t="s">
        <v>69</v>
      </c>
      <c r="E29" t="s">
        <v>11</v>
      </c>
      <c r="F29">
        <v>2</v>
      </c>
    </row>
    <row r="30" spans="2:6" x14ac:dyDescent="0.25">
      <c r="B30" s="1">
        <v>40442</v>
      </c>
      <c r="C30" t="s">
        <v>53</v>
      </c>
      <c r="D30" t="s">
        <v>72</v>
      </c>
      <c r="F30">
        <v>1</v>
      </c>
    </row>
    <row r="31" spans="2:6" x14ac:dyDescent="0.25">
      <c r="B31" s="1">
        <v>40442</v>
      </c>
      <c r="C31" t="s">
        <v>53</v>
      </c>
      <c r="D31" t="s">
        <v>71</v>
      </c>
      <c r="F31">
        <v>1</v>
      </c>
    </row>
    <row r="32" spans="2:6" x14ac:dyDescent="0.25">
      <c r="B32" s="1">
        <v>40444</v>
      </c>
      <c r="C32" t="s">
        <v>53</v>
      </c>
      <c r="D32" t="s">
        <v>70</v>
      </c>
      <c r="F32">
        <v>0.5</v>
      </c>
    </row>
    <row r="33" spans="2:6" x14ac:dyDescent="0.25">
      <c r="B33" s="1">
        <v>40444</v>
      </c>
      <c r="C33" t="s">
        <v>64</v>
      </c>
      <c r="D33" t="s">
        <v>58</v>
      </c>
      <c r="F33">
        <v>1</v>
      </c>
    </row>
    <row r="34" spans="2:6" x14ac:dyDescent="0.25">
      <c r="B34" s="1">
        <v>40444</v>
      </c>
      <c r="C34" t="s">
        <v>64</v>
      </c>
      <c r="D34" t="s">
        <v>74</v>
      </c>
      <c r="F34">
        <v>1</v>
      </c>
    </row>
    <row r="35" spans="2:6" x14ac:dyDescent="0.25">
      <c r="B35" s="1">
        <v>40445</v>
      </c>
      <c r="C35" t="s">
        <v>61</v>
      </c>
      <c r="D35" t="s">
        <v>62</v>
      </c>
      <c r="E35" t="s">
        <v>11</v>
      </c>
      <c r="F35">
        <v>2</v>
      </c>
    </row>
    <row r="36" spans="2:6" x14ac:dyDescent="0.25">
      <c r="B36" s="3"/>
      <c r="C36" s="3"/>
      <c r="D36" s="3"/>
      <c r="E36" s="3" t="s">
        <v>73</v>
      </c>
      <c r="F36" s="3">
        <f>SUM(F3:F34)</f>
        <v>63.5</v>
      </c>
    </row>
    <row r="37" spans="2:6" x14ac:dyDescent="0.25">
      <c r="B37" s="1"/>
    </row>
  </sheetData>
  <mergeCells count="1">
    <mergeCell ref="B12:F12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7:D27"/>
  <sheetViews>
    <sheetView workbookViewId="0"/>
  </sheetViews>
  <sheetFormatPr baseColWidth="10" defaultColWidth="9.140625" defaultRowHeight="15" x14ac:dyDescent="0.25"/>
  <sheetData>
    <row r="17" spans="2:4" x14ac:dyDescent="0.25">
      <c r="C17" t="s">
        <v>5</v>
      </c>
      <c r="D17" t="s">
        <v>4</v>
      </c>
    </row>
    <row r="18" spans="2:4" x14ac:dyDescent="0.25">
      <c r="B18" t="s">
        <v>42</v>
      </c>
    </row>
    <row r="19" spans="2:4" x14ac:dyDescent="0.25">
      <c r="B19" t="s">
        <v>43</v>
      </c>
    </row>
    <row r="20" spans="2:4" x14ac:dyDescent="0.25">
      <c r="B20" t="s">
        <v>44</v>
      </c>
    </row>
    <row r="21" spans="2:4" x14ac:dyDescent="0.25">
      <c r="B21" t="s">
        <v>45</v>
      </c>
    </row>
    <row r="22" spans="2:4" x14ac:dyDescent="0.25">
      <c r="B22" t="s">
        <v>46</v>
      </c>
    </row>
    <row r="23" spans="2:4" x14ac:dyDescent="0.25">
      <c r="B23" t="s">
        <v>47</v>
      </c>
    </row>
    <row r="24" spans="2:4" x14ac:dyDescent="0.25">
      <c r="B24" t="s">
        <v>48</v>
      </c>
    </row>
    <row r="25" spans="2:4" x14ac:dyDescent="0.25">
      <c r="B25" t="s">
        <v>49</v>
      </c>
    </row>
    <row r="26" spans="2:4" x14ac:dyDescent="0.25">
      <c r="B26" t="s">
        <v>50</v>
      </c>
    </row>
    <row r="27" spans="2:4" x14ac:dyDescent="0.25">
      <c r="B27" t="s">
        <v>51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Earned Value</vt:lpstr>
      <vt:lpstr>Horas insumidas</vt:lpstr>
      <vt:lpstr>Estadísticas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2010-09-24T17:36:07Z</dcterms:modified>
</cp:coreProperties>
</file>