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SI\Desktop\Epicode\Esercizi\"/>
    </mc:Choice>
  </mc:AlternateContent>
  <xr:revisionPtr revIDLastSave="0" documentId="13_ncr:1_{4A393DFC-58A6-4C94-8FF5-472222952A2D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DATE" sheetId="7" r:id="rId6"/>
    <sheet name="SOMMA_SE" sheetId="6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I9" i="5" l="1"/>
  <c r="I10" i="5"/>
  <c r="I11" i="5"/>
  <c r="I12" i="5"/>
  <c r="I13" i="5"/>
  <c r="I14" i="5"/>
  <c r="I8" i="5"/>
  <c r="I4" i="5"/>
  <c r="I5" i="5"/>
  <c r="I6" i="5"/>
  <c r="I3" i="5"/>
  <c r="G13" i="2"/>
  <c r="G14" i="2"/>
  <c r="G15" i="2"/>
  <c r="G16" i="2"/>
  <c r="G17" i="2"/>
  <c r="G11" i="2"/>
  <c r="G12" i="2"/>
  <c r="G10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H6" i="6"/>
  <c r="H7" i="6"/>
  <c r="H8" i="6"/>
  <c r="H9" i="6"/>
  <c r="H10" i="6"/>
  <c r="H5" i="6"/>
  <c r="H4" i="4"/>
  <c r="D4" i="3"/>
  <c r="D5" i="3"/>
  <c r="D6" i="3"/>
  <c r="D7" i="3"/>
  <c r="D8" i="3"/>
  <c r="D9" i="3"/>
  <c r="D10" i="3"/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F4" i="7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D16" i="4"/>
  <c r="I7" i="7" l="1"/>
  <c r="I8" i="7"/>
  <c r="I16" i="7"/>
  <c r="I24" i="7"/>
  <c r="I9" i="7"/>
  <c r="I17" i="7"/>
  <c r="I25" i="7"/>
  <c r="I21" i="7"/>
  <c r="I10" i="7"/>
  <c r="I18" i="7"/>
  <c r="I26" i="7"/>
  <c r="I19" i="7"/>
  <c r="I12" i="7"/>
  <c r="I20" i="7"/>
  <c r="I13" i="7"/>
  <c r="I11" i="7"/>
  <c r="I27" i="7"/>
  <c r="I14" i="7"/>
  <c r="I22" i="7"/>
  <c r="I15" i="7"/>
  <c r="I23" i="7"/>
  <c r="I28" i="7"/>
  <c r="I29" i="7"/>
  <c r="H7" i="7"/>
  <c r="H8" i="7"/>
  <c r="H10" i="7"/>
  <c r="H11" i="7"/>
  <c r="H14" i="7"/>
  <c r="H22" i="7"/>
  <c r="H15" i="7"/>
  <c r="H23" i="7"/>
  <c r="H16" i="7"/>
  <c r="H24" i="7"/>
  <c r="H9" i="7"/>
  <c r="H17" i="7"/>
  <c r="H25" i="7"/>
  <c r="H18" i="7"/>
  <c r="H26" i="7"/>
  <c r="H19" i="7"/>
  <c r="H27" i="7"/>
  <c r="H12" i="7"/>
  <c r="H20" i="7"/>
  <c r="H28" i="7"/>
  <c r="H13" i="7"/>
  <c r="H21" i="7"/>
  <c r="H29" i="7"/>
</calcChain>
</file>

<file path=xl/sharedStrings.xml><?xml version="1.0" encoding="utf-8"?>
<sst xmlns="http://schemas.openxmlformats.org/spreadsheetml/2006/main" count="1025" uniqueCount="673">
  <si>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</si>
  <si>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</si>
  <si>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</si>
  <si>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</si>
  <si>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</si>
  <si>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</si>
  <si>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</si>
  <si>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</si>
  <si>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</si>
  <si>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</si>
  <si>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</si>
  <si>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</si>
  <si>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</si>
  <si>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</si>
  <si>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</si>
  <si>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</si>
  <si>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</si>
  <si>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</si>
  <si>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</si>
  <si>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</si>
  <si>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</si>
  <si>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</si>
  <si>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</si>
  <si>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</si>
  <si>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</si>
  <si>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</si>
  <si>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</si>
  <si>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</si>
  <si>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</si>
  <si>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</si>
  <si>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</si>
  <si>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</si>
  <si>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</si>
  <si>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</si>
  <si>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</si>
  <si>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</si>
  <si>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</si>
  <si>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</si>
  <si>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</si>
  <si>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</si>
  <si>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</si>
  <si>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</si>
  <si>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</si>
  <si>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</si>
  <si>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</si>
  <si>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</si>
  <si>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</si>
  <si>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</si>
  <si>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</si>
  <si>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</si>
  <si>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</si>
  <si>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</si>
  <si>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</si>
  <si>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</si>
  <si>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</si>
  <si>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</si>
  <si>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</si>
  <si>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</si>
  <si>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</si>
  <si>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</si>
  <si>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</si>
  <si>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</si>
  <si>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</si>
  <si>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</si>
  <si>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</si>
  <si>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</si>
  <si>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</si>
  <si>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</si>
  <si>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</si>
  <si>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</si>
  <si>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</si>
  <si>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</si>
  <si>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</si>
  <si>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</si>
  <si>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</si>
  <si>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</si>
  <si>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</si>
  <si>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</si>
  <si>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</si>
  <si>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</si>
  <si>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</si>
  <si>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</si>
  <si>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</si>
  <si>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</si>
  <si>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</si>
  <si>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</si>
  <si>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</si>
  <si>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</si>
  <si>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</si>
  <si>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</si>
  <si>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</si>
  <si>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</si>
  <si>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</si>
  <si>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</si>
  <si>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</si>
  <si>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</si>
  <si>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</si>
  <si>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</si>
  <si>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</si>
  <si>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</si>
  <si>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</si>
  <si>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</si>
  <si>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</si>
  <si>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</si>
  <si>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</si>
  <si>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</si>
  <si>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</si>
  <si>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</si>
  <si>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</si>
  <si>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</si>
  <si>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</si>
  <si>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</si>
  <si>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</si>
  <si>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</si>
  <si>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</si>
  <si>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</si>
  <si>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</si>
  <si>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</si>
  <si>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</si>
  <si>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</si>
  <si>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</si>
  <si>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</si>
  <si>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</si>
  <si>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</si>
  <si>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</si>
  <si>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</si>
  <si>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</si>
  <si>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</si>
  <si>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</si>
  <si>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</si>
  <si>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</si>
  <si>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</si>
  <si>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</si>
  <si>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</si>
  <si>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</si>
  <si>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</si>
  <si>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</si>
  <si>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</si>
  <si>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</si>
  <si>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</si>
  <si>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</si>
  <si>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</si>
  <si>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</si>
  <si>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</si>
  <si>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</si>
  <si>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</si>
  <si>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</si>
  <si>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</si>
  <si>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</si>
  <si>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</si>
  <si>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</si>
  <si>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</si>
  <si>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</si>
  <si>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</si>
  <si>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</si>
  <si>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</si>
  <si>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</si>
  <si>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</si>
  <si>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</si>
  <si>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</si>
  <si>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</si>
  <si>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</si>
  <si>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</si>
  <si>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</si>
  <si>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</si>
  <si>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</si>
  <si>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</si>
  <si>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</si>
  <si>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</si>
  <si>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</si>
  <si>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</si>
  <si>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</si>
  <si>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</si>
  <si>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</si>
  <si>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</si>
  <si>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</si>
  <si>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</si>
  <si>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</si>
  <si>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</si>
  <si>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</si>
  <si>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</si>
  <si>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</si>
  <si>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</si>
  <si>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</si>
  <si>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</si>
  <si>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</si>
  <si>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</si>
  <si>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</si>
  <si>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</si>
  <si>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</si>
  <si>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</si>
  <si>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</si>
  <si>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</si>
  <si>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</si>
  <si>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</si>
  <si>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</si>
  <si>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</si>
  <si>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</si>
  <si>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</si>
  <si>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</si>
  <si>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</si>
  <si>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</si>
  <si>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</si>
  <si>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</si>
  <si>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</si>
  <si>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</si>
  <si>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</si>
  <si>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</si>
  <si>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</si>
  <si>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</si>
  <si>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</si>
  <si>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</si>
  <si>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</si>
  <si>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</si>
  <si>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</si>
  <si>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</si>
  <si>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</si>
  <si>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</si>
  <si>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</si>
  <si>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</si>
  <si>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</si>
  <si>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</si>
  <si>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</si>
  <si>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</si>
  <si>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</si>
  <si>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</si>
  <si>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</si>
  <si>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</si>
  <si>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</si>
  <si>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</si>
  <si>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</si>
  <si>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</si>
  <si>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</si>
  <si>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</si>
  <si>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</si>
  <si>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</si>
  <si>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</si>
  <si>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</si>
  <si>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</si>
  <si>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</si>
  <si>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</si>
  <si>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</si>
  <si>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</si>
  <si>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</si>
  <si>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</si>
  <si>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</si>
  <si>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</si>
  <si>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</si>
  <si>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</si>
  <si>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</si>
  <si>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</si>
  <si>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</si>
  <si>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</si>
  <si>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</si>
  <si>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</si>
  <si>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</si>
  <si>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</si>
  <si>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</si>
  <si>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</si>
  <si>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</si>
  <si>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</si>
  <si>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</si>
  <si>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</si>
  <si>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</si>
  <si>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</si>
  <si>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</si>
  <si>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</si>
  <si>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</si>
  <si>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</si>
  <si>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</si>
  <si>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</si>
  <si>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</si>
  <si>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</si>
  <si>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</si>
  <si>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</si>
  <si>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</si>
  <si>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</si>
  <si>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</si>
  <si>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</si>
  <si>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</si>
  <si>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</si>
  <si>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</si>
  <si>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</si>
  <si>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</si>
  <si>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</si>
  <si>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</si>
  <si>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</si>
  <si>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</si>
  <si>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</si>
  <si>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</si>
  <si>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</si>
  <si>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</si>
  <si>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</si>
  <si>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</si>
  <si>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</si>
  <si>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</si>
  <si>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</si>
  <si>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</si>
  <si>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</si>
  <si>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</si>
  <si>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</si>
  <si>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</si>
  <si>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</si>
  <si>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</si>
  <si>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</si>
  <si>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</si>
  <si>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</si>
  <si>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</si>
  <si>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</si>
  <si>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</si>
  <si>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</si>
  <si>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</si>
  <si>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</si>
  <si>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</si>
  <si>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</si>
  <si>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</si>
  <si>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</si>
  <si>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</si>
  <si>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</si>
  <si>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</si>
  <si>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</si>
  <si>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</si>
  <si>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</si>
  <si>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</si>
  <si>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</si>
  <si>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</si>
  <si>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</si>
  <si>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</si>
  <si>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</si>
  <si>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</si>
  <si>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</si>
  <si>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</si>
  <si>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</si>
  <si>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</si>
  <si>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</si>
  <si>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</si>
  <si>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</si>
  <si>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</si>
  <si>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</si>
  <si>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</si>
  <si>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</si>
  <si>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</si>
  <si>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</si>
  <si>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</si>
  <si>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</si>
  <si>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</si>
  <si>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</si>
  <si>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</si>
  <si>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</si>
  <si>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</si>
  <si>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</si>
  <si>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</si>
  <si>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</si>
  <si>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</si>
  <si>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</si>
  <si>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</si>
  <si>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</si>
  <si>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</si>
  <si>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</si>
  <si>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</si>
  <si>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</si>
  <si>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</si>
  <si>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</si>
  <si>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</si>
  <si>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</si>
  <si>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</si>
  <si>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</si>
  <si>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</si>
  <si>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</si>
  <si>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</si>
  <si>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</si>
  <si>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</si>
  <si>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</si>
  <si>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</si>
  <si>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</si>
  <si>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</si>
  <si>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</si>
  <si>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</si>
  <si>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</si>
  <si>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</si>
  <si>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</si>
  <si>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</si>
  <si>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</si>
  <si>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</si>
  <si>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</si>
  <si>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</si>
  <si>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</si>
  <si>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</si>
  <si>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</si>
  <si>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</si>
  <si>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</si>
  <si>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</si>
  <si>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</si>
  <si>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</si>
  <si>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</si>
  <si>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</si>
  <si>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</si>
  <si>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</si>
  <si>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</si>
  <si>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</si>
  <si>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</si>
  <si>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</si>
  <si>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</si>
  <si>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</si>
  <si>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</si>
  <si>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</si>
  <si>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</si>
  <si>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</si>
  <si>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</si>
  <si>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</si>
  <si>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</si>
  <si>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</si>
  <si>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</si>
  <si>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</si>
  <si>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</si>
  <si>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</si>
  <si>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</si>
  <si>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</si>
  <si>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</si>
  <si>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</si>
  <si>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</si>
  <si>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</si>
  <si>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</si>
  <si>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</si>
  <si>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</si>
  <si>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</si>
  <si>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</si>
  <si>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</si>
  <si>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</si>
  <si>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</si>
  <si>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</si>
  <si>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</si>
  <si>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</si>
  <si>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</si>
  <si>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</si>
  <si>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</si>
  <si>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</si>
  <si>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</si>
  <si>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</si>
  <si>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</si>
  <si>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</si>
  <si>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</si>
  <si>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</si>
  <si>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</si>
  <si>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</si>
  <si>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</si>
  <si>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</si>
  <si>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</si>
  <si>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</si>
  <si>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</si>
  <si>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</si>
  <si>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</si>
  <si>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</si>
  <si>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</si>
  <si>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</si>
  <si>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</si>
  <si>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</si>
  <si>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</si>
  <si>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</si>
  <si>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</si>
  <si>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</si>
  <si>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</si>
  <si>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</si>
  <si>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</si>
  <si>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</si>
  <si>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</si>
  <si>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</si>
  <si>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</si>
  <si>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</si>
  <si>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</si>
  <si>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</si>
  <si>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</si>
  <si>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</si>
  <si>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</si>
  <si>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</si>
  <si>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</si>
  <si>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</si>
  <si>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</si>
  <si>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</si>
  <si>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</si>
  <si>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</si>
  <si>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</si>
  <si>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</si>
  <si>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</si>
  <si>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</si>
  <si>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</si>
  <si>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</si>
  <si>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</si>
  <si>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</si>
  <si>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</si>
  <si>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</si>
  <si>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</si>
  <si>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</si>
  <si>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</si>
  <si>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</si>
  <si>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</si>
  <si>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</si>
  <si>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</si>
  <si>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</si>
  <si>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</si>
  <si>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</si>
  <si>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</si>
  <si>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</si>
  <si>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</si>
  <si>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</si>
  <si>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</si>
  <si>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</si>
  <si>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</si>
  <si>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</si>
  <si>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</si>
  <si>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</si>
  <si>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</si>
  <si>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</si>
  <si>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</si>
  <si>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</si>
  <si>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</si>
  <si>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</si>
  <si>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</si>
  <si>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</si>
  <si>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</si>
  <si>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</si>
  <si>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</si>
  <si>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</si>
  <si>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</si>
  <si>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</si>
  <si>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</si>
  <si>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</si>
  <si>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</si>
  <si>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r>
      <rPr>
        <sz val="10"/>
        <color theme="1"/>
        <rFont val="Arial"/>
        <family val="2"/>
      </rPr>
      <t xml:space="preserve">Applicare alla colonna </t>
    </r>
    <r>
      <rPr>
        <b/>
        <sz val="10"/>
        <color theme="1"/>
        <rFont val="Arial"/>
        <family val="2"/>
      </rPr>
      <t>Punteggio</t>
    </r>
    <r>
      <rPr>
        <sz val="10"/>
        <color theme="1"/>
        <rFont val="Arial"/>
        <family val="2"/>
      </rPr>
      <t xml:space="preserve"> la Formattazione condizionale BARRA DEI DATI colore rosso</t>
    </r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</si>
  <si>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</si>
  <si>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</si>
  <si>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</si>
  <si>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</si>
  <si>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</si>
  <si>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</si>
  <si>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</si>
  <si>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</si>
  <si>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</si>
  <si>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</si>
  <si>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</si>
  <si>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</si>
  <si>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</si>
  <si>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</si>
  <si>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</si>
  <si>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</si>
  <si>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</si>
  <si>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</si>
  <si>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</si>
  <si>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</si>
  <si>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</si>
  <si>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</si>
  <si>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</si>
  <si>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</si>
  <si>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</si>
  <si>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</si>
  <si>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</si>
  <si>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</si>
  <si>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</si>
  <si>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</si>
  <si>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</si>
  <si>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</si>
  <si>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</si>
  <si>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</si>
  <si>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</si>
  <si>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</si>
  <si>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</si>
  <si>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</si>
  <si>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</si>
  <si>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</si>
  <si>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</si>
  <si>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</si>
  <si>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</si>
  <si>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</si>
  <si>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</si>
  <si>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</si>
  <si>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</si>
  <si>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</si>
  <si>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</si>
  <si>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</si>
  <si>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</si>
  <si>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</si>
  <si>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</si>
  <si>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</si>
  <si>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</si>
  <si>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</si>
  <si>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</si>
  <si>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</si>
  <si>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</si>
  <si>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</si>
  <si>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</si>
  <si>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</si>
  <si>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</si>
  <si>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</si>
  <si>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</si>
  <si>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</si>
  <si>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</si>
  <si>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</si>
  <si>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</si>
  <si>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</si>
  <si>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</si>
  <si>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</si>
  <si>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</si>
  <si>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</si>
  <si>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</si>
  <si>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</si>
  <si>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</si>
  <si>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</si>
  <si>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</si>
  <si>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</si>
  <si>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</si>
  <si>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</si>
  <si>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</si>
  <si>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</si>
  <si>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</si>
  <si>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</si>
  <si>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</si>
  <si>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</si>
  <si>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</si>
  <si>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</si>
  <si>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</si>
  <si>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</si>
  <si>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</si>
  <si>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</si>
  <si>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</si>
  <si>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</si>
  <si>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</si>
  <si>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</si>
  <si>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</si>
  <si>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</si>
  <si>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</si>
  <si>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</si>
  <si>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</si>
  <si>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</si>
  <si>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</si>
  <si>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</si>
  <si>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</si>
  <si>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</si>
  <si>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</si>
  <si>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</si>
  <si>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</si>
  <si>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</si>
  <si>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</si>
  <si>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</si>
  <si>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</si>
  <si>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</si>
  <si>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</si>
  <si>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</si>
  <si>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</si>
  <si>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</si>
  <si>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</si>
  <si>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</si>
  <si>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</si>
  <si>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</si>
  <si>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</si>
  <si>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</si>
  <si>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</si>
  <si>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</si>
  <si>
    <t>a</t>
  </si>
  <si>
    <t>b</t>
  </si>
  <si>
    <t>c</t>
  </si>
  <si>
    <t>u</t>
  </si>
  <si>
    <t>l</t>
  </si>
  <si>
    <t>v</t>
  </si>
  <si>
    <t>q</t>
  </si>
  <si>
    <t>a-23</t>
  </si>
  <si>
    <t>b-31</t>
  </si>
  <si>
    <t>c-45</t>
  </si>
  <si>
    <t>u-87</t>
  </si>
  <si>
    <t>a-9</t>
  </si>
  <si>
    <t>l-98</t>
  </si>
  <si>
    <t>v-34</t>
  </si>
  <si>
    <t>q-11</t>
  </si>
  <si>
    <t>suddiviso il dato codice e concatenato
successivamente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</si>
</sst>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4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sz val="10"/>
      <name val="Calibri"/>
      <family val="2"/>
    </font>
    <font>
      <b/>
      <sz val="10"/>
      <color theme="1"/>
      <name val="Arial"/>
      <family val="2"/>
    </font>
    <font>
      <b/>
      <sz val="10"/>
      <color theme="1"/>
      <name val="Verdana"/>
      <family val="2"/>
    </font>
    <font>
      <sz val="11"/>
      <color theme="0"/>
      <name val="Calibri"/>
      <family val="2"/>
    </font>
    <font>
      <b/>
      <sz val="13"/>
      <color rgb="FF1F497D"/>
      <name val="Calibri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0"/>
      <color theme="1"/>
      <name val="Calibri"/>
      <family val="2"/>
    </font>
    <font>
      <sz val="12"/>
      <color theme="1"/>
      <name val="Arial"/>
      <family val="2"/>
    </font>
    <font>
      <b/>
      <sz val="15"/>
      <color rgb="FF1F497D"/>
      <name val="Calibri"/>
      <family val="2"/>
    </font>
    <font>
      <sz val="10"/>
      <color rgb="FF000000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14" fontId="3" fillId="2" borderId="6" xfId="0" applyNumberFormat="1" applyFont="1" applyFill="1" applyBorder="1"/>
    <xf numFmtId="0" fontId="13" fillId="0" borderId="0" xfId="0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1" fillId="7" borderId="0" xfId="0" applyFont="1" applyFill="1"/>
  </cellXfs>
  <cellStyles count="1">
    <cellStyle name="Normal" xfId="0" builtinId="0"/>
  </cellStyles>
  <dxfs count="9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solid">
          <fgColor indexed="64"/>
          <bgColor theme="4" tint="0.59999389629810485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color theme="1"/>
      </font>
      <fill>
        <patternFill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92"/>
      <tableStyleElement type="firstRowStripe" dxfId="91"/>
      <tableStyleElement type="secondRowStripe" dxfId="90"/>
    </tableStyle>
    <tableStyle name="Cerca_Vert_Spese-style" pivot="0" count="4" xr9:uid="{00000000-0011-0000-FFFF-FFFF01000000}">
      <tableStyleElement type="headerRow" dxfId="89"/>
      <tableStyleElement type="totalRow" dxfId="88"/>
      <tableStyleElement type="firstRowStripe" dxfId="87"/>
      <tableStyleElement type="secondRowStripe" dxfId="8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 dataDxfId="65"/>
    <tableColumn id="3" xr3:uid="{00000000-0010-0000-0000-000003000000}" name="ESITO" dataDxfId="66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4" sqref="E4"/>
    </sheetView>
  </sheetViews>
  <sheetFormatPr defaultColWidth="14.3984375" defaultRowHeight="15" customHeight="1" x14ac:dyDescent="0.3"/>
  <cols>
    <col min="1" max="1" width="41.296875" customWidth="1"/>
    <col min="2" max="2" width="54.3984375" customWidth="1"/>
    <col min="3" max="4" width="16.8984375" bestFit="1" customWidth="1"/>
    <col min="5" max="5" width="97.19921875" bestFit="1" customWidth="1"/>
    <col min="6" max="6" width="5.59765625" customWidth="1"/>
    <col min="7" max="7" width="7.09765625" customWidth="1"/>
    <col min="8" max="26" width="8.69921875" customWidth="1"/>
  </cols>
  <sheetData>
    <row r="1" spans="1:26" ht="39" customHeight="1" x14ac:dyDescent="0.3">
      <c r="A1" s="56" t="s">
        <v>0</v>
      </c>
      <c r="B1" s="57"/>
      <c r="C1" s="57"/>
      <c r="D1" s="57"/>
      <c r="E1" s="57"/>
      <c r="F1" s="57"/>
      <c r="G1" s="5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9" t="s">
        <v>1</v>
      </c>
      <c r="B2" s="57"/>
      <c r="C2" s="57"/>
      <c r="D2" s="57"/>
      <c r="E2" s="58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C4+(C4*$G$3)</f>
        <v>337200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C5+(C5*$G$3)</f>
        <v>387600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>
        <f t="shared" si="0"/>
        <v>0</v>
      </c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>
        <f t="shared" si="0"/>
        <v>0</v>
      </c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>
        <f t="shared" si="0"/>
        <v>0</v>
      </c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301200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416400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>
        <f t="shared" si="0"/>
        <v>0</v>
      </c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121200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45600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C69+(C69*$G$3)</f>
        <v>601200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24000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27600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117600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301200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18000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16800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>
        <f t="shared" si="2"/>
        <v>0</v>
      </c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42000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210000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326400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237600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348000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706800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891600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108000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4800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>
        <f t="shared" si="2"/>
        <v>0</v>
      </c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>
        <f t="shared" si="2"/>
        <v>0</v>
      </c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135600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192000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234000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258000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385200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736800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>
        <f t="shared" si="2"/>
        <v>0</v>
      </c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36000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40800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42000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867600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>
        <f t="shared" si="2"/>
        <v>0</v>
      </c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39600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62400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C133+(C133*$G$3)</f>
        <v>116400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>
        <f t="shared" si="4"/>
        <v>0</v>
      </c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157200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202800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228000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229200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236400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241200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300000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308400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333600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336000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360000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402000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432000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514800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841200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>
        <f t="shared" si="4"/>
        <v>0</v>
      </c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82800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106800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165600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235200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394800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354000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22800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31200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33600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67200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>
        <f t="shared" si="4"/>
        <v>0</v>
      </c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140400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189600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312000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231600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324000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376800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1072800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9600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12000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31200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>
        <f t="shared" si="4"/>
        <v>0</v>
      </c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26400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75600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75600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31200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30000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30000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55200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>
        <f t="shared" si="4"/>
        <v>0</v>
      </c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44400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44400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6">C197+(C197*$G$3)</f>
        <v>13200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55200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22800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15600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31200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31200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24000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58800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39600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81600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39600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176400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181200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236400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372000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325200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549600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494400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968400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4800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97200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6000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7200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9600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25200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16800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27600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61200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>
        <f t="shared" si="6"/>
        <v>0</v>
      </c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200400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421200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73200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1071600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355200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822000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36000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36000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487200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236400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774000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774000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310800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775200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310800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774000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1054800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310800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328800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1170000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576000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1424400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6"/>
        <v>998400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8">C261+(C261*$G$3)</f>
        <v>272400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117600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1428000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360000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2888400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775200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310800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231600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115200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712800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338400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2176800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231600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784800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874800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758400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288000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>
        <f t="shared" si="8"/>
        <v>0</v>
      </c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856800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968400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1885200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322800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445200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554400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649200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777600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772800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866400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1748400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>
        <f t="shared" si="8"/>
        <v>0</v>
      </c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102000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100800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98400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100800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138000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8"/>
        <v>183600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0">C325+(C325*$G$3)</f>
        <v>96000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122400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>
        <f t="shared" si="10"/>
        <v>0</v>
      </c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237600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279600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334800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357600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573600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751200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908400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4960800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8220000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14054400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>
      <selection activeCell="G18" sqref="G18"/>
    </sheetView>
  </sheetViews>
  <sheetFormatPr defaultColWidth="14.3984375" defaultRowHeight="15" customHeight="1" x14ac:dyDescent="0.3"/>
  <cols>
    <col min="1" max="1" width="11.296875" customWidth="1"/>
    <col min="2" max="2" width="30.8984375" customWidth="1"/>
    <col min="3" max="3" width="5.59765625" customWidth="1"/>
    <col min="4" max="4" width="10.09765625" customWidth="1"/>
    <col min="5" max="5" width="30.09765625" customWidth="1"/>
    <col min="6" max="6" width="4.69921875" customWidth="1"/>
    <col min="7" max="7" width="44.296875" customWidth="1"/>
    <col min="8" max="26" width="8.69921875" customWidth="1"/>
  </cols>
  <sheetData>
    <row r="1" spans="1:11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11" ht="12.75" customHeight="1" thickBot="1" x14ac:dyDescent="0.3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">
        <v>664</v>
      </c>
      <c r="H2" t="s">
        <v>657</v>
      </c>
      <c r="I2">
        <v>23</v>
      </c>
    </row>
    <row r="3" spans="1:11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">
        <v>665</v>
      </c>
      <c r="H3" t="s">
        <v>658</v>
      </c>
      <c r="I3">
        <v>31</v>
      </c>
    </row>
    <row r="4" spans="1:11" ht="12.75" customHeight="1" thickBot="1" x14ac:dyDescent="0.3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">
        <v>666</v>
      </c>
      <c r="H4" t="s">
        <v>659</v>
      </c>
      <c r="I4">
        <v>45</v>
      </c>
    </row>
    <row r="5" spans="1:11" ht="12.75" customHeight="1" thickBot="1" x14ac:dyDescent="0.3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">
        <v>667</v>
      </c>
      <c r="H5" t="s">
        <v>660</v>
      </c>
      <c r="I5">
        <v>87</v>
      </c>
    </row>
    <row r="6" spans="1:11" ht="12.75" customHeight="1" thickBot="1" x14ac:dyDescent="0.3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">
        <v>668</v>
      </c>
      <c r="H6" t="s">
        <v>657</v>
      </c>
      <c r="I6">
        <v>9</v>
      </c>
    </row>
    <row r="7" spans="1:11" ht="12.75" customHeight="1" thickBot="1" x14ac:dyDescent="0.3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">
        <v>669</v>
      </c>
      <c r="H7" t="s">
        <v>661</v>
      </c>
      <c r="I7">
        <v>98</v>
      </c>
    </row>
    <row r="8" spans="1:11" ht="12.75" customHeight="1" thickBot="1" x14ac:dyDescent="0.3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">
        <v>670</v>
      </c>
      <c r="H8" t="s">
        <v>662</v>
      </c>
      <c r="I8">
        <v>34</v>
      </c>
    </row>
    <row r="9" spans="1:11" ht="12.75" customHeight="1" thickBot="1" x14ac:dyDescent="0.3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">
        <v>671</v>
      </c>
      <c r="H9" t="s">
        <v>663</v>
      </c>
      <c r="I9">
        <v>11</v>
      </c>
    </row>
    <row r="10" spans="1:11" ht="12.75" customHeight="1" x14ac:dyDescent="0.3">
      <c r="G10" t="str">
        <f>_xlfn.CONCAT(LEFT(A2,1),"-",RIGHT(A2,2))</f>
        <v>a-23</v>
      </c>
    </row>
    <row r="11" spans="1:11" ht="12.75" customHeight="1" x14ac:dyDescent="0.3">
      <c r="G11" t="str">
        <f t="shared" ref="G11:G17" si="2">_xlfn.CONCAT(LEFT(A3,1),"-",RIGHT(A3,2))</f>
        <v>b-31</v>
      </c>
      <c r="H11" s="60" t="s">
        <v>672</v>
      </c>
      <c r="I11" s="60"/>
      <c r="J11" s="60"/>
      <c r="K11" s="60"/>
    </row>
    <row r="12" spans="1:11" ht="12.75" customHeight="1" x14ac:dyDescent="0.3">
      <c r="G12" t="str">
        <f t="shared" si="2"/>
        <v>c-45</v>
      </c>
      <c r="H12" s="60"/>
      <c r="I12" s="60"/>
      <c r="J12" s="60"/>
      <c r="K12" s="60"/>
    </row>
    <row r="13" spans="1:11" ht="12.75" customHeight="1" x14ac:dyDescent="0.3">
      <c r="G13" t="str">
        <f t="shared" si="2"/>
        <v>u-87</v>
      </c>
    </row>
    <row r="14" spans="1:11" ht="12.75" customHeight="1" x14ac:dyDescent="0.3">
      <c r="G14" t="str">
        <f t="shared" si="2"/>
        <v>a-09</v>
      </c>
    </row>
    <row r="15" spans="1:11" ht="12.75" customHeight="1" x14ac:dyDescent="0.3">
      <c r="G15" t="str">
        <f t="shared" si="2"/>
        <v>l-98</v>
      </c>
    </row>
    <row r="16" spans="1:11" ht="12.75" customHeight="1" x14ac:dyDescent="0.3">
      <c r="G16" t="str">
        <f t="shared" si="2"/>
        <v>v-34</v>
      </c>
    </row>
    <row r="17" spans="7:7" ht="12.75" customHeight="1" x14ac:dyDescent="0.3">
      <c r="G17" t="str">
        <f t="shared" si="2"/>
        <v>q-11</v>
      </c>
    </row>
    <row r="18" spans="7:7" ht="12.75" customHeight="1" x14ac:dyDescent="0.3"/>
    <row r="19" spans="7:7" ht="12.75" customHeight="1" x14ac:dyDescent="0.3"/>
    <row r="20" spans="7:7" ht="12.75" customHeight="1" x14ac:dyDescent="0.3"/>
    <row r="21" spans="7:7" ht="12.75" customHeight="1" x14ac:dyDescent="0.3"/>
    <row r="22" spans="7:7" ht="12.75" customHeight="1" x14ac:dyDescent="0.3"/>
    <row r="23" spans="7:7" ht="12.75" customHeight="1" x14ac:dyDescent="0.3"/>
    <row r="24" spans="7:7" ht="12.75" customHeight="1" x14ac:dyDescent="0.3"/>
    <row r="25" spans="7:7" ht="12.75" customHeight="1" x14ac:dyDescent="0.3"/>
    <row r="26" spans="7:7" ht="12.75" customHeight="1" x14ac:dyDescent="0.3"/>
    <row r="27" spans="7:7" ht="12.75" customHeight="1" x14ac:dyDescent="0.3"/>
    <row r="28" spans="7:7" ht="12.75" customHeight="1" x14ac:dyDescent="0.3"/>
    <row r="29" spans="7:7" ht="12.75" customHeight="1" x14ac:dyDescent="0.3"/>
    <row r="30" spans="7:7" ht="12.75" customHeight="1" x14ac:dyDescent="0.3"/>
    <row r="31" spans="7:7" ht="12.75" customHeight="1" x14ac:dyDescent="0.3"/>
    <row r="32" spans="7:7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H11:K1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D4" sqref="D4:D10"/>
    </sheetView>
  </sheetViews>
  <sheetFormatPr defaultColWidth="14.3984375" defaultRowHeight="15" customHeight="1" x14ac:dyDescent="0.3"/>
  <cols>
    <col min="1" max="1" width="16.296875" customWidth="1"/>
    <col min="2" max="2" width="18.59765625" customWidth="1"/>
    <col min="3" max="3" width="19.296875" customWidth="1"/>
    <col min="4" max="4" width="14" customWidth="1"/>
    <col min="5" max="5" width="36.3984375" customWidth="1"/>
    <col min="6" max="6" width="7.296875" customWidth="1"/>
    <col min="7" max="7" width="14.296875" customWidth="1"/>
    <col min="8" max="8" width="8" customWidth="1"/>
    <col min="9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64">
        <v>40</v>
      </c>
      <c r="D4" s="55" t="str">
        <f>VLOOKUP(Table_1[[#This Row],[Punteggio]],$F$3:$G$6,2,FALSE)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64">
        <v>60</v>
      </c>
      <c r="D5" s="55" t="str">
        <f>VLOOKUP(Table_1[[#This Row],[Punteggio]],$F$3:$G$6,2,FALSE)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64">
        <v>60</v>
      </c>
      <c r="D6" s="55" t="str">
        <f>VLOOKUP(Table_1[[#This Row],[Punteggio]],$F$3:$G$6,2,FALSE)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64">
        <v>40</v>
      </c>
      <c r="D7" s="55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64">
        <v>70</v>
      </c>
      <c r="D8" s="55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64">
        <v>0</v>
      </c>
      <c r="D9" s="55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64">
        <v>0</v>
      </c>
      <c r="D10" s="55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25" t="s">
        <v>521</v>
      </c>
      <c r="B20" s="26" t="s">
        <v>528</v>
      </c>
      <c r="C20" s="26"/>
      <c r="D20" s="26"/>
      <c r="E20" s="26"/>
      <c r="F20" s="26"/>
      <c r="G20" s="2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D4">
    <cfRule type="containsText" priority="15" operator="containsText" text="sufficiente">
      <formula>NOT(ISERROR(SEARCH("sufficiente",D4)))</formula>
    </cfRule>
  </conditionalFormatting>
  <conditionalFormatting sqref="D4:D10">
    <cfRule type="containsText" dxfId="12" priority="7" operator="containsText" text="discreto">
      <formula>NOT(ISERROR(SEARCH("discreto",D4)))</formula>
    </cfRule>
    <cfRule type="containsText" dxfId="13" priority="8" operator="containsText" text="buono">
      <formula>NOT(ISERROR(SEARCH("buono",D4)))</formula>
    </cfRule>
    <cfRule type="containsText" dxfId="14" priority="9" operator="containsText" text="respinto">
      <formula>NOT(ISERROR(SEARCH("respinto",D4)))</formula>
    </cfRule>
    <cfRule type="containsText" dxfId="15" priority="10" operator="containsText" text="sufficiente">
      <formula>NOT(ISERROR(SEARCH("sufficiente",D4)))</formula>
    </cfRule>
    <cfRule type="containsText" dxfId="16" priority="11" operator="containsText" text="Sufficiente">
      <formula>NOT(ISERROR(SEARCH("Sufficiente",D4)))</formula>
    </cfRule>
    <cfRule type="cellIs" priority="14" operator="equal">
      <formula>"sufficiente"</formula>
    </cfRule>
    <cfRule type="cellIs" dxfId="17" priority="17" operator="equal">
      <formula>"Buono"</formula>
    </cfRule>
    <cfRule type="cellIs" dxfId="18" priority="18" operator="equal">
      <formula>"Discreto"</formula>
    </cfRule>
    <cfRule type="cellIs" dxfId="19" priority="19" operator="equal">
      <formula>"Sufficiente"</formula>
    </cfRule>
    <cfRule type="cellIs" dxfId="20" priority="20" operator="equal">
      <formula>"Respinto"</formula>
    </cfRule>
    <cfRule type="containsText" dxfId="21" priority="3" operator="containsText" text="RESPINTO">
      <formula>NOT(ISERROR(SEARCH("RESPINTO",D4)))</formula>
    </cfRule>
    <cfRule type="containsText" dxfId="22" priority="2" operator="containsText" text="SUFFICIENTE">
      <formula>NOT(ISERROR(SEARCH("SUFFICIENTE",D4)))</formula>
    </cfRule>
    <cfRule type="containsText" dxfId="11" priority="1" operator="containsText" text="DISCRETP">
      <formula>NOT(ISERROR(SEARCH("DISCRETP",D4)))</formula>
    </cfRule>
  </conditionalFormatting>
  <conditionalFormatting sqref="D8">
    <cfRule type="containsText" dxfId="34" priority="6" operator="containsText" text="BUONO">
      <formula>NOT(ISERROR(SEARCH("BUONO",D8)))</formula>
    </cfRule>
  </conditionalFormatting>
  <conditionalFormatting sqref="C4:C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{8315E203-742C-460A-AD0C-4729DB80D086}</x14:id>
        </ext>
      </extLst>
    </cfRule>
  </conditionalFormatting>
  <pageMargins left="0.75" right="0.75" top="1" bottom="1" header="0" footer="0"/>
  <pageSetup paperSize="9" orientation="portrait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15E203-742C-460A-AD0C-4729DB80D0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G11" sqref="G11"/>
    </sheetView>
  </sheetViews>
  <sheetFormatPr defaultColWidth="14.3984375" defaultRowHeight="15" customHeight="1" x14ac:dyDescent="0.3"/>
  <cols>
    <col min="1" max="3" width="9.296875" customWidth="1"/>
    <col min="4" max="4" width="11.796875" bestFit="1" customWidth="1"/>
    <col min="5" max="6" width="9.296875" customWidth="1"/>
    <col min="7" max="7" width="52.09765625" customWidth="1"/>
    <col min="8" max="8" width="11.69921875" customWidth="1"/>
    <col min="9" max="9" width="9.296875" customWidth="1"/>
    <col min="10" max="10" width="20.69921875" customWidth="1"/>
    <col min="11" max="26" width="9.29687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61" t="s">
        <v>529</v>
      </c>
      <c r="H1" s="57"/>
      <c r="I1" s="57"/>
      <c r="J1" s="58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530</v>
      </c>
      <c r="D3" s="1" t="s">
        <v>531</v>
      </c>
      <c r="E3" s="1"/>
      <c r="F3" s="1"/>
      <c r="G3" s="27" t="s">
        <v>530</v>
      </c>
      <c r="H3" s="27" t="s">
        <v>531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5">
      <c r="A4" s="1"/>
      <c r="B4" s="1"/>
      <c r="C4" s="1" t="s">
        <v>532</v>
      </c>
      <c r="D4" s="28">
        <v>266</v>
      </c>
      <c r="E4" s="1"/>
      <c r="F4" s="1"/>
      <c r="G4" s="29" t="s">
        <v>539</v>
      </c>
      <c r="H4" s="30">
        <f>VLOOKUP(G4,Table_2[],2,FALSE)</f>
        <v>522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534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535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536</v>
      </c>
      <c r="D7" s="28">
        <v>204</v>
      </c>
      <c r="E7" s="1"/>
      <c r="F7" s="1"/>
      <c r="G7" s="1" t="s">
        <v>534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537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538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539</v>
      </c>
      <c r="D10" s="28">
        <v>522</v>
      </c>
      <c r="E10" s="1"/>
      <c r="F10" s="1"/>
      <c r="G10" s="1" t="s">
        <v>535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540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541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542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543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533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544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3">
    <dataValidation type="list" allowBlank="1" showErrorMessage="1" sqref="G4" xr:uid="{00000000-0002-0000-0300-000000000000}">
      <formula1>$C$4:$C$15</formula1>
    </dataValidation>
    <dataValidation type="list" allowBlank="1" showInputMessage="1" showErrorMessage="1" sqref="G7" xr:uid="{3C970C47-04A7-4A49-9F86-EEA29547996C}">
      <formula1>$C$4:$C$15</formula1>
    </dataValidation>
    <dataValidation type="list" errorStyle="warning" allowBlank="1" showInputMessage="1" showErrorMessage="1" errorTitle="MESE INESISTENTE" error="ATTENZIONE IL MESE NON ESISTE" promptTitle="Mese" prompt="inserisci mese" sqref="G10" xr:uid="{0FB7AECB-7EBA-4DBA-81A2-051A494DC628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I8" sqref="I8"/>
    </sheetView>
  </sheetViews>
  <sheetFormatPr defaultColWidth="14.3984375" defaultRowHeight="15" customHeight="1" x14ac:dyDescent="0.3"/>
  <cols>
    <col min="1" max="1" width="9.8984375" customWidth="1"/>
    <col min="2" max="2" width="28.296875" customWidth="1"/>
    <col min="3" max="3" width="21.296875" customWidth="1"/>
    <col min="4" max="4" width="18" customWidth="1"/>
    <col min="5" max="5" width="21.69921875" customWidth="1"/>
    <col min="6" max="6" width="3.69921875" customWidth="1"/>
    <col min="7" max="7" width="2.3984375" customWidth="1"/>
    <col min="8" max="8" width="44.69921875" customWidth="1"/>
    <col min="9" max="9" width="14.69921875" customWidth="1"/>
    <col min="10" max="26" width="8.69921875" customWidth="1"/>
  </cols>
  <sheetData>
    <row r="1" spans="1:26" ht="13.5" customHeight="1" x14ac:dyDescent="0.4">
      <c r="A1" s="31" t="s">
        <v>545</v>
      </c>
      <c r="B1" s="31" t="s">
        <v>546</v>
      </c>
      <c r="C1" s="31" t="s">
        <v>547</v>
      </c>
      <c r="D1" s="32" t="s">
        <v>548</v>
      </c>
      <c r="E1" s="32" t="s">
        <v>549</v>
      </c>
      <c r="F1" s="33"/>
      <c r="G1" s="33"/>
      <c r="H1" s="34" t="s">
        <v>550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3">
      <c r="A2" s="35">
        <v>36529</v>
      </c>
      <c r="B2" s="36" t="s">
        <v>551</v>
      </c>
      <c r="C2" s="36" t="s">
        <v>552</v>
      </c>
      <c r="D2" s="37">
        <v>50000</v>
      </c>
      <c r="E2" s="37">
        <v>16</v>
      </c>
    </row>
    <row r="3" spans="1:26" ht="13.5" customHeight="1" thickBot="1" x14ac:dyDescent="0.4">
      <c r="A3" s="35">
        <v>36534</v>
      </c>
      <c r="B3" s="36" t="s">
        <v>553</v>
      </c>
      <c r="C3" s="36" t="s">
        <v>552</v>
      </c>
      <c r="D3" s="37">
        <v>29970</v>
      </c>
      <c r="E3" s="37">
        <v>29</v>
      </c>
      <c r="H3" s="38" t="s">
        <v>552</v>
      </c>
      <c r="I3" s="39">
        <f>COUNTIF($C$2:$C$80,H3)</f>
        <v>11</v>
      </c>
    </row>
    <row r="4" spans="1:26" ht="13.5" customHeight="1" thickBot="1" x14ac:dyDescent="0.4">
      <c r="A4" s="35">
        <v>36537</v>
      </c>
      <c r="B4" s="36" t="s">
        <v>554</v>
      </c>
      <c r="C4" s="36" t="s">
        <v>555</v>
      </c>
      <c r="D4" s="37">
        <v>27560</v>
      </c>
      <c r="E4" s="37">
        <v>21</v>
      </c>
      <c r="H4" s="40" t="s">
        <v>556</v>
      </c>
      <c r="I4" s="39">
        <f t="shared" ref="I4:I6" si="0">COUNTIF($C$2:$C$80,H4)</f>
        <v>5</v>
      </c>
    </row>
    <row r="5" spans="1:26" ht="13.5" customHeight="1" thickBot="1" x14ac:dyDescent="0.4">
      <c r="A5" s="35">
        <v>36543</v>
      </c>
      <c r="B5" s="36" t="s">
        <v>557</v>
      </c>
      <c r="C5" s="36" t="s">
        <v>558</v>
      </c>
      <c r="D5" s="37">
        <v>43500</v>
      </c>
      <c r="E5" s="37">
        <v>29</v>
      </c>
      <c r="H5" s="40" t="s">
        <v>559</v>
      </c>
      <c r="I5" s="39">
        <f t="shared" si="0"/>
        <v>4</v>
      </c>
    </row>
    <row r="6" spans="1:26" ht="13.5" customHeight="1" thickBot="1" x14ac:dyDescent="0.4">
      <c r="A6" s="35">
        <v>36545</v>
      </c>
      <c r="B6" s="36" t="s">
        <v>560</v>
      </c>
      <c r="C6" s="36" t="s">
        <v>559</v>
      </c>
      <c r="D6" s="37">
        <v>13500</v>
      </c>
      <c r="E6" s="37">
        <v>15</v>
      </c>
      <c r="H6" s="41" t="s">
        <v>561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562</v>
      </c>
      <c r="C7" s="36" t="s">
        <v>563</v>
      </c>
      <c r="D7" s="37">
        <v>50800</v>
      </c>
      <c r="E7" s="37">
        <v>22</v>
      </c>
    </row>
    <row r="8" spans="1:26" ht="13.5" customHeight="1" thickBot="1" x14ac:dyDescent="0.4">
      <c r="A8" s="35">
        <v>36548</v>
      </c>
      <c r="B8" s="36" t="s">
        <v>564</v>
      </c>
      <c r="C8" s="36" t="s">
        <v>565</v>
      </c>
      <c r="D8" s="37">
        <v>98450</v>
      </c>
      <c r="E8" s="37">
        <v>21</v>
      </c>
      <c r="H8" s="42" t="s">
        <v>554</v>
      </c>
      <c r="I8" s="39">
        <f>COUNTIF($B$2:$B$80,H8)</f>
        <v>2</v>
      </c>
    </row>
    <row r="9" spans="1:26" ht="13.5" customHeight="1" thickBot="1" x14ac:dyDescent="0.4">
      <c r="A9" s="35">
        <v>36551</v>
      </c>
      <c r="B9" s="36" t="s">
        <v>554</v>
      </c>
      <c r="C9" s="36" t="s">
        <v>555</v>
      </c>
      <c r="D9" s="37">
        <v>45890</v>
      </c>
      <c r="E9" s="37">
        <v>18</v>
      </c>
      <c r="H9" s="43" t="s">
        <v>562</v>
      </c>
      <c r="I9" s="39">
        <f t="shared" ref="I9:I14" si="1">COUNTIF($B$2:$B$80,H9)</f>
        <v>1</v>
      </c>
    </row>
    <row r="10" spans="1:26" ht="13.5" customHeight="1" thickBot="1" x14ac:dyDescent="0.4">
      <c r="A10" s="35">
        <v>36552</v>
      </c>
      <c r="B10" s="36" t="s">
        <v>566</v>
      </c>
      <c r="C10" s="36" t="s">
        <v>567</v>
      </c>
      <c r="D10" s="37">
        <v>7950</v>
      </c>
      <c r="E10" s="37">
        <v>23</v>
      </c>
      <c r="H10" s="43" t="s">
        <v>564</v>
      </c>
      <c r="I10" s="39">
        <f t="shared" si="1"/>
        <v>1</v>
      </c>
    </row>
    <row r="11" spans="1:26" ht="13.5" customHeight="1" thickBot="1" x14ac:dyDescent="0.4">
      <c r="A11" s="35">
        <v>36553</v>
      </c>
      <c r="B11" s="36" t="s">
        <v>568</v>
      </c>
      <c r="C11" s="36" t="s">
        <v>565</v>
      </c>
      <c r="D11" s="37">
        <v>87450</v>
      </c>
      <c r="E11" s="37">
        <v>24</v>
      </c>
      <c r="H11" s="43" t="s">
        <v>566</v>
      </c>
      <c r="I11" s="39">
        <f t="shared" si="1"/>
        <v>1</v>
      </c>
    </row>
    <row r="12" spans="1:26" ht="13.5" customHeight="1" thickBot="1" x14ac:dyDescent="0.4">
      <c r="A12" s="35">
        <v>36554</v>
      </c>
      <c r="B12" s="36" t="s">
        <v>569</v>
      </c>
      <c r="C12" s="36" t="s">
        <v>570</v>
      </c>
      <c r="D12" s="37">
        <v>295000</v>
      </c>
      <c r="E12" s="37">
        <v>27</v>
      </c>
      <c r="H12" s="43" t="s">
        <v>571</v>
      </c>
      <c r="I12" s="39">
        <f t="shared" si="1"/>
        <v>4</v>
      </c>
    </row>
    <row r="13" spans="1:26" ht="13.5" customHeight="1" thickBot="1" x14ac:dyDescent="0.4">
      <c r="A13" s="35">
        <v>36555</v>
      </c>
      <c r="B13" s="36" t="s">
        <v>557</v>
      </c>
      <c r="C13" s="36" t="s">
        <v>572</v>
      </c>
      <c r="D13" s="37">
        <v>348980</v>
      </c>
      <c r="E13" s="37">
        <v>15</v>
      </c>
      <c r="H13" s="43" t="s">
        <v>573</v>
      </c>
      <c r="I13" s="39">
        <f t="shared" si="1"/>
        <v>2</v>
      </c>
    </row>
    <row r="14" spans="1:26" ht="13.5" customHeight="1" thickBot="1" x14ac:dyDescent="0.4">
      <c r="A14" s="35">
        <v>36558</v>
      </c>
      <c r="B14" s="36" t="s">
        <v>574</v>
      </c>
      <c r="C14" s="36" t="s">
        <v>575</v>
      </c>
      <c r="D14" s="37">
        <v>127490</v>
      </c>
      <c r="E14" s="37">
        <v>17</v>
      </c>
      <c r="H14" s="44" t="s">
        <v>576</v>
      </c>
      <c r="I14" s="39">
        <f t="shared" si="1"/>
        <v>1</v>
      </c>
    </row>
    <row r="15" spans="1:26" ht="13.5" customHeight="1" x14ac:dyDescent="0.3">
      <c r="A15" s="35">
        <v>36558</v>
      </c>
      <c r="B15" s="36" t="s">
        <v>577</v>
      </c>
      <c r="C15" s="36" t="s">
        <v>555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578</v>
      </c>
      <c r="C16" s="36" t="s">
        <v>579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580</v>
      </c>
      <c r="C17" s="36" t="s">
        <v>579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581</v>
      </c>
      <c r="C18" s="36" t="s">
        <v>582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571</v>
      </c>
      <c r="C19" s="36" t="s">
        <v>552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560</v>
      </c>
      <c r="C20" s="36" t="s">
        <v>559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583</v>
      </c>
      <c r="C21" s="36" t="s">
        <v>584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573</v>
      </c>
      <c r="C22" s="36" t="s">
        <v>555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576</v>
      </c>
      <c r="C23" s="36" t="s">
        <v>585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586</v>
      </c>
      <c r="C24" s="36" t="s">
        <v>585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571</v>
      </c>
      <c r="C25" s="36" t="s">
        <v>552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573</v>
      </c>
      <c r="C26" s="36" t="s">
        <v>555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586</v>
      </c>
      <c r="C27" s="36" t="s">
        <v>585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586</v>
      </c>
      <c r="C28" s="36" t="s">
        <v>585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587</v>
      </c>
      <c r="C29" s="36" t="s">
        <v>552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588</v>
      </c>
      <c r="C30" s="36" t="s">
        <v>572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589</v>
      </c>
      <c r="C31" s="36" t="s">
        <v>590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591</v>
      </c>
      <c r="C32" s="36" t="s">
        <v>585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592</v>
      </c>
      <c r="C33" s="36" t="s">
        <v>585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593</v>
      </c>
      <c r="C34" s="36" t="s">
        <v>584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594</v>
      </c>
      <c r="C35" s="36" t="s">
        <v>595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596</v>
      </c>
      <c r="C36" s="36" t="s">
        <v>585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574</v>
      </c>
      <c r="C37" s="36" t="s">
        <v>575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597</v>
      </c>
      <c r="C38" s="36" t="s">
        <v>582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551</v>
      </c>
      <c r="C39" s="36" t="s">
        <v>598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599</v>
      </c>
      <c r="C40" s="36" t="s">
        <v>600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577</v>
      </c>
      <c r="C41" s="36" t="s">
        <v>555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601</v>
      </c>
      <c r="C42" s="36" t="s">
        <v>561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602</v>
      </c>
      <c r="C43" s="36" t="s">
        <v>552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593</v>
      </c>
      <c r="C44" s="36" t="s">
        <v>584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603</v>
      </c>
      <c r="C45" s="36" t="s">
        <v>584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604</v>
      </c>
      <c r="C46" s="36" t="s">
        <v>605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597</v>
      </c>
      <c r="C47" s="36" t="s">
        <v>582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606</v>
      </c>
      <c r="C48" s="36" t="s">
        <v>555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607</v>
      </c>
      <c r="C49" s="36" t="s">
        <v>605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607</v>
      </c>
      <c r="C50" s="36" t="s">
        <v>605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608</v>
      </c>
      <c r="C51" s="36" t="s">
        <v>561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609</v>
      </c>
      <c r="C52" s="36" t="s">
        <v>610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587</v>
      </c>
      <c r="C53" s="36" t="s">
        <v>552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571</v>
      </c>
      <c r="C54" s="36" t="s">
        <v>552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571</v>
      </c>
      <c r="C55" s="36" t="s">
        <v>552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588</v>
      </c>
      <c r="C56" s="36" t="s">
        <v>572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560</v>
      </c>
      <c r="C57" s="36" t="s">
        <v>559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611</v>
      </c>
      <c r="C58" s="36" t="s">
        <v>556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612</v>
      </c>
      <c r="C59" s="36" t="s">
        <v>605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602</v>
      </c>
      <c r="C60" s="36" t="s">
        <v>552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583</v>
      </c>
      <c r="C61" s="36" t="s">
        <v>584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611</v>
      </c>
      <c r="C62" s="36" t="s">
        <v>556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583</v>
      </c>
      <c r="C63" s="36" t="s">
        <v>584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601</v>
      </c>
      <c r="C64" s="36" t="s">
        <v>561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601</v>
      </c>
      <c r="C65" s="36" t="s">
        <v>561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613</v>
      </c>
      <c r="C66" s="36" t="s">
        <v>556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614</v>
      </c>
      <c r="C67" s="36" t="s">
        <v>615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616</v>
      </c>
      <c r="C68" s="36" t="s">
        <v>558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617</v>
      </c>
      <c r="C69" s="36" t="s">
        <v>555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606</v>
      </c>
      <c r="C70" s="36" t="s">
        <v>555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618</v>
      </c>
      <c r="C71" s="36" t="s">
        <v>598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614</v>
      </c>
      <c r="C72" s="36" t="s">
        <v>615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560</v>
      </c>
      <c r="C73" s="36" t="s">
        <v>559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613</v>
      </c>
      <c r="C74" s="36" t="s">
        <v>556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557</v>
      </c>
      <c r="C75" s="36" t="s">
        <v>558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602</v>
      </c>
      <c r="C76" s="36" t="s">
        <v>552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619</v>
      </c>
      <c r="C77" s="36" t="s">
        <v>582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620</v>
      </c>
      <c r="C78" s="36" t="s">
        <v>555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620</v>
      </c>
      <c r="C79" s="36" t="s">
        <v>555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621</v>
      </c>
      <c r="C80" s="36" t="s">
        <v>556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I7" sqref="I7"/>
    </sheetView>
  </sheetViews>
  <sheetFormatPr defaultColWidth="14.3984375" defaultRowHeight="15" customHeight="1" x14ac:dyDescent="0.3"/>
  <cols>
    <col min="1" max="1" width="11.8984375" customWidth="1"/>
    <col min="2" max="2" width="13.09765625" bestFit="1" customWidth="1"/>
    <col min="3" max="3" width="11.69921875" customWidth="1"/>
    <col min="4" max="4" width="7.69921875" bestFit="1" customWidth="1"/>
    <col min="5" max="5" width="17.59765625" customWidth="1"/>
    <col min="6" max="6" width="10.8984375" bestFit="1" customWidth="1"/>
    <col min="7" max="7" width="11.296875" customWidth="1"/>
    <col min="8" max="8" width="22.296875" bestFit="1" customWidth="1"/>
    <col min="9" max="9" width="29.296875" customWidth="1"/>
    <col min="10" max="26" width="8.69921875" customWidth="1"/>
  </cols>
  <sheetData>
    <row r="1" spans="1:9" ht="12.75" customHeight="1" x14ac:dyDescent="0.35">
      <c r="A1" s="53" t="s">
        <v>651</v>
      </c>
    </row>
    <row r="2" spans="1:9" ht="12.75" customHeight="1" x14ac:dyDescent="0.35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652</v>
      </c>
      <c r="F4" s="54">
        <f ca="1">TODAY()</f>
        <v>45252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624</v>
      </c>
      <c r="B6" s="36" t="s">
        <v>625</v>
      </c>
      <c r="C6" s="36" t="s">
        <v>626</v>
      </c>
      <c r="D6" s="36" t="s">
        <v>627</v>
      </c>
      <c r="E6" s="48" t="s">
        <v>653</v>
      </c>
      <c r="F6" s="48" t="s">
        <v>530</v>
      </c>
      <c r="G6" s="48" t="s">
        <v>654</v>
      </c>
      <c r="H6" s="48" t="s">
        <v>655</v>
      </c>
      <c r="I6" s="48" t="s">
        <v>656</v>
      </c>
    </row>
    <row r="7" spans="1:9" ht="12.75" customHeight="1" x14ac:dyDescent="0.3">
      <c r="A7" s="35">
        <v>37622</v>
      </c>
      <c r="B7" s="36" t="s">
        <v>629</v>
      </c>
      <c r="C7" s="36" t="s">
        <v>630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$F$4-A7</f>
        <v>7630</v>
      </c>
      <c r="I7">
        <f ca="1">NETWORKDAYS(A7,$F$4)</f>
        <v>5451</v>
      </c>
    </row>
    <row r="8" spans="1:9" ht="12.75" customHeight="1" x14ac:dyDescent="0.3">
      <c r="A8" s="35">
        <v>37261</v>
      </c>
      <c r="B8" s="36" t="s">
        <v>631</v>
      </c>
      <c r="C8" s="36" t="s">
        <v>632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$F$4-A8</f>
        <v>7991</v>
      </c>
      <c r="I8">
        <f t="shared" ref="I8:I29" ca="1" si="4">NETWORKDAYS(A8,$F$4)</f>
        <v>5708</v>
      </c>
    </row>
    <row r="9" spans="1:9" ht="12.75" customHeight="1" x14ac:dyDescent="0.3">
      <c r="A9" s="35">
        <v>38718</v>
      </c>
      <c r="B9" s="36" t="s">
        <v>634</v>
      </c>
      <c r="C9" s="36" t="s">
        <v>635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6534</v>
      </c>
      <c r="I9">
        <f t="shared" ca="1" si="4"/>
        <v>4668</v>
      </c>
    </row>
    <row r="10" spans="1:9" ht="12.75" customHeight="1" x14ac:dyDescent="0.3">
      <c r="A10" s="35">
        <v>37634</v>
      </c>
      <c r="B10" s="36" t="s">
        <v>636</v>
      </c>
      <c r="C10" s="36" t="s">
        <v>637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7618</v>
      </c>
      <c r="I10">
        <f t="shared" ca="1" si="4"/>
        <v>5443</v>
      </c>
    </row>
    <row r="11" spans="1:9" ht="12.75" customHeight="1" x14ac:dyDescent="0.3">
      <c r="A11" s="35">
        <v>37635</v>
      </c>
      <c r="B11" s="36" t="s">
        <v>631</v>
      </c>
      <c r="C11" s="36" t="s">
        <v>639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7617</v>
      </c>
      <c r="I11">
        <f t="shared" ca="1" si="4"/>
        <v>5442</v>
      </c>
    </row>
    <row r="12" spans="1:9" ht="12.75" customHeight="1" x14ac:dyDescent="0.3">
      <c r="A12" s="35">
        <v>37642</v>
      </c>
      <c r="B12" s="36" t="s">
        <v>636</v>
      </c>
      <c r="C12" s="36" t="s">
        <v>641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7610</v>
      </c>
      <c r="I12">
        <f t="shared" ca="1" si="4"/>
        <v>5437</v>
      </c>
    </row>
    <row r="13" spans="1:9" ht="12.75" customHeight="1" x14ac:dyDescent="0.3">
      <c r="A13" s="35">
        <v>37650</v>
      </c>
      <c r="B13" s="36" t="s">
        <v>631</v>
      </c>
      <c r="C13" s="36" t="s">
        <v>642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7602</v>
      </c>
      <c r="I13">
        <f t="shared" ca="1" si="4"/>
        <v>5431</v>
      </c>
    </row>
    <row r="14" spans="1:9" ht="12.75" customHeight="1" x14ac:dyDescent="0.3">
      <c r="A14" s="35">
        <v>37653</v>
      </c>
      <c r="B14" s="36" t="s">
        <v>633</v>
      </c>
      <c r="C14" s="36" t="s">
        <v>643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7599</v>
      </c>
      <c r="I14">
        <f t="shared" ca="1" si="4"/>
        <v>5428</v>
      </c>
    </row>
    <row r="15" spans="1:9" ht="12.75" customHeight="1" x14ac:dyDescent="0.3">
      <c r="A15" s="35">
        <v>37657</v>
      </c>
      <c r="B15" s="36" t="s">
        <v>636</v>
      </c>
      <c r="C15" s="36" t="s">
        <v>641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7595</v>
      </c>
      <c r="I15">
        <f t="shared" ca="1" si="4"/>
        <v>5426</v>
      </c>
    </row>
    <row r="16" spans="1:9" ht="12.75" customHeight="1" x14ac:dyDescent="0.3">
      <c r="A16" s="35">
        <v>37658</v>
      </c>
      <c r="B16" s="36" t="s">
        <v>629</v>
      </c>
      <c r="C16" s="36" t="s">
        <v>630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7594</v>
      </c>
      <c r="I16">
        <f t="shared" ca="1" si="4"/>
        <v>5425</v>
      </c>
    </row>
    <row r="17" spans="1:9" ht="12.75" customHeight="1" x14ac:dyDescent="0.3">
      <c r="A17" s="35">
        <v>37663</v>
      </c>
      <c r="B17" s="36" t="s">
        <v>640</v>
      </c>
      <c r="C17" s="36" t="s">
        <v>644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7589</v>
      </c>
      <c r="I17">
        <f t="shared" ca="1" si="4"/>
        <v>5422</v>
      </c>
    </row>
    <row r="18" spans="1:9" ht="12.75" customHeight="1" x14ac:dyDescent="0.3">
      <c r="A18" s="35">
        <v>37666</v>
      </c>
      <c r="B18" s="36" t="s">
        <v>638</v>
      </c>
      <c r="C18" s="36" t="s">
        <v>645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7586</v>
      </c>
      <c r="I18">
        <f t="shared" ca="1" si="4"/>
        <v>5419</v>
      </c>
    </row>
    <row r="19" spans="1:9" ht="12.75" customHeight="1" x14ac:dyDescent="0.3">
      <c r="A19" s="35">
        <v>38402</v>
      </c>
      <c r="B19" s="36" t="s">
        <v>638</v>
      </c>
      <c r="C19" s="36" t="s">
        <v>646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6850</v>
      </c>
      <c r="I19">
        <f t="shared" ca="1" si="4"/>
        <v>4893</v>
      </c>
    </row>
    <row r="20" spans="1:9" ht="12.75" customHeight="1" x14ac:dyDescent="0.3">
      <c r="A20" s="35">
        <v>37673</v>
      </c>
      <c r="B20" s="36" t="s">
        <v>636</v>
      </c>
      <c r="C20" s="36" t="s">
        <v>641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7579</v>
      </c>
      <c r="I20">
        <f t="shared" ca="1" si="4"/>
        <v>5414</v>
      </c>
    </row>
    <row r="21" spans="1:9" ht="12.75" customHeight="1" x14ac:dyDescent="0.3">
      <c r="A21" s="35">
        <v>37675</v>
      </c>
      <c r="B21" s="36" t="s">
        <v>629</v>
      </c>
      <c r="C21" s="36" t="s">
        <v>647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7577</v>
      </c>
      <c r="I21">
        <f t="shared" ca="1" si="4"/>
        <v>5413</v>
      </c>
    </row>
    <row r="22" spans="1:9" ht="12.75" customHeight="1" x14ac:dyDescent="0.3">
      <c r="A22" s="35">
        <v>37678</v>
      </c>
      <c r="B22" s="36" t="s">
        <v>636</v>
      </c>
      <c r="C22" s="36" t="s">
        <v>641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7574</v>
      </c>
      <c r="I22">
        <f t="shared" ca="1" si="4"/>
        <v>5411</v>
      </c>
    </row>
    <row r="23" spans="1:9" ht="12.75" customHeight="1" x14ac:dyDescent="0.3">
      <c r="A23" s="35">
        <v>38048</v>
      </c>
      <c r="B23" s="36" t="s">
        <v>633</v>
      </c>
      <c r="C23" s="36" t="s">
        <v>648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7204</v>
      </c>
      <c r="I23">
        <f t="shared" ca="1" si="4"/>
        <v>5147</v>
      </c>
    </row>
    <row r="24" spans="1:9" ht="12.75" customHeight="1" x14ac:dyDescent="0.3">
      <c r="A24" s="35">
        <v>37685</v>
      </c>
      <c r="B24" s="36" t="s">
        <v>636</v>
      </c>
      <c r="C24" s="36" t="s">
        <v>641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7567</v>
      </c>
      <c r="I24">
        <f t="shared" ca="1" si="4"/>
        <v>5406</v>
      </c>
    </row>
    <row r="25" spans="1:9" ht="12.75" customHeight="1" x14ac:dyDescent="0.3">
      <c r="A25" s="35">
        <v>37690</v>
      </c>
      <c r="B25" s="36" t="s">
        <v>629</v>
      </c>
      <c r="C25" s="36" t="s">
        <v>630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7562</v>
      </c>
      <c r="I25">
        <f t="shared" ca="1" si="4"/>
        <v>5403</v>
      </c>
    </row>
    <row r="26" spans="1:9" ht="12.75" customHeight="1" x14ac:dyDescent="0.3">
      <c r="A26" s="35">
        <v>37695</v>
      </c>
      <c r="B26" s="36" t="s">
        <v>640</v>
      </c>
      <c r="C26" s="36" t="s">
        <v>644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7557</v>
      </c>
      <c r="I26">
        <f t="shared" ca="1" si="4"/>
        <v>5398</v>
      </c>
    </row>
    <row r="27" spans="1:9" ht="12.75" customHeight="1" x14ac:dyDescent="0.3">
      <c r="A27" s="35">
        <v>38065</v>
      </c>
      <c r="B27" s="36" t="s">
        <v>638</v>
      </c>
      <c r="C27" s="36" t="s">
        <v>649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7187</v>
      </c>
      <c r="I27">
        <f t="shared" ca="1" si="4"/>
        <v>5134</v>
      </c>
    </row>
    <row r="28" spans="1:9" ht="12.75" customHeight="1" x14ac:dyDescent="0.3">
      <c r="A28" s="35">
        <v>39528</v>
      </c>
      <c r="B28" s="36" t="s">
        <v>638</v>
      </c>
      <c r="C28" s="36" t="s">
        <v>650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5724</v>
      </c>
      <c r="I28">
        <f t="shared" ca="1" si="4"/>
        <v>4089</v>
      </c>
    </row>
    <row r="29" spans="1:9" ht="12.75" customHeight="1" x14ac:dyDescent="0.3">
      <c r="A29" s="35">
        <v>37705</v>
      </c>
      <c r="B29" s="36" t="s">
        <v>636</v>
      </c>
      <c r="C29" s="36" t="s">
        <v>641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7547</v>
      </c>
      <c r="I29">
        <f t="shared" ca="1" si="4"/>
        <v>5392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A3" workbookViewId="0">
      <selection activeCell="H5" sqref="H5"/>
    </sheetView>
  </sheetViews>
  <sheetFormatPr defaultColWidth="14.3984375" defaultRowHeight="15" customHeight="1" x14ac:dyDescent="0.3"/>
  <cols>
    <col min="1" max="1" width="11.69921875" customWidth="1"/>
    <col min="2" max="2" width="9.8984375" customWidth="1"/>
    <col min="3" max="3" width="11.69921875" customWidth="1"/>
    <col min="4" max="4" width="11.8984375" customWidth="1"/>
    <col min="5" max="5" width="10.296875" customWidth="1"/>
    <col min="6" max="6" width="8.69921875" customWidth="1"/>
    <col min="7" max="7" width="21" customWidth="1"/>
    <col min="8" max="8" width="14.8984375" customWidth="1"/>
    <col min="9" max="10" width="8.69921875" customWidth="1"/>
    <col min="11" max="11" width="23.69921875" customWidth="1"/>
    <col min="12" max="26" width="8.69921875" customWidth="1"/>
  </cols>
  <sheetData>
    <row r="1" spans="1:11" ht="12.75" customHeight="1" x14ac:dyDescent="0.45">
      <c r="B1" s="62" t="s">
        <v>622</v>
      </c>
      <c r="C1" s="63"/>
      <c r="D1" s="63"/>
    </row>
    <row r="2" spans="1:11" ht="12.75" customHeight="1" x14ac:dyDescent="0.3"/>
    <row r="3" spans="1:11" ht="12.75" customHeight="1" x14ac:dyDescent="0.4">
      <c r="A3" s="45" t="s">
        <v>623</v>
      </c>
      <c r="B3" s="46" t="s">
        <v>624</v>
      </c>
      <c r="C3" s="46" t="s">
        <v>625</v>
      </c>
      <c r="D3" s="45" t="s">
        <v>626</v>
      </c>
      <c r="E3" s="47" t="s">
        <v>627</v>
      </c>
      <c r="G3" s="48" t="s">
        <v>628</v>
      </c>
      <c r="H3" s="26"/>
      <c r="I3" s="26"/>
      <c r="J3" s="26"/>
      <c r="K3" s="26"/>
    </row>
    <row r="4" spans="1:11" ht="12.75" customHeight="1" x14ac:dyDescent="0.3">
      <c r="A4" s="36" t="s">
        <v>532</v>
      </c>
      <c r="B4" s="35">
        <v>37622</v>
      </c>
      <c r="C4" s="36" t="s">
        <v>629</v>
      </c>
      <c r="D4" s="36" t="s">
        <v>630</v>
      </c>
      <c r="E4" s="37">
        <v>23</v>
      </c>
    </row>
    <row r="5" spans="1:11" ht="12.75" customHeight="1" thickBot="1" x14ac:dyDescent="0.35">
      <c r="A5" s="36" t="s">
        <v>532</v>
      </c>
      <c r="B5" s="35">
        <v>37626</v>
      </c>
      <c r="C5" s="36" t="s">
        <v>631</v>
      </c>
      <c r="D5" s="36" t="s">
        <v>632</v>
      </c>
      <c r="E5" s="37">
        <v>25</v>
      </c>
      <c r="G5" s="49" t="s">
        <v>633</v>
      </c>
      <c r="H5" s="50">
        <f>SUMIF($C$4:$C$26,G5,$E$4:$E$26)</f>
        <v>893.5</v>
      </c>
    </row>
    <row r="6" spans="1:11" ht="12.75" customHeight="1" thickBot="1" x14ac:dyDescent="0.35">
      <c r="A6" s="36" t="s">
        <v>532</v>
      </c>
      <c r="B6" s="35">
        <v>10</v>
      </c>
      <c r="C6" s="36" t="s">
        <v>634</v>
      </c>
      <c r="D6" s="36" t="s">
        <v>635</v>
      </c>
      <c r="E6" s="37">
        <v>69</v>
      </c>
      <c r="G6" s="51" t="s">
        <v>629</v>
      </c>
      <c r="H6" s="50">
        <f t="shared" ref="H6:H10" si="0">SUMIF($C$4:$C$26,G6,$E$4:$E$26)</f>
        <v>121</v>
      </c>
    </row>
    <row r="7" spans="1:11" ht="12.75" customHeight="1" thickBot="1" x14ac:dyDescent="0.35">
      <c r="A7" s="36" t="s">
        <v>532</v>
      </c>
      <c r="B7" s="35">
        <v>37634</v>
      </c>
      <c r="C7" s="36" t="s">
        <v>636</v>
      </c>
      <c r="D7" s="36" t="s">
        <v>637</v>
      </c>
      <c r="E7" s="37">
        <v>554</v>
      </c>
      <c r="G7" s="51" t="s">
        <v>638</v>
      </c>
      <c r="H7" s="50">
        <f t="shared" si="0"/>
        <v>832</v>
      </c>
    </row>
    <row r="8" spans="1:11" ht="12.75" customHeight="1" thickBot="1" x14ac:dyDescent="0.35">
      <c r="A8" s="36" t="s">
        <v>532</v>
      </c>
      <c r="B8" s="35">
        <v>37635</v>
      </c>
      <c r="C8" s="36" t="s">
        <v>631</v>
      </c>
      <c r="D8" s="36" t="s">
        <v>639</v>
      </c>
      <c r="E8" s="37">
        <v>569</v>
      </c>
      <c r="G8" s="51" t="s">
        <v>640</v>
      </c>
      <c r="H8" s="50">
        <f t="shared" si="0"/>
        <v>19</v>
      </c>
    </row>
    <row r="9" spans="1:11" ht="12.75" customHeight="1" thickBot="1" x14ac:dyDescent="0.35">
      <c r="A9" s="36" t="s">
        <v>532</v>
      </c>
      <c r="B9" s="35">
        <v>37642</v>
      </c>
      <c r="C9" s="36" t="s">
        <v>636</v>
      </c>
      <c r="D9" s="36" t="s">
        <v>641</v>
      </c>
      <c r="E9" s="37">
        <v>58</v>
      </c>
      <c r="G9" s="51" t="s">
        <v>636</v>
      </c>
      <c r="H9" s="50">
        <f t="shared" si="0"/>
        <v>766</v>
      </c>
    </row>
    <row r="10" spans="1:11" ht="12.75" customHeight="1" thickBot="1" x14ac:dyDescent="0.35">
      <c r="A10" s="36" t="s">
        <v>532</v>
      </c>
      <c r="B10" s="35">
        <v>37650</v>
      </c>
      <c r="C10" s="36" t="s">
        <v>631</v>
      </c>
      <c r="D10" s="36" t="s">
        <v>642</v>
      </c>
      <c r="E10" s="37">
        <v>885</v>
      </c>
      <c r="G10" s="52" t="s">
        <v>631</v>
      </c>
      <c r="H10" s="50">
        <f t="shared" si="0"/>
        <v>1479</v>
      </c>
    </row>
    <row r="11" spans="1:11" ht="12.75" customHeight="1" x14ac:dyDescent="0.3">
      <c r="A11" s="36" t="s">
        <v>534</v>
      </c>
      <c r="B11" s="35">
        <v>37653</v>
      </c>
      <c r="C11" s="36" t="s">
        <v>633</v>
      </c>
      <c r="D11" s="36" t="s">
        <v>643</v>
      </c>
      <c r="E11" s="37">
        <v>821</v>
      </c>
    </row>
    <row r="12" spans="1:11" ht="12.75" customHeight="1" x14ac:dyDescent="0.3">
      <c r="A12" s="36" t="s">
        <v>534</v>
      </c>
      <c r="B12" s="35">
        <v>37657</v>
      </c>
      <c r="C12" s="36" t="s">
        <v>636</v>
      </c>
      <c r="D12" s="36" t="s">
        <v>641</v>
      </c>
      <c r="E12" s="37">
        <v>23</v>
      </c>
    </row>
    <row r="13" spans="1:11" ht="12.75" customHeight="1" x14ac:dyDescent="0.3">
      <c r="A13" s="36" t="s">
        <v>534</v>
      </c>
      <c r="B13" s="35">
        <v>37658</v>
      </c>
      <c r="C13" s="36" t="s">
        <v>629</v>
      </c>
      <c r="D13" s="36" t="s">
        <v>630</v>
      </c>
      <c r="E13" s="37">
        <v>36</v>
      </c>
    </row>
    <row r="14" spans="1:11" ht="12.75" customHeight="1" x14ac:dyDescent="0.3">
      <c r="A14" s="36" t="s">
        <v>534</v>
      </c>
      <c r="B14" s="35">
        <v>37663</v>
      </c>
      <c r="C14" s="36" t="s">
        <v>640</v>
      </c>
      <c r="D14" s="36" t="s">
        <v>644</v>
      </c>
      <c r="E14" s="37">
        <v>5</v>
      </c>
    </row>
    <row r="15" spans="1:11" ht="12.75" customHeight="1" x14ac:dyDescent="0.3">
      <c r="A15" s="36" t="s">
        <v>534</v>
      </c>
      <c r="B15" s="35">
        <v>37666</v>
      </c>
      <c r="C15" s="36" t="s">
        <v>638</v>
      </c>
      <c r="D15" s="36" t="s">
        <v>645</v>
      </c>
      <c r="E15" s="37">
        <v>266</v>
      </c>
    </row>
    <row r="16" spans="1:11" ht="12.75" customHeight="1" x14ac:dyDescent="0.3">
      <c r="A16" s="36" t="s">
        <v>534</v>
      </c>
      <c r="B16" s="35">
        <v>37671</v>
      </c>
      <c r="C16" s="36" t="s">
        <v>638</v>
      </c>
      <c r="D16" s="36" t="s">
        <v>646</v>
      </c>
      <c r="E16" s="37">
        <v>221</v>
      </c>
    </row>
    <row r="17" spans="1:5" ht="12.75" customHeight="1" x14ac:dyDescent="0.3">
      <c r="A17" s="36" t="s">
        <v>534</v>
      </c>
      <c r="B17" s="35">
        <v>37673</v>
      </c>
      <c r="C17" s="36" t="s">
        <v>636</v>
      </c>
      <c r="D17" s="36" t="s">
        <v>641</v>
      </c>
      <c r="E17" s="37">
        <v>56</v>
      </c>
    </row>
    <row r="18" spans="1:5" ht="12.75" customHeight="1" x14ac:dyDescent="0.3">
      <c r="A18" s="36" t="s">
        <v>534</v>
      </c>
      <c r="B18" s="35">
        <v>37675</v>
      </c>
      <c r="C18" s="36" t="s">
        <v>629</v>
      </c>
      <c r="D18" s="36" t="s">
        <v>647</v>
      </c>
      <c r="E18" s="37">
        <v>11</v>
      </c>
    </row>
    <row r="19" spans="1:5" ht="12.75" customHeight="1" x14ac:dyDescent="0.3">
      <c r="A19" s="36" t="s">
        <v>534</v>
      </c>
      <c r="B19" s="35">
        <v>37678</v>
      </c>
      <c r="C19" s="36" t="s">
        <v>636</v>
      </c>
      <c r="D19" s="36" t="s">
        <v>641</v>
      </c>
      <c r="E19" s="37">
        <v>25</v>
      </c>
    </row>
    <row r="20" spans="1:5" ht="12.75" customHeight="1" x14ac:dyDescent="0.3">
      <c r="A20" s="36" t="s">
        <v>535</v>
      </c>
      <c r="B20" s="35">
        <v>37682</v>
      </c>
      <c r="C20" s="36" t="s">
        <v>633</v>
      </c>
      <c r="D20" s="36" t="s">
        <v>648</v>
      </c>
      <c r="E20" s="37">
        <v>72.5</v>
      </c>
    </row>
    <row r="21" spans="1:5" ht="12.75" customHeight="1" x14ac:dyDescent="0.3">
      <c r="A21" s="36" t="s">
        <v>535</v>
      </c>
      <c r="B21" s="35">
        <v>37685</v>
      </c>
      <c r="C21" s="36" t="s">
        <v>636</v>
      </c>
      <c r="D21" s="36" t="s">
        <v>641</v>
      </c>
      <c r="E21" s="37">
        <v>30</v>
      </c>
    </row>
    <row r="22" spans="1:5" ht="12.75" customHeight="1" x14ac:dyDescent="0.3">
      <c r="A22" s="36" t="s">
        <v>535</v>
      </c>
      <c r="B22" s="35">
        <v>37690</v>
      </c>
      <c r="C22" s="36" t="s">
        <v>629</v>
      </c>
      <c r="D22" s="36" t="s">
        <v>630</v>
      </c>
      <c r="E22" s="37">
        <v>51</v>
      </c>
    </row>
    <row r="23" spans="1:5" ht="12.75" customHeight="1" x14ac:dyDescent="0.3">
      <c r="A23" s="36" t="s">
        <v>535</v>
      </c>
      <c r="B23" s="35">
        <v>37695</v>
      </c>
      <c r="C23" s="36" t="s">
        <v>640</v>
      </c>
      <c r="D23" s="36" t="s">
        <v>644</v>
      </c>
      <c r="E23" s="37">
        <v>14</v>
      </c>
    </row>
    <row r="24" spans="1:5" ht="12.75" customHeight="1" x14ac:dyDescent="0.3">
      <c r="A24" s="36" t="s">
        <v>535</v>
      </c>
      <c r="B24" s="35">
        <v>37699</v>
      </c>
      <c r="C24" s="36" t="s">
        <v>638</v>
      </c>
      <c r="D24" s="36" t="s">
        <v>649</v>
      </c>
      <c r="E24" s="37">
        <v>75</v>
      </c>
    </row>
    <row r="25" spans="1:5" ht="12.75" customHeight="1" x14ac:dyDescent="0.3">
      <c r="A25" s="36" t="s">
        <v>535</v>
      </c>
      <c r="B25" s="35">
        <v>37701</v>
      </c>
      <c r="C25" s="36" t="s">
        <v>638</v>
      </c>
      <c r="D25" s="36" t="s">
        <v>650</v>
      </c>
      <c r="E25" s="37">
        <v>270</v>
      </c>
    </row>
    <row r="26" spans="1:5" ht="12.75" customHeight="1" x14ac:dyDescent="0.3">
      <c r="A26" s="36" t="s">
        <v>535</v>
      </c>
      <c r="B26" s="35">
        <v>37705</v>
      </c>
      <c r="C26" s="36" t="s">
        <v>636</v>
      </c>
      <c r="D26" s="36" t="s">
        <v>641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mergeCells count="1">
    <mergeCell ref="B1:D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DATE</vt:lpstr>
      <vt:lpstr>SOMMA_SE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MSI</cp:lastModifiedBy>
  <dcterms:created xsi:type="dcterms:W3CDTF">2005-04-12T12:35:30Z</dcterms:created>
  <dcterms:modified xsi:type="dcterms:W3CDTF">2023-11-22T19:49:22Z</dcterms:modified>
</cp:coreProperties>
</file>