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nicol\Desktop\FEM\programs\assignment\assignment2\ex 1\"/>
    </mc:Choice>
  </mc:AlternateContent>
  <xr:revisionPtr revIDLastSave="0" documentId="13_ncr:1_{8C87863C-0C27-4928-9A8D-F712C26051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2" r:id="rId1"/>
    <sheet name="Tabelle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2" l="1"/>
  <c r="C56" i="2"/>
  <c r="D53" i="2"/>
  <c r="D52" i="2"/>
  <c r="E60" i="2"/>
  <c r="G60" i="2"/>
  <c r="M60" i="2"/>
  <c r="E61" i="2"/>
  <c r="F61" i="2"/>
  <c r="L61" i="2"/>
  <c r="M61" i="2"/>
  <c r="E62" i="2"/>
  <c r="K62" i="2"/>
  <c r="L62" i="2"/>
  <c r="M62" i="2"/>
  <c r="D61" i="2"/>
  <c r="D54" i="2"/>
  <c r="D62" i="2" s="1"/>
  <c r="E54" i="2"/>
  <c r="F54" i="2"/>
  <c r="F62" i="2" s="1"/>
  <c r="G54" i="2"/>
  <c r="G62" i="2" s="1"/>
  <c r="H54" i="2"/>
  <c r="H62" i="2" s="1"/>
  <c r="I54" i="2"/>
  <c r="I62" i="2" s="1"/>
  <c r="J54" i="2"/>
  <c r="J62" i="2" s="1"/>
  <c r="K54" i="2"/>
  <c r="L54" i="2"/>
  <c r="M54" i="2"/>
  <c r="K21" i="2"/>
  <c r="E50" i="2"/>
  <c r="F50" i="2"/>
  <c r="G50" i="2"/>
  <c r="H50" i="2"/>
  <c r="I50" i="2"/>
  <c r="J50" i="2"/>
  <c r="K50" i="2"/>
  <c r="L50" i="2"/>
  <c r="M50" i="2"/>
  <c r="D50" i="2"/>
  <c r="E52" i="2"/>
  <c r="F52" i="2"/>
  <c r="F60" i="2" s="1"/>
  <c r="G52" i="2"/>
  <c r="H52" i="2"/>
  <c r="H60" i="2" s="1"/>
  <c r="I52" i="2"/>
  <c r="I60" i="2" s="1"/>
  <c r="J52" i="2"/>
  <c r="J60" i="2" s="1"/>
  <c r="K52" i="2"/>
  <c r="K60" i="2" s="1"/>
  <c r="L52" i="2"/>
  <c r="L60" i="2" s="1"/>
  <c r="M52" i="2"/>
  <c r="E53" i="2"/>
  <c r="F53" i="2"/>
  <c r="G53" i="2"/>
  <c r="G61" i="2" s="1"/>
  <c r="H53" i="2"/>
  <c r="H61" i="2" s="1"/>
  <c r="I53" i="2"/>
  <c r="I61" i="2" s="1"/>
  <c r="J53" i="2"/>
  <c r="J61" i="2" s="1"/>
  <c r="K53" i="2"/>
  <c r="K61" i="2" s="1"/>
  <c r="L53" i="2"/>
  <c r="M53" i="2"/>
  <c r="D49" i="2"/>
  <c r="D48" i="2"/>
  <c r="E48" i="2"/>
  <c r="F48" i="2"/>
  <c r="G48" i="2"/>
  <c r="H48" i="2"/>
  <c r="I48" i="2"/>
  <c r="J48" i="2"/>
  <c r="K48" i="2"/>
  <c r="L48" i="2"/>
  <c r="M48" i="2"/>
  <c r="E49" i="2"/>
  <c r="F49" i="2"/>
  <c r="G49" i="2"/>
  <c r="H49" i="2"/>
  <c r="I49" i="2"/>
  <c r="J49" i="2"/>
  <c r="K49" i="2"/>
  <c r="L49" i="2"/>
  <c r="M49" i="2"/>
  <c r="M25" i="2"/>
  <c r="L25" i="2"/>
  <c r="K25" i="2"/>
  <c r="J25" i="2"/>
  <c r="I25" i="2"/>
  <c r="H25" i="2"/>
  <c r="G25" i="2"/>
  <c r="F25" i="2"/>
  <c r="E25" i="2"/>
  <c r="D25" i="2"/>
  <c r="M24" i="2"/>
  <c r="L24" i="2"/>
  <c r="K24" i="2"/>
  <c r="J24" i="2"/>
  <c r="I24" i="2"/>
  <c r="H24" i="2"/>
  <c r="G24" i="2"/>
  <c r="F24" i="2"/>
  <c r="E24" i="2"/>
  <c r="D24" i="2"/>
  <c r="M22" i="2"/>
  <c r="L22" i="2"/>
  <c r="K22" i="2"/>
  <c r="J22" i="2"/>
  <c r="I22" i="2"/>
  <c r="H22" i="2"/>
  <c r="G22" i="2"/>
  <c r="F22" i="2"/>
  <c r="E22" i="2"/>
  <c r="D22" i="2"/>
  <c r="M21" i="2"/>
  <c r="L21" i="2"/>
  <c r="J21" i="2"/>
  <c r="I21" i="2"/>
  <c r="H21" i="2"/>
  <c r="G21" i="2"/>
  <c r="F21" i="2"/>
  <c r="E21" i="2"/>
  <c r="D21" i="2"/>
  <c r="D64" i="2" s="1"/>
  <c r="M13" i="2"/>
  <c r="L13" i="2"/>
  <c r="K13" i="2"/>
  <c r="J13" i="2"/>
  <c r="I13" i="2"/>
  <c r="H13" i="2"/>
  <c r="G13" i="2"/>
  <c r="F13" i="2"/>
  <c r="E13" i="2"/>
  <c r="D13" i="2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D17" i="1"/>
  <c r="D16" i="1"/>
  <c r="E14" i="1"/>
  <c r="F14" i="1"/>
  <c r="G14" i="1"/>
  <c r="H14" i="1"/>
  <c r="I14" i="1"/>
  <c r="J14" i="1"/>
  <c r="K14" i="1"/>
  <c r="L14" i="1"/>
  <c r="M14" i="1"/>
  <c r="D14" i="1"/>
  <c r="L13" i="1"/>
  <c r="E13" i="1"/>
  <c r="F13" i="1"/>
  <c r="G13" i="1"/>
  <c r="H13" i="1"/>
  <c r="I13" i="1"/>
  <c r="J13" i="1"/>
  <c r="K13" i="1"/>
  <c r="M13" i="1"/>
  <c r="D13" i="1"/>
  <c r="F5" i="1"/>
  <c r="K5" i="1"/>
  <c r="E5" i="1"/>
  <c r="G5" i="1"/>
  <c r="H5" i="1"/>
  <c r="I5" i="1"/>
  <c r="J5" i="1"/>
  <c r="L5" i="1"/>
  <c r="M5" i="1"/>
  <c r="D5" i="1"/>
  <c r="D65" i="2" l="1"/>
  <c r="K66" i="2"/>
  <c r="J66" i="2"/>
  <c r="I66" i="2"/>
  <c r="H66" i="2"/>
  <c r="M66" i="2"/>
  <c r="E66" i="2"/>
  <c r="L66" i="2"/>
  <c r="I65" i="2"/>
  <c r="J64" i="2"/>
  <c r="L65" i="2"/>
  <c r="M64" i="2"/>
  <c r="E64" i="2"/>
  <c r="G66" i="2"/>
  <c r="K65" i="2"/>
  <c r="L64" i="2"/>
  <c r="D66" i="2"/>
  <c r="J65" i="2"/>
  <c r="K64" i="2"/>
  <c r="H65" i="2"/>
  <c r="I64" i="2"/>
  <c r="H64" i="2"/>
  <c r="F65" i="2"/>
  <c r="G64" i="2"/>
  <c r="G65" i="2"/>
  <c r="F64" i="2"/>
  <c r="F66" i="2"/>
  <c r="E65" i="2"/>
  <c r="M65" i="2"/>
</calcChain>
</file>

<file path=xl/sharedStrings.xml><?xml version="1.0" encoding="utf-8"?>
<sst xmlns="http://schemas.openxmlformats.org/spreadsheetml/2006/main" count="76" uniqueCount="40">
  <si>
    <t>nx</t>
  </si>
  <si>
    <t>ny</t>
  </si>
  <si>
    <t>neqn</t>
  </si>
  <si>
    <t>bw</t>
  </si>
  <si>
    <t>normal</t>
  </si>
  <si>
    <t>optimized</t>
  </si>
  <si>
    <t>time</t>
  </si>
  <si>
    <t>not banded</t>
  </si>
  <si>
    <t>input file</t>
  </si>
  <si>
    <t>additional data</t>
  </si>
  <si>
    <t>P</t>
  </si>
  <si>
    <t>0.1</t>
  </si>
  <si>
    <t>ASSIGNMET 2 ex 1 DATA</t>
  </si>
  <si>
    <t>normal time</t>
  </si>
  <si>
    <t>iteration</t>
  </si>
  <si>
    <t>same simulation twice produce the same result but changes if another thing is run in between</t>
  </si>
  <si>
    <t>0.070312</t>
  </si>
  <si>
    <t>std</t>
  </si>
  <si>
    <t>optimized time</t>
  </si>
  <si>
    <t>0.109375</t>
  </si>
  <si>
    <t>0.046875</t>
  </si>
  <si>
    <t>estimated time</t>
  </si>
  <si>
    <t>0.375000</t>
  </si>
  <si>
    <t>0.125000</t>
  </si>
  <si>
    <t xml:space="preserve"> 0.117188</t>
  </si>
  <si>
    <t>storage</t>
  </si>
  <si>
    <t>for and back substitution</t>
  </si>
  <si>
    <t>total time</t>
  </si>
  <si>
    <t>difference</t>
  </si>
  <si>
    <t>input data</t>
  </si>
  <si>
    <t>L</t>
  </si>
  <si>
    <t>H</t>
  </si>
  <si>
    <t>start time</t>
  </si>
  <si>
    <t>beginning of disp</t>
  </si>
  <si>
    <t>stop time</t>
  </si>
  <si>
    <t>before output</t>
  </si>
  <si>
    <t>simulation parameters</t>
  </si>
  <si>
    <t>Gflop per second actual</t>
  </si>
  <si>
    <t>Gflop per second ideal</t>
  </si>
  <si>
    <t>Gflop per second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</si>
</sst>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8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164" fontId="0" fillId="0" borderId="0" xfId="0" applyNumberFormat="1"/>
    <xf numFmtId="164" fontId="0" fillId="0" borderId="7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0" fontId="0" fillId="0" borderId="6" xfId="0" applyBorder="1" applyAlignment="1">
      <alignment horizontal="center" vertical="center"/>
    </xf>
    <xf numFmtId="0" fontId="0" fillId="0" borderId="8" xfId="0" applyBorder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168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std normal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Tabelle1!$D$22:$M$22</c:f>
              <c:numCache>
                <c:formatCode>0.0000000</c:formatCode>
                <c:ptCount val="10"/>
                <c:pt idx="0">
                  <c:v>7.6146317836123844E-3</c:v>
                </c:pt>
                <c:pt idx="1">
                  <c:v>6.7658234679896859E-3</c:v>
                </c:pt>
                <c:pt idx="2">
                  <c:v>0</c:v>
                </c:pt>
                <c:pt idx="3">
                  <c:v>8.5581649610182216E-3</c:v>
                </c:pt>
                <c:pt idx="4">
                  <c:v>6.9877124296868426E-3</c:v>
                </c:pt>
                <c:pt idx="5">
                  <c:v>8.6614802574386841E-3</c:v>
                </c:pt>
                <c:pt idx="6">
                  <c:v>8.5581649610182199E-3</c:v>
                </c:pt>
                <c:pt idx="7">
                  <c:v>6.9877124296868426E-3</c:v>
                </c:pt>
                <c:pt idx="8">
                  <c:v>8.5581649610182182E-3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0-446F-9CF7-F0F3D8A605C8}"/>
            </c:ext>
          </c:extLst>
        </c:ser>
        <c:ser>
          <c:idx val="2"/>
          <c:order val="2"/>
          <c:tx>
            <c:v>std opt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Tabelle1!$D$25:$M$25</c:f>
              <c:numCache>
                <c:formatCode>0.0000000</c:formatCode>
                <c:ptCount val="10"/>
                <c:pt idx="0">
                  <c:v>0</c:v>
                </c:pt>
                <c:pt idx="1">
                  <c:v>9.7264037393067267E-3</c:v>
                </c:pt>
                <c:pt idx="2">
                  <c:v>5.8594999999999993E-3</c:v>
                </c:pt>
                <c:pt idx="3">
                  <c:v>1.1048543456039806E-2</c:v>
                </c:pt>
                <c:pt idx="4">
                  <c:v>1.3072812914594931E-2</c:v>
                </c:pt>
                <c:pt idx="5">
                  <c:v>9.40743348102978E-3</c:v>
                </c:pt>
                <c:pt idx="6">
                  <c:v>8.005454684151302E-3</c:v>
                </c:pt>
                <c:pt idx="7">
                  <c:v>6.5364662241917835E-3</c:v>
                </c:pt>
                <c:pt idx="8">
                  <c:v>7.6146317836123982E-3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0-446F-9CF7-F0F3D8A60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175967"/>
        <c:axId val="1834664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Tabelle1!$D$21:$M$21</c15:sqref>
                        </c15:formulaRef>
                      </c:ext>
                    </c:extLst>
                    <c:numCache>
                      <c:formatCode>0.0000000</c:formatCode>
                      <c:ptCount val="10"/>
                      <c:pt idx="0">
                        <c:v>1.79688E-2</c:v>
                      </c:pt>
                      <c:pt idx="1">
                        <c:v>2.7343800000000001E-2</c:v>
                      </c:pt>
                      <c:pt idx="2">
                        <c:v>4.6875E-2</c:v>
                      </c:pt>
                      <c:pt idx="3">
                        <c:v>0.14687500000000001</c:v>
                      </c:pt>
                      <c:pt idx="4">
                        <c:v>0.36249999999999999</c:v>
                      </c:pt>
                      <c:pt idx="5">
                        <c:v>0.36230475000000001</c:v>
                      </c:pt>
                      <c:pt idx="6">
                        <c:v>0.15</c:v>
                      </c:pt>
                      <c:pt idx="7">
                        <c:v>0.05</c:v>
                      </c:pt>
                      <c:pt idx="8">
                        <c:v>2.5000000000000001E-2</c:v>
                      </c:pt>
                      <c:pt idx="9">
                        <c:v>1.5625E-2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7B0-446F-9CF7-F0F3D8A605C8}"/>
                  </c:ext>
                </c:extLst>
              </c15:ser>
            </c15:filteredLineSeries>
          </c:ext>
        </c:extLst>
      </c:lineChart>
      <c:catAx>
        <c:axId val="18281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64015"/>
        <c:crosses val="autoZero"/>
        <c:auto val="1"/>
        <c:lblAlgn val="ctr"/>
        <c:lblOffset val="100"/>
        <c:noMultiLvlLbl val="0"/>
      </c:catAx>
      <c:valAx>
        <c:axId val="18346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normal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Tabelle1!$D$21:$M$21</c:f>
              <c:numCache>
                <c:formatCode>0.0000000</c:formatCode>
                <c:ptCount val="10"/>
                <c:pt idx="0">
                  <c:v>1.79688E-2</c:v>
                </c:pt>
                <c:pt idx="1">
                  <c:v>2.7343800000000001E-2</c:v>
                </c:pt>
                <c:pt idx="2">
                  <c:v>4.6875E-2</c:v>
                </c:pt>
                <c:pt idx="3">
                  <c:v>0.14687500000000001</c:v>
                </c:pt>
                <c:pt idx="4">
                  <c:v>0.36249999999999999</c:v>
                </c:pt>
                <c:pt idx="5">
                  <c:v>0.36230475000000001</c:v>
                </c:pt>
                <c:pt idx="6">
                  <c:v>0.15</c:v>
                </c:pt>
                <c:pt idx="7">
                  <c:v>0.05</c:v>
                </c:pt>
                <c:pt idx="8">
                  <c:v>2.5000000000000001E-2</c:v>
                </c:pt>
                <c:pt idx="9">
                  <c:v>1.5625E-2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5D3-4075-8FD6-891225412D3E}"/>
            </c:ext>
          </c:extLst>
        </c:ser>
        <c:ser>
          <c:idx val="1"/>
          <c:order val="1"/>
          <c:tx>
            <c:v>optimized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Tabelle1!$D$24:$M$24</c:f>
              <c:numCache>
                <c:formatCode>0.0000000</c:formatCode>
                <c:ptCount val="10"/>
                <c:pt idx="0">
                  <c:v>1.5625E-2</c:v>
                </c:pt>
                <c:pt idx="1">
                  <c:v>2.4218800000000002E-2</c:v>
                </c:pt>
                <c:pt idx="2">
                  <c:v>4.3945249999999998E-2</c:v>
                </c:pt>
                <c:pt idx="3">
                  <c:v>0.1171875</c:v>
                </c:pt>
                <c:pt idx="4">
                  <c:v>0.26874999999999999</c:v>
                </c:pt>
                <c:pt idx="5">
                  <c:v>0.2757812</c:v>
                </c:pt>
                <c:pt idx="6">
                  <c:v>0.14921880000000001</c:v>
                </c:pt>
                <c:pt idx="7">
                  <c:v>5.2343799999999996E-2</c:v>
                </c:pt>
                <c:pt idx="8">
                  <c:v>2.89062E-2</c:v>
                </c:pt>
                <c:pt idx="9">
                  <c:v>1.5625E-2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3-4075-8FD6-891225412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175967"/>
        <c:axId val="1834664015"/>
        <c:extLst/>
      </c:lineChart>
      <c:catAx>
        <c:axId val="18281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64015"/>
        <c:crosses val="autoZero"/>
        <c:auto val="1"/>
        <c:lblAlgn val="ctr"/>
        <c:lblOffset val="100"/>
        <c:noMultiLvlLbl val="0"/>
      </c:catAx>
      <c:valAx>
        <c:axId val="18346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computed normal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Tabelle1!$D$60:$M$60</c:f>
              <c:numCache>
                <c:formatCode>0.00000000</c:formatCode>
                <c:ptCount val="10"/>
                <c:pt idx="0">
                  <c:v>7.2040000000000007E-2</c:v>
                </c:pt>
                <c:pt idx="1">
                  <c:v>9.9220000000000003E-2</c:v>
                </c:pt>
                <c:pt idx="2">
                  <c:v>0.154584</c:v>
                </c:pt>
                <c:pt idx="3">
                  <c:v>0.29936400000000002</c:v>
                </c:pt>
                <c:pt idx="4">
                  <c:v>0.47653200000000001</c:v>
                </c:pt>
                <c:pt idx="5">
                  <c:v>0.47653200000000001</c:v>
                </c:pt>
                <c:pt idx="6">
                  <c:v>0.29936400000000002</c:v>
                </c:pt>
                <c:pt idx="7">
                  <c:v>0.154584</c:v>
                </c:pt>
                <c:pt idx="8">
                  <c:v>9.9220000000000003E-2</c:v>
                </c:pt>
                <c:pt idx="9">
                  <c:v>7.2040000000000007E-2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B-40D9-B39A-899C6D06237E}"/>
            </c:ext>
          </c:extLst>
        </c:ser>
        <c:ser>
          <c:idx val="1"/>
          <c:order val="1"/>
          <c:tx>
            <c:v>actual normal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Tabelle1!$D$21:$M$21</c:f>
              <c:numCache>
                <c:formatCode>0.0000000</c:formatCode>
                <c:ptCount val="10"/>
                <c:pt idx="0">
                  <c:v>1.79688E-2</c:v>
                </c:pt>
                <c:pt idx="1">
                  <c:v>2.7343800000000001E-2</c:v>
                </c:pt>
                <c:pt idx="2">
                  <c:v>4.6875E-2</c:v>
                </c:pt>
                <c:pt idx="3">
                  <c:v>0.14687500000000001</c:v>
                </c:pt>
                <c:pt idx="4">
                  <c:v>0.36249999999999999</c:v>
                </c:pt>
                <c:pt idx="5">
                  <c:v>0.36230475000000001</c:v>
                </c:pt>
                <c:pt idx="6">
                  <c:v>0.15</c:v>
                </c:pt>
                <c:pt idx="7">
                  <c:v>0.05</c:v>
                </c:pt>
                <c:pt idx="8">
                  <c:v>2.5000000000000001E-2</c:v>
                </c:pt>
                <c:pt idx="9">
                  <c:v>1.5625E-2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B-40D9-B39A-899C6D06237E}"/>
            </c:ext>
          </c:extLst>
        </c:ser>
        <c:ser>
          <c:idx val="2"/>
          <c:order val="2"/>
          <c:tx>
            <c:v>computed optimized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Tabelle1!$D$61:$M$61</c:f>
              <c:numCache>
                <c:formatCode>0.00000000</c:formatCode>
                <c:ptCount val="10"/>
                <c:pt idx="0">
                  <c:v>5.7632000000000003E-2</c:v>
                </c:pt>
                <c:pt idx="1">
                  <c:v>8.1180000000000002E-2</c:v>
                </c:pt>
                <c:pt idx="2">
                  <c:v>0.12204</c:v>
                </c:pt>
                <c:pt idx="3">
                  <c:v>0.237956</c:v>
                </c:pt>
                <c:pt idx="4">
                  <c:v>0.37819999999999998</c:v>
                </c:pt>
                <c:pt idx="5">
                  <c:v>0.37819999999999998</c:v>
                </c:pt>
                <c:pt idx="6">
                  <c:v>0.29936400000000002</c:v>
                </c:pt>
                <c:pt idx="7">
                  <c:v>0.154584</c:v>
                </c:pt>
                <c:pt idx="8">
                  <c:v>9.9220000000000003E-2</c:v>
                </c:pt>
                <c:pt idx="9">
                  <c:v>5.7632000000000003E-2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B-40D9-B39A-899C6D06237E}"/>
            </c:ext>
          </c:extLst>
        </c:ser>
        <c:ser>
          <c:idx val="3"/>
          <c:order val="3"/>
          <c:tx>
            <c:v>actual optimized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Tabelle1!$D$24:$M$24</c:f>
              <c:numCache>
                <c:formatCode>0.0000000</c:formatCode>
                <c:ptCount val="10"/>
                <c:pt idx="0">
                  <c:v>1.5625E-2</c:v>
                </c:pt>
                <c:pt idx="1">
                  <c:v>2.4218800000000002E-2</c:v>
                </c:pt>
                <c:pt idx="2">
                  <c:v>4.3945249999999998E-2</c:v>
                </c:pt>
                <c:pt idx="3">
                  <c:v>0.1171875</c:v>
                </c:pt>
                <c:pt idx="4">
                  <c:v>0.26874999999999999</c:v>
                </c:pt>
                <c:pt idx="5">
                  <c:v>0.2757812</c:v>
                </c:pt>
                <c:pt idx="6">
                  <c:v>0.14921880000000001</c:v>
                </c:pt>
                <c:pt idx="7">
                  <c:v>5.2343799999999996E-2</c:v>
                </c:pt>
                <c:pt idx="8">
                  <c:v>2.89062E-2</c:v>
                </c:pt>
                <c:pt idx="9">
                  <c:v>1.5625E-2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B-40D9-B39A-899C6D06237E}"/>
            </c:ext>
          </c:extLst>
        </c:ser>
        <c:ser>
          <c:idx val="4"/>
          <c:order val="4"/>
          <c:tx>
            <c:v>computed not banded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Tabelle1!$D$62:$M$62</c:f>
              <c:numCache>
                <c:formatCode>0.00000000</c:formatCode>
                <c:ptCount val="10"/>
                <c:pt idx="0">
                  <c:v>103.795232</c:v>
                </c:pt>
                <c:pt idx="1">
                  <c:v>40.680199999999999</c:v>
                </c:pt>
                <c:pt idx="2">
                  <c:v>33.097248</c:v>
                </c:pt>
                <c:pt idx="3">
                  <c:v>29.460488000000002</c:v>
                </c:pt>
                <c:pt idx="4">
                  <c:v>28.607047999999999</c:v>
                </c:pt>
                <c:pt idx="5">
                  <c:v>28.607047999999999</c:v>
                </c:pt>
                <c:pt idx="6">
                  <c:v>29.460488000000002</c:v>
                </c:pt>
                <c:pt idx="7">
                  <c:v>33.097248</c:v>
                </c:pt>
                <c:pt idx="8">
                  <c:v>40.680199999999999</c:v>
                </c:pt>
                <c:pt idx="9">
                  <c:v>103.795232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DB-40D9-B39A-899C6D06237E}"/>
            </c:ext>
          </c:extLst>
        </c:ser>
        <c:ser>
          <c:idx val="5"/>
          <c:order val="5"/>
          <c:tx>
            <c:v>actual not bandend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Tabelle1!$D$19:$M$19</c:f>
              <c:numCache>
                <c:formatCode>00,000,000</c:formatCode>
                <c:ptCount val="10"/>
                <c:pt idx="0">
                  <c:v>768.61718800000006</c:v>
                </c:pt>
                <c:pt idx="1">
                  <c:v>189.574219</c:v>
                </c:pt>
                <c:pt idx="2">
                  <c:v>117.265625</c:v>
                </c:pt>
                <c:pt idx="3">
                  <c:v>97.671875</c:v>
                </c:pt>
                <c:pt idx="4">
                  <c:v>91.726562000000001</c:v>
                </c:pt>
                <c:pt idx="5">
                  <c:v>91.507812000000001</c:v>
                </c:pt>
                <c:pt idx="6">
                  <c:v>101.8125</c:v>
                </c:pt>
                <c:pt idx="7">
                  <c:v>182.648438</c:v>
                </c:pt>
                <c:pt idx="8">
                  <c:v>219.109375</c:v>
                </c:pt>
                <c:pt idx="9">
                  <c:v>764.53906199999994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DB-40D9-B39A-899C6D062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156815"/>
        <c:axId val="1341450543"/>
      </c:lineChart>
      <c:catAx>
        <c:axId val="134315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50543"/>
        <c:crosses val="autoZero"/>
        <c:auto val="1"/>
        <c:lblAlgn val="ctr"/>
        <c:lblOffset val="100"/>
        <c:noMultiLvlLbl val="0"/>
      </c:catAx>
      <c:valAx>
        <c:axId val="13414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5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std normal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Tabelle2!$D$14:$M$14</c:f>
              <c:numCache>
                <c:formatCode>0.0000</c:formatCode>
                <c:ptCount val="10"/>
                <c:pt idx="0">
                  <c:v>0</c:v>
                </c:pt>
                <c:pt idx="1">
                  <c:v>1.7468163040228355E-3</c:v>
                </c:pt>
                <c:pt idx="2">
                  <c:v>9.7264037393067441E-3</c:v>
                </c:pt>
                <c:pt idx="3">
                  <c:v>1.3246775109437016E-2</c:v>
                </c:pt>
                <c:pt idx="4">
                  <c:v>1.4719824801946528E-2</c:v>
                </c:pt>
                <c:pt idx="5">
                  <c:v>9.1608083868182626E-3</c:v>
                </c:pt>
                <c:pt idx="6">
                  <c:v>1.2536590976018959E-2</c:v>
                </c:pt>
                <c:pt idx="7">
                  <c:v>1.9530000000000033E-3</c:v>
                </c:pt>
                <c:pt idx="8">
                  <c:v>5.0932227518536832E-3</c:v>
                </c:pt>
                <c:pt idx="9">
                  <c:v>2.1394043096151826E-3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C-4506-9720-71CEE5654450}"/>
            </c:ext>
          </c:extLst>
        </c:ser>
        <c:ser>
          <c:idx val="2"/>
          <c:order val="2"/>
          <c:tx>
            <c:v>std opt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Tabelle2!$D$17:$M$17</c:f>
              <c:numCache>
                <c:formatCode>0.0000</c:formatCode>
                <c:ptCount val="10"/>
                <c:pt idx="0">
                  <c:v>9.7264037393067215E-3</c:v>
                </c:pt>
                <c:pt idx="1">
                  <c:v>1.2955565587808249E-2</c:v>
                </c:pt>
                <c:pt idx="2">
                  <c:v>4.9533740079868785E-2</c:v>
                </c:pt>
                <c:pt idx="3">
                  <c:v>7.8873337814498498E-2</c:v>
                </c:pt>
                <c:pt idx="4">
                  <c:v>5.6633841404234685E-2</c:v>
                </c:pt>
                <c:pt idx="5">
                  <c:v>4.8285875588001757E-2</c:v>
                </c:pt>
                <c:pt idx="6">
                  <c:v>8.9928085434974082E-3</c:v>
                </c:pt>
                <c:pt idx="7">
                  <c:v>1.7116329922036436E-2</c:v>
                </c:pt>
                <c:pt idx="8">
                  <c:v>6.9877124296868426E-3</c:v>
                </c:pt>
                <c:pt idx="9">
                  <c:v>8.5581649610182303E-3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0-40ED-BA86-20C1E1D74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175967"/>
        <c:axId val="1834664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Tabelle2!$D$13:$M$13</c15:sqref>
                        </c15:formulaRef>
                      </c:ext>
                    </c:extLst>
                    <c:numCache>
                      <c:formatCode>0.0000</c:formatCode>
                      <c:ptCount val="10"/>
                      <c:pt idx="0">
                        <c:v>6.25E-2</c:v>
                      </c:pt>
                      <c:pt idx="1">
                        <c:v>6.1718799999999997E-2</c:v>
                      </c:pt>
                      <c:pt idx="2">
                        <c:v>8.5156200000000001E-2</c:v>
                      </c:pt>
                      <c:pt idx="3">
                        <c:v>0.1796874</c:v>
                      </c:pt>
                      <c:pt idx="4">
                        <c:v>0.40312479999999995</c:v>
                      </c:pt>
                      <c:pt idx="5">
                        <c:v>0.3984374</c:v>
                      </c:pt>
                      <c:pt idx="6">
                        <c:v>0.18593739999999997</c:v>
                      </c:pt>
                      <c:pt idx="7">
                        <c:v>7.9101500000000005E-2</c:v>
                      </c:pt>
                      <c:pt idx="8">
                        <c:v>5.9374999999999997E-2</c:v>
                      </c:pt>
                      <c:pt idx="9">
                        <c:v>6.4062400000000005E-2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16C-4506-9720-71CEE5654450}"/>
                  </c:ext>
                </c:extLst>
              </c15:ser>
            </c15:filteredLineSeries>
          </c:ext>
        </c:extLst>
      </c:lineChart>
      <c:catAx>
        <c:axId val="18281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64015"/>
        <c:crosses val="autoZero"/>
        <c:auto val="1"/>
        <c:lblAlgn val="ctr"/>
        <c:lblOffset val="100"/>
        <c:noMultiLvlLbl val="0"/>
      </c:catAx>
      <c:valAx>
        <c:axId val="18346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normal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Tabelle2!$D$13:$M$13</c:f>
              <c:numCache>
                <c:formatCode>0.0000</c:formatCode>
                <c:ptCount val="10"/>
                <c:pt idx="0">
                  <c:v>6.25E-2</c:v>
                </c:pt>
                <c:pt idx="1">
                  <c:v>6.1718799999999997E-2</c:v>
                </c:pt>
                <c:pt idx="2">
                  <c:v>8.5156200000000001E-2</c:v>
                </c:pt>
                <c:pt idx="3">
                  <c:v>0.1796874</c:v>
                </c:pt>
                <c:pt idx="4">
                  <c:v>0.40312479999999995</c:v>
                </c:pt>
                <c:pt idx="5">
                  <c:v>0.3984374</c:v>
                </c:pt>
                <c:pt idx="6">
                  <c:v>0.18593739999999997</c:v>
                </c:pt>
                <c:pt idx="7">
                  <c:v>7.9101500000000005E-2</c:v>
                </c:pt>
                <c:pt idx="8">
                  <c:v>5.9374999999999997E-2</c:v>
                </c:pt>
                <c:pt idx="9">
                  <c:v>6.4062400000000005E-2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D44-447E-A6DE-B2D3E54A56D0}"/>
            </c:ext>
          </c:extLst>
        </c:ser>
        <c:ser>
          <c:idx val="1"/>
          <c:order val="1"/>
          <c:tx>
            <c:v>optimized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Tabelle2!$D$16:$M$16</c:f>
              <c:numCache>
                <c:formatCode>0.0000</c:formatCode>
                <c:ptCount val="10"/>
                <c:pt idx="0">
                  <c:v>5.3906200000000001E-2</c:v>
                </c:pt>
                <c:pt idx="1">
                  <c:v>5.0781199999999992E-2</c:v>
                </c:pt>
                <c:pt idx="2">
                  <c:v>7.6562400000000003E-2</c:v>
                </c:pt>
                <c:pt idx="3">
                  <c:v>0.15937499999999999</c:v>
                </c:pt>
                <c:pt idx="4">
                  <c:v>0.25703120000000002</c:v>
                </c:pt>
                <c:pt idx="5">
                  <c:v>0.28281240000000002</c:v>
                </c:pt>
                <c:pt idx="6">
                  <c:v>0.17812500000000001</c:v>
                </c:pt>
                <c:pt idx="7">
                  <c:v>6.5625000000000003E-2</c:v>
                </c:pt>
                <c:pt idx="8">
                  <c:v>5.9374999999999997E-2</c:v>
                </c:pt>
                <c:pt idx="9">
                  <c:v>5.6250000000000001E-2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4-447E-A6DE-B2D3E54A5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175967"/>
        <c:axId val="1834664015"/>
        <c:extLst/>
      </c:lineChart>
      <c:catAx>
        <c:axId val="18281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64015"/>
        <c:crosses val="autoZero"/>
        <c:auto val="1"/>
        <c:lblAlgn val="ctr"/>
        <c:lblOffset val="100"/>
        <c:noMultiLvlLbl val="0"/>
      </c:catAx>
      <c:valAx>
        <c:axId val="18346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11</xdr:row>
      <xdr:rowOff>163830</xdr:rowOff>
    </xdr:from>
    <xdr:to>
      <xdr:col>21</xdr:col>
      <xdr:colOff>419100</xdr:colOff>
      <xdr:row>30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65BB3-6608-4C25-8E80-78FEF4C71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30480</xdr:colOff>
      <xdr:row>11</xdr:row>
      <xdr:rowOff>175260</xdr:rowOff>
    </xdr:from>
    <xdr:to>
      <xdr:col>29</xdr:col>
      <xdr:colOff>335280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591D3E-F0AD-4691-86DB-02A8962C4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48</xdr:row>
      <xdr:rowOff>163830</xdr:rowOff>
    </xdr:from>
    <xdr:to>
      <xdr:col>27</xdr:col>
      <xdr:colOff>281940</xdr:colOff>
      <xdr:row>83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25D12-536E-B29B-C2F3-8F7450132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3</xdr:row>
      <xdr:rowOff>163830</xdr:rowOff>
    </xdr:from>
    <xdr:to>
      <xdr:col>21</xdr:col>
      <xdr:colOff>419100</xdr:colOff>
      <xdr:row>22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463CC0-79B0-D0B9-6D39-5204656BF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30480</xdr:colOff>
      <xdr:row>3</xdr:row>
      <xdr:rowOff>175260</xdr:rowOff>
    </xdr:from>
    <xdr:to>
      <xdr:col>29</xdr:col>
      <xdr:colOff>335280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55F95-EC12-4B0E-B389-9B4661667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7941-6A9D-4E59-92D8-AC4FD39223B4}">
  <dimension ref="B1:M66"/>
  <sheetViews>
    <sheetView tabSelected="1" topLeftCell="A37" workbookViewId="0">
      <selection activeCell="D54" sqref="D54"/>
    </sheetView>
  </sheetViews>
  <sheetFormatPr defaultRowHeight="14.4" x14ac:dyDescent="0.3"/>
  <cols>
    <col min="2" max="2" width="21.109375" customWidth="1"/>
    <col min="3" max="3" width="15.21875" customWidth="1"/>
    <col min="4" max="4" width="21.33203125" customWidth="1"/>
    <col min="5" max="6" width="15.109375" customWidth="1"/>
    <col min="7" max="7" width="14.21875" customWidth="1"/>
    <col min="8" max="8" width="14.6640625" customWidth="1"/>
    <col min="9" max="13" width="14.5546875" bestFit="1" customWidth="1"/>
  </cols>
  <sheetData>
    <row r="1" spans="2:13" x14ac:dyDescent="0.3">
      <c r="B1" t="s">
        <v>12</v>
      </c>
    </row>
    <row r="3" spans="2:13" x14ac:dyDescent="0.3">
      <c r="B3" s="15" t="s">
        <v>29</v>
      </c>
      <c r="C3" s="15"/>
    </row>
    <row r="4" spans="2:13" x14ac:dyDescent="0.3">
      <c r="B4" t="s">
        <v>30</v>
      </c>
      <c r="C4" s="14">
        <v>2</v>
      </c>
    </row>
    <row r="5" spans="2:13" x14ac:dyDescent="0.3">
      <c r="B5" t="s">
        <v>31</v>
      </c>
      <c r="C5" s="14">
        <v>1</v>
      </c>
    </row>
    <row r="6" spans="2:13" x14ac:dyDescent="0.3">
      <c r="B6" t="s">
        <v>10</v>
      </c>
      <c r="C6" s="14">
        <v>0.1</v>
      </c>
    </row>
    <row r="7" spans="2:13" x14ac:dyDescent="0.3">
      <c r="B7" t="s">
        <v>32</v>
      </c>
      <c r="C7" s="14" t="s">
        <v>33</v>
      </c>
    </row>
    <row r="8" spans="2:13" x14ac:dyDescent="0.3">
      <c r="B8" t="s">
        <v>34</v>
      </c>
      <c r="C8" s="14" t="s">
        <v>35</v>
      </c>
    </row>
    <row r="11" spans="2:13" x14ac:dyDescent="0.3"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2:13" x14ac:dyDescent="0.3">
      <c r="B12" s="16" t="s">
        <v>8</v>
      </c>
      <c r="C12" s="17" t="s">
        <v>0</v>
      </c>
      <c r="D12" s="18">
        <v>1</v>
      </c>
      <c r="E12" s="18">
        <v>4</v>
      </c>
      <c r="F12" s="18">
        <v>8</v>
      </c>
      <c r="G12" s="18">
        <v>18</v>
      </c>
      <c r="H12" s="18">
        <v>30</v>
      </c>
      <c r="I12" s="18">
        <v>60</v>
      </c>
      <c r="J12" s="18">
        <v>100</v>
      </c>
      <c r="K12" s="18">
        <v>225</v>
      </c>
      <c r="L12" s="18">
        <v>450</v>
      </c>
      <c r="M12" s="18">
        <v>1800</v>
      </c>
    </row>
    <row r="13" spans="2:13" x14ac:dyDescent="0.3">
      <c r="B13" s="16"/>
      <c r="C13" s="17" t="s">
        <v>1</v>
      </c>
      <c r="D13" s="18">
        <f>1800/D12</f>
        <v>1800</v>
      </c>
      <c r="E13" s="18">
        <f t="shared" ref="E13:M13" si="0">1800/E12</f>
        <v>450</v>
      </c>
      <c r="F13" s="18">
        <f t="shared" si="0"/>
        <v>225</v>
      </c>
      <c r="G13" s="18">
        <f t="shared" si="0"/>
        <v>100</v>
      </c>
      <c r="H13" s="18">
        <f t="shared" si="0"/>
        <v>60</v>
      </c>
      <c r="I13" s="18">
        <f t="shared" si="0"/>
        <v>30</v>
      </c>
      <c r="J13" s="18">
        <f t="shared" si="0"/>
        <v>18</v>
      </c>
      <c r="K13" s="18">
        <f t="shared" si="0"/>
        <v>8</v>
      </c>
      <c r="L13" s="18">
        <f t="shared" si="0"/>
        <v>4</v>
      </c>
      <c r="M13" s="18">
        <f t="shared" si="0"/>
        <v>1</v>
      </c>
    </row>
    <row r="14" spans="2:13" x14ac:dyDescent="0.3">
      <c r="B14" s="17"/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2:13" x14ac:dyDescent="0.3">
      <c r="B15" s="17" t="s">
        <v>2</v>
      </c>
      <c r="C15" s="17"/>
      <c r="D15" s="18">
        <v>7204</v>
      </c>
      <c r="E15" s="18">
        <v>4510</v>
      </c>
      <c r="F15" s="18">
        <v>4068</v>
      </c>
      <c r="G15" s="18">
        <v>3838</v>
      </c>
      <c r="H15" s="18">
        <v>3782</v>
      </c>
      <c r="I15" s="18">
        <v>3782</v>
      </c>
      <c r="J15" s="18">
        <v>3838</v>
      </c>
      <c r="K15" s="18">
        <v>4068</v>
      </c>
      <c r="L15" s="18">
        <v>4510</v>
      </c>
      <c r="M15" s="18">
        <v>7204</v>
      </c>
    </row>
    <row r="16" spans="2:13" x14ac:dyDescent="0.3">
      <c r="B16" s="16" t="s">
        <v>3</v>
      </c>
      <c r="C16" s="17" t="s">
        <v>4</v>
      </c>
      <c r="D16" s="18">
        <v>10</v>
      </c>
      <c r="E16" s="18">
        <v>22</v>
      </c>
      <c r="F16" s="18">
        <v>38</v>
      </c>
      <c r="G16" s="18">
        <v>78</v>
      </c>
      <c r="H16" s="18">
        <v>126</v>
      </c>
      <c r="I16" s="18">
        <v>126</v>
      </c>
      <c r="J16" s="18">
        <v>78</v>
      </c>
      <c r="K16" s="18">
        <v>38</v>
      </c>
      <c r="L16" s="18">
        <v>22</v>
      </c>
      <c r="M16" s="18">
        <v>10</v>
      </c>
    </row>
    <row r="17" spans="2:13" x14ac:dyDescent="0.3">
      <c r="B17" s="16"/>
      <c r="C17" s="17" t="s">
        <v>5</v>
      </c>
      <c r="D17" s="18">
        <v>8</v>
      </c>
      <c r="E17" s="18">
        <v>18</v>
      </c>
      <c r="F17" s="18">
        <v>30</v>
      </c>
      <c r="G17" s="18">
        <v>62</v>
      </c>
      <c r="H17" s="18">
        <v>100</v>
      </c>
      <c r="I17" s="18">
        <v>100</v>
      </c>
      <c r="J17" s="18">
        <v>78</v>
      </c>
      <c r="K17" s="18">
        <v>38</v>
      </c>
      <c r="L17" s="18">
        <v>22</v>
      </c>
      <c r="M17" s="18">
        <v>8</v>
      </c>
    </row>
    <row r="18" spans="2:13" x14ac:dyDescent="0.3">
      <c r="B18" s="17"/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2:13" x14ac:dyDescent="0.3">
      <c r="B19" s="16" t="s">
        <v>6</v>
      </c>
      <c r="C19" s="17" t="s">
        <v>7</v>
      </c>
      <c r="D19" s="19">
        <v>768.61718800000006</v>
      </c>
      <c r="E19" s="19">
        <v>189.574219</v>
      </c>
      <c r="F19" s="19">
        <v>117.265625</v>
      </c>
      <c r="G19" s="19">
        <v>97.671875</v>
      </c>
      <c r="H19" s="19">
        <v>91.726562000000001</v>
      </c>
      <c r="I19" s="19">
        <v>91.507812000000001</v>
      </c>
      <c r="J19" s="19">
        <v>101.8125</v>
      </c>
      <c r="K19" s="19">
        <v>182.648438</v>
      </c>
      <c r="L19" s="19">
        <v>219.109375</v>
      </c>
      <c r="M19" s="19">
        <v>764.53906199999994</v>
      </c>
    </row>
    <row r="20" spans="2:13" x14ac:dyDescent="0.3">
      <c r="B20" s="16"/>
      <c r="C20" s="17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2:13" x14ac:dyDescent="0.3">
      <c r="B21" s="16"/>
      <c r="C21" s="17" t="s">
        <v>4</v>
      </c>
      <c r="D21" s="19">
        <f t="shared" ref="D21:M21" si="1">AVERAGE(D32:D36)</f>
        <v>1.79688E-2</v>
      </c>
      <c r="E21" s="19">
        <f t="shared" si="1"/>
        <v>2.7343800000000001E-2</v>
      </c>
      <c r="F21" s="19">
        <f t="shared" si="1"/>
        <v>4.6875E-2</v>
      </c>
      <c r="G21" s="19">
        <f t="shared" si="1"/>
        <v>0.14687500000000001</v>
      </c>
      <c r="H21" s="19">
        <f t="shared" si="1"/>
        <v>0.36249999999999999</v>
      </c>
      <c r="I21" s="19">
        <f t="shared" si="1"/>
        <v>0.36230475000000001</v>
      </c>
      <c r="J21" s="19">
        <f t="shared" si="1"/>
        <v>0.15</v>
      </c>
      <c r="K21" s="19">
        <f>AVERAGE(K32:K36)</f>
        <v>0.05</v>
      </c>
      <c r="L21" s="19">
        <f t="shared" si="1"/>
        <v>2.5000000000000001E-2</v>
      </c>
      <c r="M21" s="19">
        <f t="shared" si="1"/>
        <v>1.5625E-2</v>
      </c>
    </row>
    <row r="22" spans="2:13" x14ac:dyDescent="0.3">
      <c r="B22" s="16"/>
      <c r="C22" s="17" t="s">
        <v>17</v>
      </c>
      <c r="D22" s="19">
        <f t="shared" ref="D22:M22" si="2">_xlfn.STDEV.S(D32:D36)</f>
        <v>7.6146317836123844E-3</v>
      </c>
      <c r="E22" s="19">
        <f t="shared" si="2"/>
        <v>6.7658234679896859E-3</v>
      </c>
      <c r="F22" s="19">
        <f t="shared" si="2"/>
        <v>0</v>
      </c>
      <c r="G22" s="19">
        <f t="shared" si="2"/>
        <v>8.5581649610182216E-3</v>
      </c>
      <c r="H22" s="19">
        <f t="shared" si="2"/>
        <v>6.9877124296868426E-3</v>
      </c>
      <c r="I22" s="19">
        <f t="shared" si="2"/>
        <v>8.6614802574386841E-3</v>
      </c>
      <c r="J22" s="19">
        <f t="shared" si="2"/>
        <v>8.5581649610182199E-3</v>
      </c>
      <c r="K22" s="19">
        <f t="shared" si="2"/>
        <v>6.9877124296868426E-3</v>
      </c>
      <c r="L22" s="19">
        <f t="shared" si="2"/>
        <v>8.5581649610182182E-3</v>
      </c>
      <c r="M22" s="19">
        <f t="shared" si="2"/>
        <v>0</v>
      </c>
    </row>
    <row r="23" spans="2:13" x14ac:dyDescent="0.3">
      <c r="B23" s="16"/>
      <c r="C23" s="17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2:13" x14ac:dyDescent="0.3">
      <c r="B24" s="16"/>
      <c r="C24" s="17" t="s">
        <v>5</v>
      </c>
      <c r="D24" s="19">
        <f t="shared" ref="D24:M24" si="3">AVERAGE(D40:D44)</f>
        <v>1.5625E-2</v>
      </c>
      <c r="E24" s="19">
        <f t="shared" si="3"/>
        <v>2.4218800000000002E-2</v>
      </c>
      <c r="F24" s="19">
        <f t="shared" si="3"/>
        <v>4.3945249999999998E-2</v>
      </c>
      <c r="G24" s="19">
        <f t="shared" si="3"/>
        <v>0.1171875</v>
      </c>
      <c r="H24" s="19">
        <f t="shared" si="3"/>
        <v>0.26874999999999999</v>
      </c>
      <c r="I24" s="19">
        <f t="shared" si="3"/>
        <v>0.2757812</v>
      </c>
      <c r="J24" s="19">
        <f t="shared" si="3"/>
        <v>0.14921880000000001</v>
      </c>
      <c r="K24" s="19">
        <f t="shared" si="3"/>
        <v>5.2343799999999996E-2</v>
      </c>
      <c r="L24" s="19">
        <f t="shared" si="3"/>
        <v>2.89062E-2</v>
      </c>
      <c r="M24" s="19">
        <f t="shared" si="3"/>
        <v>1.5625E-2</v>
      </c>
    </row>
    <row r="25" spans="2:13" x14ac:dyDescent="0.3">
      <c r="B25" s="20"/>
      <c r="C25" s="17" t="s">
        <v>17</v>
      </c>
      <c r="D25" s="19">
        <f t="shared" ref="D25:M25" si="4">_xlfn.STDEV.S(D40:D44)</f>
        <v>0</v>
      </c>
      <c r="E25" s="19">
        <f t="shared" si="4"/>
        <v>9.7264037393067267E-3</v>
      </c>
      <c r="F25" s="19">
        <f t="shared" si="4"/>
        <v>5.8594999999999993E-3</v>
      </c>
      <c r="G25" s="19">
        <f t="shared" si="4"/>
        <v>1.1048543456039806E-2</v>
      </c>
      <c r="H25" s="19">
        <f t="shared" si="4"/>
        <v>1.3072812914594931E-2</v>
      </c>
      <c r="I25" s="19">
        <f t="shared" si="4"/>
        <v>9.40743348102978E-3</v>
      </c>
      <c r="J25" s="19">
        <f t="shared" si="4"/>
        <v>8.005454684151302E-3</v>
      </c>
      <c r="K25" s="19">
        <f t="shared" si="4"/>
        <v>6.5364662241917835E-3</v>
      </c>
      <c r="L25" s="19">
        <f t="shared" si="4"/>
        <v>7.6146317836123982E-3</v>
      </c>
      <c r="M25" s="19">
        <f t="shared" si="4"/>
        <v>0</v>
      </c>
    </row>
    <row r="31" spans="2:13" x14ac:dyDescent="0.3">
      <c r="B31" s="15" t="s">
        <v>13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2:13" x14ac:dyDescent="0.3">
      <c r="B32" t="s">
        <v>14</v>
      </c>
      <c r="C32">
        <v>1</v>
      </c>
      <c r="D32" s="5">
        <v>1.5625E-2</v>
      </c>
      <c r="E32">
        <v>3.125E-2</v>
      </c>
      <c r="F32">
        <v>4.6875E-2</v>
      </c>
      <c r="G32">
        <v>0.140625</v>
      </c>
      <c r="H32">
        <v>0.375</v>
      </c>
      <c r="I32">
        <v>0.35546899999999998</v>
      </c>
      <c r="J32">
        <v>0.15625</v>
      </c>
      <c r="K32">
        <v>4.6875E-2</v>
      </c>
      <c r="L32">
        <v>3.125E-2</v>
      </c>
      <c r="M32">
        <v>1.5625E-2</v>
      </c>
    </row>
    <row r="33" spans="2:13" x14ac:dyDescent="0.3">
      <c r="C33">
        <v>2</v>
      </c>
      <c r="D33">
        <v>1.1719E-2</v>
      </c>
      <c r="E33">
        <v>1.5625E-2</v>
      </c>
      <c r="F33">
        <v>4.6875E-2</v>
      </c>
      <c r="G33">
        <v>0.15625</v>
      </c>
      <c r="H33">
        <v>0.359375</v>
      </c>
      <c r="I33">
        <v>0.375</v>
      </c>
      <c r="J33">
        <v>0.140625</v>
      </c>
      <c r="K33">
        <v>4.6875E-2</v>
      </c>
      <c r="L33">
        <v>1.5625E-2</v>
      </c>
      <c r="M33">
        <v>1.5625E-2</v>
      </c>
    </row>
    <row r="34" spans="2:13" x14ac:dyDescent="0.3">
      <c r="C34">
        <v>3</v>
      </c>
      <c r="D34">
        <v>3.125E-2</v>
      </c>
      <c r="E34">
        <v>3.125E-2</v>
      </c>
      <c r="F34">
        <v>4.6875E-2</v>
      </c>
      <c r="G34">
        <v>0.15625</v>
      </c>
      <c r="H34">
        <v>0.359375</v>
      </c>
      <c r="I34">
        <v>0.359375</v>
      </c>
      <c r="J34">
        <v>0.15625</v>
      </c>
      <c r="K34">
        <v>4.6875E-2</v>
      </c>
      <c r="L34">
        <v>1.5625E-2</v>
      </c>
      <c r="M34">
        <v>1.5625E-2</v>
      </c>
    </row>
    <row r="35" spans="2:13" x14ac:dyDescent="0.3">
      <c r="C35">
        <v>4</v>
      </c>
      <c r="D35">
        <v>1.5625E-2</v>
      </c>
      <c r="E35">
        <v>2.7344E-2</v>
      </c>
      <c r="F35">
        <v>4.6875E-2</v>
      </c>
      <c r="G35">
        <v>0.140625</v>
      </c>
      <c r="H35">
        <v>0.359375</v>
      </c>
      <c r="I35" t="s">
        <v>22</v>
      </c>
      <c r="J35">
        <v>0.15625</v>
      </c>
      <c r="K35">
        <v>4.6875E-2</v>
      </c>
      <c r="L35">
        <v>3.125E-2</v>
      </c>
      <c r="M35">
        <v>1.5625E-2</v>
      </c>
    </row>
    <row r="36" spans="2:13" x14ac:dyDescent="0.3">
      <c r="C36">
        <v>5</v>
      </c>
      <c r="D36">
        <v>1.5625E-2</v>
      </c>
      <c r="E36">
        <v>3.125E-2</v>
      </c>
      <c r="F36">
        <v>4.6875E-2</v>
      </c>
      <c r="G36">
        <v>0.140625</v>
      </c>
      <c r="H36">
        <v>0.359375</v>
      </c>
      <c r="I36">
        <v>0.359375</v>
      </c>
      <c r="J36">
        <v>0.140625</v>
      </c>
      <c r="K36">
        <v>6.25E-2</v>
      </c>
      <c r="L36">
        <v>3.125E-2</v>
      </c>
      <c r="M36">
        <v>1.5625E-2</v>
      </c>
    </row>
    <row r="39" spans="2:13" x14ac:dyDescent="0.3">
      <c r="B39" s="15" t="s">
        <v>18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2:13" x14ac:dyDescent="0.3">
      <c r="B40" t="s">
        <v>14</v>
      </c>
      <c r="C40">
        <v>1</v>
      </c>
      <c r="D40">
        <v>1.5625E-2</v>
      </c>
      <c r="E40">
        <v>3.125E-2</v>
      </c>
      <c r="F40" t="s">
        <v>20</v>
      </c>
      <c r="G40" t="s">
        <v>23</v>
      </c>
      <c r="H40">
        <v>0.28125</v>
      </c>
      <c r="I40">
        <v>0.28125</v>
      </c>
      <c r="J40">
        <v>0.140625</v>
      </c>
      <c r="K40">
        <v>5.0781E-2</v>
      </c>
      <c r="L40">
        <v>3.125E-2</v>
      </c>
      <c r="M40">
        <v>1.5625E-2</v>
      </c>
    </row>
    <row r="41" spans="2:13" x14ac:dyDescent="0.3">
      <c r="C41">
        <v>2</v>
      </c>
      <c r="D41">
        <v>1.5625E-2</v>
      </c>
      <c r="E41">
        <v>3.125E-2</v>
      </c>
      <c r="F41">
        <v>4.6875E-2</v>
      </c>
      <c r="G41" t="s">
        <v>19</v>
      </c>
      <c r="H41">
        <v>0.265625</v>
      </c>
      <c r="I41">
        <v>0.28125</v>
      </c>
      <c r="J41">
        <v>0.15234400000000001</v>
      </c>
      <c r="K41">
        <v>4.6875E-2</v>
      </c>
      <c r="L41">
        <v>3.125E-2</v>
      </c>
      <c r="M41">
        <v>1.5625E-2</v>
      </c>
    </row>
    <row r="42" spans="2:13" x14ac:dyDescent="0.3">
      <c r="C42">
        <v>3</v>
      </c>
      <c r="D42">
        <v>1.5625E-2</v>
      </c>
      <c r="E42">
        <v>1.1719E-2</v>
      </c>
      <c r="F42">
        <v>3.5156E-2</v>
      </c>
      <c r="G42">
        <v>0.125</v>
      </c>
      <c r="H42">
        <v>0.28125</v>
      </c>
      <c r="I42">
        <v>0.28515600000000002</v>
      </c>
      <c r="J42">
        <v>0.140625</v>
      </c>
      <c r="K42">
        <v>4.6875E-2</v>
      </c>
      <c r="L42">
        <v>1.5625E-2</v>
      </c>
      <c r="M42">
        <v>1.5625E-2</v>
      </c>
    </row>
    <row r="43" spans="2:13" x14ac:dyDescent="0.3">
      <c r="C43">
        <v>4</v>
      </c>
      <c r="D43">
        <v>1.5625E-2</v>
      </c>
      <c r="E43">
        <v>3.125E-2</v>
      </c>
      <c r="F43">
        <v>4.6875E-2</v>
      </c>
      <c r="G43">
        <v>0.109375</v>
      </c>
      <c r="H43">
        <v>0.265625</v>
      </c>
      <c r="I43">
        <v>0.265625</v>
      </c>
      <c r="J43">
        <v>0.15625</v>
      </c>
      <c r="K43">
        <v>6.25E-2</v>
      </c>
      <c r="L43">
        <v>3.5156E-2</v>
      </c>
      <c r="M43">
        <v>1.5625E-2</v>
      </c>
    </row>
    <row r="44" spans="2:13" x14ac:dyDescent="0.3">
      <c r="C44">
        <v>5</v>
      </c>
      <c r="D44">
        <v>1.5625E-2</v>
      </c>
      <c r="E44">
        <v>1.5625E-2</v>
      </c>
      <c r="F44">
        <v>4.6875E-2</v>
      </c>
      <c r="G44" t="s">
        <v>24</v>
      </c>
      <c r="H44">
        <v>0.25</v>
      </c>
      <c r="I44">
        <v>0.265625</v>
      </c>
      <c r="J44">
        <v>0.15625</v>
      </c>
      <c r="K44">
        <v>5.4688000000000001E-2</v>
      </c>
      <c r="L44">
        <v>3.125E-2</v>
      </c>
      <c r="M44">
        <v>1.5625E-2</v>
      </c>
    </row>
    <row r="47" spans="2:13" x14ac:dyDescent="0.3">
      <c r="B47" s="15" t="s">
        <v>21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2:13" x14ac:dyDescent="0.3">
      <c r="B48" t="s">
        <v>25</v>
      </c>
      <c r="C48" t="s">
        <v>4</v>
      </c>
      <c r="D48">
        <f>D16*D15</f>
        <v>72040</v>
      </c>
      <c r="E48">
        <f t="shared" ref="E48:M48" si="5">E16/E15</f>
        <v>4.8780487804878049E-3</v>
      </c>
      <c r="F48">
        <f t="shared" si="5"/>
        <v>9.3411996066863328E-3</v>
      </c>
      <c r="G48">
        <f t="shared" si="5"/>
        <v>2.0323084940072955E-2</v>
      </c>
      <c r="H48">
        <f t="shared" si="5"/>
        <v>3.3315705975674244E-2</v>
      </c>
      <c r="I48">
        <f t="shared" si="5"/>
        <v>3.3315705975674244E-2</v>
      </c>
      <c r="J48">
        <f t="shared" si="5"/>
        <v>2.0323084940072955E-2</v>
      </c>
      <c r="K48">
        <f t="shared" si="5"/>
        <v>9.3411996066863328E-3</v>
      </c>
      <c r="L48">
        <f t="shared" si="5"/>
        <v>4.8780487804878049E-3</v>
      </c>
      <c r="M48">
        <f t="shared" si="5"/>
        <v>1.3881177123820101E-3</v>
      </c>
    </row>
    <row r="49" spans="2:13" x14ac:dyDescent="0.3">
      <c r="C49" t="s">
        <v>5</v>
      </c>
      <c r="D49">
        <f>D17*D15</f>
        <v>57632</v>
      </c>
      <c r="E49">
        <f t="shared" ref="E49:M49" si="6">E17/E15</f>
        <v>3.9911308203991131E-3</v>
      </c>
      <c r="F49">
        <f t="shared" si="6"/>
        <v>7.3746312684365781E-3</v>
      </c>
      <c r="G49">
        <f t="shared" si="6"/>
        <v>1.6154247003647731E-2</v>
      </c>
      <c r="H49">
        <f t="shared" si="6"/>
        <v>2.6441036488630356E-2</v>
      </c>
      <c r="I49">
        <f t="shared" si="6"/>
        <v>2.6441036488630356E-2</v>
      </c>
      <c r="J49">
        <f t="shared" si="6"/>
        <v>2.0323084940072955E-2</v>
      </c>
      <c r="K49">
        <f t="shared" si="6"/>
        <v>9.3411996066863328E-3</v>
      </c>
      <c r="L49">
        <f t="shared" si="6"/>
        <v>4.8780487804878049E-3</v>
      </c>
      <c r="M49">
        <f t="shared" si="6"/>
        <v>1.1104941699056081E-3</v>
      </c>
    </row>
    <row r="50" spans="2:13" x14ac:dyDescent="0.3">
      <c r="C50" t="s">
        <v>7</v>
      </c>
      <c r="D50">
        <f>D15*D15</f>
        <v>51897616</v>
      </c>
      <c r="E50">
        <f t="shared" ref="E50:M50" si="7">E15*E15</f>
        <v>20340100</v>
      </c>
      <c r="F50">
        <f t="shared" si="7"/>
        <v>16548624</v>
      </c>
      <c r="G50">
        <f t="shared" si="7"/>
        <v>14730244</v>
      </c>
      <c r="H50">
        <f t="shared" si="7"/>
        <v>14303524</v>
      </c>
      <c r="I50">
        <f t="shared" si="7"/>
        <v>14303524</v>
      </c>
      <c r="J50">
        <f t="shared" si="7"/>
        <v>14730244</v>
      </c>
      <c r="K50">
        <f t="shared" si="7"/>
        <v>16548624</v>
      </c>
      <c r="L50">
        <f t="shared" si="7"/>
        <v>20340100</v>
      </c>
      <c r="M50">
        <f t="shared" si="7"/>
        <v>51897616</v>
      </c>
    </row>
    <row r="52" spans="2:13" x14ac:dyDescent="0.3">
      <c r="B52" t="s">
        <v>26</v>
      </c>
      <c r="C52" t="s">
        <v>4</v>
      </c>
      <c r="D52">
        <f>D16*D15</f>
        <v>72040</v>
      </c>
      <c r="E52">
        <f t="shared" ref="E52:M52" si="8">E16*E15</f>
        <v>99220</v>
      </c>
      <c r="F52">
        <f t="shared" si="8"/>
        <v>154584</v>
      </c>
      <c r="G52">
        <f t="shared" si="8"/>
        <v>299364</v>
      </c>
      <c r="H52">
        <f t="shared" si="8"/>
        <v>476532</v>
      </c>
      <c r="I52">
        <f t="shared" si="8"/>
        <v>476532</v>
      </c>
      <c r="J52">
        <f t="shared" si="8"/>
        <v>299364</v>
      </c>
      <c r="K52">
        <f t="shared" si="8"/>
        <v>154584</v>
      </c>
      <c r="L52">
        <f t="shared" si="8"/>
        <v>99220</v>
      </c>
      <c r="M52">
        <f t="shared" si="8"/>
        <v>72040</v>
      </c>
    </row>
    <row r="53" spans="2:13" x14ac:dyDescent="0.3">
      <c r="C53" t="s">
        <v>5</v>
      </c>
      <c r="D53">
        <f>D17*D15</f>
        <v>57632</v>
      </c>
      <c r="E53">
        <f t="shared" ref="E53:M53" si="9">E17*E15</f>
        <v>81180</v>
      </c>
      <c r="F53">
        <f t="shared" si="9"/>
        <v>122040</v>
      </c>
      <c r="G53">
        <f t="shared" si="9"/>
        <v>237956</v>
      </c>
      <c r="H53">
        <f t="shared" si="9"/>
        <v>378200</v>
      </c>
      <c r="I53">
        <f t="shared" si="9"/>
        <v>378200</v>
      </c>
      <c r="J53">
        <f t="shared" si="9"/>
        <v>299364</v>
      </c>
      <c r="K53">
        <f t="shared" si="9"/>
        <v>154584</v>
      </c>
      <c r="L53">
        <f t="shared" si="9"/>
        <v>99220</v>
      </c>
      <c r="M53">
        <f t="shared" si="9"/>
        <v>57632</v>
      </c>
    </row>
    <row r="54" spans="2:13" x14ac:dyDescent="0.3">
      <c r="C54" t="s">
        <v>7</v>
      </c>
      <c r="D54">
        <f>2*D15*D15</f>
        <v>103795232</v>
      </c>
      <c r="E54">
        <f>2*E15*E15</f>
        <v>40680200</v>
      </c>
      <c r="F54">
        <f t="shared" ref="F54:M54" si="10">2*F15*F15</f>
        <v>33097248</v>
      </c>
      <c r="G54">
        <f t="shared" si="10"/>
        <v>29460488</v>
      </c>
      <c r="H54">
        <f t="shared" si="10"/>
        <v>28607048</v>
      </c>
      <c r="I54">
        <f t="shared" si="10"/>
        <v>28607048</v>
      </c>
      <c r="J54">
        <f t="shared" si="10"/>
        <v>29460488</v>
      </c>
      <c r="K54">
        <f t="shared" si="10"/>
        <v>33097248</v>
      </c>
      <c r="L54">
        <f t="shared" si="10"/>
        <v>40680200</v>
      </c>
      <c r="M54">
        <f t="shared" si="10"/>
        <v>103795232</v>
      </c>
    </row>
    <row r="56" spans="2:13" x14ac:dyDescent="0.3">
      <c r="B56" t="s">
        <v>37</v>
      </c>
      <c r="C56">
        <f>100*10^9</f>
        <v>100000000000</v>
      </c>
    </row>
    <row r="57" spans="2:13" x14ac:dyDescent="0.3">
      <c r="B57" t="s">
        <v>38</v>
      </c>
      <c r="C57">
        <v>1728.5346984863299</v>
      </c>
    </row>
    <row r="58" spans="2:13" x14ac:dyDescent="0.3">
      <c r="B58" t="s">
        <v>39</v>
      </c>
      <c r="C58" s="22">
        <v>1000000</v>
      </c>
    </row>
    <row r="60" spans="2:13" x14ac:dyDescent="0.3">
      <c r="B60" t="s">
        <v>27</v>
      </c>
      <c r="C60" t="s">
        <v>4</v>
      </c>
      <c r="D60" s="11">
        <f>D52/$C$58</f>
        <v>7.2040000000000007E-2</v>
      </c>
      <c r="E60" s="11">
        <f>E52/$C$58</f>
        <v>9.9220000000000003E-2</v>
      </c>
      <c r="F60" s="11">
        <f>F52/$C$58</f>
        <v>0.154584</v>
      </c>
      <c r="G60" s="11">
        <f>G52/$C$58</f>
        <v>0.29936400000000002</v>
      </c>
      <c r="H60" s="11">
        <f>H52/$C$58</f>
        <v>0.47653200000000001</v>
      </c>
      <c r="I60" s="11">
        <f>I52/$C$58</f>
        <v>0.47653200000000001</v>
      </c>
      <c r="J60" s="11">
        <f>J52/$C$58</f>
        <v>0.29936400000000002</v>
      </c>
      <c r="K60" s="11">
        <f>K52/$C$58</f>
        <v>0.154584</v>
      </c>
      <c r="L60" s="11">
        <f>L52/$C$58</f>
        <v>9.9220000000000003E-2</v>
      </c>
      <c r="M60" s="11">
        <f>M52/$C$58</f>
        <v>7.2040000000000007E-2</v>
      </c>
    </row>
    <row r="61" spans="2:13" x14ac:dyDescent="0.3">
      <c r="C61" t="s">
        <v>5</v>
      </c>
      <c r="D61" s="11">
        <f>D53/$C$58</f>
        <v>5.7632000000000003E-2</v>
      </c>
      <c r="E61" s="11">
        <f>E53/$C$58</f>
        <v>8.1180000000000002E-2</v>
      </c>
      <c r="F61" s="11">
        <f>F53/$C$58</f>
        <v>0.12204</v>
      </c>
      <c r="G61" s="11">
        <f>G53/$C$58</f>
        <v>0.237956</v>
      </c>
      <c r="H61" s="11">
        <f>H53/$C$58</f>
        <v>0.37819999999999998</v>
      </c>
      <c r="I61" s="11">
        <f>I53/$C$58</f>
        <v>0.37819999999999998</v>
      </c>
      <c r="J61" s="11">
        <f>J53/$C$58</f>
        <v>0.29936400000000002</v>
      </c>
      <c r="K61" s="11">
        <f>K53/$C$58</f>
        <v>0.154584</v>
      </c>
      <c r="L61" s="11">
        <f>L53/$C$58</f>
        <v>9.9220000000000003E-2</v>
      </c>
      <c r="M61" s="11">
        <f>M53/$C$58</f>
        <v>5.7632000000000003E-2</v>
      </c>
    </row>
    <row r="62" spans="2:13" x14ac:dyDescent="0.3">
      <c r="C62" t="s">
        <v>7</v>
      </c>
      <c r="D62" s="11">
        <f>D54/$C$58</f>
        <v>103.795232</v>
      </c>
      <c r="E62" s="11">
        <f>E54/$C$58</f>
        <v>40.680199999999999</v>
      </c>
      <c r="F62" s="11">
        <f>F54/$C$58</f>
        <v>33.097248</v>
      </c>
      <c r="G62" s="11">
        <f>G54/$C$58</f>
        <v>29.460488000000002</v>
      </c>
      <c r="H62" s="11">
        <f>H54/$C$58</f>
        <v>28.607047999999999</v>
      </c>
      <c r="I62" s="11">
        <f>I54/$C$58</f>
        <v>28.607047999999999</v>
      </c>
      <c r="J62" s="11">
        <f>J54/$C$58</f>
        <v>29.460488000000002</v>
      </c>
      <c r="K62" s="11">
        <f>K54/$C$58</f>
        <v>33.097248</v>
      </c>
      <c r="L62" s="11">
        <f>L54/$C$58</f>
        <v>40.680199999999999</v>
      </c>
      <c r="M62" s="11">
        <f>M54/$C$58</f>
        <v>103.795232</v>
      </c>
    </row>
    <row r="64" spans="2:13" x14ac:dyDescent="0.3">
      <c r="B64" t="s">
        <v>28</v>
      </c>
      <c r="C64" t="s">
        <v>4</v>
      </c>
      <c r="D64">
        <f>D21/D60</f>
        <v>0.24942809550249859</v>
      </c>
      <c r="E64">
        <f>E21/E60</f>
        <v>0.27558758314855875</v>
      </c>
      <c r="F64">
        <f>F21/F60</f>
        <v>0.30323319360347772</v>
      </c>
      <c r="G64">
        <f>G21/G60</f>
        <v>0.49062345505805638</v>
      </c>
      <c r="H64">
        <f>H21/H60</f>
        <v>0.76070442278797645</v>
      </c>
      <c r="I64">
        <f>I21/I60</f>
        <v>0.76029469164715069</v>
      </c>
      <c r="J64">
        <f>J21/J60</f>
        <v>0.50106225197418519</v>
      </c>
      <c r="K64">
        <f>K21/K60</f>
        <v>0.32344873984370959</v>
      </c>
      <c r="L64">
        <f>L21/L60</f>
        <v>0.2519653295706511</v>
      </c>
      <c r="M64">
        <f>M21/M60</f>
        <v>0.21689339255968904</v>
      </c>
    </row>
    <row r="65" spans="3:13" x14ac:dyDescent="0.3">
      <c r="C65" t="s">
        <v>5</v>
      </c>
      <c r="D65">
        <f>D24/D61</f>
        <v>0.27111674069961134</v>
      </c>
      <c r="E65">
        <f>E24/E61</f>
        <v>0.2983345651638335</v>
      </c>
      <c r="F65">
        <f>F24/F61</f>
        <v>0.36008890527695836</v>
      </c>
      <c r="G65">
        <f>G24/G61</f>
        <v>0.49247549967220833</v>
      </c>
      <c r="H65">
        <f>H24/H61</f>
        <v>0.71060285563194081</v>
      </c>
      <c r="I65">
        <f>I24/I61</f>
        <v>0.72919407720782659</v>
      </c>
      <c r="J65">
        <f>J24/J61</f>
        <v>0.49845271976590372</v>
      </c>
      <c r="K65">
        <f>K24/K61</f>
        <v>0.33861072297262329</v>
      </c>
      <c r="L65">
        <f>L24/L61</f>
        <v>0.29133440838540614</v>
      </c>
      <c r="M65">
        <f>M24/M61</f>
        <v>0.27111674069961134</v>
      </c>
    </row>
    <row r="66" spans="3:13" x14ac:dyDescent="0.3">
      <c r="C66" t="s">
        <v>7</v>
      </c>
      <c r="D66">
        <f>D19/D62</f>
        <v>7.405130015991487</v>
      </c>
      <c r="E66">
        <f>E19/E62</f>
        <v>4.6601102993593937</v>
      </c>
      <c r="F66">
        <f>F19/F62</f>
        <v>3.5430627041861609</v>
      </c>
      <c r="G66">
        <f>G19/G62</f>
        <v>3.3153515651200345</v>
      </c>
      <c r="H66">
        <f>H19/H62</f>
        <v>3.2064322750113892</v>
      </c>
      <c r="I66">
        <f>I19/I62</f>
        <v>3.1987855580205271</v>
      </c>
      <c r="J66">
        <f>J19/J62</f>
        <v>3.4558999837341458</v>
      </c>
      <c r="K66">
        <f>K19/K62</f>
        <v>5.5185385201814965</v>
      </c>
      <c r="L66">
        <f>L19/L62</f>
        <v>5.386143013062866</v>
      </c>
      <c r="M66">
        <f>M19/M62</f>
        <v>7.3658399067887812</v>
      </c>
    </row>
  </sheetData>
  <mergeCells count="8">
    <mergeCell ref="B31:M31"/>
    <mergeCell ref="B39:M39"/>
    <mergeCell ref="B47:M47"/>
    <mergeCell ref="B12:B13"/>
    <mergeCell ref="B16:B17"/>
    <mergeCell ref="B19:B24"/>
    <mergeCell ref="B3:C3"/>
    <mergeCell ref="B11:M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workbookViewId="0">
      <selection activeCell="C21" sqref="C21"/>
    </sheetView>
  </sheetViews>
  <sheetFormatPr defaultRowHeight="14.4" x14ac:dyDescent="0.3"/>
  <cols>
    <col min="3" max="3" width="10.5546875" customWidth="1"/>
    <col min="4" max="4" width="14.6640625" customWidth="1"/>
  </cols>
  <sheetData>
    <row r="1" spans="1:13" x14ac:dyDescent="0.3">
      <c r="A1" t="s">
        <v>12</v>
      </c>
    </row>
    <row r="3" spans="1:13" ht="15" thickBot="1" x14ac:dyDescent="0.35"/>
    <row r="4" spans="1:13" x14ac:dyDescent="0.3">
      <c r="B4" s="12" t="s">
        <v>8</v>
      </c>
      <c r="C4" s="2" t="s">
        <v>0</v>
      </c>
      <c r="D4" s="1">
        <v>1</v>
      </c>
      <c r="E4" s="1">
        <v>4</v>
      </c>
      <c r="F4" s="1">
        <v>8</v>
      </c>
      <c r="G4" s="1">
        <v>18</v>
      </c>
      <c r="H4" s="1">
        <v>30</v>
      </c>
      <c r="I4" s="1">
        <v>60</v>
      </c>
      <c r="J4" s="1">
        <v>100</v>
      </c>
      <c r="K4" s="1">
        <v>225</v>
      </c>
      <c r="L4" s="1">
        <v>450</v>
      </c>
      <c r="M4" s="2">
        <v>1800</v>
      </c>
    </row>
    <row r="5" spans="1:13" x14ac:dyDescent="0.3">
      <c r="B5" s="13"/>
      <c r="C5" s="3" t="s">
        <v>1</v>
      </c>
      <c r="D5">
        <f>1800/D4</f>
        <v>1800</v>
      </c>
      <c r="E5">
        <f t="shared" ref="E5:M5" si="0">1800/E4</f>
        <v>450</v>
      </c>
      <c r="F5">
        <f t="shared" si="0"/>
        <v>225</v>
      </c>
      <c r="G5">
        <f t="shared" si="0"/>
        <v>100</v>
      </c>
      <c r="H5">
        <f t="shared" si="0"/>
        <v>60</v>
      </c>
      <c r="I5">
        <f t="shared" si="0"/>
        <v>30</v>
      </c>
      <c r="J5">
        <f t="shared" si="0"/>
        <v>18</v>
      </c>
      <c r="K5">
        <f t="shared" si="0"/>
        <v>8</v>
      </c>
      <c r="L5">
        <f t="shared" si="0"/>
        <v>4</v>
      </c>
      <c r="M5" s="3">
        <f t="shared" si="0"/>
        <v>1</v>
      </c>
    </row>
    <row r="6" spans="1:13" x14ac:dyDescent="0.3">
      <c r="B6" s="4"/>
      <c r="C6" s="3"/>
      <c r="M6" s="3"/>
    </row>
    <row r="7" spans="1:13" x14ac:dyDescent="0.3">
      <c r="B7" s="4" t="s">
        <v>2</v>
      </c>
      <c r="C7" s="3"/>
      <c r="D7">
        <v>7204</v>
      </c>
      <c r="E7">
        <v>4510</v>
      </c>
      <c r="F7">
        <v>4068</v>
      </c>
      <c r="G7">
        <v>3838</v>
      </c>
      <c r="H7">
        <v>3782</v>
      </c>
      <c r="I7">
        <v>3782</v>
      </c>
      <c r="J7">
        <v>3838</v>
      </c>
      <c r="K7">
        <v>4068</v>
      </c>
      <c r="L7">
        <v>4510</v>
      </c>
      <c r="M7" s="3">
        <v>7204</v>
      </c>
    </row>
    <row r="8" spans="1:13" x14ac:dyDescent="0.3">
      <c r="B8" s="13" t="s">
        <v>3</v>
      </c>
      <c r="C8" s="3" t="s">
        <v>4</v>
      </c>
      <c r="D8">
        <v>10</v>
      </c>
      <c r="E8">
        <v>22</v>
      </c>
      <c r="F8">
        <v>38</v>
      </c>
      <c r="G8">
        <v>78</v>
      </c>
      <c r="H8">
        <v>126</v>
      </c>
      <c r="I8">
        <v>126</v>
      </c>
      <c r="J8">
        <v>78</v>
      </c>
      <c r="K8">
        <v>38</v>
      </c>
      <c r="L8">
        <v>22</v>
      </c>
      <c r="M8" s="3">
        <v>10</v>
      </c>
    </row>
    <row r="9" spans="1:13" x14ac:dyDescent="0.3">
      <c r="B9" s="13"/>
      <c r="C9" s="3" t="s">
        <v>5</v>
      </c>
      <c r="D9">
        <v>8</v>
      </c>
      <c r="E9">
        <v>18</v>
      </c>
      <c r="F9">
        <v>30</v>
      </c>
      <c r="G9">
        <v>62</v>
      </c>
      <c r="H9">
        <v>100</v>
      </c>
      <c r="I9">
        <v>100</v>
      </c>
      <c r="J9">
        <v>78</v>
      </c>
      <c r="K9">
        <v>38</v>
      </c>
      <c r="L9">
        <v>22</v>
      </c>
      <c r="M9" s="3">
        <v>8</v>
      </c>
    </row>
    <row r="10" spans="1:13" x14ac:dyDescent="0.3">
      <c r="B10" s="4"/>
      <c r="C10" s="3"/>
      <c r="M10" s="3"/>
    </row>
    <row r="11" spans="1:13" x14ac:dyDescent="0.3">
      <c r="B11" s="13" t="s">
        <v>6</v>
      </c>
      <c r="C11" s="3" t="s">
        <v>7</v>
      </c>
      <c r="D11" s="5">
        <v>781.59765600000003</v>
      </c>
      <c r="M11" s="3"/>
    </row>
    <row r="12" spans="1:13" x14ac:dyDescent="0.3">
      <c r="B12" s="13"/>
      <c r="C12" s="3"/>
      <c r="D12" s="5"/>
      <c r="M12" s="3"/>
    </row>
    <row r="13" spans="1:13" x14ac:dyDescent="0.3">
      <c r="B13" s="13"/>
      <c r="C13" s="3" t="s">
        <v>4</v>
      </c>
      <c r="D13" s="5">
        <f t="shared" ref="D13:M13" si="1">AVERAGE(D24:D28)</f>
        <v>6.25E-2</v>
      </c>
      <c r="E13" s="5">
        <f t="shared" si="1"/>
        <v>6.1718799999999997E-2</v>
      </c>
      <c r="F13" s="5">
        <f t="shared" si="1"/>
        <v>8.5156200000000001E-2</v>
      </c>
      <c r="G13" s="5">
        <f t="shared" si="1"/>
        <v>0.1796874</v>
      </c>
      <c r="H13" s="5">
        <f t="shared" si="1"/>
        <v>0.40312479999999995</v>
      </c>
      <c r="I13" s="5">
        <f t="shared" si="1"/>
        <v>0.3984374</v>
      </c>
      <c r="J13" s="5">
        <f t="shared" si="1"/>
        <v>0.18593739999999997</v>
      </c>
      <c r="K13" s="5">
        <f t="shared" si="1"/>
        <v>7.9101500000000005E-2</v>
      </c>
      <c r="L13" s="5">
        <f t="shared" si="1"/>
        <v>5.9374999999999997E-2</v>
      </c>
      <c r="M13" s="8">
        <f t="shared" si="1"/>
        <v>6.4062400000000005E-2</v>
      </c>
    </row>
    <row r="14" spans="1:13" x14ac:dyDescent="0.3">
      <c r="B14" s="13"/>
      <c r="C14" s="3" t="s">
        <v>17</v>
      </c>
      <c r="D14" s="5">
        <f t="shared" ref="D14:M14" si="2">_xlfn.STDEV.S(D24:D28)</f>
        <v>0</v>
      </c>
      <c r="E14" s="5">
        <f t="shared" si="2"/>
        <v>1.7468163040228355E-3</v>
      </c>
      <c r="F14" s="5">
        <f t="shared" si="2"/>
        <v>9.7264037393067441E-3</v>
      </c>
      <c r="G14" s="5">
        <f t="shared" si="2"/>
        <v>1.3246775109437016E-2</v>
      </c>
      <c r="H14" s="5">
        <f t="shared" si="2"/>
        <v>1.4719824801946528E-2</v>
      </c>
      <c r="I14" s="5">
        <f t="shared" si="2"/>
        <v>9.1608083868182626E-3</v>
      </c>
      <c r="J14" s="5">
        <f t="shared" si="2"/>
        <v>1.2536590976018959E-2</v>
      </c>
      <c r="K14" s="5">
        <f t="shared" si="2"/>
        <v>1.9530000000000033E-3</v>
      </c>
      <c r="L14" s="5">
        <f t="shared" si="2"/>
        <v>5.0932227518536832E-3</v>
      </c>
      <c r="M14" s="8">
        <f t="shared" si="2"/>
        <v>2.1394043096151826E-3</v>
      </c>
    </row>
    <row r="15" spans="1:13" x14ac:dyDescent="0.3">
      <c r="B15" s="13"/>
      <c r="C15" s="3"/>
      <c r="D15" s="5"/>
      <c r="E15" s="5"/>
      <c r="F15" s="5"/>
      <c r="G15" s="5"/>
      <c r="H15" s="5"/>
      <c r="I15" s="5"/>
      <c r="J15" s="5"/>
      <c r="K15" s="5"/>
      <c r="L15" s="5"/>
      <c r="M15" s="8"/>
    </row>
    <row r="16" spans="1:13" x14ac:dyDescent="0.3">
      <c r="B16" s="13"/>
      <c r="C16" s="3" t="s">
        <v>5</v>
      </c>
      <c r="D16" s="5">
        <f t="shared" ref="D16:M16" si="3">AVERAGE(D31:D35)</f>
        <v>5.3906200000000001E-2</v>
      </c>
      <c r="E16" s="5">
        <f t="shared" si="3"/>
        <v>5.0781199999999992E-2</v>
      </c>
      <c r="F16" s="5">
        <f t="shared" si="3"/>
        <v>7.6562400000000003E-2</v>
      </c>
      <c r="G16" s="5">
        <f t="shared" si="3"/>
        <v>0.15937499999999999</v>
      </c>
      <c r="H16" s="5">
        <f t="shared" si="3"/>
        <v>0.25703120000000002</v>
      </c>
      <c r="I16" s="5">
        <f t="shared" si="3"/>
        <v>0.28281240000000002</v>
      </c>
      <c r="J16" s="5">
        <f t="shared" si="3"/>
        <v>0.17812500000000001</v>
      </c>
      <c r="K16" s="5">
        <f t="shared" si="3"/>
        <v>6.5625000000000003E-2</v>
      </c>
      <c r="L16" s="5">
        <f t="shared" si="3"/>
        <v>5.9374999999999997E-2</v>
      </c>
      <c r="M16" s="8">
        <f t="shared" si="3"/>
        <v>5.6250000000000001E-2</v>
      </c>
    </row>
    <row r="17" spans="2:13" ht="15" thickBot="1" x14ac:dyDescent="0.35">
      <c r="B17" s="9"/>
      <c r="C17" s="10" t="s">
        <v>17</v>
      </c>
      <c r="D17" s="6">
        <f t="shared" ref="D17:M17" si="4">_xlfn.STDEV.S(D31:D35)</f>
        <v>9.7264037393067215E-3</v>
      </c>
      <c r="E17" s="6">
        <f t="shared" si="4"/>
        <v>1.2955565587808249E-2</v>
      </c>
      <c r="F17" s="6">
        <f t="shared" si="4"/>
        <v>4.9533740079868785E-2</v>
      </c>
      <c r="G17" s="6">
        <f t="shared" si="4"/>
        <v>7.8873337814498498E-2</v>
      </c>
      <c r="H17" s="6">
        <f t="shared" si="4"/>
        <v>5.6633841404234685E-2</v>
      </c>
      <c r="I17" s="6">
        <f t="shared" si="4"/>
        <v>4.8285875588001757E-2</v>
      </c>
      <c r="J17" s="6">
        <f t="shared" si="4"/>
        <v>8.9928085434974082E-3</v>
      </c>
      <c r="K17" s="6">
        <f t="shared" si="4"/>
        <v>1.7116329922036436E-2</v>
      </c>
      <c r="L17" s="6">
        <f t="shared" si="4"/>
        <v>6.9877124296868426E-3</v>
      </c>
      <c r="M17" s="7">
        <f t="shared" si="4"/>
        <v>8.5581649610182303E-3</v>
      </c>
    </row>
    <row r="19" spans="2:13" x14ac:dyDescent="0.3">
      <c r="B19" t="s">
        <v>9</v>
      </c>
    </row>
    <row r="20" spans="2:13" x14ac:dyDescent="0.3">
      <c r="B20" t="s">
        <v>10</v>
      </c>
      <c r="C20" t="s">
        <v>11</v>
      </c>
    </row>
    <row r="23" spans="2:13" x14ac:dyDescent="0.3">
      <c r="B23" t="s">
        <v>13</v>
      </c>
      <c r="D23" t="s">
        <v>15</v>
      </c>
    </row>
    <row r="24" spans="2:13" x14ac:dyDescent="0.3">
      <c r="B24" t="s">
        <v>14</v>
      </c>
      <c r="C24">
        <v>1</v>
      </c>
      <c r="D24" s="5">
        <v>6.25E-2</v>
      </c>
      <c r="E24">
        <v>6.25E-2</v>
      </c>
      <c r="F24">
        <v>9.375E-2</v>
      </c>
      <c r="G24">
        <v>0.17578099999999999</v>
      </c>
      <c r="H24">
        <v>0.39453100000000002</v>
      </c>
      <c r="I24">
        <v>0.41406199999999999</v>
      </c>
      <c r="J24">
        <v>0.1875</v>
      </c>
      <c r="K24">
        <v>7.8125E-2</v>
      </c>
      <c r="L24">
        <v>5.0781E-2</v>
      </c>
      <c r="M24">
        <v>6.6406000000000007E-2</v>
      </c>
    </row>
    <row r="25" spans="2:13" x14ac:dyDescent="0.3">
      <c r="C25">
        <v>2</v>
      </c>
      <c r="D25">
        <v>6.25E-2</v>
      </c>
      <c r="E25">
        <v>6.25E-2</v>
      </c>
      <c r="F25">
        <v>7.8125E-2</v>
      </c>
      <c r="G25">
        <v>0.171875</v>
      </c>
      <c r="H25">
        <v>0.42578100000000002</v>
      </c>
      <c r="I25">
        <v>0.39843800000000001</v>
      </c>
      <c r="J25">
        <v>0.17578099999999999</v>
      </c>
      <c r="K25">
        <v>8.2031000000000007E-2</v>
      </c>
      <c r="L25">
        <v>6.25E-2</v>
      </c>
      <c r="M25">
        <v>6.25E-2</v>
      </c>
    </row>
    <row r="26" spans="2:13" x14ac:dyDescent="0.3">
      <c r="C26">
        <v>3</v>
      </c>
      <c r="D26">
        <v>6.25E-2</v>
      </c>
      <c r="E26">
        <v>6.25E-2</v>
      </c>
      <c r="F26">
        <v>7.8125E-2</v>
      </c>
      <c r="G26">
        <v>0.17578099999999999</v>
      </c>
      <c r="H26">
        <v>0.39453100000000002</v>
      </c>
      <c r="I26">
        <v>0.390625</v>
      </c>
      <c r="J26">
        <v>0.19140599999999999</v>
      </c>
      <c r="K26">
        <v>7.8125E-2</v>
      </c>
      <c r="L26">
        <v>6.25E-2</v>
      </c>
      <c r="M26">
        <v>6.25E-2</v>
      </c>
    </row>
    <row r="27" spans="2:13" x14ac:dyDescent="0.3">
      <c r="C27">
        <v>4</v>
      </c>
      <c r="D27">
        <v>6.25E-2</v>
      </c>
      <c r="E27">
        <v>6.25E-2</v>
      </c>
      <c r="F27">
        <v>7.8125E-2</v>
      </c>
      <c r="G27">
        <v>0.203125</v>
      </c>
      <c r="H27">
        <v>0.41015600000000002</v>
      </c>
      <c r="I27">
        <v>0.39453100000000002</v>
      </c>
      <c r="J27">
        <v>0.203125</v>
      </c>
      <c r="K27" t="s">
        <v>16</v>
      </c>
      <c r="L27">
        <v>5.8594E-2</v>
      </c>
      <c r="M27">
        <v>6.25E-2</v>
      </c>
    </row>
    <row r="28" spans="2:13" x14ac:dyDescent="0.3">
      <c r="C28">
        <v>5</v>
      </c>
      <c r="D28">
        <v>6.25E-2</v>
      </c>
      <c r="E28">
        <v>5.8594E-2</v>
      </c>
      <c r="F28">
        <v>9.7656000000000007E-2</v>
      </c>
      <c r="G28">
        <v>0.171875</v>
      </c>
      <c r="H28">
        <v>0.390625</v>
      </c>
      <c r="I28">
        <v>0.39453100000000002</v>
      </c>
      <c r="J28">
        <v>0.171875</v>
      </c>
      <c r="K28">
        <v>7.8125E-2</v>
      </c>
      <c r="L28">
        <v>6.25E-2</v>
      </c>
      <c r="M28">
        <v>6.6406000000000007E-2</v>
      </c>
    </row>
    <row r="30" spans="2:13" x14ac:dyDescent="0.3">
      <c r="B30" t="s">
        <v>18</v>
      </c>
    </row>
    <row r="31" spans="2:13" x14ac:dyDescent="0.3">
      <c r="B31" t="s">
        <v>14</v>
      </c>
      <c r="C31">
        <v>1</v>
      </c>
      <c r="D31" s="5">
        <v>4.6875E-2</v>
      </c>
      <c r="E31">
        <v>6.25E-2</v>
      </c>
      <c r="F31">
        <v>6.25E-2</v>
      </c>
      <c r="G31">
        <v>0.14453099999999999</v>
      </c>
      <c r="H31">
        <v>0.30078100000000002</v>
      </c>
      <c r="I31">
        <v>0.28515600000000002</v>
      </c>
      <c r="J31">
        <v>0.17578099999999999</v>
      </c>
      <c r="K31">
        <v>7.8125E-2</v>
      </c>
      <c r="L31">
        <v>6.25E-2</v>
      </c>
      <c r="M31">
        <v>6.25E-2</v>
      </c>
    </row>
    <row r="32" spans="2:13" x14ac:dyDescent="0.3">
      <c r="C32">
        <v>2</v>
      </c>
      <c r="D32">
        <v>6.25E-2</v>
      </c>
      <c r="E32">
        <v>6.25E-2</v>
      </c>
      <c r="F32">
        <v>0.16406200000000001</v>
      </c>
      <c r="G32">
        <v>0.296875</v>
      </c>
      <c r="H32">
        <v>0.296875</v>
      </c>
      <c r="I32">
        <v>0.30078100000000002</v>
      </c>
      <c r="J32">
        <v>0.171875</v>
      </c>
      <c r="K32">
        <v>7.8125E-2</v>
      </c>
      <c r="L32">
        <v>6.25E-2</v>
      </c>
      <c r="M32">
        <v>6.25E-2</v>
      </c>
    </row>
    <row r="33" spans="2:13" x14ac:dyDescent="0.3">
      <c r="C33">
        <v>3</v>
      </c>
      <c r="D33">
        <v>6.6406000000000007E-2</v>
      </c>
      <c r="E33">
        <v>5.0781E-2</v>
      </c>
      <c r="F33">
        <v>6.25E-2</v>
      </c>
      <c r="G33">
        <v>0.140625</v>
      </c>
      <c r="H33">
        <v>0.296875</v>
      </c>
      <c r="I33">
        <v>0.31640600000000002</v>
      </c>
      <c r="J33">
        <v>0.1875</v>
      </c>
      <c r="K33">
        <v>4.6875E-2</v>
      </c>
      <c r="L33">
        <v>6.25E-2</v>
      </c>
      <c r="M33">
        <v>4.6875E-2</v>
      </c>
    </row>
    <row r="34" spans="2:13" x14ac:dyDescent="0.3">
      <c r="C34">
        <v>4</v>
      </c>
      <c r="D34">
        <v>4.6875E-2</v>
      </c>
      <c r="E34">
        <v>3.125E-2</v>
      </c>
      <c r="F34">
        <v>4.6875E-2</v>
      </c>
      <c r="G34">
        <v>0.10546899999999999</v>
      </c>
      <c r="H34">
        <v>0.203125</v>
      </c>
      <c r="I34">
        <v>0.3125</v>
      </c>
      <c r="J34">
        <v>0.16796900000000001</v>
      </c>
      <c r="K34">
        <v>7.8125E-2</v>
      </c>
      <c r="L34">
        <v>6.25E-2</v>
      </c>
      <c r="M34">
        <v>6.25E-2</v>
      </c>
    </row>
    <row r="35" spans="2:13" x14ac:dyDescent="0.3">
      <c r="C35">
        <v>5</v>
      </c>
      <c r="D35">
        <v>4.6875E-2</v>
      </c>
      <c r="E35">
        <v>4.6875E-2</v>
      </c>
      <c r="F35">
        <v>4.6875E-2</v>
      </c>
      <c r="G35">
        <v>0.109375</v>
      </c>
      <c r="H35">
        <v>0.1875</v>
      </c>
      <c r="I35">
        <v>0.19921900000000001</v>
      </c>
      <c r="J35">
        <v>0.1875</v>
      </c>
      <c r="K35">
        <v>4.6875E-2</v>
      </c>
      <c r="L35">
        <v>4.6875E-2</v>
      </c>
      <c r="M35">
        <v>4.6875E-2</v>
      </c>
    </row>
    <row r="38" spans="2:13" x14ac:dyDescent="0.3">
      <c r="B38" t="s">
        <v>21</v>
      </c>
    </row>
  </sheetData>
  <mergeCells count="3">
    <mergeCell ref="B4:B5"/>
    <mergeCell ref="B8:B9"/>
    <mergeCell ref="B11: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Quaia</dc:creator>
  <cp:lastModifiedBy>Nicola Quaia</cp:lastModifiedBy>
  <dcterms:created xsi:type="dcterms:W3CDTF">2015-06-05T18:19:34Z</dcterms:created>
  <dcterms:modified xsi:type="dcterms:W3CDTF">2023-10-31T18:28:33Z</dcterms:modified>
</cp:coreProperties>
</file>