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col\Desktop\FEM\competition\"/>
    </mc:Choice>
  </mc:AlternateContent>
  <xr:revisionPtr revIDLastSave="0" documentId="13_ncr:1_{369E4DA0-1ACB-4539-8CA7-73A4944A8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N6" i="1"/>
  <c r="M6" i="1"/>
  <c r="L6" i="1"/>
  <c r="G8" i="1"/>
  <c r="H8" i="1" s="1"/>
  <c r="B8" i="1"/>
  <c r="F8" i="1"/>
  <c r="G7" i="1"/>
  <c r="H7" i="1" s="1"/>
  <c r="B7" i="1"/>
  <c r="F7" i="1" s="1"/>
  <c r="G5" i="1"/>
  <c r="H5" i="1" s="1"/>
  <c r="F5" i="1"/>
  <c r="B5" i="1"/>
  <c r="H3" i="1"/>
  <c r="I3" i="1" s="1"/>
  <c r="G3" i="1"/>
  <c r="F3" i="1"/>
  <c r="B3" i="1"/>
  <c r="D3" i="1"/>
  <c r="I7" i="1" l="1"/>
  <c r="I5" i="1"/>
</calcChain>
</file>

<file path=xl/sharedStrings.xml><?xml version="1.0" encoding="utf-8"?>
<sst xmlns="http://schemas.openxmlformats.org/spreadsheetml/2006/main" count="18" uniqueCount="17">
  <si>
    <t>a</t>
  </si>
  <si>
    <t>h</t>
  </si>
  <si>
    <t>R_large</t>
  </si>
  <si>
    <t>A_circle</t>
  </si>
  <si>
    <t>R</t>
  </si>
  <si>
    <t>A_segnment</t>
  </si>
  <si>
    <t>A_tot</t>
  </si>
  <si>
    <t>constraint</t>
  </si>
  <si>
    <t>optimal value</t>
  </si>
  <si>
    <t>real value</t>
  </si>
  <si>
    <t>coordinates</t>
  </si>
  <si>
    <t>x</t>
  </si>
  <si>
    <t>y</t>
  </si>
  <si>
    <t>top circle</t>
  </si>
  <si>
    <t>bottom circle</t>
  </si>
  <si>
    <t>result</t>
  </si>
  <si>
    <t>https://mathworld.wolfram.com/CircularSegment.html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</si>
</sst>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411481</xdr:colOff>
      <xdr:row>12</xdr:row>
      <xdr:rowOff>15240</xdr:rowOff>
    </xdr:from>
    <xdr:to>
      <xdr:col>12</xdr:col>
      <xdr:colOff>169401</xdr:colOff>
      <xdr:row>35</xdr:row>
      <xdr:rowOff>53883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2C3D7-2008-2C24-A04F-FD0E58C8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1" y="2209800"/>
          <a:ext cx="7751300" cy="4244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"/>
  <sheetViews>
    <sheetView tabSelected="1" topLeftCell="A6" workbookViewId="0">
      <selection activeCell="G12" sqref="G12"/>
    </sheetView>
  </sheetViews>
  <sheetFormatPr defaultRowHeight="14.4" x14ac:dyDescent="0.3"/>
  <cols>
    <col min="1" max="1" width="12" customWidth="1"/>
    <col min="8" max="8" width="12.5546875" customWidth="1"/>
    <col min="11" max="11" width="12" customWidth="1"/>
  </cols>
  <sheetData>
    <row r="2" spans="1:14" x14ac:dyDescent="0.3">
      <c r="B2" s="1" t="s">
        <v>2</v>
      </c>
      <c r="C2" s="1" t="s">
        <v>0</v>
      </c>
      <c r="D2" s="1" t="s">
        <v>1</v>
      </c>
      <c r="F2" s="1" t="s">
        <v>3</v>
      </c>
      <c r="G2" s="1" t="s">
        <v>4</v>
      </c>
      <c r="H2" s="1" t="s">
        <v>5</v>
      </c>
      <c r="I2" s="1" t="s">
        <v>6</v>
      </c>
      <c r="K2" s="4" t="s">
        <v>15</v>
      </c>
      <c r="L2" s="4"/>
      <c r="M2" s="4"/>
      <c r="N2" s="4"/>
    </row>
    <row r="3" spans="1:14" x14ac:dyDescent="0.3">
      <c r="A3" s="1" t="s">
        <v>7</v>
      </c>
      <c r="B3">
        <f>1</f>
        <v>1</v>
      </c>
      <c r="C3">
        <v>2</v>
      </c>
      <c r="D3">
        <f>1/3</f>
        <v>0.33333333333333331</v>
      </c>
      <c r="F3">
        <f>PI()*B3^2/2</f>
        <v>1.5707963267948966</v>
      </c>
      <c r="G3">
        <f>C3^2/(8*D3)+D3/2</f>
        <v>1.6666666666666667</v>
      </c>
      <c r="H3">
        <f>G3^2*ACOS((G3-D3)/G3) - (G3-D3)*SQRT(2*G3*D3-D3^2)</f>
        <v>0.45416974664801191</v>
      </c>
      <c r="I3">
        <f>F3-H3</f>
        <v>1.1166265801468847</v>
      </c>
      <c r="L3" s="5" t="s">
        <v>10</v>
      </c>
      <c r="M3" s="5"/>
      <c r="N3" s="5"/>
    </row>
    <row r="4" spans="1:14" x14ac:dyDescent="0.3">
      <c r="L4" s="3" t="s">
        <v>11</v>
      </c>
      <c r="M4" s="3" t="s">
        <v>12</v>
      </c>
      <c r="N4" s="3" t="s">
        <v>4</v>
      </c>
    </row>
    <row r="5" spans="1:14" x14ac:dyDescent="0.3">
      <c r="A5" s="1" t="s">
        <v>8</v>
      </c>
      <c r="B5">
        <f>1</f>
        <v>1</v>
      </c>
      <c r="C5">
        <v>2</v>
      </c>
      <c r="D5">
        <v>0.73028065705438361</v>
      </c>
      <c r="F5">
        <f>PI()*B5^2/2</f>
        <v>1.5707963267948966</v>
      </c>
      <c r="G5">
        <f>C5^2/(8*D5)+D5/2</f>
        <v>1.0498086066338175</v>
      </c>
      <c r="H5">
        <f>G5^2*ACOS((G5-D5)/G5) - (G5-D5)*SQRT(2*G5*D5-D5^2)</f>
        <v>1.0707926700394383</v>
      </c>
      <c r="I5">
        <f>F5-H5</f>
        <v>0.50000365675545821</v>
      </c>
      <c r="K5" s="2" t="s">
        <v>13</v>
      </c>
      <c r="L5">
        <v>0</v>
      </c>
      <c r="M5">
        <v>1</v>
      </c>
      <c r="N5">
        <v>1</v>
      </c>
    </row>
    <row r="6" spans="1:14" x14ac:dyDescent="0.3">
      <c r="K6" s="2" t="s">
        <v>14</v>
      </c>
      <c r="L6">
        <f>C8/2</f>
        <v>1</v>
      </c>
      <c r="M6">
        <f>-(G8-D8)</f>
        <v>-0.31399999999999995</v>
      </c>
      <c r="N6">
        <f>G8</f>
        <v>1.0489999999999999</v>
      </c>
    </row>
    <row r="7" spans="1:14" x14ac:dyDescent="0.3">
      <c r="B7">
        <f>1</f>
        <v>1</v>
      </c>
      <c r="C7">
        <v>2</v>
      </c>
      <c r="D7">
        <v>0.73499999999999999</v>
      </c>
      <c r="F7">
        <f>PI()*B7^2/2</f>
        <v>1.5707963267948966</v>
      </c>
      <c r="G7">
        <f>C7^2/(8*D7)+D7/2</f>
        <v>1.0477721088435374</v>
      </c>
      <c r="H7">
        <f>G7^2*ACOS((G7-D7)/G7) - (G7-D7)*SQRT(2*G7*D7-D7^2)</f>
        <v>1.0789024230837647</v>
      </c>
      <c r="I7">
        <f>F7-H7</f>
        <v>0.49189390371113184</v>
      </c>
    </row>
    <row r="8" spans="1:14" x14ac:dyDescent="0.3">
      <c r="A8" s="1" t="s">
        <v>9</v>
      </c>
      <c r="B8">
        <f>1</f>
        <v>1</v>
      </c>
      <c r="C8">
        <v>2</v>
      </c>
      <c r="D8">
        <v>0.73499999999999999</v>
      </c>
      <c r="F8">
        <f>PI()*B8^2/2</f>
        <v>1.5707963267948966</v>
      </c>
      <c r="G8">
        <f>1.049</f>
        <v>1.0489999999999999</v>
      </c>
      <c r="H8">
        <f>G8^2*ACOS((G8-D8)/G8) - (G8-D8)*SQRT(2*G8*D8-D8^2)</f>
        <v>1.0797081613602484</v>
      </c>
      <c r="I8">
        <f>F8-H8</f>
        <v>0.49108816543464817</v>
      </c>
    </row>
    <row r="10" spans="1:14" x14ac:dyDescent="0.3">
      <c r="A10" t="s">
        <v>16</v>
      </c>
    </row>
  </sheetData>
  <mergeCells count="2">
    <mergeCell ref="K2:N2"/>
    <mergeCell ref="L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Quaia</dc:creator>
  <cp:lastModifiedBy>Nicola Quaia</cp:lastModifiedBy>
  <dcterms:created xsi:type="dcterms:W3CDTF">2015-06-05T18:19:34Z</dcterms:created>
  <dcterms:modified xsi:type="dcterms:W3CDTF">2023-10-27T13:22:29Z</dcterms:modified>
</cp:coreProperties>
</file>