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3.xml" ContentType="application/vnd.openxmlformats-officedocument.drawing+xml"/>
  <Override PartName="/xl/worksheets/sheet19.xml" ContentType="application/vnd.openxmlformats-officedocument.spreadsheetml.worksheet+xml"/>
  <Override PartName="/xl/drawings/drawing4.xml" ContentType="application/vnd.openxmlformats-officedocument.drawing+xml"/>
  <Override PartName="/xl/worksheets/sheet20.xml" ContentType="application/vnd.openxmlformats-officedocument.spreadsheetml.worksheet+xml"/>
  <Override PartName="/xl/drawings/drawing5.xml" ContentType="application/vnd.openxmlformats-officedocument.drawing+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mpleted - GD Braintree" sheetId="2" state="visible" r:id="rId2"/>
    <sheet xmlns:r="http://schemas.openxmlformats.org/officeDocument/2006/relationships" name="Completed - Abington Fam Dental" sheetId="3" state="visible" r:id="rId3"/>
    <sheet xmlns:r="http://schemas.openxmlformats.org/officeDocument/2006/relationships" name="Completed - GD Peabody" sheetId="4" state="visible" r:id="rId4"/>
    <sheet xmlns:r="http://schemas.openxmlformats.org/officeDocument/2006/relationships" name="Completed - Portland Dental" sheetId="5" state="visible" r:id="rId5"/>
    <sheet xmlns:r="http://schemas.openxmlformats.org/officeDocument/2006/relationships" name="Completed - GD Natick" sheetId="6" state="visible" r:id="rId6"/>
    <sheet xmlns:r="http://schemas.openxmlformats.org/officeDocument/2006/relationships" name="Completed - Medford" sheetId="7" state="visible" r:id="rId7"/>
    <sheet xmlns:r="http://schemas.openxmlformats.org/officeDocument/2006/relationships" name="Completed - Willimantic Dental" sheetId="8" state="visible" r:id="rId8"/>
    <sheet xmlns:r="http://schemas.openxmlformats.org/officeDocument/2006/relationships" name="In Process - Canton Dental" sheetId="9" state="visible" r:id="rId9"/>
    <sheet xmlns:r="http://schemas.openxmlformats.org/officeDocument/2006/relationships" name="In Process - GD Rochester" sheetId="10" state="visible" r:id="rId10"/>
    <sheet xmlns:r="http://schemas.openxmlformats.org/officeDocument/2006/relationships" name="Quincy Carpet Tile" sheetId="11" state="visible" r:id="rId11"/>
    <sheet xmlns:r="http://schemas.openxmlformats.org/officeDocument/2006/relationships" name="Sunrise Family Dental" sheetId="12" state="visible" r:id="rId12"/>
    <sheet xmlns:r="http://schemas.openxmlformats.org/officeDocument/2006/relationships" name="Chelmsford Office" sheetId="13" state="visible" r:id="rId13"/>
    <sheet xmlns:r="http://schemas.openxmlformats.org/officeDocument/2006/relationships" name="Meriden Dental" sheetId="14" state="visible" r:id="rId14"/>
    <sheet xmlns:r="http://schemas.openxmlformats.org/officeDocument/2006/relationships" name="Family Dental Newington" sheetId="15" state="visible" r:id="rId15"/>
    <sheet xmlns:r="http://schemas.openxmlformats.org/officeDocument/2006/relationships" name="New Haven Dental Flooring" sheetId="16" state="visible" r:id="rId16"/>
    <sheet xmlns:r="http://schemas.openxmlformats.org/officeDocument/2006/relationships" name="New Haven Dental Painting" sheetId="17" state="visible" r:id="rId17"/>
    <sheet xmlns:r="http://schemas.openxmlformats.org/officeDocument/2006/relationships" name="Medford - Full (Mat + Labor)" sheetId="18" state="visible" r:id="rId18"/>
    <sheet xmlns:r="http://schemas.openxmlformats.org/officeDocument/2006/relationships" name="Great Hill Dental - Partial" sheetId="19" state="visible" r:id="rId19"/>
    <sheet xmlns:r="http://schemas.openxmlformats.org/officeDocument/2006/relationships" name="Great Hill Dental Full LVP" sheetId="20" state="visible" r:id="rId20"/>
    <sheet xmlns:r="http://schemas.openxmlformats.org/officeDocument/2006/relationships" name="Selinsgrove" sheetId="21" state="visible" r:id="rId21"/>
    <sheet xmlns:r="http://schemas.openxmlformats.org/officeDocument/2006/relationships" name="Claude Log" sheetId="22" state="veryHidden" r:id="rId22"/>
  </sheets>
  <definedNames>
    <definedName name="_xlnm.Print_Area" localSheetId="0">'Overview'!$B$1:$L$38</definedName>
    <definedName name="_xlnm.Print_Area" localSheetId="1">'Completed - GD Braintree'!$B$1:$F$85</definedName>
    <definedName name="_xlnm.Print_Area" localSheetId="2">'Completed - Abington Fam Dental'!$B$1:$F$88</definedName>
    <definedName name="_xlnm.Print_Area" localSheetId="3">'Completed - GD Peabody'!$B$1:$F$91</definedName>
    <definedName name="_xlnm.Print_Area" localSheetId="4">'Completed - Portland Dental'!$B$1:$F$79</definedName>
    <definedName name="_xlnm.Print_Area" localSheetId="5">'Completed - GD Natick'!$B$1:$F$80</definedName>
    <definedName name="_xlnm.Print_Area" localSheetId="6">'Completed - Medford'!$B$1:$F$90</definedName>
    <definedName name="_xlnm.Print_Area" localSheetId="7">'Completed - Willimantic Dental'!$B$1:$F$80</definedName>
    <definedName name="_xlnm.Print_Area" localSheetId="8">'In Process - Canton Dental'!$B$1:$F$78</definedName>
    <definedName name="_xlnm.Print_Area" localSheetId="9">'In Process - GD Rochester'!$B$1:$F$82</definedName>
    <definedName name="_xlnm.Print_Area" localSheetId="10">'Quincy Carpet Tile'!$B$1:$F$73</definedName>
    <definedName name="_xlnm.Print_Area" localSheetId="11">'Sunrise Family Dental'!$B$1:$F$90</definedName>
    <definedName name="_xlnm.Print_Area" localSheetId="12">'Chelmsford Office'!$B$1:$F$73</definedName>
    <definedName name="_xlnm.Print_Area" localSheetId="13">'Meriden Dental'!$B$1:$F$87</definedName>
    <definedName name="_xlnm.Print_Area" localSheetId="14">'Family Dental Newington'!$B$1:$F$80</definedName>
    <definedName name="_xlnm.Print_Area" localSheetId="15">'New Haven Dental Flooring'!$B$1:$F$130</definedName>
    <definedName name="_xlnm.Print_Area" localSheetId="16">'New Haven Dental Painting'!$B$1:$F$56</definedName>
    <definedName name="_xlnm.Print_Area" localSheetId="17">'Medford - Full (Mat + Labor)'!$B$1:$F$95</definedName>
    <definedName name="_xlnm.Print_Area" localSheetId="18">'Great Hill Dental - Partial'!$B$1:$F$124</definedName>
    <definedName name="_xlnm.Print_Area" localSheetId="19">'Great Hill Dental Full LVP'!$B$1:$F$127</definedName>
    <definedName name="_xlnm.Print_Area" localSheetId="20">'Selinsgrove'!$B$1:$F$134</definedName>
  </definedNames>
  <calcPr calcId="124519" fullCalcOnLoad="1"/>
</workbook>
</file>

<file path=xl/styles.xml><?xml version="1.0" encoding="utf-8"?>
<styleSheet xmlns="http://schemas.openxmlformats.org/spreadsheetml/2006/main">
  <numFmts count="11">
    <numFmt numFmtId="164" formatCode="@_)"/>
    <numFmt numFmtId="165" formatCode="$#,##0.00_);($#,##0.00);&quot;–&quot;_)"/>
    <numFmt numFmtId="166" formatCode="00"/>
    <numFmt numFmtId="167" formatCode="#,##0_)"/>
    <numFmt numFmtId="168" formatCode="$#,##0.00_)"/>
    <numFmt numFmtId="169" formatCode="#,##0.0_)"/>
    <numFmt numFmtId="170" formatCode="0.00%_)"/>
    <numFmt numFmtId="171" formatCode="0%_)"/>
    <numFmt numFmtId="172" formatCode="$#,##0.000_)"/>
    <numFmt numFmtId="173" formatCode="$#,##0_);($#,##0);&quot;–&quot;_)"/>
    <numFmt numFmtId="174" formatCode="yyyy-mm-dd h:mm:ss"/>
  </numFmts>
  <fonts count="38">
    <font>
      <name val="Calibri"/>
      <family val="2"/>
      <color theme="1"/>
      <sz val="11"/>
      <scheme val="minor"/>
    </font>
    <font>
      <name val="Garamond"/>
      <b val="1"/>
      <color rgb="00156082"/>
      <sz val="9"/>
    </font>
    <font>
      <name val="Garamond"/>
      <b val="1"/>
      <color rgb="00FFFFFF"/>
      <sz val="8.5"/>
    </font>
    <font>
      <name val="Garamond"/>
      <b val="1"/>
      <color rgb="000E2841"/>
      <sz val="24"/>
    </font>
    <font>
      <name val="Garamond"/>
      <i val="1"/>
      <color rgb="005B6770"/>
      <sz val="13"/>
    </font>
    <font>
      <name val="Garamond"/>
      <b val="1"/>
      <color rgb="007A8590"/>
      <sz val="8.5"/>
    </font>
    <font>
      <name val="Garamond"/>
      <color rgb="000E2841"/>
      <sz val="11.5"/>
    </font>
    <font>
      <name val="Garamond"/>
      <b val="1"/>
      <color rgb="000E2841"/>
      <sz val="14"/>
    </font>
    <font>
      <name val="Garamond"/>
      <b val="1"/>
      <color rgb="00FFFFFF"/>
      <sz val="10"/>
    </font>
    <font>
      <name val="Garamond"/>
      <b val="1"/>
      <color rgb="00156082"/>
      <sz val="10"/>
    </font>
    <font>
      <name val="Garamond"/>
      <color rgb="007A8590"/>
      <sz val="9.5"/>
    </font>
    <font>
      <name val="Garamond"/>
      <color rgb="001B2A38"/>
      <sz val="11.5"/>
    </font>
    <font>
      <name val="Garamond"/>
      <color rgb="005B6770"/>
      <sz val="11"/>
    </font>
    <font>
      <name val="Garamond"/>
      <b val="1"/>
      <color rgb="00FFFFFF"/>
      <sz val="13"/>
    </font>
    <font>
      <name val="Garamond"/>
      <b val="1"/>
      <color rgb="00FFFFFF"/>
      <sz val="14"/>
    </font>
    <font>
      <name val="Garamond"/>
      <b val="1"/>
      <color rgb="000E2841"/>
      <sz val="12"/>
    </font>
    <font>
      <name val="Garamond"/>
      <b val="1"/>
      <color rgb="00156082"/>
      <sz val="11"/>
    </font>
    <font>
      <name val="Garamond"/>
      <b val="1"/>
      <color rgb="000E2841"/>
      <sz val="11"/>
    </font>
    <font>
      <name val="Garamond"/>
      <color rgb="00156082"/>
      <sz val="11"/>
    </font>
    <font>
      <name val="Garamond"/>
      <color rgb="001B2A38"/>
      <sz val="10.5"/>
    </font>
    <font>
      <name val="Garamond"/>
      <i val="1"/>
      <color rgb="007A8590"/>
      <sz val="9.5"/>
    </font>
    <font>
      <name val="Garamond"/>
      <i val="1"/>
      <color rgb="005B6770"/>
      <sz val="10.5"/>
    </font>
    <font>
      <name val="Garamond"/>
      <b val="1"/>
      <color rgb="00C00000"/>
      <sz val="10.5"/>
    </font>
    <font>
      <name val="Garamond"/>
      <b val="1"/>
      <color rgb="000E2841"/>
      <sz val="8.5"/>
    </font>
    <font>
      <name val="Garamond"/>
      <b val="1"/>
      <color rgb="00156082"/>
      <sz val="8.5"/>
    </font>
    <font>
      <name val="Garamond"/>
      <b val="1"/>
      <color rgb="00C00000"/>
      <sz val="8.5"/>
    </font>
    <font>
      <name val="Garamond"/>
      <i val="1"/>
      <color rgb="005B6770"/>
      <sz val="11"/>
    </font>
    <font>
      <name val="Garamond"/>
      <b val="1"/>
      <color rgb="000E2841"/>
      <sz val="26"/>
    </font>
    <font>
      <name val="Garamond"/>
      <b val="1"/>
      <color rgb="000E2841"/>
      <sz val="22"/>
    </font>
    <font>
      <name val="Garamond"/>
      <i val="1"/>
      <color rgb="005B6770"/>
      <sz val="9"/>
    </font>
    <font>
      <name val="Garamond"/>
      <b val="1"/>
      <color rgb="00156082"/>
      <sz val="11.5"/>
    </font>
    <font>
      <name val="Garamond"/>
      <color rgb="005B6770"/>
      <sz val="10.5"/>
    </font>
    <font>
      <name val="Garamond"/>
      <b val="1"/>
      <color rgb="001B2A38"/>
      <sz val="11.5"/>
    </font>
    <font>
      <name val="Garamond"/>
      <color rgb="007A8590"/>
      <sz val="11.5"/>
    </font>
    <font>
      <name val="Garamond"/>
      <b val="1"/>
      <color rgb="00FFFFFF"/>
      <sz val="12"/>
    </font>
    <font>
      <name val="Garamond"/>
      <i val="1"/>
      <color rgb="005B6770"/>
      <sz val="9.5"/>
    </font>
    <font>
      <name val="Garamond"/>
      <i val="1"/>
      <color rgb="007A8590"/>
      <sz val="9"/>
    </font>
    <font>
      <name val="Garamond"/>
      <color rgb="001B2A38"/>
      <sz val="10"/>
    </font>
  </fonts>
  <fills count="8">
    <fill>
      <patternFill/>
    </fill>
    <fill>
      <patternFill patternType="gray125"/>
    </fill>
    <fill>
      <patternFill patternType="solid">
        <fgColor rgb="00156082"/>
      </patternFill>
    </fill>
    <fill>
      <patternFill patternType="solid">
        <fgColor rgb="00E8F4FA"/>
      </patternFill>
    </fill>
    <fill>
      <patternFill patternType="solid">
        <fgColor rgb="000E2841"/>
      </patternFill>
    </fill>
    <fill>
      <patternFill patternType="solid">
        <fgColor rgb="00C0E6F5"/>
      </patternFill>
    </fill>
    <fill>
      <patternFill patternType="solid">
        <fgColor rgb="00FFF2CC"/>
      </patternFill>
    </fill>
    <fill>
      <patternFill patternType="solid">
        <fgColor rgb="0044B3E1"/>
      </patternFill>
    </fill>
  </fills>
  <borders count="11">
    <border>
      <left/>
      <right/>
      <top/>
      <bottom/>
      <diagonal/>
    </border>
    <border>
      <left/>
      <right/>
      <top/>
      <bottom style="medium">
        <color rgb="00156082"/>
      </bottom>
    </border>
    <border>
      <left/>
      <right/>
      <top/>
      <bottom style="thin">
        <color rgb="00D9DEE5"/>
      </bottom>
    </border>
    <border>
      <left/>
      <right/>
      <top/>
      <bottom style="hair">
        <color rgb="00D9DEE5"/>
      </bottom>
    </border>
    <border>
      <left/>
      <right/>
      <top style="thin">
        <color rgb="009AA7B2"/>
      </top>
      <bottom/>
    </border>
    <border>
      <left/>
      <right/>
      <top/>
      <bottom style="thin">
        <color rgb="009AA7B2"/>
      </bottom>
    </border>
    <border>
      <left style="thin">
        <color rgb="00D4A017"/>
      </left>
      <right style="thin">
        <color rgb="00D4A017"/>
      </right>
      <top style="thin">
        <color rgb="00D4A017"/>
      </top>
      <bottom style="thin">
        <color rgb="00D4A017"/>
      </bottom>
    </border>
    <border>
      <left style="medium">
        <color rgb="00156082"/>
      </left>
      <right/>
      <top/>
      <bottom/>
    </border>
    <border>
      <left style="medium">
        <color rgb="00156082"/>
      </left>
      <right/>
      <top/>
      <bottom style="thin">
        <color rgb="00D9DEE5"/>
      </bottom>
    </border>
    <border>
      <left/>
      <right/>
      <top/>
      <bottom style="thin">
        <color rgb="00D9DEE5"/>
      </bottom>
      <diagonal/>
    </border>
    <border>
      <left/>
      <right/>
      <top style="thin">
        <color rgb="00D9DEE5"/>
      </top>
      <bottom/>
    </border>
  </borders>
  <cellStyleXfs count="1">
    <xf numFmtId="0" fontId="0" fillId="0" borderId="0"/>
  </cellStyleXfs>
  <cellXfs count="71">
    <xf numFmtId="0" fontId="0" fillId="0" borderId="0" pivotButton="0" quotePrefix="0" xfId="0"/>
    <xf numFmtId="0" fontId="0" fillId="2" borderId="0" pivotButton="0" quotePrefix="0" xfId="0"/>
    <xf numFmtId="0" fontId="1" fillId="0" borderId="0" pivotButton="0" quotePrefix="0" xfId="0"/>
    <xf numFmtId="0" fontId="5" fillId="0" borderId="0" applyAlignment="1" pivotButton="0" quotePrefix="0" xfId="0">
      <alignment horizontal="right" vertical="center"/>
    </xf>
    <xf numFmtId="0" fontId="27" fillId="0" borderId="0" applyAlignment="1" pivotButton="0" quotePrefix="0" xfId="0">
      <alignment horizontal="left" vertical="bottom"/>
    </xf>
    <xf numFmtId="0" fontId="4" fillId="0" borderId="0" applyAlignment="1" pivotButton="0" quotePrefix="0" xfId="0">
      <alignment horizontal="left" vertical="top"/>
    </xf>
    <xf numFmtId="0" fontId="0" fillId="0" borderId="1" pivotButton="0" quotePrefix="0" xfId="0"/>
    <xf numFmtId="0" fontId="5" fillId="0" borderId="7" applyAlignment="1" pivotButton="0" quotePrefix="0" xfId="0">
      <alignment horizontal="left" vertical="bottom" indent="1"/>
    </xf>
    <xf numFmtId="173" fontId="28" fillId="0" borderId="7" applyAlignment="1" pivotButton="0" quotePrefix="0" xfId="0">
      <alignment horizontal="left" vertical="center" indent="1"/>
    </xf>
    <xf numFmtId="0" fontId="29" fillId="0" borderId="8" applyAlignment="1" pivotButton="0" quotePrefix="0" xfId="0">
      <alignment horizontal="left" vertical="top" indent="1"/>
    </xf>
    <xf numFmtId="0" fontId="0" fillId="0" borderId="9" pivotButton="0" quotePrefix="0" xfId="0"/>
    <xf numFmtId="0" fontId="8" fillId="2" borderId="0" applyAlignment="1" pivotButton="0" quotePrefix="0" xfId="0">
      <alignment horizontal="center" vertical="center"/>
    </xf>
    <xf numFmtId="0" fontId="8" fillId="2" borderId="0" applyAlignment="1" pivotButton="0" quotePrefix="0" xfId="0">
      <alignment horizontal="left" vertical="center" indent="1"/>
    </xf>
    <xf numFmtId="164" fontId="8" fillId="2" borderId="0" applyAlignment="1" pivotButton="0" quotePrefix="0" xfId="0">
      <alignment horizontal="right" vertical="center"/>
    </xf>
    <xf numFmtId="0" fontId="10" fillId="0" borderId="3" applyAlignment="1" pivotButton="0" quotePrefix="0" xfId="0">
      <alignment horizontal="center" vertical="center"/>
    </xf>
    <xf numFmtId="0" fontId="30" fillId="0" borderId="3" applyAlignment="1" pivotButton="0" quotePrefix="0" xfId="0">
      <alignment horizontal="left" vertical="center" indent="1"/>
    </xf>
    <xf numFmtId="0" fontId="19" fillId="0" borderId="3" applyAlignment="1" pivotButton="0" quotePrefix="0" xfId="0">
      <alignment horizontal="left" vertical="center" indent="1"/>
    </xf>
    <xf numFmtId="0" fontId="31" fillId="0" borderId="3" applyAlignment="1" pivotButton="0" quotePrefix="0" xfId="0">
      <alignment horizontal="left" vertical="center" indent="1"/>
    </xf>
    <xf numFmtId="164" fontId="31" fillId="0" borderId="3" applyAlignment="1" pivotButton="0" quotePrefix="0" xfId="0">
      <alignment horizontal="right" vertical="center"/>
    </xf>
    <xf numFmtId="165" fontId="11" fillId="0" borderId="3" applyAlignment="1" pivotButton="0" quotePrefix="0" xfId="0">
      <alignment horizontal="right" vertical="center"/>
    </xf>
    <xf numFmtId="165" fontId="32" fillId="0" borderId="3" applyAlignment="1" pivotButton="0" quotePrefix="0" xfId="0">
      <alignment horizontal="right" vertical="center"/>
    </xf>
    <xf numFmtId="164" fontId="33" fillId="0" borderId="3" applyAlignment="1" pivotButton="0" quotePrefix="0" xfId="0">
      <alignment horizontal="right" vertical="center"/>
    </xf>
    <xf numFmtId="0" fontId="0" fillId="4" borderId="0" pivotButton="0" quotePrefix="0" xfId="0"/>
    <xf numFmtId="0" fontId="34" fillId="4" borderId="0" applyAlignment="1" pivotButton="0" quotePrefix="0" xfId="0">
      <alignment horizontal="left" vertical="center" indent="1"/>
    </xf>
    <xf numFmtId="165" fontId="34" fillId="4" borderId="0" applyAlignment="1" pivotButton="0" quotePrefix="0" xfId="0">
      <alignment horizontal="right" vertical="center"/>
    </xf>
    <xf numFmtId="0" fontId="35" fillId="0" borderId="0" applyAlignment="1" pivotButton="0" quotePrefix="0" xfId="0">
      <alignment horizontal="left" vertical="top" wrapText="1"/>
    </xf>
    <xf numFmtId="0" fontId="36" fillId="0" borderId="10" applyAlignment="1" pivotButton="0" quotePrefix="0" xfId="0">
      <alignment horizontal="left" vertical="center"/>
    </xf>
    <xf numFmtId="0" fontId="1" fillId="0" borderId="0" applyAlignment="1" pivotButton="0" quotePrefix="0" xfId="0">
      <alignment horizontal="left" vertical="center"/>
    </xf>
    <xf numFmtId="0" fontId="2" fillId="2" borderId="0" applyAlignment="1" pivotButton="0" quotePrefix="0" xfId="0">
      <alignment horizontal="center" vertical="center"/>
    </xf>
    <xf numFmtId="0" fontId="3" fillId="0" borderId="0" applyAlignment="1" pivotButton="0" quotePrefix="0" xfId="0">
      <alignment horizontal="left" vertical="bottom"/>
    </xf>
    <xf numFmtId="0" fontId="5" fillId="0" borderId="0" applyAlignment="1" pivotButton="0" quotePrefix="0" xfId="0">
      <alignment horizontal="left" vertical="bottom"/>
    </xf>
    <xf numFmtId="164" fontId="5" fillId="0" borderId="0" applyAlignment="1" pivotButton="0" quotePrefix="0" xfId="0">
      <alignment horizontal="right" vertical="bottom"/>
    </xf>
    <xf numFmtId="0" fontId="6" fillId="0" borderId="0" applyAlignment="1" pivotButton="0" quotePrefix="0" xfId="0">
      <alignment horizontal="left" vertical="top"/>
    </xf>
    <xf numFmtId="165" fontId="7" fillId="0" borderId="0" applyAlignment="1" pivotButton="0" quotePrefix="0" xfId="0">
      <alignment horizontal="right" vertical="top"/>
    </xf>
    <xf numFmtId="0" fontId="0" fillId="3" borderId="2" pivotButton="0" quotePrefix="0" xfId="0"/>
    <xf numFmtId="0" fontId="9" fillId="3" borderId="2" applyAlignment="1" pivotButton="0" quotePrefix="0" xfId="0">
      <alignment horizontal="left" vertical="center" indent="1"/>
    </xf>
    <xf numFmtId="166" fontId="10" fillId="0" borderId="3" applyAlignment="1" pivotButton="0" quotePrefix="0" xfId="0">
      <alignment horizontal="center" vertical="center"/>
    </xf>
    <xf numFmtId="0" fontId="11" fillId="0" borderId="3" applyAlignment="1" pivotButton="0" quotePrefix="0" xfId="0">
      <alignment horizontal="left" vertical="center" indent="1"/>
    </xf>
    <xf numFmtId="167" fontId="11" fillId="0" borderId="3" applyAlignment="1" pivotButton="0" quotePrefix="0" xfId="0">
      <alignment horizontal="right" vertical="center"/>
    </xf>
    <xf numFmtId="168" fontId="11" fillId="0" borderId="3" applyAlignment="1" pivotButton="0" quotePrefix="0" xfId="0">
      <alignment horizontal="right" vertical="center"/>
    </xf>
    <xf numFmtId="169" fontId="11" fillId="0" borderId="3" applyAlignment="1" pivotButton="0" quotePrefix="0" xfId="0">
      <alignment horizontal="right" vertical="center"/>
    </xf>
    <xf numFmtId="0" fontId="0" fillId="0" borderId="4" pivotButton="0" quotePrefix="0" xfId="0"/>
    <xf numFmtId="0" fontId="12" fillId="0" borderId="4" applyAlignment="1" pivotButton="0" quotePrefix="0" xfId="0">
      <alignment horizontal="left" vertical="center" indent="1"/>
    </xf>
    <xf numFmtId="165" fontId="11" fillId="0" borderId="4" applyAlignment="1" pivotButton="0" quotePrefix="0" xfId="0">
      <alignment horizontal="right" vertical="center"/>
    </xf>
    <xf numFmtId="0" fontId="12" fillId="0" borderId="0" applyAlignment="1" pivotButton="0" quotePrefix="0" xfId="0">
      <alignment horizontal="left" vertical="center" indent="1"/>
    </xf>
    <xf numFmtId="165" fontId="11" fillId="0" borderId="0" applyAlignment="1" pivotButton="0" quotePrefix="0" xfId="0">
      <alignment horizontal="right" vertical="center"/>
    </xf>
    <xf numFmtId="170" fontId="12" fillId="0" borderId="0" applyAlignment="1" pivotButton="0" quotePrefix="0" xfId="0">
      <alignment horizontal="right" vertical="center"/>
    </xf>
    <xf numFmtId="0" fontId="13" fillId="4" borderId="0" applyAlignment="1" pivotButton="0" quotePrefix="0" xfId="0">
      <alignment horizontal="left" vertical="center" indent="1"/>
    </xf>
    <xf numFmtId="165" fontId="14" fillId="4" borderId="0" applyAlignment="1" pivotButton="0" quotePrefix="0" xfId="0">
      <alignment horizontal="right" vertical="center"/>
    </xf>
    <xf numFmtId="0" fontId="0" fillId="5" borderId="0" pivotButton="0" quotePrefix="0" xfId="0"/>
    <xf numFmtId="0" fontId="15" fillId="5" borderId="0" applyAlignment="1" pivotButton="0" quotePrefix="0" xfId="0">
      <alignment horizontal="left" vertical="center" indent="1"/>
    </xf>
    <xf numFmtId="171" fontId="15" fillId="5" borderId="0" applyAlignment="1" pivotButton="0" quotePrefix="0" xfId="0">
      <alignment horizontal="right" vertical="center"/>
    </xf>
    <xf numFmtId="165" fontId="15" fillId="5" borderId="0" applyAlignment="1" pivotButton="0" quotePrefix="0" xfId="0">
      <alignment horizontal="right" vertical="center"/>
    </xf>
    <xf numFmtId="0" fontId="0" fillId="0" borderId="5" pivotButton="0" quotePrefix="0" xfId="0"/>
    <xf numFmtId="0" fontId="12" fillId="0" borderId="5" applyAlignment="1" pivotButton="0" quotePrefix="0" xfId="0">
      <alignment horizontal="left" vertical="center" indent="1"/>
    </xf>
    <xf numFmtId="165" fontId="11" fillId="0" borderId="5" applyAlignment="1" pivotButton="0" quotePrefix="0" xfId="0">
      <alignment horizontal="right" vertical="center"/>
    </xf>
    <xf numFmtId="0" fontId="16" fillId="0" borderId="1" applyAlignment="1" pivotButton="0" quotePrefix="0" xfId="0">
      <alignment horizontal="left" vertical="bottom"/>
    </xf>
    <xf numFmtId="0" fontId="17" fillId="0" borderId="0" applyAlignment="1" pivotButton="0" quotePrefix="0" xfId="0">
      <alignment horizontal="left" vertical="bottom" indent="1"/>
    </xf>
    <xf numFmtId="0" fontId="18" fillId="0" borderId="0" applyAlignment="1" pivotButton="0" quotePrefix="0" xfId="0">
      <alignment horizontal="right" vertical="top"/>
    </xf>
    <xf numFmtId="0" fontId="19" fillId="0" borderId="0" applyAlignment="1" pivotButton="0" quotePrefix="0" xfId="0">
      <alignment horizontal="left" vertical="top" wrapText="1" indent="1"/>
    </xf>
    <xf numFmtId="0" fontId="20" fillId="0" borderId="0" applyAlignment="1" pivotButton="0" quotePrefix="0" xfId="0">
      <alignment horizontal="left" vertical="center" indent="1"/>
    </xf>
    <xf numFmtId="164" fontId="21" fillId="0" borderId="3" applyAlignment="1" pivotButton="0" quotePrefix="0" xfId="0">
      <alignment horizontal="right" vertical="center"/>
    </xf>
    <xf numFmtId="0" fontId="22" fillId="6" borderId="6" applyAlignment="1" pivotButton="0" quotePrefix="0" xfId="0">
      <alignment horizontal="left" vertical="center" wrapText="1" indent="1"/>
    </xf>
    <xf numFmtId="0" fontId="23" fillId="7" borderId="0" applyAlignment="1" pivotButton="0" quotePrefix="0" xfId="0">
      <alignment horizontal="center" vertical="center"/>
    </xf>
    <xf numFmtId="0" fontId="24" fillId="3" borderId="0" applyAlignment="1" pivotButton="0" quotePrefix="0" xfId="0">
      <alignment horizontal="center" vertical="center"/>
    </xf>
    <xf numFmtId="0" fontId="25" fillId="6" borderId="0" applyAlignment="1" pivotButton="0" quotePrefix="0" xfId="0">
      <alignment horizontal="center" vertical="center"/>
    </xf>
    <xf numFmtId="172" fontId="11" fillId="0" borderId="3" applyAlignment="1" pivotButton="0" quotePrefix="0" xfId="0">
      <alignment horizontal="right" vertical="center"/>
    </xf>
    <xf numFmtId="164" fontId="26" fillId="0" borderId="0" applyAlignment="1" pivotButton="0" quotePrefix="0" xfId="0">
      <alignment horizontal="right" vertical="center"/>
    </xf>
    <xf numFmtId="0" fontId="8" fillId="2" borderId="0" applyAlignment="1" pivotButton="0" quotePrefix="0" xfId="0">
      <alignment horizontal="left" vertical="top" wrapText="1"/>
    </xf>
    <xf numFmtId="0" fontId="37" fillId="0" borderId="0" applyAlignment="1" pivotButton="0" quotePrefix="0" xfId="0">
      <alignment horizontal="left" vertical="top" wrapText="1"/>
    </xf>
    <xf numFmtId="14" fontId="37"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Matt Levy</author>
  </authors>
  <commentList>
    <comment ref="C71" authorId="0" shapeId="0">
      <text>
        <t>Matt Levy:
Source: 42 North Carpet Tile- Family Dental Practice Newington.pdf (DHS estimate), Warranty &amp; cancellations section</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2</col>
      <colOff>0</colOff>
      <row>45</row>
      <rowOff>0</rowOff>
    </from>
    <ext cx="2800350" cy="8086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2</col>
      <colOff>0</colOff>
      <row>88</row>
      <rowOff>0</rowOff>
    </from>
    <ext cx="7000875" cy="7486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2</col>
      <colOff>0</colOff>
      <row>50</row>
      <rowOff>0</rowOff>
    </from>
    <ext cx="2800350" cy="8086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2</col>
      <colOff>0</colOff>
      <row>87</row>
      <rowOff>0</rowOff>
    </from>
    <ext cx="4991100" cy="6496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2</col>
      <colOff>0</colOff>
      <row>90</row>
      <rowOff>0</rowOff>
    </from>
    <ext cx="5029200" cy="6581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2</col>
      <colOff>0</colOff>
      <row>111</row>
      <rowOff>0</rowOff>
    </from>
    <ext cx="7000875" cy="3838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1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6.xml.rels><Relationships xmlns="http://schemas.openxmlformats.org/package/2006/relationships"><Relationship Type="http://schemas.openxmlformats.org/officeDocument/2006/relationships/drawing" Target="/xl/drawings/drawing2.xml" Id="rId1"/></Relationships>
</file>

<file path=xl/worksheets/_rels/sheet18.xml.rels><Relationships xmlns="http://schemas.openxmlformats.org/package/2006/relationships"><Relationship Type="http://schemas.openxmlformats.org/officeDocument/2006/relationships/drawing" Target="/xl/drawings/drawing3.xml" Id="rId1"/></Relationships>
</file>

<file path=xl/worksheets/_rels/sheet19.xml.rels><Relationships xmlns="http://schemas.openxmlformats.org/package/2006/relationships"><Relationship Type="http://schemas.openxmlformats.org/officeDocument/2006/relationships/drawing" Target="/xl/drawings/drawing4.xml" Id="rId1"/></Relationships>
</file>

<file path=xl/worksheets/_rels/sheet20.xml.rels><Relationships xmlns="http://schemas.openxmlformats.org/package/2006/relationships"><Relationship Type="http://schemas.openxmlformats.org/officeDocument/2006/relationships/drawing" Target="/xl/drawings/drawing5.xml" Id="rId1"/></Relationships>
</file>

<file path=xl/worksheets/_rels/sheet21.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0E2841"/>
    <outlinePr summaryBelow="1" summaryRight="1"/>
    <pageSetUpPr fitToPage="1"/>
  </sheetPr>
  <dimension ref="A1:M38"/>
  <sheetViews>
    <sheetView showGridLines="0" showRowColHeaders="0" tabSelected="1" zoomScale="100" workbookViewId="0">
      <selection activeCell="A1" sqref="A1"/>
    </sheetView>
  </sheetViews>
  <sheetFormatPr baseColWidth="8" defaultRowHeight="15"/>
  <cols>
    <col width="2.5" customWidth="1" min="1" max="1"/>
    <col width="5" customWidth="1" min="2" max="2"/>
    <col width="42" customWidth="1" min="3" max="3"/>
    <col width="14" customWidth="1" min="4" max="4"/>
    <col width="33" customWidth="1" min="5" max="5"/>
    <col width="11" customWidth="1" min="6" max="6"/>
    <col width="18" customWidth="1" min="7" max="7"/>
    <col width="18" customWidth="1" min="8" max="8"/>
    <col width="10" customWidth="1" min="9" max="9"/>
    <col width="10" customWidth="1" min="10" max="10"/>
    <col width="13" customWidth="1" min="11" max="11"/>
    <col width="14" customWidth="1" min="12" max="12"/>
    <col width="2.5" customWidth="1" min="13" max="13"/>
  </cols>
  <sheetData>
    <row r="1" ht="6" customHeight="1">
      <c r="A1" s="1" t="n"/>
      <c r="B1" s="1" t="n"/>
      <c r="C1" s="1" t="n"/>
      <c r="D1" s="1" t="n"/>
      <c r="E1" s="1" t="n"/>
      <c r="F1" s="1" t="n"/>
      <c r="G1" s="1" t="n"/>
      <c r="H1" s="1" t="n"/>
      <c r="I1" s="1" t="n"/>
      <c r="J1" s="1" t="n"/>
      <c r="K1" s="1" t="n"/>
      <c r="L1" s="1" t="n"/>
      <c r="M1" s="1" t="n"/>
    </row>
    <row r="2" ht="15" customHeight="1"/>
    <row r="3" ht="18" customHeight="1">
      <c r="B3" s="2" t="inlineStr">
        <is>
          <t>DYNAMIC HOME SOLUTIONS (DHS)   |   PORTFOLIO OVERVIEW</t>
        </is>
      </c>
      <c r="J3" s="3" t="inlineStr">
        <is>
          <t>AS OF SEPTEMBER 24, 2026</t>
        </is>
      </c>
    </row>
    <row r="4" ht="40" customHeight="1">
      <c r="B4" s="4" t="inlineStr">
        <is>
          <t>42 North — Retail Flooring Proposals</t>
        </is>
      </c>
    </row>
    <row r="5" ht="22" customHeight="1">
      <c r="B5" s="5" t="inlineStr">
        <is>
          <t>20 customer-facing proposals across 42 North locations  —  live totals linked to each proposal tab</t>
        </is>
      </c>
    </row>
    <row r="6" ht="6" customHeight="1">
      <c r="B6" s="6" t="n"/>
      <c r="C6" s="6" t="n"/>
      <c r="D6" s="6" t="n"/>
      <c r="E6" s="6" t="n"/>
      <c r="F6" s="6" t="n"/>
      <c r="G6" s="6" t="n"/>
      <c r="H6" s="6" t="n"/>
      <c r="I6" s="6" t="n"/>
      <c r="J6" s="6" t="n"/>
      <c r="K6" s="6" t="n"/>
      <c r="L6" s="6" t="n"/>
    </row>
    <row r="7" ht="12" customHeight="1"/>
    <row r="8" ht="16" customHeight="1">
      <c r="B8" s="7" t="inlineStr">
        <is>
          <t>TOTAL PROPOSAL VALUE</t>
        </is>
      </c>
      <c r="D8" s="7" t="inlineStr">
        <is>
          <t>COMPLETED</t>
        </is>
      </c>
      <c r="F8" s="7" t="inlineStr">
        <is>
          <t>IN PROCESS</t>
        </is>
      </c>
      <c r="I8" s="7" t="inlineStr">
        <is>
          <t>OPEN PROPOSALS</t>
        </is>
      </c>
    </row>
    <row r="9" ht="30" customHeight="1">
      <c r="B9" s="8">
        <f>SUM($K$14:$K$33)</f>
        <v/>
      </c>
      <c r="D9" s="8">
        <f>SUMIF($D$14:$D$33,"Completed",$K$14:$K$33)</f>
        <v/>
      </c>
      <c r="F9" s="8">
        <f>SUMIF($D$14:$D$33,"In process",$K$14:$K$33)</f>
        <v/>
      </c>
      <c r="I9" s="8">
        <f>SUMIF($D$14:$D$33,"Proposal",$K$14:$K$33)+SUMIF($D$14:$D$33,"Needs revisit",$K$14:$K$33)</f>
        <v/>
      </c>
    </row>
    <row r="10" ht="16" customHeight="1">
      <c r="B10" s="9" t="inlineStr">
        <is>
          <t>20 proposals</t>
        </is>
      </c>
      <c r="C10" s="10" t="n"/>
      <c r="D10" s="9">
        <f>COUNTIF($D$14:$D$33,"Completed")&amp;" proposals"</f>
        <v/>
      </c>
      <c r="E10" s="10" t="n"/>
      <c r="F10" s="9">
        <f>COUNTIF($D$14:$D$33,"In process")&amp;" proposals"</f>
        <v/>
      </c>
      <c r="G10" s="10" t="n"/>
      <c r="H10" s="10" t="n"/>
      <c r="I10" s="9">
        <f>(COUNTIF($D$14:$D$33,"Proposal")+COUNTIF($D$14:$D$33,"Needs revisit"))&amp;" proposals (incl. needs-revisit)"</f>
        <v/>
      </c>
      <c r="J10" s="10" t="n"/>
      <c r="K10" s="10" t="n"/>
      <c r="L10" s="10" t="n"/>
    </row>
    <row r="11" ht="14" customHeight="1"/>
    <row r="12" ht="6" customHeight="1"/>
    <row r="13" ht="24" customHeight="1">
      <c r="B13" s="11" t="inlineStr">
        <is>
          <t>#</t>
        </is>
      </c>
      <c r="C13" s="12" t="inlineStr">
        <is>
          <t>PROPOSAL</t>
        </is>
      </c>
      <c r="D13" s="12" t="inlineStr">
        <is>
          <t>STATUS</t>
        </is>
      </c>
      <c r="E13" s="12" t="inlineStr">
        <is>
          <t>SCOPE</t>
        </is>
      </c>
      <c r="F13" s="13" t="inlineStr">
        <is>
          <t>TAX RATE</t>
        </is>
      </c>
      <c r="G13" s="13" t="inlineStr">
        <is>
          <t>LABOR</t>
        </is>
      </c>
      <c r="H13" s="13" t="inlineStr">
        <is>
          <t>MATERIALS</t>
        </is>
      </c>
      <c r="I13" s="13" t="inlineStr">
        <is>
          <t>FREIGHT</t>
        </is>
      </c>
      <c r="J13" s="13" t="inlineStr">
        <is>
          <t>TAX</t>
        </is>
      </c>
      <c r="K13" s="13" t="inlineStr">
        <is>
          <t>TOTAL</t>
        </is>
      </c>
      <c r="L13" s="13" t="inlineStr">
        <is>
          <t>DEPOSIT (50%)</t>
        </is>
      </c>
    </row>
    <row r="14" ht="21" customHeight="1">
      <c r="B14" s="14" t="n">
        <v>1</v>
      </c>
      <c r="C14" s="15" t="inlineStr">
        <is>
          <t>Gentle Dental Braintree</t>
        </is>
      </c>
      <c r="D14" s="16" t="inlineStr">
        <is>
          <t>Completed</t>
        </is>
      </c>
      <c r="E14" s="17" t="inlineStr">
        <is>
          <t>LVT &amp; carpet tile flooring</t>
        </is>
      </c>
      <c r="F14" s="18" t="inlineStr">
        <is>
          <t>6.25%</t>
        </is>
      </c>
      <c r="G14" s="19">
        <f>'Completed - GD Braintree'!F34</f>
        <v/>
      </c>
      <c r="H14" s="19">
        <f>'Completed - GD Braintree'!F35</f>
        <v/>
      </c>
      <c r="I14" s="19">
        <f>'Completed - GD Braintree'!F36</f>
        <v/>
      </c>
      <c r="J14" s="19">
        <f>'Completed - GD Braintree'!F37</f>
        <v/>
      </c>
      <c r="K14" s="20">
        <f>'Completed - GD Braintree'!F38</f>
        <v/>
      </c>
      <c r="L14" s="19">
        <f>'Completed - GD Braintree'!F39</f>
        <v/>
      </c>
    </row>
    <row r="15" ht="21" customHeight="1">
      <c r="B15" s="14" t="n">
        <v>2</v>
      </c>
      <c r="C15" s="15" t="inlineStr">
        <is>
          <t>Abington Family Dental</t>
        </is>
      </c>
      <c r="D15" s="16" t="inlineStr">
        <is>
          <t>Completed</t>
        </is>
      </c>
      <c r="E15" s="17" t="inlineStr">
        <is>
          <t>LVT &amp; carpet tile flooring</t>
        </is>
      </c>
      <c r="F15" s="18" t="inlineStr">
        <is>
          <t>6.25%</t>
        </is>
      </c>
      <c r="G15" s="19">
        <f>'Completed - Abington Fam Dental'!F37</f>
        <v/>
      </c>
      <c r="H15" s="19">
        <f>'Completed - Abington Fam Dental'!F38</f>
        <v/>
      </c>
      <c r="I15" s="19">
        <f>'Completed - Abington Fam Dental'!F39</f>
        <v/>
      </c>
      <c r="J15" s="19">
        <f>'Completed - Abington Fam Dental'!F40</f>
        <v/>
      </c>
      <c r="K15" s="20">
        <f>'Completed - Abington Fam Dental'!F41</f>
        <v/>
      </c>
      <c r="L15" s="19">
        <f>'Completed - Abington Fam Dental'!F42</f>
        <v/>
      </c>
    </row>
    <row r="16" ht="21" customHeight="1">
      <c r="B16" s="14" t="n">
        <v>3</v>
      </c>
      <c r="C16" s="15" t="inlineStr">
        <is>
          <t>Gentle Dental Peabody</t>
        </is>
      </c>
      <c r="D16" s="16" t="inlineStr">
        <is>
          <t>Completed</t>
        </is>
      </c>
      <c r="E16" s="17" t="inlineStr">
        <is>
          <t>LVT &amp; carpet tile flooring</t>
        </is>
      </c>
      <c r="F16" s="18" t="inlineStr">
        <is>
          <t>6.25%</t>
        </is>
      </c>
      <c r="G16" s="19">
        <f>'Completed - GD Peabody'!F36</f>
        <v/>
      </c>
      <c r="H16" s="19">
        <f>'Completed - GD Peabody'!F37</f>
        <v/>
      </c>
      <c r="I16" s="19">
        <f>'Completed - GD Peabody'!F38</f>
        <v/>
      </c>
      <c r="J16" s="19">
        <f>'Completed - GD Peabody'!F39</f>
        <v/>
      </c>
      <c r="K16" s="20">
        <f>'Completed - GD Peabody'!F40</f>
        <v/>
      </c>
      <c r="L16" s="19">
        <f>'Completed - GD Peabody'!F41</f>
        <v/>
      </c>
    </row>
    <row r="17" ht="21" customHeight="1">
      <c r="B17" s="14" t="n">
        <v>4</v>
      </c>
      <c r="C17" s="15" t="inlineStr">
        <is>
          <t>Portland Dental</t>
        </is>
      </c>
      <c r="D17" s="16" t="inlineStr">
        <is>
          <t>Completed</t>
        </is>
      </c>
      <c r="E17" s="17" t="inlineStr">
        <is>
          <t>LVT flooring</t>
        </is>
      </c>
      <c r="F17" s="18" t="inlineStr">
        <is>
          <t>5.5%</t>
        </is>
      </c>
      <c r="G17" s="19">
        <f>'Completed - Portland Dental'!F28</f>
        <v/>
      </c>
      <c r="H17" s="19">
        <f>'Completed - Portland Dental'!F29</f>
        <v/>
      </c>
      <c r="I17" s="19">
        <f>'Completed - Portland Dental'!F30</f>
        <v/>
      </c>
      <c r="J17" s="19">
        <f>'Completed - Portland Dental'!F31</f>
        <v/>
      </c>
      <c r="K17" s="20">
        <f>'Completed - Portland Dental'!F32</f>
        <v/>
      </c>
      <c r="L17" s="19">
        <f>'Completed - Portland Dental'!F33</f>
        <v/>
      </c>
    </row>
    <row r="18" ht="21" customHeight="1">
      <c r="B18" s="14" t="n">
        <v>5</v>
      </c>
      <c r="C18" s="15" t="inlineStr">
        <is>
          <t>Natick Gentle Dental</t>
        </is>
      </c>
      <c r="D18" s="16" t="inlineStr">
        <is>
          <t>Completed</t>
        </is>
      </c>
      <c r="E18" s="17" t="inlineStr">
        <is>
          <t>LVT flooring</t>
        </is>
      </c>
      <c r="F18" s="18" t="inlineStr">
        <is>
          <t>6.25%</t>
        </is>
      </c>
      <c r="G18" s="19">
        <f>'Completed - GD Natick'!F30</f>
        <v/>
      </c>
      <c r="H18" s="19">
        <f>'Completed - GD Natick'!F31</f>
        <v/>
      </c>
      <c r="I18" s="19">
        <f>'Completed - GD Natick'!F32</f>
        <v/>
      </c>
      <c r="J18" s="19">
        <f>'Completed - GD Natick'!F33</f>
        <v/>
      </c>
      <c r="K18" s="20">
        <f>'Completed - GD Natick'!F34</f>
        <v/>
      </c>
      <c r="L18" s="19">
        <f>'Completed - GD Natick'!F35</f>
        <v/>
      </c>
    </row>
    <row r="19" ht="21" customHeight="1">
      <c r="B19" s="14" t="n">
        <v>6</v>
      </c>
      <c r="C19" s="15" t="inlineStr">
        <is>
          <t>Medford Office — Labor + install materials</t>
        </is>
      </c>
      <c r="D19" s="16" t="inlineStr">
        <is>
          <t>Completed</t>
        </is>
      </c>
      <c r="E19" s="17" t="inlineStr">
        <is>
          <t>LVT &amp; carpet tile flooring</t>
        </is>
      </c>
      <c r="F19" s="18" t="inlineStr">
        <is>
          <t>6.25%</t>
        </is>
      </c>
      <c r="G19" s="19">
        <f>'Completed - Medford'!F26</f>
        <v/>
      </c>
      <c r="H19" s="19">
        <f>'Completed - Medford'!F27</f>
        <v/>
      </c>
      <c r="I19" s="21" t="inlineStr">
        <is>
          <t>–</t>
        </is>
      </c>
      <c r="J19" s="19">
        <f>'Completed - Medford'!F28</f>
        <v/>
      </c>
      <c r="K19" s="20">
        <f>'Completed - Medford'!F29</f>
        <v/>
      </c>
      <c r="L19" s="19">
        <f>'Completed - Medford'!F30</f>
        <v/>
      </c>
    </row>
    <row r="20" ht="21" customHeight="1">
      <c r="B20" s="14" t="n">
        <v>7</v>
      </c>
      <c r="C20" s="15" t="inlineStr">
        <is>
          <t>Willimantic Dental</t>
        </is>
      </c>
      <c r="D20" s="16" t="inlineStr">
        <is>
          <t>Completed</t>
        </is>
      </c>
      <c r="E20" s="17" t="inlineStr">
        <is>
          <t>Broadloom carpet flooring</t>
        </is>
      </c>
      <c r="F20" s="18" t="inlineStr">
        <is>
          <t>6.35%</t>
        </is>
      </c>
      <c r="G20" s="19">
        <f>'Completed - Willimantic Dental'!F29</f>
        <v/>
      </c>
      <c r="H20" s="19">
        <f>'Completed - Willimantic Dental'!F30</f>
        <v/>
      </c>
      <c r="I20" s="19">
        <f>'Completed - Willimantic Dental'!F31</f>
        <v/>
      </c>
      <c r="J20" s="19">
        <f>'Completed - Willimantic Dental'!F32</f>
        <v/>
      </c>
      <c r="K20" s="20">
        <f>'Completed - Willimantic Dental'!F33</f>
        <v/>
      </c>
      <c r="L20" s="19">
        <f>'Completed - Willimantic Dental'!F34</f>
        <v/>
      </c>
    </row>
    <row r="21" ht="21" customHeight="1">
      <c r="B21" s="14" t="n">
        <v>8</v>
      </c>
      <c r="C21" s="15" t="inlineStr">
        <is>
          <t>Canton Dental</t>
        </is>
      </c>
      <c r="D21" s="16" t="inlineStr">
        <is>
          <t>In process</t>
        </is>
      </c>
      <c r="E21" s="17" t="inlineStr">
        <is>
          <t>Carpet tile flooring</t>
        </is>
      </c>
      <c r="F21" s="18" t="inlineStr">
        <is>
          <t>6.25%</t>
        </is>
      </c>
      <c r="G21" s="19">
        <f>'In Process - Canton Dental'!F28</f>
        <v/>
      </c>
      <c r="H21" s="19">
        <f>'In Process - Canton Dental'!F29</f>
        <v/>
      </c>
      <c r="I21" s="19">
        <f>'In Process - Canton Dental'!F30</f>
        <v/>
      </c>
      <c r="J21" s="19">
        <f>'In Process - Canton Dental'!F31</f>
        <v/>
      </c>
      <c r="K21" s="20">
        <f>'In Process - Canton Dental'!F32</f>
        <v/>
      </c>
      <c r="L21" s="19">
        <f>'In Process - Canton Dental'!F33</f>
        <v/>
      </c>
    </row>
    <row r="22" ht="21" customHeight="1">
      <c r="B22" s="14" t="n">
        <v>9</v>
      </c>
      <c r="C22" s="15" t="inlineStr">
        <is>
          <t>Rochester Gentle Dental</t>
        </is>
      </c>
      <c r="D22" s="16" t="inlineStr">
        <is>
          <t>In process</t>
        </is>
      </c>
      <c r="E22" s="17" t="inlineStr">
        <is>
          <t>LVT &amp; carpet tile flooring</t>
        </is>
      </c>
      <c r="F22" s="18" t="inlineStr">
        <is>
          <t>0%</t>
        </is>
      </c>
      <c r="G22" s="19">
        <f>'In Process - GD Rochester'!F31</f>
        <v/>
      </c>
      <c r="H22" s="19">
        <f>'In Process - GD Rochester'!F32</f>
        <v/>
      </c>
      <c r="I22" s="19">
        <f>'In Process - GD Rochester'!F33</f>
        <v/>
      </c>
      <c r="J22" s="19">
        <f>'In Process - GD Rochester'!F34</f>
        <v/>
      </c>
      <c r="K22" s="20">
        <f>'In Process - GD Rochester'!F35</f>
        <v/>
      </c>
      <c r="L22" s="19">
        <f>'In Process - GD Rochester'!F36</f>
        <v/>
      </c>
    </row>
    <row r="23" ht="21" customHeight="1">
      <c r="B23" s="14" t="n">
        <v>10</v>
      </c>
      <c r="C23" s="15" t="inlineStr">
        <is>
          <t>Quincy Carpet Tile</t>
        </is>
      </c>
      <c r="D23" s="16" t="inlineStr">
        <is>
          <t>Proposal</t>
        </is>
      </c>
      <c r="E23" s="17" t="inlineStr">
        <is>
          <t>Carpet tile flooring</t>
        </is>
      </c>
      <c r="F23" s="18" t="inlineStr">
        <is>
          <t>6.25%</t>
        </is>
      </c>
      <c r="G23" s="19">
        <f>'Quincy Carpet Tile'!F28</f>
        <v/>
      </c>
      <c r="H23" s="19">
        <f>'Quincy Carpet Tile'!F29</f>
        <v/>
      </c>
      <c r="I23" s="19">
        <f>'Quincy Carpet Tile'!F30</f>
        <v/>
      </c>
      <c r="J23" s="19">
        <f>'Quincy Carpet Tile'!F31</f>
        <v/>
      </c>
      <c r="K23" s="20">
        <f>'Quincy Carpet Tile'!F32</f>
        <v/>
      </c>
      <c r="L23" s="19">
        <f>'Quincy Carpet Tile'!F33</f>
        <v/>
      </c>
    </row>
    <row r="24" ht="21" customHeight="1">
      <c r="B24" s="14" t="n">
        <v>11</v>
      </c>
      <c r="C24" s="15" t="inlineStr">
        <is>
          <t>Sunrise Family Dental</t>
        </is>
      </c>
      <c r="D24" s="16" t="inlineStr">
        <is>
          <t>Needs revisit</t>
        </is>
      </c>
      <c r="E24" s="17" t="inlineStr">
        <is>
          <t>LVT &amp; carpet tile flooring</t>
        </is>
      </c>
      <c r="F24" s="18" t="inlineStr">
        <is>
          <t>6.35%</t>
        </is>
      </c>
      <c r="G24" s="19">
        <f>'Sunrise Family Dental'!F39</f>
        <v/>
      </c>
      <c r="H24" s="19">
        <f>'Sunrise Family Dental'!F40</f>
        <v/>
      </c>
      <c r="I24" s="19">
        <f>'Sunrise Family Dental'!F41</f>
        <v/>
      </c>
      <c r="J24" s="19">
        <f>'Sunrise Family Dental'!F42</f>
        <v/>
      </c>
      <c r="K24" s="20">
        <f>'Sunrise Family Dental'!F43</f>
        <v/>
      </c>
      <c r="L24" s="19">
        <f>'Sunrise Family Dental'!F44</f>
        <v/>
      </c>
    </row>
    <row r="25" ht="21" customHeight="1">
      <c r="B25" s="14" t="n">
        <v>12</v>
      </c>
      <c r="C25" s="15" t="inlineStr">
        <is>
          <t>Chelmsford Office</t>
        </is>
      </c>
      <c r="D25" s="16" t="inlineStr">
        <is>
          <t>Proposal</t>
        </is>
      </c>
      <c r="E25" s="17" t="inlineStr">
        <is>
          <t>Carpet tile flooring</t>
        </is>
      </c>
      <c r="F25" s="18" t="inlineStr">
        <is>
          <t>6.25%</t>
        </is>
      </c>
      <c r="G25" s="19">
        <f>'Chelmsford Office'!F28</f>
        <v/>
      </c>
      <c r="H25" s="19">
        <f>'Chelmsford Office'!F29</f>
        <v/>
      </c>
      <c r="I25" s="19">
        <f>'Chelmsford Office'!F30</f>
        <v/>
      </c>
      <c r="J25" s="19">
        <f>'Chelmsford Office'!F31</f>
        <v/>
      </c>
      <c r="K25" s="20">
        <f>'Chelmsford Office'!F32</f>
        <v/>
      </c>
      <c r="L25" s="19">
        <f>'Chelmsford Office'!F33</f>
        <v/>
      </c>
    </row>
    <row r="26" ht="21" customHeight="1">
      <c r="B26" s="14" t="n">
        <v>13</v>
      </c>
      <c r="C26" s="15" t="inlineStr">
        <is>
          <t>Meriden Dental</t>
        </is>
      </c>
      <c r="D26" s="16" t="inlineStr">
        <is>
          <t>Proposal</t>
        </is>
      </c>
      <c r="E26" s="17" t="inlineStr">
        <is>
          <t>LVT &amp; carpet tile flooring</t>
        </is>
      </c>
      <c r="F26" s="18" t="inlineStr">
        <is>
          <t>6.35%</t>
        </is>
      </c>
      <c r="G26" s="19">
        <f>'Meriden Dental'!F36</f>
        <v/>
      </c>
      <c r="H26" s="19">
        <f>'Meriden Dental'!F37</f>
        <v/>
      </c>
      <c r="I26" s="19">
        <f>'Meriden Dental'!F38</f>
        <v/>
      </c>
      <c r="J26" s="19">
        <f>'Meriden Dental'!F39</f>
        <v/>
      </c>
      <c r="K26" s="20">
        <f>'Meriden Dental'!F40</f>
        <v/>
      </c>
      <c r="L26" s="19">
        <f>'Meriden Dental'!F41</f>
        <v/>
      </c>
    </row>
    <row r="27" ht="21" customHeight="1">
      <c r="B27" s="14" t="n">
        <v>14</v>
      </c>
      <c r="C27" s="15" t="inlineStr">
        <is>
          <t>Family Dental Newington</t>
        </is>
      </c>
      <c r="D27" s="16" t="inlineStr">
        <is>
          <t>Proposal</t>
        </is>
      </c>
      <c r="E27" s="17" t="inlineStr">
        <is>
          <t>Carpet tile flooring</t>
        </is>
      </c>
      <c r="F27" s="18" t="inlineStr">
        <is>
          <t>6.35%</t>
        </is>
      </c>
      <c r="G27" s="19">
        <f>'Family Dental Newington'!F30</f>
        <v/>
      </c>
      <c r="H27" s="19">
        <f>'Family Dental Newington'!F31</f>
        <v/>
      </c>
      <c r="I27" s="19">
        <f>'Family Dental Newington'!F32</f>
        <v/>
      </c>
      <c r="J27" s="19">
        <f>'Family Dental Newington'!F33</f>
        <v/>
      </c>
      <c r="K27" s="20">
        <f>'Family Dental Newington'!F34</f>
        <v/>
      </c>
      <c r="L27" s="19">
        <f>'Family Dental Newington'!F35</f>
        <v/>
      </c>
    </row>
    <row r="28" ht="21" customHeight="1">
      <c r="B28" s="14" t="n">
        <v>15</v>
      </c>
      <c r="C28" s="15" t="inlineStr">
        <is>
          <t>New Haven Dental — Flooring</t>
        </is>
      </c>
      <c r="D28" s="16" t="inlineStr">
        <is>
          <t>Proposal</t>
        </is>
      </c>
      <c r="E28" s="17" t="inlineStr">
        <is>
          <t>LVT &amp; carpet tile flooring</t>
        </is>
      </c>
      <c r="F28" s="18" t="inlineStr">
        <is>
          <t>6.35%</t>
        </is>
      </c>
      <c r="G28" s="19">
        <f>'New Haven Dental Flooring'!F34</f>
        <v/>
      </c>
      <c r="H28" s="19">
        <f>'New Haven Dental Flooring'!F35</f>
        <v/>
      </c>
      <c r="I28" s="19">
        <f>'New Haven Dental Flooring'!F36</f>
        <v/>
      </c>
      <c r="J28" s="19">
        <f>'New Haven Dental Flooring'!F37</f>
        <v/>
      </c>
      <c r="K28" s="20">
        <f>'New Haven Dental Flooring'!F38</f>
        <v/>
      </c>
      <c r="L28" s="19">
        <f>'New Haven Dental Flooring'!F39</f>
        <v/>
      </c>
    </row>
    <row r="29" ht="21" customHeight="1">
      <c r="B29" s="14" t="n">
        <v>16</v>
      </c>
      <c r="C29" s="15" t="inlineStr">
        <is>
          <t>New Haven Dental — Painting</t>
        </is>
      </c>
      <c r="D29" s="16" t="inlineStr">
        <is>
          <t>Proposal</t>
        </is>
      </c>
      <c r="E29" s="17" t="inlineStr">
        <is>
          <t>Painting &amp; wallpaper removal</t>
        </is>
      </c>
      <c r="F29" s="18" t="inlineStr">
        <is>
          <t>–</t>
        </is>
      </c>
      <c r="G29" s="21" t="inlineStr">
        <is>
          <t>–</t>
        </is>
      </c>
      <c r="H29" s="21" t="inlineStr">
        <is>
          <t>–</t>
        </is>
      </c>
      <c r="I29" s="21" t="inlineStr">
        <is>
          <t>–</t>
        </is>
      </c>
      <c r="J29" s="21" t="inlineStr">
        <is>
          <t>–</t>
        </is>
      </c>
      <c r="K29" s="20">
        <f>'New Haven Dental Painting'!F16</f>
        <v/>
      </c>
      <c r="L29" s="19">
        <f>'New Haven Dental Painting'!F17</f>
        <v/>
      </c>
    </row>
    <row r="30" ht="21" customHeight="1">
      <c r="B30" s="14" t="n">
        <v>17</v>
      </c>
      <c r="C30" s="15" t="inlineStr">
        <is>
          <t>Medford Office — Full (materials + labor)</t>
        </is>
      </c>
      <c r="D30" s="16" t="inlineStr">
        <is>
          <t>Proposal</t>
        </is>
      </c>
      <c r="E30" s="17" t="inlineStr">
        <is>
          <t>LVT &amp; carpet tile flooring</t>
        </is>
      </c>
      <c r="F30" s="18" t="inlineStr">
        <is>
          <t>6.25%</t>
        </is>
      </c>
      <c r="G30" s="19">
        <f>'Medford - Full (Mat + Labor)'!F31</f>
        <v/>
      </c>
      <c r="H30" s="19">
        <f>'Medford - Full (Mat + Labor)'!F32</f>
        <v/>
      </c>
      <c r="I30" s="19">
        <f>'Medford - Full (Mat + Labor)'!F33</f>
        <v/>
      </c>
      <c r="J30" s="19">
        <f>'Medford - Full (Mat + Labor)'!F34</f>
        <v/>
      </c>
      <c r="K30" s="20">
        <f>'Medford - Full (Mat + Labor)'!F35</f>
        <v/>
      </c>
      <c r="L30" s="19">
        <f>'Medford - Full (Mat + Labor)'!F36</f>
        <v/>
      </c>
    </row>
    <row r="31" ht="21" customHeight="1">
      <c r="B31" s="14" t="n">
        <v>18</v>
      </c>
      <c r="C31" s="15" t="inlineStr">
        <is>
          <t>Great Hill Dental — Partial (465 SF)</t>
        </is>
      </c>
      <c r="D31" s="16" t="inlineStr">
        <is>
          <t>Proposal</t>
        </is>
      </c>
      <c r="E31" s="17" t="inlineStr">
        <is>
          <t>LVT flooring</t>
        </is>
      </c>
      <c r="F31" s="18" t="inlineStr">
        <is>
          <t>6.25%</t>
        </is>
      </c>
      <c r="G31" s="19">
        <f>'Great Hill Dental - Partial'!F29</f>
        <v/>
      </c>
      <c r="H31" s="19">
        <f>'Great Hill Dental - Partial'!F30</f>
        <v/>
      </c>
      <c r="I31" s="19">
        <f>'Great Hill Dental - Partial'!F31</f>
        <v/>
      </c>
      <c r="J31" s="19">
        <f>'Great Hill Dental - Partial'!F32</f>
        <v/>
      </c>
      <c r="K31" s="20">
        <f>'Great Hill Dental - Partial'!F33</f>
        <v/>
      </c>
      <c r="L31" s="19">
        <f>'Great Hill Dental - Partial'!F34</f>
        <v/>
      </c>
    </row>
    <row r="32" ht="21" customHeight="1">
      <c r="B32" s="14" t="n">
        <v>19</v>
      </c>
      <c r="C32" s="15" t="inlineStr">
        <is>
          <t>Great Hill Dental — Full LVP (2,818 SF)</t>
        </is>
      </c>
      <c r="D32" s="16" t="inlineStr">
        <is>
          <t>Proposal</t>
        </is>
      </c>
      <c r="E32" s="17" t="inlineStr">
        <is>
          <t>LVT flooring</t>
        </is>
      </c>
      <c r="F32" s="18" t="inlineStr">
        <is>
          <t>6.25%</t>
        </is>
      </c>
      <c r="G32" s="19">
        <f>'Great Hill Dental Full LVP'!F30</f>
        <v/>
      </c>
      <c r="H32" s="19">
        <f>'Great Hill Dental Full LVP'!F31</f>
        <v/>
      </c>
      <c r="I32" s="19">
        <f>'Great Hill Dental Full LVP'!F32</f>
        <v/>
      </c>
      <c r="J32" s="19">
        <f>'Great Hill Dental Full LVP'!F33</f>
        <v/>
      </c>
      <c r="K32" s="20">
        <f>'Great Hill Dental Full LVP'!F34</f>
        <v/>
      </c>
      <c r="L32" s="19">
        <f>'Great Hill Dental Full LVP'!F35</f>
        <v/>
      </c>
    </row>
    <row r="33" ht="21" customHeight="1">
      <c r="B33" s="14" t="n">
        <v>20</v>
      </c>
      <c r="C33" s="15" t="inlineStr">
        <is>
          <t>Dental Care Associates Selinsgrove</t>
        </is>
      </c>
      <c r="D33" s="16" t="inlineStr">
        <is>
          <t>Proposal</t>
        </is>
      </c>
      <c r="E33" s="17" t="inlineStr">
        <is>
          <t>LVT &amp; carpet tile flooring</t>
        </is>
      </c>
      <c r="F33" s="18" t="inlineStr">
        <is>
          <t>Included</t>
        </is>
      </c>
      <c r="G33" s="19">
        <f>'Selinsgrove'!F34</f>
        <v/>
      </c>
      <c r="H33" s="19">
        <f>'Selinsgrove'!F35</f>
        <v/>
      </c>
      <c r="I33" s="19">
        <f>'Selinsgrove'!F36</f>
        <v/>
      </c>
      <c r="J33" s="21" t="inlineStr">
        <is>
          <t>–</t>
        </is>
      </c>
      <c r="K33" s="20">
        <f>'Selinsgrove'!F38</f>
        <v/>
      </c>
      <c r="L33" s="19">
        <f>'Selinsgrove'!F39</f>
        <v/>
      </c>
    </row>
    <row r="34" ht="26" customHeight="1">
      <c r="B34" s="22" t="n"/>
      <c r="C34" s="23" t="inlineStr">
        <is>
          <t>TOTAL</t>
        </is>
      </c>
      <c r="D34" s="22" t="n"/>
      <c r="E34" s="22" t="n"/>
      <c r="F34" s="22" t="n"/>
      <c r="G34" s="24">
        <f>SUM(G14:G33)</f>
        <v/>
      </c>
      <c r="H34" s="24">
        <f>SUM(H14:H33)</f>
        <v/>
      </c>
      <c r="I34" s="24">
        <f>SUM(I14:I33)</f>
        <v/>
      </c>
      <c r="J34" s="24">
        <f>SUM(J14:J33)</f>
        <v/>
      </c>
      <c r="K34" s="24">
        <f>SUM(K14:K33)</f>
        <v/>
      </c>
      <c r="L34" s="24">
        <f>SUM(L14:L33)</f>
        <v/>
      </c>
    </row>
    <row r="36" ht="44" customHeight="1">
      <c r="B36" s="25" t="inlineStr">
        <is>
          <t>Status legend: Completed = installed and closed out  ·  In process = approved and scheduled  ·  Proposal = issued, awaiting approval  ·  Needs revisit = draft pricing to be reconfirmed before issue.  Tax is charged on materials only at the state rate shown; freight and labor are untaxed. Selinsgrove (PA) pricing is inclusive of Pennsylvania sales &amp; use tax. Deposits are 50% of the proposal total, due on approval.</t>
        </is>
      </c>
      <c r="C36" s="25" t="n"/>
      <c r="D36" s="25" t="n"/>
      <c r="E36" s="25" t="n"/>
      <c r="F36" s="25" t="n"/>
      <c r="G36" s="25" t="n"/>
      <c r="H36" s="25" t="n"/>
      <c r="I36" s="25" t="n"/>
      <c r="J36" s="25" t="n"/>
      <c r="K36" s="25" t="n"/>
      <c r="L36" s="25" t="n"/>
    </row>
    <row r="38" ht="18" customHeight="1">
      <c r="B38" s="26" t="inlineStr">
        <is>
          <t>Dynamic Home Solutions (DHS)   ·   Prepared for 42 North   ·   Proposal names link to their detailed tabs</t>
        </is>
      </c>
      <c r="C38" s="26" t="n"/>
      <c r="D38" s="26" t="n"/>
      <c r="E38" s="26" t="n"/>
      <c r="F38" s="26" t="n"/>
      <c r="G38" s="26" t="n"/>
      <c r="H38" s="26" t="n"/>
      <c r="I38" s="26" t="n"/>
      <c r="J38" s="26" t="n"/>
      <c r="K38" s="26" t="n"/>
      <c r="L38" s="26" t="n"/>
    </row>
  </sheetData>
  <mergeCells count="18">
    <mergeCell ref="D8:E8"/>
    <mergeCell ref="B4:L4"/>
    <mergeCell ref="F10:H10"/>
    <mergeCell ref="B36:L36"/>
    <mergeCell ref="D10:E10"/>
    <mergeCell ref="I9:L9"/>
    <mergeCell ref="B38:L38"/>
    <mergeCell ref="I8:L8"/>
    <mergeCell ref="B3:F3"/>
    <mergeCell ref="B10:C10"/>
    <mergeCell ref="B5:L5"/>
    <mergeCell ref="F8:H8"/>
    <mergeCell ref="F9:H9"/>
    <mergeCell ref="I10:L10"/>
    <mergeCell ref="B9:C9"/>
    <mergeCell ref="D9:E9"/>
    <mergeCell ref="B8:C8"/>
    <mergeCell ref="J3:L3"/>
  </mergeCells>
  <hyperlinks>
    <hyperlink ref="C14" location="'Completed - GD Braintree'!A1" display="Gentle Dental Braintree"/>
    <hyperlink ref="C15" location="'Completed - Abington Fam Dental'!A1" display="Abington Family Dental"/>
    <hyperlink ref="C16" location="'Completed - GD Peabody'!A1" display="Gentle Dental Peabody"/>
    <hyperlink ref="C17" location="'Completed - Portland Dental'!A1" display="Portland Dental"/>
    <hyperlink ref="C18" location="'Completed - GD Natick'!A1" display="Natick Gentle Dental"/>
    <hyperlink ref="C19" location="'Completed - Medford'!A1" display="Medford Office — Labor + install materials"/>
    <hyperlink ref="C20" location="'Completed - Willimantic Dental'!A1" display="Willimantic Dental"/>
    <hyperlink ref="C21" location="'In Process - Canton Dental'!A1" display="Canton Dental"/>
    <hyperlink ref="C22" location="'In Process - GD Rochester'!A1" display="Rochester Gentle Dental"/>
    <hyperlink ref="C23" location="'Quincy Carpet Tile'!A1" display="Quincy Carpet Tile"/>
    <hyperlink ref="C24" location="'Sunrise Family Dental'!A1" display="Sunrise Family Dental"/>
    <hyperlink ref="C25" location="'Chelmsford Office'!A1" display="Chelmsford Office"/>
    <hyperlink ref="C26" location="'Meriden Dental'!A1" display="Meriden Dental"/>
    <hyperlink ref="C27" location="'Family Dental Newington'!A1" display="Family Dental Newington"/>
    <hyperlink ref="C28" location="'New Haven Dental Flooring'!A1" display="New Haven Dental — Flooring"/>
    <hyperlink ref="C29" location="'New Haven Dental Painting'!A1" display="New Haven Dental — Painting"/>
    <hyperlink ref="C30" location="'Medford - Full (Mat + Labor)'!A1" display="Medford Office — Full (materials + labor)"/>
    <hyperlink ref="C31" location="'Great Hill Dental - Partial'!A1" display="Great Hill Dental — Partial (465 SF)"/>
    <hyperlink ref="C32" location="'Great Hill Dental Full LVP'!A1" display="Great Hill Dental — Full LVP (2,818 SF)"/>
    <hyperlink ref="C33" location="'Selinsgrove'!A1" display="Dental Care Associates Selinsgrove"/>
  </hyperlinks>
  <printOptions horizontalCentered="1"/>
  <pageMargins left="0.5" right="0.5" top="0.6" bottom="0.6" header="0.3" footer="0.3"/>
  <pageSetup orientation="landscape" paperSize="1" fitToHeight="0" fitToWidth="1"/>
  <headerFooter>
    <oddHeader/>
    <oddFooter>&amp;L&amp;"Garamond"&amp;8 Dynamic Home Solutions (DHS)&amp;C&amp;"Garamond"&amp;8 Page &amp;P of &amp;N&amp;R&amp;"Garamond"&amp;8 42 North — Retail Flooring Proposals</oddFooter>
    <evenHeader/>
    <evenFooter/>
    <firstHeader/>
    <firstFooter/>
  </headerFooter>
</worksheet>
</file>

<file path=xl/worksheets/sheet2.xml><?xml version="1.0" encoding="utf-8"?>
<worksheet xmlns="http://schemas.openxmlformats.org/spreadsheetml/2006/main">
  <sheetPr>
    <tabColor rgb="00156082"/>
    <outlinePr summaryBelow="1" summaryRight="1"/>
    <pageSetUpPr fitToPage="0"/>
  </sheetPr>
  <dimension ref="A1:G85"/>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28" t="inlineStr">
        <is>
          <t>COMPLETED</t>
        </is>
      </c>
    </row>
    <row r="4" ht="38" customHeight="1">
      <c r="B4" s="29" t="inlineStr">
        <is>
          <t>Gentle Dental Braintree</t>
        </is>
      </c>
    </row>
    <row r="5" ht="22" customHeight="1">
      <c r="B5" s="5" t="inlineStr">
        <is>
          <t>LVT &amp; carpet tile flooring</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6.25% on materials</t>
        </is>
      </c>
      <c r="F8" s="33">
        <f>F38</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LVT</t>
        </is>
      </c>
      <c r="D12" s="38" t="n">
        <v>1404</v>
      </c>
      <c r="E12" s="39" t="n">
        <v>2.1</v>
      </c>
      <c r="F12" s="19">
        <f>D12*E12</f>
        <v/>
      </c>
    </row>
    <row r="13" ht="19" customHeight="1">
      <c r="B13" s="36" t="n">
        <v>2</v>
      </c>
      <c r="C13" s="37" t="inlineStr">
        <is>
          <t>Install Carpet Tile</t>
        </is>
      </c>
      <c r="D13" s="38" t="n">
        <v>959</v>
      </c>
      <c r="E13" s="39" t="n">
        <v>0.95</v>
      </c>
      <c r="F13" s="19">
        <f>D13*E13</f>
        <v/>
      </c>
    </row>
    <row r="14" ht="19" customHeight="1">
      <c r="B14" s="36" t="n">
        <v>3</v>
      </c>
      <c r="C14" s="37" t="inlineStr">
        <is>
          <t>Rip/Haul – Carpet</t>
        </is>
      </c>
      <c r="D14" s="38" t="n">
        <v>861</v>
      </c>
      <c r="E14" s="39" t="n">
        <v>0.45</v>
      </c>
      <c r="F14" s="19">
        <f>D14*E14</f>
        <v/>
      </c>
    </row>
    <row r="15" ht="19" customHeight="1">
      <c r="B15" s="36" t="n">
        <v>4</v>
      </c>
      <c r="C15" s="37" t="inlineStr">
        <is>
          <t>Rip/Haul – Floating</t>
        </is>
      </c>
      <c r="D15" s="38" t="n">
        <v>1272</v>
      </c>
      <c r="E15" s="39" t="n">
        <v>0.75</v>
      </c>
      <c r="F15" s="19">
        <f>D15*E15</f>
        <v/>
      </c>
    </row>
    <row r="16" ht="19" customHeight="1">
      <c r="B16" s="36" t="n">
        <v>5</v>
      </c>
      <c r="C16" s="37" t="inlineStr">
        <is>
          <t>Rip/Haul – Glue Down</t>
        </is>
      </c>
      <c r="D16" s="38" t="n">
        <v>1272</v>
      </c>
      <c r="E16" s="39" t="n">
        <v>1.45</v>
      </c>
      <c r="F16" s="19">
        <f>D16*E16</f>
        <v/>
      </c>
    </row>
    <row r="17" ht="19" customHeight="1">
      <c r="B17" s="36" t="n">
        <v>6</v>
      </c>
      <c r="C17" s="37" t="inlineStr">
        <is>
          <t>Self-Level/Prep</t>
        </is>
      </c>
      <c r="D17" s="38" t="n">
        <v>1272</v>
      </c>
      <c r="E17" s="39" t="n">
        <v>1.19</v>
      </c>
      <c r="F17" s="19">
        <f>D17*E17</f>
        <v/>
      </c>
    </row>
    <row r="18" ht="19" customHeight="1">
      <c r="B18" s="36" t="n">
        <v>7</v>
      </c>
      <c r="C18" s="37" t="inlineStr">
        <is>
          <t>Night and Weekend</t>
        </is>
      </c>
      <c r="D18" s="38" t="n">
        <v>1</v>
      </c>
      <c r="E18" s="39" t="n">
        <v>700</v>
      </c>
      <c r="F18" s="19">
        <f>D18*E18</f>
        <v/>
      </c>
    </row>
    <row r="19" ht="19" customHeight="1">
      <c r="B19" s="36" t="n">
        <v>8</v>
      </c>
      <c r="C19" s="37" t="inlineStr">
        <is>
          <t>Install Cove Base</t>
        </is>
      </c>
      <c r="D19" s="38" t="n">
        <v>850</v>
      </c>
      <c r="E19" s="39" t="n">
        <v>1.1</v>
      </c>
      <c r="F19" s="19">
        <f>D19*E19</f>
        <v/>
      </c>
    </row>
    <row r="20" ht="19" customHeight="1">
      <c r="B20" s="36" t="n">
        <v>9</v>
      </c>
      <c r="C20" s="37" t="inlineStr">
        <is>
          <t>Furniture Moving</t>
        </is>
      </c>
      <c r="D20" s="38" t="n">
        <v>16</v>
      </c>
      <c r="E20" s="39" t="n">
        <v>150</v>
      </c>
      <c r="F20" s="19">
        <f>D20*E20</f>
        <v/>
      </c>
    </row>
    <row r="21" ht="6" customHeight="1"/>
    <row r="22" ht="20" customHeight="1">
      <c r="B22" s="34" t="n"/>
      <c r="C22" s="35" t="inlineStr">
        <is>
          <t>MATERIALS</t>
        </is>
      </c>
      <c r="D22" s="34" t="n"/>
      <c r="E22" s="34" t="n"/>
      <c r="F22" s="34" t="n"/>
    </row>
    <row r="23" ht="19" customHeight="1">
      <c r="B23" s="36" t="n">
        <v>10</v>
      </c>
      <c r="C23" s="37" t="inlineStr">
        <is>
          <t>Mannington Spacia LVT</t>
        </is>
      </c>
      <c r="D23" s="38" t="n">
        <v>1404</v>
      </c>
      <c r="E23" s="39" t="n">
        <v>2.35</v>
      </c>
      <c r="F23" s="19">
        <f>D23*E23</f>
        <v/>
      </c>
    </row>
    <row r="24" ht="19" customHeight="1">
      <c r="B24" s="36" t="n">
        <v>11</v>
      </c>
      <c r="C24" s="37" t="inlineStr">
        <is>
          <t>MoistureLoc</t>
        </is>
      </c>
      <c r="D24" s="38" t="n">
        <v>4</v>
      </c>
      <c r="E24" s="39" t="n">
        <v>199</v>
      </c>
      <c r="F24" s="19">
        <f>D24*E24</f>
        <v/>
      </c>
    </row>
    <row r="25" ht="19" customHeight="1">
      <c r="B25" s="36" t="n">
        <v>12</v>
      </c>
      <c r="C25" s="37" t="inlineStr">
        <is>
          <t>Mannington Carpet Tile Style – Silhouette Color-Bonds</t>
        </is>
      </c>
      <c r="D25" s="40" t="n">
        <v>958.5</v>
      </c>
      <c r="E25" s="39" t="n">
        <v>3.95</v>
      </c>
      <c r="F25" s="19">
        <f>D25*E25</f>
        <v/>
      </c>
    </row>
    <row r="26" ht="19" customHeight="1">
      <c r="B26" s="36" t="n">
        <v>13</v>
      </c>
      <c r="C26" s="37" t="inlineStr">
        <is>
          <t>Mannington Infinity II Pressure Sensitive Adhesives</t>
        </is>
      </c>
      <c r="D26" s="38" t="n">
        <v>1</v>
      </c>
      <c r="E26" s="39" t="n">
        <v>179.5</v>
      </c>
      <c r="F26" s="19">
        <f>D26*E26</f>
        <v/>
      </c>
    </row>
    <row r="27" ht="19" customHeight="1">
      <c r="B27" s="36" t="n">
        <v>14</v>
      </c>
      <c r="C27" s="37" t="inlineStr">
        <is>
          <t>Self-Leveler Mapei HFL and Proma Pro Patch Supreme</t>
        </is>
      </c>
      <c r="D27" s="38" t="n">
        <v>35</v>
      </c>
      <c r="E27" s="39" t="n">
        <v>27</v>
      </c>
      <c r="F27" s="19">
        <f>D27*E27</f>
        <v/>
      </c>
    </row>
    <row r="28" ht="19" customHeight="1">
      <c r="B28" s="36" t="n">
        <v>15</v>
      </c>
      <c r="C28" s="37" t="inlineStr">
        <is>
          <t>4" Cove Base 1/8" – customer to select color</t>
        </is>
      </c>
      <c r="D28" s="38" t="n">
        <v>850</v>
      </c>
      <c r="E28" s="39" t="n">
        <v>1.15</v>
      </c>
      <c r="F28" s="19">
        <f>D28*E28</f>
        <v/>
      </c>
    </row>
    <row r="29" ht="19" customHeight="1">
      <c r="B29" s="36" t="n">
        <v>16</v>
      </c>
      <c r="C29" s="37" t="inlineStr">
        <is>
          <t>Rubber T-caps – customer to select color</t>
        </is>
      </c>
      <c r="D29" s="38" t="n">
        <v>7</v>
      </c>
      <c r="E29" s="39" t="n">
        <v>32</v>
      </c>
      <c r="F29" s="19">
        <f>D29*E29</f>
        <v/>
      </c>
    </row>
    <row r="30" ht="6" customHeight="1"/>
    <row r="31" ht="20" customHeight="1">
      <c r="B31" s="34" t="n"/>
      <c r="C31" s="35" t="inlineStr">
        <is>
          <t>FREIGHT &amp; DISTRIBUTION</t>
        </is>
      </c>
      <c r="D31" s="34" t="n"/>
      <c r="E31" s="34" t="n"/>
      <c r="F31" s="34" t="n"/>
    </row>
    <row r="32" ht="19" customHeight="1">
      <c r="B32" s="36" t="n">
        <v>17</v>
      </c>
      <c r="C32" s="37" t="inlineStr">
        <is>
          <t>Freight</t>
        </is>
      </c>
      <c r="D32" s="38" t="n">
        <v>1</v>
      </c>
      <c r="E32" s="39" t="n">
        <v>430</v>
      </c>
      <c r="F32" s="19">
        <f>D32*E32</f>
        <v/>
      </c>
    </row>
    <row r="33" ht="10" customHeight="1"/>
    <row r="34" ht="20" customHeight="1">
      <c r="B34" s="41" t="n"/>
      <c r="C34" s="42" t="inlineStr">
        <is>
          <t>Labor subtotal</t>
        </is>
      </c>
      <c r="D34" s="41" t="n"/>
      <c r="E34" s="41" t="n"/>
      <c r="F34" s="43">
        <f>SUM(F12:F20)</f>
        <v/>
      </c>
    </row>
    <row r="35" ht="20" customHeight="1">
      <c r="C35" s="44" t="inlineStr">
        <is>
          <t>Materials subtotal</t>
        </is>
      </c>
      <c r="F35" s="45">
        <f>SUM(F23:F29)</f>
        <v/>
      </c>
    </row>
    <row r="36" ht="20" customHeight="1">
      <c r="C36" s="44" t="inlineStr">
        <is>
          <t>Freight &amp; distribution</t>
        </is>
      </c>
      <c r="F36" s="45">
        <f>SUM(F32)</f>
        <v/>
      </c>
    </row>
    <row r="37" ht="20" customHeight="1">
      <c r="C37" s="44" t="inlineStr">
        <is>
          <t>Tax on materials</t>
        </is>
      </c>
      <c r="E37" s="46" t="n">
        <v>0.0625</v>
      </c>
      <c r="F37" s="45">
        <f>F35*E37</f>
        <v/>
      </c>
    </row>
    <row r="38" ht="30" customHeight="1">
      <c r="B38" s="22" t="n"/>
      <c r="C38" s="47" t="inlineStr">
        <is>
          <t>TOTAL</t>
        </is>
      </c>
      <c r="D38" s="22" t="n"/>
      <c r="E38" s="22" t="n"/>
      <c r="F38" s="48">
        <f>F34+F35+F36+F37</f>
        <v/>
      </c>
    </row>
    <row r="39" ht="24" customHeight="1">
      <c r="B39" s="49" t="n"/>
      <c r="C39" s="50" t="inlineStr">
        <is>
          <t>Deposit due on approval</t>
        </is>
      </c>
      <c r="D39" s="49" t="n"/>
      <c r="E39" s="51" t="n">
        <v>0.5</v>
      </c>
      <c r="F39" s="52">
        <f>F38*E39</f>
        <v/>
      </c>
    </row>
    <row r="40" ht="20" customHeight="1">
      <c r="B40" s="53" t="n"/>
      <c r="C40" s="54" t="inlineStr">
        <is>
          <t>Balance due on completion</t>
        </is>
      </c>
      <c r="D40" s="53" t="n"/>
      <c r="E40" s="53" t="n"/>
      <c r="F40" s="55">
        <f>F38-F39</f>
        <v/>
      </c>
    </row>
    <row r="41"/>
    <row r="42" ht="26" customHeight="1">
      <c r="B42" s="56" t="inlineStr">
        <is>
          <t>PROJECT NOTES, TERMS &amp; CUSTOMER RESPONSIBILITIES</t>
        </is>
      </c>
      <c r="C42" s="6" t="n"/>
      <c r="D42" s="6" t="n"/>
      <c r="E42" s="6" t="n"/>
      <c r="F42" s="6" t="n"/>
    </row>
    <row r="43" ht="6" customHeight="1"/>
    <row r="44" ht="20" customHeight="1">
      <c r="C44" s="57" t="inlineStr">
        <is>
          <t>Estimate validity &amp; schedule</t>
        </is>
      </c>
      <c r="D44" s="57" t="n"/>
      <c r="E44" s="57" t="n"/>
      <c r="F44" s="57" t="n"/>
    </row>
    <row r="45" ht="17.8" customHeight="1">
      <c r="B45" s="58" t="inlineStr">
        <is>
          <t>•</t>
        </is>
      </c>
      <c r="C45" s="59" t="inlineStr">
        <is>
          <t>This estimate is valid for 30 days from the date issued.</t>
        </is>
      </c>
      <c r="D45" s="59" t="n"/>
      <c r="E45" s="59" t="n"/>
      <c r="F45" s="59" t="n"/>
    </row>
    <row r="46" ht="17.8" customHeight="1">
      <c r="B46" s="58" t="inlineStr">
        <is>
          <t>•</t>
        </is>
      </c>
      <c r="C46" s="59" t="inlineStr">
        <is>
          <t>Product lead time is estimated at 3–6 weeks from approval/order placement (lead times can change).</t>
        </is>
      </c>
      <c r="D46" s="59" t="n"/>
      <c r="E46" s="59" t="n"/>
      <c r="F46" s="59" t="n"/>
    </row>
    <row r="47" ht="6" customHeight="1"/>
    <row r="48" ht="20" customHeight="1">
      <c r="C48" s="57" t="inlineStr">
        <is>
          <t>Payment terms</t>
        </is>
      </c>
      <c r="D48" s="57" t="n"/>
      <c r="E48" s="57" t="n"/>
      <c r="F48" s="57" t="n"/>
    </row>
    <row r="49" ht="17.8" customHeight="1">
      <c r="B49" s="58" t="inlineStr">
        <is>
          <t>•</t>
        </is>
      </c>
      <c r="C49" s="59" t="inlineStr">
        <is>
          <t>50% deposit due upfront to release materials and secure scheduling.</t>
        </is>
      </c>
      <c r="D49" s="59" t="n"/>
      <c r="E49" s="59" t="n"/>
      <c r="F49" s="59" t="n"/>
    </row>
    <row r="50" ht="17.8" customHeight="1">
      <c r="B50" s="58" t="inlineStr">
        <is>
          <t>•</t>
        </is>
      </c>
      <c r="C50" s="59" t="inlineStr">
        <is>
          <t>Remaining balance due upon project completion (final walk-through/substantial completion).</t>
        </is>
      </c>
      <c r="D50" s="59" t="n"/>
      <c r="E50" s="59" t="n"/>
      <c r="F50" s="59" t="n"/>
    </row>
    <row r="51" ht="6" customHeight="1"/>
    <row r="52" ht="20" customHeight="1">
      <c r="C52" s="57" t="inlineStr">
        <is>
          <t>Subfloor &amp; floor prep</t>
        </is>
      </c>
      <c r="D52" s="57" t="n"/>
      <c r="E52" s="57" t="n"/>
      <c r="F52" s="57" t="n"/>
    </row>
    <row r="53" ht="17.8" customHeight="1">
      <c r="B53" s="58" t="inlineStr">
        <is>
          <t>•</t>
        </is>
      </c>
      <c r="C53" s="59" t="inlineStr">
        <is>
          <t>Floor prep (self-leveling/skim/patch) is included as listed in the line items.</t>
        </is>
      </c>
      <c r="D53" s="59" t="n"/>
      <c r="E53" s="59" t="n"/>
      <c r="F53" s="59" t="n"/>
    </row>
    <row r="54" ht="31.6" customHeight="1">
      <c r="B54" s="58" t="inlineStr">
        <is>
          <t>•</t>
        </is>
      </c>
      <c r="C54" s="59" t="inlineStr">
        <is>
          <t>Any additional prep required after demo (patching/skim-coating/self-leveling beyond what's included) will be reviewed with the customer and priced as an approved change before proceeding.</t>
        </is>
      </c>
      <c r="D54" s="59" t="n"/>
      <c r="E54" s="59" t="n"/>
      <c r="F54" s="59" t="n"/>
    </row>
    <row r="55" ht="17.8" customHeight="1">
      <c r="B55" s="58" t="inlineStr">
        <is>
          <t>•</t>
        </is>
      </c>
      <c r="C55" s="59" t="inlineStr">
        <is>
          <t>If moisture issues are discovered, moisture mitigation will be reviewed and priced as an approved change before proceeding.</t>
        </is>
      </c>
      <c r="D55" s="59" t="n"/>
      <c r="E55" s="59" t="n"/>
      <c r="F55" s="59" t="n"/>
    </row>
    <row r="56" ht="6" customHeight="1"/>
    <row r="57" ht="20" customHeight="1">
      <c r="C57" s="57" t="inlineStr">
        <is>
          <t>Work hours &amp; access</t>
        </is>
      </c>
      <c r="D57" s="57" t="n"/>
      <c r="E57" s="57" t="n"/>
      <c r="F57" s="57" t="n"/>
    </row>
    <row r="58" ht="17.8" customHeight="1">
      <c r="B58" s="58" t="inlineStr">
        <is>
          <t>•</t>
        </is>
      </c>
      <c r="C58" s="59" t="inlineStr">
        <is>
          <t>Estimate accounts for work performed at night and/or over weekends as listed in the scope.</t>
        </is>
      </c>
      <c r="D58" s="59" t="n"/>
      <c r="E58" s="59" t="n"/>
      <c r="F58" s="59" t="n"/>
    </row>
    <row r="59" ht="17.8" customHeight="1">
      <c r="B59" s="58" t="inlineStr">
        <is>
          <t>•</t>
        </is>
      </c>
      <c r="C59" s="59" t="inlineStr">
        <is>
          <t>Customer to provide site access during scheduled work hours and ensure DHS can work without interruption.</t>
        </is>
      </c>
      <c r="D59" s="59" t="n"/>
      <c r="E59" s="59" t="n"/>
      <c r="F59" s="59" t="n"/>
    </row>
    <row r="60" ht="6" customHeight="1"/>
    <row r="61" ht="20" customHeight="1">
      <c r="C61" s="57" t="inlineStr">
        <is>
          <t>Fixed items</t>
        </is>
      </c>
      <c r="D61" s="57" t="n"/>
      <c r="E61" s="57" t="n"/>
      <c r="F61" s="57" t="n"/>
    </row>
    <row r="62" ht="17.8" customHeight="1">
      <c r="B62" s="58" t="inlineStr">
        <is>
          <t>•</t>
        </is>
      </c>
      <c r="C62" s="59" t="inlineStr">
        <is>
          <t>DHS will do its best to install neatly around fixed items where removal is not possible.</t>
        </is>
      </c>
      <c r="D62" s="59" t="n"/>
      <c r="E62" s="59" t="n"/>
      <c r="F62" s="59" t="n"/>
    </row>
    <row r="63" ht="6" customHeight="1"/>
    <row r="64" ht="20" customHeight="1">
      <c r="C64" s="57" t="inlineStr">
        <is>
          <t>Customer responsibilities (prior to start of work)</t>
        </is>
      </c>
      <c r="D64" s="57" t="n"/>
      <c r="E64" s="57" t="n"/>
      <c r="F64" s="57" t="n"/>
    </row>
    <row r="65" ht="17.8" customHeight="1">
      <c r="B65" s="58" t="inlineStr">
        <is>
          <t>•</t>
        </is>
      </c>
      <c r="C65" s="59" t="inlineStr">
        <is>
          <t>Clear access: all areas in scope must be cleared of loose items prior to installation unless included as a line item.</t>
        </is>
      </c>
      <c r="D65" s="59" t="n"/>
      <c r="E65" s="59" t="n"/>
      <c r="F65" s="59" t="n"/>
    </row>
    <row r="66" ht="17.8" customHeight="1">
      <c r="B66" s="58" t="inlineStr">
        <is>
          <t>•</t>
        </is>
      </c>
      <c r="C66" s="59" t="inlineStr">
        <is>
          <t>Remove/secure electronics, boxes, small items, breakables, and personal belongings from all work areas.</t>
        </is>
      </c>
      <c r="D66" s="59" t="n"/>
      <c r="E66" s="59" t="n"/>
      <c r="F66" s="59" t="n"/>
    </row>
    <row r="67" ht="17.8" customHeight="1">
      <c r="B67" s="58" t="inlineStr">
        <is>
          <t>•</t>
        </is>
      </c>
      <c r="C67" s="59" t="inlineStr">
        <is>
          <t>Utilities: customer/GC to provide power, lighting, and HVAC as needed for installation.</t>
        </is>
      </c>
      <c r="D67" s="59" t="n"/>
      <c r="E67" s="59" t="n"/>
      <c r="F67" s="59" t="n"/>
    </row>
    <row r="68" ht="17.8" customHeight="1">
      <c r="B68" s="58" t="inlineStr">
        <is>
          <t>•</t>
        </is>
      </c>
      <c r="C68" s="59" t="inlineStr">
        <is>
          <t>Site logistics: customer/GC to coordinate parking/loading access and access cards/keys.</t>
        </is>
      </c>
      <c r="D68" s="59" t="n"/>
      <c r="E68" s="59" t="n"/>
      <c r="F68" s="59" t="n"/>
    </row>
    <row r="69" ht="6" customHeight="1"/>
    <row r="70" ht="20" customHeight="1">
      <c r="C70" s="57" t="inlineStr">
        <is>
          <t>Dental chairs &amp; equipment</t>
        </is>
      </c>
      <c r="D70" s="57" t="n"/>
      <c r="E70" s="57" t="n"/>
      <c r="F70" s="57" t="n"/>
    </row>
    <row r="71" ht="31.6" customHeight="1">
      <c r="B71" s="58" t="inlineStr">
        <is>
          <t>•</t>
        </is>
      </c>
      <c r="C71" s="59" t="inlineStr">
        <is>
          <t>Customer is responsible for having dental chair control units and/or equipment attachments disconnected/removed so chairs can be safely moved for installation access.</t>
        </is>
      </c>
      <c r="D71" s="59" t="n"/>
      <c r="E71" s="59" t="n"/>
      <c r="F71" s="59" t="n"/>
    </row>
    <row r="72" ht="31.6" customHeight="1">
      <c r="B72" s="58" t="inlineStr">
        <is>
          <t>•</t>
        </is>
      </c>
      <c r="C72" s="59" t="inlineStr">
        <is>
          <t>DHS will take reasonable care to protect chairs/equipment but is not responsible for their proper functioning or operation after installation.</t>
        </is>
      </c>
      <c r="D72" s="59" t="n"/>
      <c r="E72" s="59" t="n"/>
      <c r="F72" s="59" t="n"/>
    </row>
    <row r="73" ht="31.6" customHeight="1">
      <c r="B73" s="58" t="inlineStr">
        <is>
          <t>•</t>
        </is>
      </c>
      <c r="C73" s="59" t="inlineStr">
        <is>
          <t>If chairs/equipment are not properly disconnected at the scheduled start, DHS may pause, reschedule, and/or bill additional labor for delays.</t>
        </is>
      </c>
      <c r="D73" s="59" t="n"/>
      <c r="E73" s="59" t="n"/>
      <c r="F73" s="59" t="n"/>
    </row>
    <row r="74" ht="6" customHeight="1"/>
    <row r="75" ht="20" customHeight="1">
      <c r="C75" s="57" t="inlineStr">
        <is>
          <t>Warranty &amp; cancellations</t>
        </is>
      </c>
      <c r="D75" s="57" t="n"/>
      <c r="E75" s="57" t="n"/>
      <c r="F75" s="57" t="n"/>
    </row>
    <row r="76" ht="17.8" customHeight="1">
      <c r="B76" s="58" t="inlineStr">
        <is>
          <t>•</t>
        </is>
      </c>
      <c r="C76" s="59" t="inlineStr">
        <is>
          <t>DHS provides a one-year labor warranty on workmanship (see one-pager).</t>
        </is>
      </c>
      <c r="D76" s="59" t="n"/>
      <c r="E76" s="59" t="n"/>
      <c r="F76" s="59" t="n"/>
    </row>
    <row r="77" ht="17.8" customHeight="1">
      <c r="B77" s="58" t="inlineStr">
        <is>
          <t>•</t>
        </is>
      </c>
      <c r="C77" s="59" t="inlineStr">
        <is>
          <t>Manufacturer warranties apply separately for materials.</t>
        </is>
      </c>
      <c r="D77" s="59" t="n"/>
      <c r="E77" s="59" t="n"/>
      <c r="F77" s="59" t="n"/>
    </row>
    <row r="78" ht="31.6" customHeight="1">
      <c r="B78" s="58" t="inlineStr">
        <is>
          <t>•</t>
        </is>
      </c>
      <c r="C78" s="59" t="inlineStr">
        <is>
          <t>If the customer cancels or changes product selection after materials are ordered, manufacturer restocking fees and any freight/return costs may apply.</t>
        </is>
      </c>
      <c r="D78" s="59" t="n"/>
      <c r="E78" s="59" t="n"/>
      <c r="F78" s="59" t="n"/>
    </row>
    <row r="79" ht="6" customHeight="1"/>
    <row r="80" ht="20" customHeight="1">
      <c r="C80" s="57" t="inlineStr">
        <is>
          <t>Insurance</t>
        </is>
      </c>
      <c r="D80" s="57" t="n"/>
      <c r="E80" s="57" t="n"/>
      <c r="F80" s="57" t="n"/>
    </row>
    <row r="81" ht="17.8" customHeight="1">
      <c r="B81" s="58" t="inlineStr">
        <is>
          <t>•</t>
        </is>
      </c>
      <c r="C81" s="59" t="inlineStr">
        <is>
          <t>DHS can provide a Certificate of Insurance upon request.</t>
        </is>
      </c>
      <c r="D81" s="59" t="n"/>
      <c r="E81" s="59" t="n"/>
      <c r="F81" s="59" t="n"/>
    </row>
    <row r="82" ht="6" customHeight="1"/>
    <row r="83" ht="20" customHeight="1">
      <c r="C83" s="57" t="inlineStr">
        <is>
          <t>Exclusions / add-ons</t>
        </is>
      </c>
      <c r="D83" s="57" t="n"/>
      <c r="E83" s="57" t="n"/>
      <c r="F83" s="57" t="n"/>
    </row>
    <row r="84" ht="17.8" customHeight="1">
      <c r="B84" s="58" t="inlineStr">
        <is>
          <t>•</t>
        </is>
      </c>
      <c r="C84" s="59" t="inlineStr">
        <is>
          <t>Please review the floor plan/scope areas and notify DHS of any discrepancies prior to deposit being initiated.</t>
        </is>
      </c>
      <c r="D84" s="59" t="n"/>
      <c r="E84" s="59" t="n"/>
      <c r="F84" s="59" t="n"/>
    </row>
    <row r="85" ht="17.8" customHeight="1">
      <c r="B85" s="58" t="inlineStr">
        <is>
          <t>•</t>
        </is>
      </c>
      <c r="C85" s="59" t="inlineStr">
        <is>
          <t>Change orders: any additional work or scope changes must be approved in writing prior to proceeding.</t>
        </is>
      </c>
      <c r="D85" s="59" t="n"/>
      <c r="E85" s="59" t="n"/>
      <c r="F85" s="59" t="n"/>
    </row>
  </sheetData>
  <mergeCells count="39">
    <mergeCell ref="B4:F4"/>
    <mergeCell ref="C52:F52"/>
    <mergeCell ref="C70:F70"/>
    <mergeCell ref="C48:F48"/>
    <mergeCell ref="C61:F61"/>
    <mergeCell ref="C72:F72"/>
    <mergeCell ref="C67:F67"/>
    <mergeCell ref="C81:F81"/>
    <mergeCell ref="C57:F57"/>
    <mergeCell ref="C66:F66"/>
    <mergeCell ref="C53:F53"/>
    <mergeCell ref="C78:F78"/>
    <mergeCell ref="C49:F49"/>
    <mergeCell ref="C77:F77"/>
    <mergeCell ref="B42:F42"/>
    <mergeCell ref="C83:F83"/>
    <mergeCell ref="C62:F62"/>
    <mergeCell ref="C68:F68"/>
    <mergeCell ref="C58:F58"/>
    <mergeCell ref="C45:F45"/>
    <mergeCell ref="C64:F64"/>
    <mergeCell ref="D7:E7"/>
    <mergeCell ref="C73:F73"/>
    <mergeCell ref="C54:F54"/>
    <mergeCell ref="C65:F65"/>
    <mergeCell ref="C85:F85"/>
    <mergeCell ref="C55:F55"/>
    <mergeCell ref="C50:F50"/>
    <mergeCell ref="C44:F44"/>
    <mergeCell ref="C84:F84"/>
    <mergeCell ref="D8:E8"/>
    <mergeCell ref="B3:D3"/>
    <mergeCell ref="C80:F80"/>
    <mergeCell ref="C75:F75"/>
    <mergeCell ref="B5:F5"/>
    <mergeCell ref="C46:F46"/>
    <mergeCell ref="C59:F59"/>
    <mergeCell ref="C71:F71"/>
    <mergeCell ref="C76:F76"/>
  </mergeCells>
  <printOptions horizontalCentered="1"/>
  <pageMargins left="0.5" right="0.5" top="0.6" bottom="0.6" header="0.3" footer="0.3"/>
  <pageSetup orientation="portrait" paperSize="1" scale="88"/>
  <headerFooter>
    <oddHeader/>
    <oddFooter>&amp;L&amp;"Garamond"&amp;8 Dynamic Home Solutions (DHS)&amp;C&amp;"Garamond"&amp;8 Page &amp;P of &amp;N&amp;R&amp;"Garamond"&amp;8 Gentle Dental Braintree</oddFooter>
    <evenHeader/>
    <evenFooter/>
    <firstHeader/>
    <firstFooter/>
  </headerFooter>
  <rowBreaks count="1" manualBreakCount="1">
    <brk id="41" min="0" max="16383" man="1"/>
  </rowBreaks>
</worksheet>
</file>

<file path=xl/worksheets/sheet3.xml><?xml version="1.0" encoding="utf-8"?>
<worksheet xmlns="http://schemas.openxmlformats.org/spreadsheetml/2006/main">
  <sheetPr>
    <tabColor rgb="00156082"/>
    <outlinePr summaryBelow="1" summaryRight="1"/>
    <pageSetUpPr fitToPage="0"/>
  </sheetPr>
  <dimension ref="A1:G88"/>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28" t="inlineStr">
        <is>
          <t>COMPLETED</t>
        </is>
      </c>
    </row>
    <row r="4" ht="38" customHeight="1">
      <c r="B4" s="29" t="inlineStr">
        <is>
          <t>Abington Family Dental</t>
        </is>
      </c>
    </row>
    <row r="5" ht="22" customHeight="1">
      <c r="B5" s="5" t="inlineStr">
        <is>
          <t>LVT &amp; carpet tile flooring</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6.25% on materials</t>
        </is>
      </c>
      <c r="F8" s="33">
        <f>F41</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LVT</t>
        </is>
      </c>
      <c r="D12" s="38" t="n">
        <v>3216</v>
      </c>
      <c r="E12" s="39" t="n">
        <v>2.1</v>
      </c>
      <c r="F12" s="19">
        <f>D12*E12</f>
        <v/>
      </c>
    </row>
    <row r="13" ht="19" customHeight="1">
      <c r="B13" s="36" t="n">
        <v>2</v>
      </c>
      <c r="C13" s="37" t="inlineStr">
        <is>
          <t>Install Carpet Tile</t>
        </is>
      </c>
      <c r="D13" s="38" t="n">
        <v>2121</v>
      </c>
      <c r="E13" s="39" t="n">
        <v>0.95</v>
      </c>
      <c r="F13" s="19">
        <f>D13*E13</f>
        <v/>
      </c>
    </row>
    <row r="14" ht="19" customHeight="1">
      <c r="B14" s="36" t="n">
        <v>3</v>
      </c>
      <c r="C14" s="37" t="inlineStr">
        <is>
          <t>Rip/Haul – Carpet</t>
        </is>
      </c>
      <c r="D14" s="38" t="n">
        <v>1928</v>
      </c>
      <c r="E14" s="39" t="n">
        <v>0.45</v>
      </c>
      <c r="F14" s="19">
        <f>D14*E14</f>
        <v/>
      </c>
    </row>
    <row r="15" ht="19" customHeight="1">
      <c r="B15" s="36" t="n">
        <v>4</v>
      </c>
      <c r="C15" s="37" t="inlineStr">
        <is>
          <t>Grind Subfloor</t>
        </is>
      </c>
      <c r="D15" s="38" t="n">
        <v>500</v>
      </c>
      <c r="E15" s="39" t="n">
        <v>1.25</v>
      </c>
      <c r="F15" s="19">
        <f>D15*E15</f>
        <v/>
      </c>
    </row>
    <row r="16" ht="19" customHeight="1">
      <c r="B16" s="36" t="n">
        <v>5</v>
      </c>
      <c r="C16" s="37" t="inlineStr">
        <is>
          <t>Rip/Haul – Glue Down</t>
        </is>
      </c>
      <c r="D16" s="38" t="n">
        <v>2911</v>
      </c>
      <c r="E16" s="39" t="n">
        <v>1.45</v>
      </c>
      <c r="F16" s="19">
        <f>D16*E16</f>
        <v/>
      </c>
    </row>
    <row r="17" ht="19" customHeight="1">
      <c r="B17" s="36" t="n">
        <v>6</v>
      </c>
      <c r="C17" s="37" t="inlineStr">
        <is>
          <t>Self-Level/Prep</t>
        </is>
      </c>
      <c r="D17" s="38" t="n">
        <v>2911</v>
      </c>
      <c r="E17" s="39" t="n">
        <v>1.02</v>
      </c>
      <c r="F17" s="19">
        <f>D17*E17</f>
        <v/>
      </c>
    </row>
    <row r="18" ht="19" customHeight="1">
      <c r="B18" s="36" t="n">
        <v>7</v>
      </c>
      <c r="C18" s="37" t="inlineStr">
        <is>
          <t>Apply Moisture Mitigation</t>
        </is>
      </c>
      <c r="D18" s="38" t="n">
        <v>500</v>
      </c>
      <c r="E18" s="39" t="n">
        <v>0.75</v>
      </c>
      <c r="F18" s="19">
        <f>D18*E18</f>
        <v/>
      </c>
    </row>
    <row r="19" ht="19" customHeight="1">
      <c r="B19" s="36" t="n">
        <v>8</v>
      </c>
      <c r="C19" s="37" t="inlineStr">
        <is>
          <t>Night and Weekend</t>
        </is>
      </c>
      <c r="D19" s="38" t="n">
        <v>2</v>
      </c>
      <c r="E19" s="39" t="n">
        <v>700</v>
      </c>
      <c r="F19" s="19">
        <f>D19*E19</f>
        <v/>
      </c>
    </row>
    <row r="20" ht="19" customHeight="1">
      <c r="B20" s="36" t="n">
        <v>9</v>
      </c>
      <c r="C20" s="37" t="inlineStr">
        <is>
          <t>Install Cove Base</t>
        </is>
      </c>
      <c r="D20" s="38" t="n">
        <v>1750</v>
      </c>
      <c r="E20" s="39" t="n">
        <v>1.1</v>
      </c>
      <c r="F20" s="19">
        <f>D20*E20</f>
        <v/>
      </c>
    </row>
    <row r="21" ht="19" customHeight="1">
      <c r="B21" s="36" t="n">
        <v>10</v>
      </c>
      <c r="C21" s="37" t="inlineStr">
        <is>
          <t>Furniture Moving</t>
        </is>
      </c>
      <c r="D21" s="38" t="n">
        <v>21</v>
      </c>
      <c r="E21" s="39" t="n">
        <v>150</v>
      </c>
      <c r="F21" s="19">
        <f>D21*E21</f>
        <v/>
      </c>
    </row>
    <row r="22" ht="6" customHeight="1"/>
    <row r="23" ht="20" customHeight="1">
      <c r="B23" s="34" t="n"/>
      <c r="C23" s="35" t="inlineStr">
        <is>
          <t>MATERIALS</t>
        </is>
      </c>
      <c r="D23" s="34" t="n"/>
      <c r="E23" s="34" t="n"/>
      <c r="F23" s="34" t="n"/>
    </row>
    <row r="24" ht="19" customHeight="1">
      <c r="B24" s="36" t="n">
        <v>11</v>
      </c>
      <c r="C24" s="37" t="inlineStr">
        <is>
          <t>Mannington Spacia LVT Nordic Oak</t>
        </is>
      </c>
      <c r="D24" s="38" t="n">
        <v>3216</v>
      </c>
      <c r="E24" s="39" t="n">
        <v>2.35</v>
      </c>
      <c r="F24" s="19">
        <f>D24*E24</f>
        <v/>
      </c>
    </row>
    <row r="25" ht="19" customHeight="1">
      <c r="B25" s="36" t="n">
        <v>12</v>
      </c>
      <c r="C25" s="37" t="inlineStr">
        <is>
          <t>Mapei 399</t>
        </is>
      </c>
      <c r="D25" s="38" t="n">
        <v>8</v>
      </c>
      <c r="E25" s="39" t="n">
        <v>199</v>
      </c>
      <c r="F25" s="19">
        <f>D25*E25</f>
        <v/>
      </c>
    </row>
    <row r="26" ht="19" customHeight="1">
      <c r="B26" s="36" t="n">
        <v>13</v>
      </c>
      <c r="C26" s="37" t="inlineStr">
        <is>
          <t>Mapei Planiseal Max</t>
        </is>
      </c>
      <c r="D26" s="38" t="n">
        <v>1</v>
      </c>
      <c r="E26" s="39" t="n">
        <v>370</v>
      </c>
      <c r="F26" s="19">
        <f>D26*E26</f>
        <v/>
      </c>
    </row>
    <row r="27" ht="19" customHeight="1">
      <c r="B27" s="36" t="n">
        <v>14</v>
      </c>
      <c r="C27" s="37" t="inlineStr">
        <is>
          <t>Mannington Carpet Tile Style – Silhouette Color-Bonds</t>
        </is>
      </c>
      <c r="D27" s="38" t="n">
        <v>2121</v>
      </c>
      <c r="E27" s="39" t="n">
        <v>3.95</v>
      </c>
      <c r="F27" s="19">
        <f>D27*E27</f>
        <v/>
      </c>
    </row>
    <row r="28" ht="19" customHeight="1">
      <c r="B28" s="36" t="n">
        <v>15</v>
      </c>
      <c r="C28" s="37" t="inlineStr">
        <is>
          <t>Mannington Infinity II Pressure Sensitive Adhesives</t>
        </is>
      </c>
      <c r="D28" s="38" t="n">
        <v>3</v>
      </c>
      <c r="E28" s="39" t="n">
        <v>179.5</v>
      </c>
      <c r="F28" s="19">
        <f>D28*E28</f>
        <v/>
      </c>
    </row>
    <row r="29" ht="19" customHeight="1">
      <c r="B29" s="36" t="n">
        <v>16</v>
      </c>
      <c r="C29" s="37" t="inlineStr">
        <is>
          <t>Mannington Assure Sealer</t>
        </is>
      </c>
      <c r="D29" s="38" t="n">
        <v>3</v>
      </c>
      <c r="E29" s="39" t="n">
        <v>228.5</v>
      </c>
      <c r="F29" s="19">
        <f>D29*E29</f>
        <v/>
      </c>
    </row>
    <row r="30" ht="19" customHeight="1">
      <c r="B30" s="36" t="n">
        <v>17</v>
      </c>
      <c r="C30" s="37" t="inlineStr">
        <is>
          <t>Leveler/Prep Materials</t>
        </is>
      </c>
      <c r="D30" s="38" t="n">
        <v>2911</v>
      </c>
      <c r="E30" s="39" t="n">
        <v>0.85</v>
      </c>
      <c r="F30" s="19">
        <f>D30*E30</f>
        <v/>
      </c>
    </row>
    <row r="31" ht="19" customHeight="1">
      <c r="B31" s="36" t="n">
        <v>18</v>
      </c>
      <c r="C31" s="37" t="inlineStr">
        <is>
          <t>4" Cove Base 1/8" – customer to select color</t>
        </is>
      </c>
      <c r="D31" s="38" t="n">
        <v>1750</v>
      </c>
      <c r="E31" s="39" t="n">
        <v>1.15</v>
      </c>
      <c r="F31" s="19">
        <f>D31*E31</f>
        <v/>
      </c>
    </row>
    <row r="32" ht="19" customHeight="1">
      <c r="B32" s="36" t="n">
        <v>19</v>
      </c>
      <c r="C32" s="37" t="inlineStr">
        <is>
          <t>Rubber T-caps – customer to select color</t>
        </is>
      </c>
      <c r="D32" s="38" t="n">
        <v>11</v>
      </c>
      <c r="E32" s="39" t="n">
        <v>32</v>
      </c>
      <c r="F32" s="19">
        <f>D32*E32</f>
        <v/>
      </c>
    </row>
    <row r="33" ht="6" customHeight="1"/>
    <row r="34" ht="20" customHeight="1">
      <c r="B34" s="34" t="n"/>
      <c r="C34" s="35" t="inlineStr">
        <is>
          <t>FREIGHT &amp; DISTRIBUTION</t>
        </is>
      </c>
      <c r="D34" s="34" t="n"/>
      <c r="E34" s="34" t="n"/>
      <c r="F34" s="34" t="n"/>
    </row>
    <row r="35" ht="19" customHeight="1">
      <c r="B35" s="36" t="n">
        <v>20</v>
      </c>
      <c r="C35" s="37" t="inlineStr">
        <is>
          <t>Freight</t>
        </is>
      </c>
      <c r="D35" s="38" t="n">
        <v>1</v>
      </c>
      <c r="E35" s="39" t="n">
        <v>492.5</v>
      </c>
      <c r="F35" s="19">
        <f>D35*E35</f>
        <v/>
      </c>
    </row>
    <row r="36" ht="10" customHeight="1"/>
    <row r="37" ht="20" customHeight="1">
      <c r="B37" s="41" t="n"/>
      <c r="C37" s="42" t="inlineStr">
        <is>
          <t>Labor subtotal</t>
        </is>
      </c>
      <c r="D37" s="41" t="n"/>
      <c r="E37" s="41" t="n"/>
      <c r="F37" s="43">
        <f>SUM(F12:F21)</f>
        <v/>
      </c>
    </row>
    <row r="38" ht="20" customHeight="1">
      <c r="C38" s="44" t="inlineStr">
        <is>
          <t>Materials subtotal</t>
        </is>
      </c>
      <c r="F38" s="45">
        <f>SUM(F24:F32)</f>
        <v/>
      </c>
    </row>
    <row r="39" ht="20" customHeight="1">
      <c r="C39" s="44" t="inlineStr">
        <is>
          <t>Freight &amp; distribution</t>
        </is>
      </c>
      <c r="F39" s="45">
        <f>SUM(F35)</f>
        <v/>
      </c>
    </row>
    <row r="40" ht="20" customHeight="1">
      <c r="C40" s="44" t="inlineStr">
        <is>
          <t>Tax on materials</t>
        </is>
      </c>
      <c r="E40" s="46" t="n">
        <v>0.0625</v>
      </c>
      <c r="F40" s="45">
        <f>F38*E40</f>
        <v/>
      </c>
    </row>
    <row r="41" ht="30" customHeight="1">
      <c r="B41" s="22" t="n"/>
      <c r="C41" s="47" t="inlineStr">
        <is>
          <t>TOTAL</t>
        </is>
      </c>
      <c r="D41" s="22" t="n"/>
      <c r="E41" s="22" t="n"/>
      <c r="F41" s="48">
        <f>F37+F38+F39+F40</f>
        <v/>
      </c>
    </row>
    <row r="42" ht="24" customHeight="1">
      <c r="B42" s="49" t="n"/>
      <c r="C42" s="50" t="inlineStr">
        <is>
          <t>Deposit due on approval</t>
        </is>
      </c>
      <c r="D42" s="49" t="n"/>
      <c r="E42" s="51" t="n">
        <v>0.5</v>
      </c>
      <c r="F42" s="52">
        <f>F41*E42</f>
        <v/>
      </c>
    </row>
    <row r="43" ht="20" customHeight="1">
      <c r="B43" s="53" t="n"/>
      <c r="C43" s="54" t="inlineStr">
        <is>
          <t>Balance due on completion</t>
        </is>
      </c>
      <c r="D43" s="53" t="n"/>
      <c r="E43" s="53" t="n"/>
      <c r="F43" s="55">
        <f>F41-F42</f>
        <v/>
      </c>
    </row>
    <row r="44"/>
    <row r="45" ht="26" customHeight="1">
      <c r="B45" s="56" t="inlineStr">
        <is>
          <t>PROJECT NOTES, TERMS &amp; CUSTOMER RESPONSIBILITIES</t>
        </is>
      </c>
      <c r="C45" s="6" t="n"/>
      <c r="D45" s="6" t="n"/>
      <c r="E45" s="6" t="n"/>
      <c r="F45" s="6" t="n"/>
    </row>
    <row r="46" ht="6" customHeight="1"/>
    <row r="47" ht="20" customHeight="1">
      <c r="C47" s="57" t="inlineStr">
        <is>
          <t>Estimate validity &amp; schedule</t>
        </is>
      </c>
      <c r="D47" s="57" t="n"/>
      <c r="E47" s="57" t="n"/>
      <c r="F47" s="57" t="n"/>
    </row>
    <row r="48" ht="17.8" customHeight="1">
      <c r="B48" s="58" t="inlineStr">
        <is>
          <t>•</t>
        </is>
      </c>
      <c r="C48" s="59" t="inlineStr">
        <is>
          <t>This estimate is valid for 30 days from the date issued.</t>
        </is>
      </c>
      <c r="D48" s="59" t="n"/>
      <c r="E48" s="59" t="n"/>
      <c r="F48" s="59" t="n"/>
    </row>
    <row r="49" ht="17.8" customHeight="1">
      <c r="B49" s="58" t="inlineStr">
        <is>
          <t>•</t>
        </is>
      </c>
      <c r="C49" s="59" t="inlineStr">
        <is>
          <t>Product lead time is estimated at 3–6 weeks from approval/order placement (lead times can change).</t>
        </is>
      </c>
      <c r="D49" s="59" t="n"/>
      <c r="E49" s="59" t="n"/>
      <c r="F49" s="59" t="n"/>
    </row>
    <row r="50" ht="6" customHeight="1"/>
    <row r="51" ht="20" customHeight="1">
      <c r="C51" s="57" t="inlineStr">
        <is>
          <t>Payment terms</t>
        </is>
      </c>
      <c r="D51" s="57" t="n"/>
      <c r="E51" s="57" t="n"/>
      <c r="F51" s="57" t="n"/>
    </row>
    <row r="52" ht="17.8" customHeight="1">
      <c r="B52" s="58" t="inlineStr">
        <is>
          <t>•</t>
        </is>
      </c>
      <c r="C52" s="59" t="inlineStr">
        <is>
          <t>50% deposit due upfront to release materials and secure scheduling.</t>
        </is>
      </c>
      <c r="D52" s="59" t="n"/>
      <c r="E52" s="59" t="n"/>
      <c r="F52" s="59" t="n"/>
    </row>
    <row r="53" ht="17.8" customHeight="1">
      <c r="B53" s="58" t="inlineStr">
        <is>
          <t>•</t>
        </is>
      </c>
      <c r="C53" s="59" t="inlineStr">
        <is>
          <t>Remaining balance due upon project completion (final walk-through/substantial completion).</t>
        </is>
      </c>
      <c r="D53" s="59" t="n"/>
      <c r="E53" s="59" t="n"/>
      <c r="F53" s="59" t="n"/>
    </row>
    <row r="54" ht="6" customHeight="1"/>
    <row r="55" ht="20" customHeight="1">
      <c r="C55" s="57" t="inlineStr">
        <is>
          <t>Subfloor &amp; floor prep</t>
        </is>
      </c>
      <c r="D55" s="57" t="n"/>
      <c r="E55" s="57" t="n"/>
      <c r="F55" s="57" t="n"/>
    </row>
    <row r="56" ht="17.8" customHeight="1">
      <c r="B56" s="58" t="inlineStr">
        <is>
          <t>•</t>
        </is>
      </c>
      <c r="C56" s="59" t="inlineStr">
        <is>
          <t>Floor prep (self-leveling/skim/patch) is included as listed in the line items.</t>
        </is>
      </c>
      <c r="D56" s="59" t="n"/>
      <c r="E56" s="59" t="n"/>
      <c r="F56" s="59" t="n"/>
    </row>
    <row r="57" ht="31.6" customHeight="1">
      <c r="B57" s="58" t="inlineStr">
        <is>
          <t>•</t>
        </is>
      </c>
      <c r="C57" s="59" t="inlineStr">
        <is>
          <t>Any additional prep required after demo (patching/skim-coating/self-leveling beyond what's included) will be reviewed with the customer and priced as an approved change before proceeding.</t>
        </is>
      </c>
      <c r="D57" s="59" t="n"/>
      <c r="E57" s="59" t="n"/>
      <c r="F57" s="59" t="n"/>
    </row>
    <row r="58" ht="31.6" customHeight="1">
      <c r="B58" s="58" t="inlineStr">
        <is>
          <t>•</t>
        </is>
      </c>
      <c r="C58" s="59" t="inlineStr">
        <is>
          <t>Subfloor grinding and moisture mitigation are included as listed in the line items; if additional areas are found to have moisture issues, additional charges will apply.</t>
        </is>
      </c>
      <c r="D58" s="59" t="n"/>
      <c r="E58" s="59" t="n"/>
      <c r="F58" s="59" t="n"/>
    </row>
    <row r="59" ht="6" customHeight="1"/>
    <row r="60" ht="20" customHeight="1">
      <c r="C60" s="57" t="inlineStr">
        <is>
          <t>Work hours &amp; access</t>
        </is>
      </c>
      <c r="D60" s="57" t="n"/>
      <c r="E60" s="57" t="n"/>
      <c r="F60" s="57" t="n"/>
    </row>
    <row r="61" ht="17.8" customHeight="1">
      <c r="B61" s="58" t="inlineStr">
        <is>
          <t>•</t>
        </is>
      </c>
      <c r="C61" s="59" t="inlineStr">
        <is>
          <t>Estimate accounts for work performed at night and/or over weekends as listed in the scope.</t>
        </is>
      </c>
      <c r="D61" s="59" t="n"/>
      <c r="E61" s="59" t="n"/>
      <c r="F61" s="59" t="n"/>
    </row>
    <row r="62" ht="17.8" customHeight="1">
      <c r="B62" s="58" t="inlineStr">
        <is>
          <t>•</t>
        </is>
      </c>
      <c r="C62" s="59" t="inlineStr">
        <is>
          <t>Customer to provide site access during scheduled work hours and ensure DHS can work without interruption.</t>
        </is>
      </c>
      <c r="D62" s="59" t="n"/>
      <c r="E62" s="59" t="n"/>
      <c r="F62" s="59" t="n"/>
    </row>
    <row r="63" ht="6" customHeight="1"/>
    <row r="64" ht="20" customHeight="1">
      <c r="C64" s="57" t="inlineStr">
        <is>
          <t>Fixed items</t>
        </is>
      </c>
      <c r="D64" s="57" t="n"/>
      <c r="E64" s="57" t="n"/>
      <c r="F64" s="57" t="n"/>
    </row>
    <row r="65" ht="17.8" customHeight="1">
      <c r="B65" s="58" t="inlineStr">
        <is>
          <t>•</t>
        </is>
      </c>
      <c r="C65" s="59" t="inlineStr">
        <is>
          <t>DHS will do its best to install neatly around fixed items where removal is not possible.</t>
        </is>
      </c>
      <c r="D65" s="59" t="n"/>
      <c r="E65" s="59" t="n"/>
      <c r="F65" s="59" t="n"/>
    </row>
    <row r="66" ht="6" customHeight="1"/>
    <row r="67" ht="20" customHeight="1">
      <c r="C67" s="57" t="inlineStr">
        <is>
          <t>Customer responsibilities (prior to start of work)</t>
        </is>
      </c>
      <c r="D67" s="57" t="n"/>
      <c r="E67" s="57" t="n"/>
      <c r="F67" s="57" t="n"/>
    </row>
    <row r="68" ht="17.8" customHeight="1">
      <c r="B68" s="58" t="inlineStr">
        <is>
          <t>•</t>
        </is>
      </c>
      <c r="C68" s="59" t="inlineStr">
        <is>
          <t>Clear access: all areas in scope must be cleared of loose items prior to installation unless included as a line item.</t>
        </is>
      </c>
      <c r="D68" s="59" t="n"/>
      <c r="E68" s="59" t="n"/>
      <c r="F68" s="59" t="n"/>
    </row>
    <row r="69" ht="17.8" customHeight="1">
      <c r="B69" s="58" t="inlineStr">
        <is>
          <t>•</t>
        </is>
      </c>
      <c r="C69" s="59" t="inlineStr">
        <is>
          <t>Remove/secure electronics, boxes, small items, breakables, and personal belongings from all work areas.</t>
        </is>
      </c>
      <c r="D69" s="59" t="n"/>
      <c r="E69" s="59" t="n"/>
      <c r="F69" s="59" t="n"/>
    </row>
    <row r="70" ht="17.8" customHeight="1">
      <c r="B70" s="58" t="inlineStr">
        <is>
          <t>•</t>
        </is>
      </c>
      <c r="C70" s="59" t="inlineStr">
        <is>
          <t>Utilities: customer/GC to provide power, lighting, and HVAC as needed for installation.</t>
        </is>
      </c>
      <c r="D70" s="59" t="n"/>
      <c r="E70" s="59" t="n"/>
      <c r="F70" s="59" t="n"/>
    </row>
    <row r="71" ht="17.8" customHeight="1">
      <c r="B71" s="58" t="inlineStr">
        <is>
          <t>•</t>
        </is>
      </c>
      <c r="C71" s="59" t="inlineStr">
        <is>
          <t>Site logistics: customer/GC to coordinate parking/loading access and access cards/keys.</t>
        </is>
      </c>
      <c r="D71" s="59" t="n"/>
      <c r="E71" s="59" t="n"/>
      <c r="F71" s="59" t="n"/>
    </row>
    <row r="72" ht="6" customHeight="1"/>
    <row r="73" ht="20" customHeight="1">
      <c r="C73" s="57" t="inlineStr">
        <is>
          <t>Dental chairs &amp; equipment</t>
        </is>
      </c>
      <c r="D73" s="57" t="n"/>
      <c r="E73" s="57" t="n"/>
      <c r="F73" s="57" t="n"/>
    </row>
    <row r="74" ht="31.6" customHeight="1">
      <c r="B74" s="58" t="inlineStr">
        <is>
          <t>•</t>
        </is>
      </c>
      <c r="C74" s="59" t="inlineStr">
        <is>
          <t>Customer is responsible for having dental chair control units and/or equipment attachments disconnected/removed so chairs can be safely moved for installation access.</t>
        </is>
      </c>
      <c r="D74" s="59" t="n"/>
      <c r="E74" s="59" t="n"/>
      <c r="F74" s="59" t="n"/>
    </row>
    <row r="75" ht="31.6" customHeight="1">
      <c r="B75" s="58" t="inlineStr">
        <is>
          <t>•</t>
        </is>
      </c>
      <c r="C75" s="59" t="inlineStr">
        <is>
          <t>DHS will take reasonable care to protect chairs/equipment but is not responsible for their proper functioning or operation after installation.</t>
        </is>
      </c>
      <c r="D75" s="59" t="n"/>
      <c r="E75" s="59" t="n"/>
      <c r="F75" s="59" t="n"/>
    </row>
    <row r="76" ht="31.6" customHeight="1">
      <c r="B76" s="58" t="inlineStr">
        <is>
          <t>•</t>
        </is>
      </c>
      <c r="C76" s="59" t="inlineStr">
        <is>
          <t>If chairs/equipment are not properly disconnected at the scheduled start, DHS may pause, reschedule, and/or bill additional labor for delays.</t>
        </is>
      </c>
      <c r="D76" s="59" t="n"/>
      <c r="E76" s="59" t="n"/>
      <c r="F76" s="59" t="n"/>
    </row>
    <row r="77" ht="6" customHeight="1"/>
    <row r="78" ht="20" customHeight="1">
      <c r="C78" s="57" t="inlineStr">
        <is>
          <t>Warranty &amp; cancellations</t>
        </is>
      </c>
      <c r="D78" s="57" t="n"/>
      <c r="E78" s="57" t="n"/>
      <c r="F78" s="57" t="n"/>
    </row>
    <row r="79" ht="17.8" customHeight="1">
      <c r="B79" s="58" t="inlineStr">
        <is>
          <t>•</t>
        </is>
      </c>
      <c r="C79" s="59" t="inlineStr">
        <is>
          <t>DHS provides a one-year labor warranty on workmanship (see one-pager).</t>
        </is>
      </c>
      <c r="D79" s="59" t="n"/>
      <c r="E79" s="59" t="n"/>
      <c r="F79" s="59" t="n"/>
    </row>
    <row r="80" ht="17.8" customHeight="1">
      <c r="B80" s="58" t="inlineStr">
        <is>
          <t>•</t>
        </is>
      </c>
      <c r="C80" s="59" t="inlineStr">
        <is>
          <t>Manufacturer warranties apply separately for materials.</t>
        </is>
      </c>
      <c r="D80" s="59" t="n"/>
      <c r="E80" s="59" t="n"/>
      <c r="F80" s="59" t="n"/>
    </row>
    <row r="81" ht="31.6" customHeight="1">
      <c r="B81" s="58" t="inlineStr">
        <is>
          <t>•</t>
        </is>
      </c>
      <c r="C81" s="59" t="inlineStr">
        <is>
          <t>If the customer cancels or changes product selection after materials are ordered, manufacturer restocking fees and any freight/return costs may apply.</t>
        </is>
      </c>
      <c r="D81" s="59" t="n"/>
      <c r="E81" s="59" t="n"/>
      <c r="F81" s="59" t="n"/>
    </row>
    <row r="82" ht="6" customHeight="1"/>
    <row r="83" ht="20" customHeight="1">
      <c r="C83" s="57" t="inlineStr">
        <is>
          <t>Insurance</t>
        </is>
      </c>
      <c r="D83" s="57" t="n"/>
      <c r="E83" s="57" t="n"/>
      <c r="F83" s="57" t="n"/>
    </row>
    <row r="84" ht="17.8" customHeight="1">
      <c r="B84" s="58" t="inlineStr">
        <is>
          <t>•</t>
        </is>
      </c>
      <c r="C84" s="59" t="inlineStr">
        <is>
          <t>DHS can provide a Certificate of Insurance upon request.</t>
        </is>
      </c>
      <c r="D84" s="59" t="n"/>
      <c r="E84" s="59" t="n"/>
      <c r="F84" s="59" t="n"/>
    </row>
    <row r="85" ht="6" customHeight="1"/>
    <row r="86" ht="20" customHeight="1">
      <c r="C86" s="57" t="inlineStr">
        <is>
          <t>Exclusions / add-ons</t>
        </is>
      </c>
      <c r="D86" s="57" t="n"/>
      <c r="E86" s="57" t="n"/>
      <c r="F86" s="57" t="n"/>
    </row>
    <row r="87" ht="17.8" customHeight="1">
      <c r="B87" s="58" t="inlineStr">
        <is>
          <t>•</t>
        </is>
      </c>
      <c r="C87" s="59" t="inlineStr">
        <is>
          <t>Please review the floor plan/scope areas and notify DHS of any discrepancies prior to deposit being initiated.</t>
        </is>
      </c>
      <c r="D87" s="59" t="n"/>
      <c r="E87" s="59" t="n"/>
      <c r="F87" s="59" t="n"/>
    </row>
    <row r="88" ht="17.8" customHeight="1">
      <c r="B88" s="58" t="inlineStr">
        <is>
          <t>•</t>
        </is>
      </c>
      <c r="C88" s="59" t="inlineStr">
        <is>
          <t>Change orders: any additional work or scope changes must be approved in writing prior to proceeding.</t>
        </is>
      </c>
      <c r="D88" s="59" t="n"/>
      <c r="E88" s="59" t="n"/>
      <c r="F88" s="59" t="n"/>
    </row>
  </sheetData>
  <mergeCells count="39">
    <mergeCell ref="B4:F4"/>
    <mergeCell ref="C52:F52"/>
    <mergeCell ref="C70:F70"/>
    <mergeCell ref="C48:F48"/>
    <mergeCell ref="C61:F61"/>
    <mergeCell ref="C67:F67"/>
    <mergeCell ref="C81:F81"/>
    <mergeCell ref="C57:F57"/>
    <mergeCell ref="C53:F53"/>
    <mergeCell ref="C78:F78"/>
    <mergeCell ref="C69:F69"/>
    <mergeCell ref="C49:F49"/>
    <mergeCell ref="C87:F87"/>
    <mergeCell ref="C83:F83"/>
    <mergeCell ref="C86:F86"/>
    <mergeCell ref="C62:F62"/>
    <mergeCell ref="C68:F68"/>
    <mergeCell ref="C58:F58"/>
    <mergeCell ref="C74:F74"/>
    <mergeCell ref="C64:F64"/>
    <mergeCell ref="D7:E7"/>
    <mergeCell ref="C79:F79"/>
    <mergeCell ref="C73:F73"/>
    <mergeCell ref="C88:F88"/>
    <mergeCell ref="C65:F65"/>
    <mergeCell ref="C47:F47"/>
    <mergeCell ref="C55:F55"/>
    <mergeCell ref="C84:F84"/>
    <mergeCell ref="D8:E8"/>
    <mergeCell ref="B3:D3"/>
    <mergeCell ref="C80:F80"/>
    <mergeCell ref="C75:F75"/>
    <mergeCell ref="C56:F56"/>
    <mergeCell ref="B5:F5"/>
    <mergeCell ref="B45:F45"/>
    <mergeCell ref="C51:F51"/>
    <mergeCell ref="C71:F71"/>
    <mergeCell ref="C60:F60"/>
    <mergeCell ref="C76:F76"/>
  </mergeCells>
  <printOptions horizontalCentered="1"/>
  <pageMargins left="0.5" right="0.5" top="0.6" bottom="0.6" header="0.3" footer="0.3"/>
  <pageSetup orientation="portrait" paperSize="1" scale="86"/>
  <headerFooter>
    <oddHeader/>
    <oddFooter>&amp;L&amp;"Garamond"&amp;8 Dynamic Home Solutions (DHS)&amp;C&amp;"Garamond"&amp;8 Page &amp;P of &amp;N&amp;R&amp;"Garamond"&amp;8 Abington Family Dental</oddFooter>
    <evenHeader/>
    <evenFooter/>
    <firstHeader/>
    <firstFooter/>
  </headerFooter>
  <rowBreaks count="1" manualBreakCount="1">
    <brk id="44" min="0" max="16383" man="1"/>
  </rowBreaks>
</worksheet>
</file>

<file path=xl/worksheets/sheet4.xml><?xml version="1.0" encoding="utf-8"?>
<worksheet xmlns="http://schemas.openxmlformats.org/spreadsheetml/2006/main">
  <sheetPr>
    <tabColor rgb="00156082"/>
    <outlinePr summaryBelow="1" summaryRight="1"/>
    <pageSetUpPr fitToPage="0"/>
  </sheetPr>
  <dimension ref="A1:G91"/>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28" t="inlineStr">
        <is>
          <t>COMPLETED</t>
        </is>
      </c>
    </row>
    <row r="4" ht="38" customHeight="1">
      <c r="B4" s="29" t="inlineStr">
        <is>
          <t>Gentle Dental Peabody</t>
        </is>
      </c>
    </row>
    <row r="5" ht="22" customHeight="1">
      <c r="B5" s="5" t="inlineStr">
        <is>
          <t>LVT &amp; carpet tile flooring</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6.25% on materials</t>
        </is>
      </c>
      <c r="F8" s="33">
        <f>F40</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LVT</t>
        </is>
      </c>
      <c r="D12" s="38" t="n">
        <v>2610</v>
      </c>
      <c r="E12" s="39" t="n">
        <v>2.1</v>
      </c>
      <c r="F12" s="19">
        <f>D12*E12</f>
        <v/>
      </c>
    </row>
    <row r="13" ht="19" customHeight="1">
      <c r="B13" s="36" t="n">
        <v>2</v>
      </c>
      <c r="C13" s="37" t="inlineStr">
        <is>
          <t>Install Carpet Tile</t>
        </is>
      </c>
      <c r="D13" s="38" t="n">
        <v>640</v>
      </c>
      <c r="E13" s="39" t="n">
        <v>0.95</v>
      </c>
      <c r="F13" s="19">
        <f>D13*E13</f>
        <v/>
      </c>
    </row>
    <row r="14" ht="19" customHeight="1">
      <c r="B14" s="36" t="n">
        <v>3</v>
      </c>
      <c r="C14" s="37" t="inlineStr">
        <is>
          <t>Rip/Haul – Carpet</t>
        </is>
      </c>
      <c r="D14" s="38" t="n">
        <v>562</v>
      </c>
      <c r="E14" s="39" t="n">
        <v>0.45</v>
      </c>
      <c r="F14" s="19">
        <f>D14*E14</f>
        <v/>
      </c>
    </row>
    <row r="15" ht="19" customHeight="1">
      <c r="B15" s="36" t="n">
        <v>4</v>
      </c>
      <c r="C15" s="37" t="inlineStr">
        <is>
          <t>Rip/Haul – Glue Down</t>
        </is>
      </c>
      <c r="D15" s="38" t="n">
        <v>2372</v>
      </c>
      <c r="E15" s="39" t="n">
        <v>1.45</v>
      </c>
      <c r="F15" s="19">
        <f>D15*E15</f>
        <v/>
      </c>
    </row>
    <row r="16" ht="19" customHeight="1">
      <c r="B16" s="36" t="n">
        <v>5</v>
      </c>
      <c r="C16" s="37" t="inlineStr">
        <is>
          <t>Install Ultraply</t>
        </is>
      </c>
      <c r="D16" s="38" t="n">
        <v>2560</v>
      </c>
      <c r="E16" s="39" t="n">
        <v>1.45</v>
      </c>
      <c r="F16" s="19">
        <f>D16*E16</f>
        <v/>
      </c>
    </row>
    <row r="17" ht="19" customHeight="1">
      <c r="B17" s="36" t="n">
        <v>6</v>
      </c>
      <c r="C17" s="37" t="inlineStr">
        <is>
          <t>Self-Level/Prep</t>
        </is>
      </c>
      <c r="D17" s="38" t="n">
        <v>2372</v>
      </c>
      <c r="E17" s="39" t="n">
        <v>1.03</v>
      </c>
      <c r="F17" s="19">
        <f>D17*E17</f>
        <v/>
      </c>
    </row>
    <row r="18" ht="19" customHeight="1">
      <c r="B18" s="36" t="n">
        <v>7</v>
      </c>
      <c r="C18" s="37" t="inlineStr">
        <is>
          <t>Night and Weekend</t>
        </is>
      </c>
      <c r="D18" s="38" t="n">
        <v>4</v>
      </c>
      <c r="E18" s="39" t="n">
        <v>700</v>
      </c>
      <c r="F18" s="19">
        <f>D18*E18</f>
        <v/>
      </c>
    </row>
    <row r="19" ht="19" customHeight="1">
      <c r="B19" s="36" t="n">
        <v>8</v>
      </c>
      <c r="C19" s="37" t="inlineStr">
        <is>
          <t>Install Cove Base</t>
        </is>
      </c>
      <c r="D19" s="38" t="n">
        <v>1204</v>
      </c>
      <c r="E19" s="39" t="n">
        <v>1.1</v>
      </c>
      <c r="F19" s="19">
        <f>D19*E19</f>
        <v/>
      </c>
    </row>
    <row r="20" ht="19" customHeight="1">
      <c r="B20" s="36" t="n">
        <v>9</v>
      </c>
      <c r="C20" s="37" t="inlineStr">
        <is>
          <t>Furniture Moving</t>
        </is>
      </c>
      <c r="D20" s="38" t="n">
        <v>20</v>
      </c>
      <c r="E20" s="39" t="n">
        <v>150</v>
      </c>
      <c r="F20" s="19">
        <f>D20*E20</f>
        <v/>
      </c>
    </row>
    <row r="21" ht="6" customHeight="1"/>
    <row r="22" ht="20" customHeight="1">
      <c r="B22" s="34" t="n"/>
      <c r="C22" s="35" t="inlineStr">
        <is>
          <t>MATERIALS</t>
        </is>
      </c>
      <c r="D22" s="34" t="n"/>
      <c r="E22" s="34" t="n"/>
      <c r="F22" s="34" t="n"/>
    </row>
    <row r="23" ht="19" customHeight="1">
      <c r="B23" s="36" t="n">
        <v>10</v>
      </c>
      <c r="C23" s="37" t="inlineStr">
        <is>
          <t>Mannington Spacia LVT Nordic Oak</t>
        </is>
      </c>
      <c r="D23" s="40" t="n">
        <v>2653.5</v>
      </c>
      <c r="E23" s="39" t="n">
        <v>2.35</v>
      </c>
      <c r="F23" s="19">
        <f>D23*E23</f>
        <v/>
      </c>
    </row>
    <row r="24" ht="19" customHeight="1">
      <c r="B24" s="36" t="n">
        <v>11</v>
      </c>
      <c r="C24" s="37" t="inlineStr">
        <is>
          <t>MoistureLoc LVT Adhesive</t>
        </is>
      </c>
      <c r="D24" s="38" t="n">
        <v>7</v>
      </c>
      <c r="E24" s="39" t="n">
        <v>199</v>
      </c>
      <c r="F24" s="19">
        <f>D24*E24</f>
        <v/>
      </c>
    </row>
    <row r="25" ht="19" customHeight="1">
      <c r="B25" s="36" t="n">
        <v>12</v>
      </c>
      <c r="C25" s="37" t="inlineStr">
        <is>
          <t>Mannington Carpet Tile Style – Silhouette Color-Bonds</t>
        </is>
      </c>
      <c r="D25" s="38" t="n">
        <v>640</v>
      </c>
      <c r="E25" s="39" t="n">
        <v>3.95</v>
      </c>
      <c r="F25" s="19">
        <f>D25*E25</f>
        <v/>
      </c>
    </row>
    <row r="26" ht="19" customHeight="1">
      <c r="B26" s="36" t="n">
        <v>13</v>
      </c>
      <c r="C26" s="37" t="inlineStr">
        <is>
          <t>Mannington Infinity II Pressure Sensitive Adhesives</t>
        </is>
      </c>
      <c r="D26" s="38" t="n">
        <v>1</v>
      </c>
      <c r="E26" s="39" t="n">
        <v>179.5</v>
      </c>
      <c r="F26" s="19">
        <f>D26*E26</f>
        <v/>
      </c>
    </row>
    <row r="27" ht="19" customHeight="1">
      <c r="B27" s="36" t="n">
        <v>14</v>
      </c>
      <c r="C27" s="37" t="inlineStr">
        <is>
          <t>Mannington Assure Sealer</t>
        </is>
      </c>
      <c r="D27" s="38" t="n">
        <v>1</v>
      </c>
      <c r="E27" s="39" t="n">
        <v>228.5</v>
      </c>
      <c r="F27" s="19">
        <f>D27*E27</f>
        <v/>
      </c>
    </row>
    <row r="28" ht="19" customHeight="1">
      <c r="B28" s="36" t="n">
        <v>15</v>
      </c>
      <c r="C28" s="37" t="inlineStr">
        <is>
          <t>Ultraply</t>
        </is>
      </c>
      <c r="D28" s="38" t="n">
        <v>80</v>
      </c>
      <c r="E28" s="39" t="n">
        <v>34</v>
      </c>
      <c r="F28" s="19">
        <f>D28*E28</f>
        <v/>
      </c>
    </row>
    <row r="29" ht="19" customHeight="1">
      <c r="B29" s="36" t="n">
        <v>16</v>
      </c>
      <c r="C29" s="37" t="inlineStr">
        <is>
          <t>Leveler/Prep Materials</t>
        </is>
      </c>
      <c r="D29" s="38" t="n">
        <v>2372</v>
      </c>
      <c r="E29" s="39" t="n">
        <v>0.95</v>
      </c>
      <c r="F29" s="19">
        <f>D29*E29</f>
        <v/>
      </c>
    </row>
    <row r="30" ht="19" customHeight="1">
      <c r="B30" s="36" t="n">
        <v>17</v>
      </c>
      <c r="C30" s="37" t="inlineStr">
        <is>
          <t>4" Cove Base 1/8" – customer to select color</t>
        </is>
      </c>
      <c r="D30" s="38" t="n">
        <v>1204</v>
      </c>
      <c r="E30" s="39" t="n">
        <v>1.21</v>
      </c>
      <c r="F30" s="19">
        <f>D30*E30</f>
        <v/>
      </c>
    </row>
    <row r="31" ht="19" customHeight="1">
      <c r="B31" s="36" t="n">
        <v>18</v>
      </c>
      <c r="C31" s="37" t="inlineStr">
        <is>
          <t>Rubber T-caps and stairnose (1) – customer to select color</t>
        </is>
      </c>
      <c r="D31" s="38" t="n">
        <v>12</v>
      </c>
      <c r="E31" s="39" t="n">
        <v>32</v>
      </c>
      <c r="F31" s="19">
        <f>D31*E31</f>
        <v/>
      </c>
    </row>
    <row r="32" ht="6" customHeight="1"/>
    <row r="33" ht="20" customHeight="1">
      <c r="B33" s="34" t="n"/>
      <c r="C33" s="35" t="inlineStr">
        <is>
          <t>FREIGHT &amp; DISTRIBUTION</t>
        </is>
      </c>
      <c r="D33" s="34" t="n"/>
      <c r="E33" s="34" t="n"/>
      <c r="F33" s="34" t="n"/>
    </row>
    <row r="34" ht="19" customHeight="1">
      <c r="B34" s="36" t="n">
        <v>19</v>
      </c>
      <c r="C34" s="37" t="inlineStr">
        <is>
          <t>Freight</t>
        </is>
      </c>
      <c r="D34" s="38" t="n">
        <v>1</v>
      </c>
      <c r="E34" s="39" t="n">
        <v>492.5</v>
      </c>
      <c r="F34" s="19">
        <f>D34*E34</f>
        <v/>
      </c>
    </row>
    <row r="35" ht="10" customHeight="1"/>
    <row r="36" ht="20" customHeight="1">
      <c r="B36" s="41" t="n"/>
      <c r="C36" s="42" t="inlineStr">
        <is>
          <t>Labor subtotal</t>
        </is>
      </c>
      <c r="D36" s="41" t="n"/>
      <c r="E36" s="41" t="n"/>
      <c r="F36" s="43">
        <f>SUM(F12:F20)</f>
        <v/>
      </c>
    </row>
    <row r="37" ht="20" customHeight="1">
      <c r="C37" s="44" t="inlineStr">
        <is>
          <t>Materials subtotal</t>
        </is>
      </c>
      <c r="F37" s="45">
        <f>SUM(F23:F31)</f>
        <v/>
      </c>
    </row>
    <row r="38" ht="20" customHeight="1">
      <c r="C38" s="44" t="inlineStr">
        <is>
          <t>Freight &amp; distribution</t>
        </is>
      </c>
      <c r="F38" s="45">
        <f>SUM(F34)</f>
        <v/>
      </c>
    </row>
    <row r="39" ht="20" customHeight="1">
      <c r="C39" s="44" t="inlineStr">
        <is>
          <t>Tax on materials</t>
        </is>
      </c>
      <c r="E39" s="46" t="n">
        <v>0.0625</v>
      </c>
      <c r="F39" s="45">
        <f>F37*E39</f>
        <v/>
      </c>
    </row>
    <row r="40" ht="30" customHeight="1">
      <c r="B40" s="22" t="n"/>
      <c r="C40" s="47" t="inlineStr">
        <is>
          <t>TOTAL</t>
        </is>
      </c>
      <c r="D40" s="22" t="n"/>
      <c r="E40" s="22" t="n"/>
      <c r="F40" s="48">
        <f>F36+F37+F38+F39</f>
        <v/>
      </c>
    </row>
    <row r="41" ht="24" customHeight="1">
      <c r="B41" s="49" t="n"/>
      <c r="C41" s="50" t="inlineStr">
        <is>
          <t>Deposit due on approval</t>
        </is>
      </c>
      <c r="D41" s="49" t="n"/>
      <c r="E41" s="51" t="n">
        <v>0.5</v>
      </c>
      <c r="F41" s="52">
        <f>F40*E41</f>
        <v/>
      </c>
    </row>
    <row r="42" ht="20" customHeight="1">
      <c r="B42" s="53" t="n"/>
      <c r="C42" s="54" t="inlineStr">
        <is>
          <t>Balance due on completion</t>
        </is>
      </c>
      <c r="D42" s="53" t="n"/>
      <c r="E42" s="53" t="n"/>
      <c r="F42" s="55">
        <f>F40-F41</f>
        <v/>
      </c>
    </row>
    <row r="43"/>
    <row r="44" ht="26" customHeight="1">
      <c r="B44" s="56" t="inlineStr">
        <is>
          <t>PROJECT NOTES, TERMS &amp; CUSTOMER RESPONSIBILITIES</t>
        </is>
      </c>
      <c r="C44" s="6" t="n"/>
      <c r="D44" s="6" t="n"/>
      <c r="E44" s="6" t="n"/>
      <c r="F44" s="6" t="n"/>
    </row>
    <row r="45" ht="6" customHeight="1"/>
    <row r="46" ht="16" customHeight="1">
      <c r="C46" s="60" t="inlineStr">
        <is>
          <t>Source: Dynamic Home Solutions (DHS) Estimate 4326-1, dated 4/3/2026</t>
        </is>
      </c>
      <c r="D46" s="60" t="n"/>
      <c r="E46" s="60" t="n"/>
      <c r="F46" s="60" t="n"/>
    </row>
    <row r="47" ht="20" customHeight="1">
      <c r="C47" s="57" t="inlineStr">
        <is>
          <t>Estimate validity &amp; schedule</t>
        </is>
      </c>
      <c r="D47" s="57" t="n"/>
      <c r="E47" s="57" t="n"/>
      <c r="F47" s="57" t="n"/>
    </row>
    <row r="48" ht="17.8" customHeight="1">
      <c r="B48" s="58" t="inlineStr">
        <is>
          <t>•</t>
        </is>
      </c>
      <c r="C48" s="59" t="inlineStr">
        <is>
          <t>This estimate is valid for 30 days from the date issued.</t>
        </is>
      </c>
      <c r="D48" s="59" t="n"/>
      <c r="E48" s="59" t="n"/>
      <c r="F48" s="59" t="n"/>
    </row>
    <row r="49" ht="17.8" customHeight="1">
      <c r="B49" s="58" t="inlineStr">
        <is>
          <t>•</t>
        </is>
      </c>
      <c r="C49" s="59" t="inlineStr">
        <is>
          <t>Product lead time is estimated at 3–6 weeks from approval/order placement (lead times can change).</t>
        </is>
      </c>
      <c r="D49" s="59" t="n"/>
      <c r="E49" s="59" t="n"/>
      <c r="F49" s="59" t="n"/>
    </row>
    <row r="50" ht="31.6" customHeight="1">
      <c r="B50" s="58" t="inlineStr">
        <is>
          <t>•</t>
        </is>
      </c>
      <c r="C50" s="59" t="inlineStr">
        <is>
          <t>Estimated on-site duration is 4–8 working days, assuming areas are ready and materials are on site; may vary based on final phasing.</t>
        </is>
      </c>
      <c r="D50" s="59" t="n"/>
      <c r="E50" s="59" t="n"/>
      <c r="F50" s="59" t="n"/>
    </row>
    <row r="51" ht="6" customHeight="1"/>
    <row r="52" ht="20" customHeight="1">
      <c r="C52" s="57" t="inlineStr">
        <is>
          <t>Payment terms</t>
        </is>
      </c>
      <c r="D52" s="57" t="n"/>
      <c r="E52" s="57" t="n"/>
      <c r="F52" s="57" t="n"/>
    </row>
    <row r="53" ht="17.8" customHeight="1">
      <c r="B53" s="58" t="inlineStr">
        <is>
          <t>•</t>
        </is>
      </c>
      <c r="C53" s="59" t="inlineStr">
        <is>
          <t>50% deposit due upfront to release materials and secure scheduling.</t>
        </is>
      </c>
      <c r="D53" s="59" t="n"/>
      <c r="E53" s="59" t="n"/>
      <c r="F53" s="59" t="n"/>
    </row>
    <row r="54" ht="17.8" customHeight="1">
      <c r="B54" s="58" t="inlineStr">
        <is>
          <t>•</t>
        </is>
      </c>
      <c r="C54" s="59" t="inlineStr">
        <is>
          <t>Remaining balance due upon project completion (final walk-through/substantial completion).</t>
        </is>
      </c>
      <c r="D54" s="59" t="n"/>
      <c r="E54" s="59" t="n"/>
      <c r="F54" s="59" t="n"/>
    </row>
    <row r="55" ht="6" customHeight="1"/>
    <row r="56" ht="20" customHeight="1">
      <c r="C56" s="57" t="inlineStr">
        <is>
          <t>Subfloor &amp; floor prep</t>
        </is>
      </c>
      <c r="D56" s="57" t="n"/>
      <c r="E56" s="57" t="n"/>
      <c r="F56" s="57" t="n"/>
    </row>
    <row r="57" ht="31.6" customHeight="1">
      <c r="B57" s="58" t="inlineStr">
        <is>
          <t>•</t>
        </is>
      </c>
      <c r="C57" s="59" t="inlineStr">
        <is>
          <t>Existing subfloor appears to be gypcrete/softcrete (lightweight gypsum); during removal of glued-down flooring this material can fracture and may require additional prep.</t>
        </is>
      </c>
      <c r="D57" s="59" t="n"/>
      <c r="E57" s="59" t="n"/>
      <c r="F57" s="59" t="n"/>
    </row>
    <row r="58" ht="17.8" customHeight="1">
      <c r="B58" s="58" t="inlineStr">
        <is>
          <t>•</t>
        </is>
      </c>
      <c r="C58" s="59" t="inlineStr">
        <is>
          <t>Medium floor prep (scrape and patch) is included.</t>
        </is>
      </c>
      <c r="D58" s="59" t="n"/>
      <c r="E58" s="59" t="n"/>
      <c r="F58" s="59" t="n"/>
    </row>
    <row r="59" ht="31.6" customHeight="1">
      <c r="B59" s="58" t="inlineStr">
        <is>
          <t>•</t>
        </is>
      </c>
      <c r="C59" s="59" t="inlineStr">
        <is>
          <t>Any additional prep after demo (patching/skim-coating/self-leveling beyond what's included) will be reviewed with the customer and priced as an approved change before proceeding.</t>
        </is>
      </c>
      <c r="D59" s="59" t="n"/>
      <c r="E59" s="59" t="n"/>
      <c r="F59" s="59" t="n"/>
    </row>
    <row r="60" ht="17.8" customHeight="1">
      <c r="B60" s="58" t="inlineStr">
        <is>
          <t>•</t>
        </is>
      </c>
      <c r="C60" s="59" t="inlineStr">
        <is>
          <t>Quote is figured to hand-grind Exam (Office) Rooms 4, 5, and 6 plus Hall 6, applying two coats of moisture mitigation.</t>
        </is>
      </c>
      <c r="D60" s="59" t="n"/>
      <c r="E60" s="59" t="n"/>
      <c r="F60" s="59" t="n"/>
    </row>
    <row r="61" ht="31.6" customHeight="1">
      <c r="B61" s="58" t="inlineStr">
        <is>
          <t>•</t>
        </is>
      </c>
      <c r="C61" s="59" t="inlineStr">
        <is>
          <t>If additional areas have moisture issues, additional charges apply at a minimum of $2.75/sf; a large number of offices may require a grinding machine rental at $3,000 per day.</t>
        </is>
      </c>
      <c r="D61" s="59" t="n"/>
      <c r="E61" s="59" t="n"/>
      <c r="F61" s="59" t="n"/>
    </row>
    <row r="62" ht="6" customHeight="1"/>
    <row r="63" ht="20" customHeight="1">
      <c r="C63" s="57" t="inlineStr">
        <is>
          <t>Work hours &amp; access</t>
        </is>
      </c>
      <c r="D63" s="57" t="n"/>
      <c r="E63" s="57" t="n"/>
      <c r="F63" s="57" t="n"/>
    </row>
    <row r="64" ht="17.8" customHeight="1">
      <c r="B64" s="58" t="inlineStr">
        <is>
          <t>•</t>
        </is>
      </c>
      <c r="C64" s="59" t="inlineStr">
        <is>
          <t>Estimate accounts for work performed at night and/or over two weekends as listed in the scope.</t>
        </is>
      </c>
      <c r="D64" s="59" t="n"/>
      <c r="E64" s="59" t="n"/>
      <c r="F64" s="59" t="n"/>
    </row>
    <row r="65" ht="17.8" customHeight="1">
      <c r="B65" s="58" t="inlineStr">
        <is>
          <t>•</t>
        </is>
      </c>
      <c r="C65" s="59" t="inlineStr">
        <is>
          <t>Customer to provide site access during scheduled work hours and ensure DHS can work without interruption.</t>
        </is>
      </c>
      <c r="D65" s="59" t="n"/>
      <c r="E65" s="59" t="n"/>
      <c r="F65" s="59" t="n"/>
    </row>
    <row r="66" ht="6" customHeight="1"/>
    <row r="67" ht="20" customHeight="1">
      <c r="C67" s="57" t="inlineStr">
        <is>
          <t>Fixed items</t>
        </is>
      </c>
      <c r="D67" s="57" t="n"/>
      <c r="E67" s="57" t="n"/>
      <c r="F67" s="57" t="n"/>
    </row>
    <row r="68" ht="17.8" customHeight="1">
      <c r="B68" s="58" t="inlineStr">
        <is>
          <t>•</t>
        </is>
      </c>
      <c r="C68" s="59" t="inlineStr">
        <is>
          <t>DHS will do its best to install neatly around fixed items where removal is not possible.</t>
        </is>
      </c>
      <c r="D68" s="59" t="n"/>
      <c r="E68" s="59" t="n"/>
      <c r="F68" s="59" t="n"/>
    </row>
    <row r="69" ht="6" customHeight="1"/>
    <row r="70" ht="20" customHeight="1">
      <c r="C70" s="57" t="inlineStr">
        <is>
          <t>Customer responsibilities (prior to start of work)</t>
        </is>
      </c>
      <c r="D70" s="57" t="n"/>
      <c r="E70" s="57" t="n"/>
      <c r="F70" s="57" t="n"/>
    </row>
    <row r="71" ht="17.8" customHeight="1">
      <c r="B71" s="58" t="inlineStr">
        <is>
          <t>•</t>
        </is>
      </c>
      <c r="C71" s="59" t="inlineStr">
        <is>
          <t>Clear access: all areas in scope must be cleared of loose items prior to installation unless included as a line item.</t>
        </is>
      </c>
      <c r="D71" s="59" t="n"/>
      <c r="E71" s="59" t="n"/>
      <c r="F71" s="59" t="n"/>
    </row>
    <row r="72" ht="17.8" customHeight="1">
      <c r="B72" s="58" t="inlineStr">
        <is>
          <t>•</t>
        </is>
      </c>
      <c r="C72" s="59" t="inlineStr">
        <is>
          <t>Remove/secure electronics, boxes, small items, breakables, and personal belongings from all work areas.</t>
        </is>
      </c>
      <c r="D72" s="59" t="n"/>
      <c r="E72" s="59" t="n"/>
      <c r="F72" s="59" t="n"/>
    </row>
    <row r="73" ht="17.8" customHeight="1">
      <c r="B73" s="58" t="inlineStr">
        <is>
          <t>•</t>
        </is>
      </c>
      <c r="C73" s="59" t="inlineStr">
        <is>
          <t>Utilities: customer/GC to provide power, lighting, and HVAC as needed for installation.</t>
        </is>
      </c>
      <c r="D73" s="59" t="n"/>
      <c r="E73" s="59" t="n"/>
      <c r="F73" s="59" t="n"/>
    </row>
    <row r="74" ht="17.8" customHeight="1">
      <c r="B74" s="58" t="inlineStr">
        <is>
          <t>•</t>
        </is>
      </c>
      <c r="C74" s="59" t="inlineStr">
        <is>
          <t>Site logistics: customer/GC to coordinate parking/loading access and access cards/keys.</t>
        </is>
      </c>
      <c r="D74" s="59" t="n"/>
      <c r="E74" s="59" t="n"/>
      <c r="F74" s="59" t="n"/>
    </row>
    <row r="75" ht="6" customHeight="1"/>
    <row r="76" ht="20" customHeight="1">
      <c r="C76" s="57" t="inlineStr">
        <is>
          <t>Dental chairs &amp; equipment</t>
        </is>
      </c>
      <c r="D76" s="57" t="n"/>
      <c r="E76" s="57" t="n"/>
      <c r="F76" s="57" t="n"/>
    </row>
    <row r="77" ht="31.6" customHeight="1">
      <c r="B77" s="58" t="inlineStr">
        <is>
          <t>•</t>
        </is>
      </c>
      <c r="C77" s="59" t="inlineStr">
        <is>
          <t>Customer is responsible for having dental chair control units and/or equipment attachments disconnected/removed so chairs can be safely moved for installation access.</t>
        </is>
      </c>
      <c r="D77" s="59" t="n"/>
      <c r="E77" s="59" t="n"/>
      <c r="F77" s="59" t="n"/>
    </row>
    <row r="78" ht="31.6" customHeight="1">
      <c r="B78" s="58" t="inlineStr">
        <is>
          <t>•</t>
        </is>
      </c>
      <c r="C78" s="59" t="inlineStr">
        <is>
          <t>DHS will take reasonable care to protect chairs/equipment but is not responsible for their proper functioning or operation after installation.</t>
        </is>
      </c>
      <c r="D78" s="59" t="n"/>
      <c r="E78" s="59" t="n"/>
      <c r="F78" s="59" t="n"/>
    </row>
    <row r="79" ht="31.6" customHeight="1">
      <c r="B79" s="58" t="inlineStr">
        <is>
          <t>•</t>
        </is>
      </c>
      <c r="C79" s="59" t="inlineStr">
        <is>
          <t>If chairs/equipment are not properly disconnected at the scheduled start, DHS may pause, reschedule, and/or bill additional labor for delays.</t>
        </is>
      </c>
      <c r="D79" s="59" t="n"/>
      <c r="E79" s="59" t="n"/>
      <c r="F79" s="59" t="n"/>
    </row>
    <row r="80" ht="6" customHeight="1"/>
    <row r="81" ht="20" customHeight="1">
      <c r="C81" s="57" t="inlineStr">
        <is>
          <t>Warranty &amp; cancellations</t>
        </is>
      </c>
      <c r="D81" s="57" t="n"/>
      <c r="E81" s="57" t="n"/>
      <c r="F81" s="57" t="n"/>
    </row>
    <row r="82" ht="17.8" customHeight="1">
      <c r="B82" s="58" t="inlineStr">
        <is>
          <t>•</t>
        </is>
      </c>
      <c r="C82" s="59" t="inlineStr">
        <is>
          <t>DHS provides a one-year labor warranty on workmanship (see one-pager).</t>
        </is>
      </c>
      <c r="D82" s="59" t="n"/>
      <c r="E82" s="59" t="n"/>
      <c r="F82" s="59" t="n"/>
    </row>
    <row r="83" ht="17.8" customHeight="1">
      <c r="B83" s="58" t="inlineStr">
        <is>
          <t>•</t>
        </is>
      </c>
      <c r="C83" s="59" t="inlineStr">
        <is>
          <t>Manufacturer warranties apply separately for materials.</t>
        </is>
      </c>
      <c r="D83" s="59" t="n"/>
      <c r="E83" s="59" t="n"/>
      <c r="F83" s="59" t="n"/>
    </row>
    <row r="84" ht="31.6" customHeight="1">
      <c r="B84" s="58" t="inlineStr">
        <is>
          <t>•</t>
        </is>
      </c>
      <c r="C84" s="59" t="inlineStr">
        <is>
          <t>If the customer cancels or changes product selection after materials are ordered, manufacturer restocking fees and any freight/return costs may apply.</t>
        </is>
      </c>
      <c r="D84" s="59" t="n"/>
      <c r="E84" s="59" t="n"/>
      <c r="F84" s="59" t="n"/>
    </row>
    <row r="85" ht="6" customHeight="1"/>
    <row r="86" ht="20" customHeight="1">
      <c r="C86" s="57" t="inlineStr">
        <is>
          <t>Insurance</t>
        </is>
      </c>
      <c r="D86" s="57" t="n"/>
      <c r="E86" s="57" t="n"/>
      <c r="F86" s="57" t="n"/>
    </row>
    <row r="87" ht="17.8" customHeight="1">
      <c r="B87" s="58" t="inlineStr">
        <is>
          <t>•</t>
        </is>
      </c>
      <c r="C87" s="59" t="inlineStr">
        <is>
          <t>DHS can provide a Certificate of Insurance upon request.</t>
        </is>
      </c>
      <c r="D87" s="59" t="n"/>
      <c r="E87" s="59" t="n"/>
      <c r="F87" s="59" t="n"/>
    </row>
    <row r="88" ht="6" customHeight="1"/>
    <row r="89" ht="20" customHeight="1">
      <c r="C89" s="57" t="inlineStr">
        <is>
          <t>Exclusions / add-ons</t>
        </is>
      </c>
      <c r="D89" s="57" t="n"/>
      <c r="E89" s="57" t="n"/>
      <c r="F89" s="57" t="n"/>
    </row>
    <row r="90" ht="31.6" customHeight="1">
      <c r="B90" s="58" t="inlineStr">
        <is>
          <t>•</t>
        </is>
      </c>
      <c r="C90" s="59" t="inlineStr">
        <is>
          <t>Review floor plan and confirm areas: blue = glue-down LVT, orange = glue-down carpet tile; notify DHS of any discrepancies prior to deposit.</t>
        </is>
      </c>
      <c r="D90" s="59" t="n"/>
      <c r="E90" s="59" t="n"/>
      <c r="F90" s="59" t="n"/>
    </row>
    <row r="91" ht="17.8" customHeight="1">
      <c r="B91" s="58" t="inlineStr">
        <is>
          <t>•</t>
        </is>
      </c>
      <c r="C91" s="59" t="inlineStr">
        <is>
          <t>Change orders: any additional work or scope changes must be approved in writing prior to proceeding.</t>
        </is>
      </c>
      <c r="D91" s="59" t="n"/>
      <c r="E91" s="59" t="n"/>
      <c r="F91" s="59" t="n"/>
    </row>
  </sheetData>
  <mergeCells count="43">
    <mergeCell ref="B4:F4"/>
    <mergeCell ref="C52:F52"/>
    <mergeCell ref="C70:F70"/>
    <mergeCell ref="C48:F48"/>
    <mergeCell ref="C61:F61"/>
    <mergeCell ref="C91:F91"/>
    <mergeCell ref="C82:F82"/>
    <mergeCell ref="C72:F72"/>
    <mergeCell ref="C67:F67"/>
    <mergeCell ref="C81:F81"/>
    <mergeCell ref="C57:F57"/>
    <mergeCell ref="C53:F53"/>
    <mergeCell ref="C78:F78"/>
    <mergeCell ref="C49:F49"/>
    <mergeCell ref="C87:F87"/>
    <mergeCell ref="C77:F77"/>
    <mergeCell ref="C83:F83"/>
    <mergeCell ref="C86:F86"/>
    <mergeCell ref="C68:F68"/>
    <mergeCell ref="C58:F58"/>
    <mergeCell ref="C89:F89"/>
    <mergeCell ref="B44:F44"/>
    <mergeCell ref="C74:F74"/>
    <mergeCell ref="C64:F64"/>
    <mergeCell ref="D7:E7"/>
    <mergeCell ref="C79:F79"/>
    <mergeCell ref="C73:F73"/>
    <mergeCell ref="C54:F54"/>
    <mergeCell ref="C63:F63"/>
    <mergeCell ref="C65:F65"/>
    <mergeCell ref="C47:F47"/>
    <mergeCell ref="C50:F50"/>
    <mergeCell ref="C84:F84"/>
    <mergeCell ref="D8:E8"/>
    <mergeCell ref="B3:D3"/>
    <mergeCell ref="C56:F56"/>
    <mergeCell ref="B5:F5"/>
    <mergeCell ref="C46:F46"/>
    <mergeCell ref="C59:F59"/>
    <mergeCell ref="C90:F90"/>
    <mergeCell ref="C71:F71"/>
    <mergeCell ref="C60:F60"/>
    <mergeCell ref="C76:F76"/>
  </mergeCells>
  <printOptions horizontalCentered="1"/>
  <pageMargins left="0.5" right="0.5" top="0.6" bottom="0.6" header="0.3" footer="0.3"/>
  <pageSetup orientation="portrait" paperSize="1" scale="88"/>
  <headerFooter>
    <oddHeader/>
    <oddFooter>&amp;L&amp;"Garamond"&amp;8 Dynamic Home Solutions (DHS)&amp;C&amp;"Garamond"&amp;8 Page &amp;P of &amp;N&amp;R&amp;"Garamond"&amp;8 Gentle Dental Peabody</oddFooter>
    <evenHeader/>
    <evenFooter/>
    <firstHeader/>
    <firstFooter/>
  </headerFooter>
  <rowBreaks count="1" manualBreakCount="1">
    <brk id="43" min="0" max="16383" man="1"/>
  </rowBreaks>
</worksheet>
</file>

<file path=xl/worksheets/sheet5.xml><?xml version="1.0" encoding="utf-8"?>
<worksheet xmlns="http://schemas.openxmlformats.org/spreadsheetml/2006/main">
  <sheetPr>
    <tabColor rgb="00156082"/>
    <outlinePr summaryBelow="1" summaryRight="1"/>
    <pageSetUpPr fitToPage="0"/>
  </sheetPr>
  <dimension ref="A1:G79"/>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28" t="inlineStr">
        <is>
          <t>COMPLETED</t>
        </is>
      </c>
    </row>
    <row r="4" ht="38" customHeight="1">
      <c r="B4" s="29" t="inlineStr">
        <is>
          <t>Portland Dental</t>
        </is>
      </c>
    </row>
    <row r="5" ht="22" customHeight="1">
      <c r="B5" s="5" t="inlineStr">
        <is>
          <t>LVT flooring</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5.5% on materials</t>
        </is>
      </c>
      <c r="F8" s="33">
        <f>F32</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LVT</t>
        </is>
      </c>
      <c r="D12" s="38" t="n">
        <v>159</v>
      </c>
      <c r="E12" s="39" t="n">
        <v>2.65</v>
      </c>
      <c r="F12" s="19">
        <f>D12*E12</f>
        <v/>
      </c>
    </row>
    <row r="13" ht="19" customHeight="1">
      <c r="B13" s="36" t="n">
        <v>2</v>
      </c>
      <c r="C13" s="37" t="inlineStr">
        <is>
          <t>Skim Coat</t>
        </is>
      </c>
      <c r="D13" s="38" t="n">
        <v>138</v>
      </c>
      <c r="E13" s="39" t="n">
        <v>0.8</v>
      </c>
      <c r="F13" s="19">
        <f>D13*E13</f>
        <v/>
      </c>
    </row>
    <row r="14" ht="19" customHeight="1">
      <c r="B14" s="36" t="n">
        <v>3</v>
      </c>
      <c r="C14" s="37" t="inlineStr">
        <is>
          <t>Install Cove Base</t>
        </is>
      </c>
      <c r="D14" s="38" t="n">
        <v>54</v>
      </c>
      <c r="E14" s="39" t="n">
        <v>1.1</v>
      </c>
      <c r="F14" s="19">
        <f>D14*E14</f>
        <v/>
      </c>
    </row>
    <row r="15" ht="19" customHeight="1">
      <c r="B15" s="36" t="n">
        <v>4</v>
      </c>
      <c r="C15" s="37" t="inlineStr">
        <is>
          <t>Furniture</t>
        </is>
      </c>
      <c r="D15" s="38" t="n">
        <v>1</v>
      </c>
      <c r="E15" s="39" t="n">
        <v>175</v>
      </c>
      <c r="F15" s="19">
        <f>D15*E15</f>
        <v/>
      </c>
    </row>
    <row r="16" ht="19" customHeight="1">
      <c r="B16" s="36" t="n">
        <v>5</v>
      </c>
      <c r="C16" s="37" t="inlineStr">
        <is>
          <t>Night and Weekend</t>
        </is>
      </c>
      <c r="D16" s="38" t="n">
        <v>1</v>
      </c>
      <c r="E16" s="39" t="n">
        <v>700</v>
      </c>
      <c r="F16" s="19">
        <f>D16*E16</f>
        <v/>
      </c>
    </row>
    <row r="17" ht="6" customHeight="1"/>
    <row r="18" ht="20" customHeight="1">
      <c r="B18" s="34" t="n"/>
      <c r="C18" s="35" t="inlineStr">
        <is>
          <t>MATERIALS</t>
        </is>
      </c>
      <c r="D18" s="34" t="n"/>
      <c r="E18" s="34" t="n"/>
      <c r="F18" s="34" t="n"/>
    </row>
    <row r="19" ht="19" customHeight="1">
      <c r="B19" s="36" t="n">
        <v>6</v>
      </c>
      <c r="C19" s="37" t="inlineStr">
        <is>
          <t>Altro Lavencia</t>
        </is>
      </c>
      <c r="D19" s="38" t="n">
        <v>180</v>
      </c>
      <c r="E19" s="39" t="n">
        <v>4.59</v>
      </c>
      <c r="F19" s="19">
        <f>D19*E19</f>
        <v/>
      </c>
    </row>
    <row r="20" ht="19" customHeight="1">
      <c r="B20" s="36" t="n">
        <v>7</v>
      </c>
      <c r="C20" s="37" t="inlineStr">
        <is>
          <t>Ecofix</t>
        </is>
      </c>
      <c r="D20" s="38" t="n">
        <v>1</v>
      </c>
      <c r="E20" s="39" t="n">
        <v>130</v>
      </c>
      <c r="F20" s="19">
        <f>D20*E20</f>
        <v/>
      </c>
    </row>
    <row r="21" ht="19" customHeight="1">
      <c r="B21" s="36" t="n">
        <v>8</v>
      </c>
      <c r="C21" s="37" t="inlineStr">
        <is>
          <t>Patch</t>
        </is>
      </c>
      <c r="D21" s="38" t="n">
        <v>4</v>
      </c>
      <c r="E21" s="39" t="n">
        <v>27</v>
      </c>
      <c r="F21" s="19">
        <f>D21*E21</f>
        <v/>
      </c>
    </row>
    <row r="22" ht="19" customHeight="1">
      <c r="B22" s="36" t="n">
        <v>9</v>
      </c>
      <c r="C22" s="37" t="inlineStr">
        <is>
          <t>4" Cove Base 1/8" – customer to select color</t>
        </is>
      </c>
      <c r="D22" s="38" t="n">
        <v>54</v>
      </c>
      <c r="E22" s="39" t="n">
        <v>1.15</v>
      </c>
      <c r="F22" s="19">
        <f>D22*E22</f>
        <v/>
      </c>
    </row>
    <row r="23" ht="19" customHeight="1">
      <c r="B23" s="36" t="n">
        <v>10</v>
      </c>
      <c r="C23" s="37" t="inlineStr">
        <is>
          <t>Rubber T-caps – customer to select color</t>
        </is>
      </c>
      <c r="D23" s="38" t="n">
        <v>1</v>
      </c>
      <c r="E23" s="39" t="n">
        <v>32</v>
      </c>
      <c r="F23" s="19">
        <f>D23*E23</f>
        <v/>
      </c>
    </row>
    <row r="24" ht="6" customHeight="1"/>
    <row r="25" ht="20" customHeight="1">
      <c r="B25" s="34" t="n"/>
      <c r="C25" s="35" t="inlineStr">
        <is>
          <t>FREIGHT &amp; DISTRIBUTION</t>
        </is>
      </c>
      <c r="D25" s="34" t="n"/>
      <c r="E25" s="34" t="n"/>
      <c r="F25" s="34" t="n"/>
    </row>
    <row r="26" ht="19" customHeight="1">
      <c r="B26" s="36" t="n">
        <v>11</v>
      </c>
      <c r="C26" s="37" t="inlineStr">
        <is>
          <t>Freight</t>
        </is>
      </c>
      <c r="D26" s="38" t="n">
        <v>1</v>
      </c>
      <c r="E26" s="39" t="n">
        <v>167.5</v>
      </c>
      <c r="F26" s="19">
        <f>D26*E26</f>
        <v/>
      </c>
    </row>
    <row r="27" ht="10" customHeight="1"/>
    <row r="28" ht="20" customHeight="1">
      <c r="B28" s="41" t="n"/>
      <c r="C28" s="42" t="inlineStr">
        <is>
          <t>Labor subtotal</t>
        </is>
      </c>
      <c r="D28" s="41" t="n"/>
      <c r="E28" s="41" t="n"/>
      <c r="F28" s="43">
        <f>SUM(F12:F16)</f>
        <v/>
      </c>
    </row>
    <row r="29" ht="20" customHeight="1">
      <c r="C29" s="44" t="inlineStr">
        <is>
          <t>Materials subtotal</t>
        </is>
      </c>
      <c r="F29" s="45">
        <f>SUM(F19:F23)</f>
        <v/>
      </c>
    </row>
    <row r="30" ht="20" customHeight="1">
      <c r="C30" s="44" t="inlineStr">
        <is>
          <t>Freight &amp; distribution</t>
        </is>
      </c>
      <c r="F30" s="45">
        <f>SUM(F26)</f>
        <v/>
      </c>
    </row>
    <row r="31" ht="20" customHeight="1">
      <c r="C31" s="44" t="inlineStr">
        <is>
          <t>Tax on materials</t>
        </is>
      </c>
      <c r="E31" s="46" t="n">
        <v>0.055</v>
      </c>
      <c r="F31" s="45">
        <f>F29*E31</f>
        <v/>
      </c>
    </row>
    <row r="32" ht="30" customHeight="1">
      <c r="B32" s="22" t="n"/>
      <c r="C32" s="47" t="inlineStr">
        <is>
          <t>TOTAL</t>
        </is>
      </c>
      <c r="D32" s="22" t="n"/>
      <c r="E32" s="22" t="n"/>
      <c r="F32" s="48">
        <f>F28+F29+F30+F31</f>
        <v/>
      </c>
    </row>
    <row r="33" ht="24" customHeight="1">
      <c r="B33" s="49" t="n"/>
      <c r="C33" s="50" t="inlineStr">
        <is>
          <t>Deposit due on approval</t>
        </is>
      </c>
      <c r="D33" s="49" t="n"/>
      <c r="E33" s="51" t="n">
        <v>0.5</v>
      </c>
      <c r="F33" s="52">
        <f>F32*E33</f>
        <v/>
      </c>
    </row>
    <row r="34" ht="20" customHeight="1">
      <c r="B34" s="53" t="n"/>
      <c r="C34" s="54" t="inlineStr">
        <is>
          <t>Balance due on completion</t>
        </is>
      </c>
      <c r="D34" s="53" t="n"/>
      <c r="E34" s="53" t="n"/>
      <c r="F34" s="55">
        <f>F32-F33</f>
        <v/>
      </c>
    </row>
    <row r="35"/>
    <row r="36" ht="26" customHeight="1">
      <c r="B36" s="56" t="inlineStr">
        <is>
          <t>PROJECT NOTES, TERMS &amp; CUSTOMER RESPONSIBILITIES</t>
        </is>
      </c>
      <c r="C36" s="6" t="n"/>
      <c r="D36" s="6" t="n"/>
      <c r="E36" s="6" t="n"/>
      <c r="F36" s="6" t="n"/>
    </row>
    <row r="37" ht="6" customHeight="1"/>
    <row r="38" ht="20" customHeight="1">
      <c r="C38" s="57" t="inlineStr">
        <is>
          <t>Estimate validity &amp; schedule</t>
        </is>
      </c>
      <c r="D38" s="57" t="n"/>
      <c r="E38" s="57" t="n"/>
      <c r="F38" s="57" t="n"/>
    </row>
    <row r="39" ht="17.8" customHeight="1">
      <c r="B39" s="58" t="inlineStr">
        <is>
          <t>•</t>
        </is>
      </c>
      <c r="C39" s="59" t="inlineStr">
        <is>
          <t>This estimate is valid for 30 days from the date issued.</t>
        </is>
      </c>
      <c r="D39" s="59" t="n"/>
      <c r="E39" s="59" t="n"/>
      <c r="F39" s="59" t="n"/>
    </row>
    <row r="40" ht="17.8" customHeight="1">
      <c r="B40" s="58" t="inlineStr">
        <is>
          <t>•</t>
        </is>
      </c>
      <c r="C40" s="59" t="inlineStr">
        <is>
          <t>Product lead time is estimated at 3–6 weeks from approval/order placement (lead times can change).</t>
        </is>
      </c>
      <c r="D40" s="59" t="n"/>
      <c r="E40" s="59" t="n"/>
      <c r="F40" s="59" t="n"/>
    </row>
    <row r="41" ht="6" customHeight="1"/>
    <row r="42" ht="20" customHeight="1">
      <c r="C42" s="57" t="inlineStr">
        <is>
          <t>Payment terms</t>
        </is>
      </c>
      <c r="D42" s="57" t="n"/>
      <c r="E42" s="57" t="n"/>
      <c r="F42" s="57" t="n"/>
    </row>
    <row r="43" ht="17.8" customHeight="1">
      <c r="B43" s="58" t="inlineStr">
        <is>
          <t>•</t>
        </is>
      </c>
      <c r="C43" s="59" t="inlineStr">
        <is>
          <t>50% deposit due upfront to release materials and secure scheduling.</t>
        </is>
      </c>
      <c r="D43" s="59" t="n"/>
      <c r="E43" s="59" t="n"/>
      <c r="F43" s="59" t="n"/>
    </row>
    <row r="44" ht="17.8" customHeight="1">
      <c r="B44" s="58" t="inlineStr">
        <is>
          <t>•</t>
        </is>
      </c>
      <c r="C44" s="59" t="inlineStr">
        <is>
          <t>Remaining balance due upon project completion (final walk-through/substantial completion).</t>
        </is>
      </c>
      <c r="D44" s="59" t="n"/>
      <c r="E44" s="59" t="n"/>
      <c r="F44" s="59" t="n"/>
    </row>
    <row r="45" ht="6" customHeight="1"/>
    <row r="46" ht="20" customHeight="1">
      <c r="C46" s="57" t="inlineStr">
        <is>
          <t>Subfloor &amp; floor prep</t>
        </is>
      </c>
      <c r="D46" s="57" t="n"/>
      <c r="E46" s="57" t="n"/>
      <c r="F46" s="57" t="n"/>
    </row>
    <row r="47" ht="17.8" customHeight="1">
      <c r="B47" s="58" t="inlineStr">
        <is>
          <t>•</t>
        </is>
      </c>
      <c r="C47" s="59" t="inlineStr">
        <is>
          <t>Floor prep (self-leveling/skim/patch) is included as listed in the line items.</t>
        </is>
      </c>
      <c r="D47" s="59" t="n"/>
      <c r="E47" s="59" t="n"/>
      <c r="F47" s="59" t="n"/>
    </row>
    <row r="48" ht="31.6" customHeight="1">
      <c r="B48" s="58" t="inlineStr">
        <is>
          <t>•</t>
        </is>
      </c>
      <c r="C48" s="59" t="inlineStr">
        <is>
          <t>Any additional prep required beyond what's included will be reviewed with the customer and priced as an approved change before proceeding.</t>
        </is>
      </c>
      <c r="D48" s="59" t="n"/>
      <c r="E48" s="59" t="n"/>
      <c r="F48" s="59" t="n"/>
    </row>
    <row r="49" ht="17.8" customHeight="1">
      <c r="B49" s="58" t="inlineStr">
        <is>
          <t>•</t>
        </is>
      </c>
      <c r="C49" s="59" t="inlineStr">
        <is>
          <t>If moisture issues are discovered, moisture mitigation will be reviewed and priced as an approved change before proceeding.</t>
        </is>
      </c>
      <c r="D49" s="59" t="n"/>
      <c r="E49" s="59" t="n"/>
      <c r="F49" s="59" t="n"/>
    </row>
    <row r="50" ht="6" customHeight="1"/>
    <row r="51" ht="20" customHeight="1">
      <c r="C51" s="57" t="inlineStr">
        <is>
          <t>Work hours &amp; access</t>
        </is>
      </c>
      <c r="D51" s="57" t="n"/>
      <c r="E51" s="57" t="n"/>
      <c r="F51" s="57" t="n"/>
    </row>
    <row r="52" ht="17.8" customHeight="1">
      <c r="B52" s="58" t="inlineStr">
        <is>
          <t>•</t>
        </is>
      </c>
      <c r="C52" s="59" t="inlineStr">
        <is>
          <t>Estimate accounts for work performed at night and/or over weekends as listed in the scope.</t>
        </is>
      </c>
      <c r="D52" s="59" t="n"/>
      <c r="E52" s="59" t="n"/>
      <c r="F52" s="59" t="n"/>
    </row>
    <row r="53" ht="17.8" customHeight="1">
      <c r="B53" s="58" t="inlineStr">
        <is>
          <t>•</t>
        </is>
      </c>
      <c r="C53" s="59" t="inlineStr">
        <is>
          <t>Customer to provide site access during scheduled work hours and ensure DHS can work without interruption.</t>
        </is>
      </c>
      <c r="D53" s="59" t="n"/>
      <c r="E53" s="59" t="n"/>
      <c r="F53" s="59" t="n"/>
    </row>
    <row r="54" ht="6" customHeight="1"/>
    <row r="55" ht="20" customHeight="1">
      <c r="C55" s="57" t="inlineStr">
        <is>
          <t>Fixed items</t>
        </is>
      </c>
      <c r="D55" s="57" t="n"/>
      <c r="E55" s="57" t="n"/>
      <c r="F55" s="57" t="n"/>
    </row>
    <row r="56" ht="17.8" customHeight="1">
      <c r="B56" s="58" t="inlineStr">
        <is>
          <t>•</t>
        </is>
      </c>
      <c r="C56" s="59" t="inlineStr">
        <is>
          <t>DHS will do its best to install neatly around fixed items where removal is not possible.</t>
        </is>
      </c>
      <c r="D56" s="59" t="n"/>
      <c r="E56" s="59" t="n"/>
      <c r="F56" s="59" t="n"/>
    </row>
    <row r="57" ht="6" customHeight="1"/>
    <row r="58" ht="20" customHeight="1">
      <c r="C58" s="57" t="inlineStr">
        <is>
          <t>Customer responsibilities (prior to start of work)</t>
        </is>
      </c>
      <c r="D58" s="57" t="n"/>
      <c r="E58" s="57" t="n"/>
      <c r="F58" s="57" t="n"/>
    </row>
    <row r="59" ht="17.8" customHeight="1">
      <c r="B59" s="58" t="inlineStr">
        <is>
          <t>•</t>
        </is>
      </c>
      <c r="C59" s="59" t="inlineStr">
        <is>
          <t>Clear access: all areas in scope must be cleared of loose items prior to installation unless included as a line item.</t>
        </is>
      </c>
      <c r="D59" s="59" t="n"/>
      <c r="E59" s="59" t="n"/>
      <c r="F59" s="59" t="n"/>
    </row>
    <row r="60" ht="17.8" customHeight="1">
      <c r="B60" s="58" t="inlineStr">
        <is>
          <t>•</t>
        </is>
      </c>
      <c r="C60" s="59" t="inlineStr">
        <is>
          <t>Remove/secure electronics, boxes, small items, breakables, and personal belongings from all work areas.</t>
        </is>
      </c>
      <c r="D60" s="59" t="n"/>
      <c r="E60" s="59" t="n"/>
      <c r="F60" s="59" t="n"/>
    </row>
    <row r="61" ht="17.8" customHeight="1">
      <c r="B61" s="58" t="inlineStr">
        <is>
          <t>•</t>
        </is>
      </c>
      <c r="C61" s="59" t="inlineStr">
        <is>
          <t>Utilities: customer/GC to provide power, lighting, and HVAC as needed for installation.</t>
        </is>
      </c>
      <c r="D61" s="59" t="n"/>
      <c r="E61" s="59" t="n"/>
      <c r="F61" s="59" t="n"/>
    </row>
    <row r="62" ht="17.8" customHeight="1">
      <c r="B62" s="58" t="inlineStr">
        <is>
          <t>•</t>
        </is>
      </c>
      <c r="C62" s="59" t="inlineStr">
        <is>
          <t>Site logistics: customer/GC to coordinate parking/loading access and access cards/keys.</t>
        </is>
      </c>
      <c r="D62" s="59" t="n"/>
      <c r="E62" s="59" t="n"/>
      <c r="F62" s="59" t="n"/>
    </row>
    <row r="63" ht="6" customHeight="1"/>
    <row r="64" ht="20" customHeight="1">
      <c r="C64" s="57" t="inlineStr">
        <is>
          <t>Dental chairs &amp; equipment</t>
        </is>
      </c>
      <c r="D64" s="57" t="n"/>
      <c r="E64" s="57" t="n"/>
      <c r="F64" s="57" t="n"/>
    </row>
    <row r="65" ht="31.6" customHeight="1">
      <c r="B65" s="58" t="inlineStr">
        <is>
          <t>•</t>
        </is>
      </c>
      <c r="C65" s="59" t="inlineStr">
        <is>
          <t>Customer is responsible for having dental chair control units and/or equipment attachments disconnected/removed so chairs can be safely moved for installation access.</t>
        </is>
      </c>
      <c r="D65" s="59" t="n"/>
      <c r="E65" s="59" t="n"/>
      <c r="F65" s="59" t="n"/>
    </row>
    <row r="66" ht="31.6" customHeight="1">
      <c r="B66" s="58" t="inlineStr">
        <is>
          <t>•</t>
        </is>
      </c>
      <c r="C66" s="59" t="inlineStr">
        <is>
          <t>DHS will take reasonable care to protect chairs/equipment but is not responsible for their proper functioning or operation after installation.</t>
        </is>
      </c>
      <c r="D66" s="59" t="n"/>
      <c r="E66" s="59" t="n"/>
      <c r="F66" s="59" t="n"/>
    </row>
    <row r="67" ht="31.6" customHeight="1">
      <c r="B67" s="58" t="inlineStr">
        <is>
          <t>•</t>
        </is>
      </c>
      <c r="C67" s="59" t="inlineStr">
        <is>
          <t>If chairs/equipment are not properly disconnected at the scheduled start, DHS may pause, reschedule, and/or bill additional labor for delays.</t>
        </is>
      </c>
      <c r="D67" s="59" t="n"/>
      <c r="E67" s="59" t="n"/>
      <c r="F67" s="59" t="n"/>
    </row>
    <row r="68" ht="6" customHeight="1"/>
    <row r="69" ht="20" customHeight="1">
      <c r="C69" s="57" t="inlineStr">
        <is>
          <t>Warranty &amp; cancellations</t>
        </is>
      </c>
      <c r="D69" s="57" t="n"/>
      <c r="E69" s="57" t="n"/>
      <c r="F69" s="57" t="n"/>
    </row>
    <row r="70" ht="17.8" customHeight="1">
      <c r="B70" s="58" t="inlineStr">
        <is>
          <t>•</t>
        </is>
      </c>
      <c r="C70" s="59" t="inlineStr">
        <is>
          <t>DHS provides a one-year labor warranty on workmanship (see one-pager).</t>
        </is>
      </c>
      <c r="D70" s="59" t="n"/>
      <c r="E70" s="59" t="n"/>
      <c r="F70" s="59" t="n"/>
    </row>
    <row r="71" ht="17.8" customHeight="1">
      <c r="B71" s="58" t="inlineStr">
        <is>
          <t>•</t>
        </is>
      </c>
      <c r="C71" s="59" t="inlineStr">
        <is>
          <t>Manufacturer warranties apply separately for materials.</t>
        </is>
      </c>
      <c r="D71" s="59" t="n"/>
      <c r="E71" s="59" t="n"/>
      <c r="F71" s="59" t="n"/>
    </row>
    <row r="72" ht="31.6" customHeight="1">
      <c r="B72" s="58" t="inlineStr">
        <is>
          <t>•</t>
        </is>
      </c>
      <c r="C72" s="59" t="inlineStr">
        <is>
          <t>If the customer cancels or changes product selection after materials are ordered, manufacturer restocking fees and any freight/return costs may apply.</t>
        </is>
      </c>
      <c r="D72" s="59" t="n"/>
      <c r="E72" s="59" t="n"/>
      <c r="F72" s="59" t="n"/>
    </row>
    <row r="73" ht="6" customHeight="1"/>
    <row r="74" ht="20" customHeight="1">
      <c r="C74" s="57" t="inlineStr">
        <is>
          <t>Insurance</t>
        </is>
      </c>
      <c r="D74" s="57" t="n"/>
      <c r="E74" s="57" t="n"/>
      <c r="F74" s="57" t="n"/>
    </row>
    <row r="75" ht="17.8" customHeight="1">
      <c r="B75" s="58" t="inlineStr">
        <is>
          <t>•</t>
        </is>
      </c>
      <c r="C75" s="59" t="inlineStr">
        <is>
          <t>DHS can provide a Certificate of Insurance upon request.</t>
        </is>
      </c>
      <c r="D75" s="59" t="n"/>
      <c r="E75" s="59" t="n"/>
      <c r="F75" s="59" t="n"/>
    </row>
    <row r="76" ht="6" customHeight="1"/>
    <row r="77" ht="20" customHeight="1">
      <c r="C77" s="57" t="inlineStr">
        <is>
          <t>Exclusions / add-ons</t>
        </is>
      </c>
      <c r="D77" s="57" t="n"/>
      <c r="E77" s="57" t="n"/>
      <c r="F77" s="57" t="n"/>
    </row>
    <row r="78" ht="17.8" customHeight="1">
      <c r="B78" s="58" t="inlineStr">
        <is>
          <t>•</t>
        </is>
      </c>
      <c r="C78" s="59" t="inlineStr">
        <is>
          <t>Please review the floor plan/scope areas and notify DHS of any discrepancies prior to deposit being initiated.</t>
        </is>
      </c>
      <c r="D78" s="59" t="n"/>
      <c r="E78" s="59" t="n"/>
      <c r="F78" s="59" t="n"/>
    </row>
    <row r="79" ht="17.8" customHeight="1">
      <c r="B79" s="58" t="inlineStr">
        <is>
          <t>•</t>
        </is>
      </c>
      <c r="C79" s="59" t="inlineStr">
        <is>
          <t>Change orders: any additional work or scope changes must be approved in writing prior to proceeding.</t>
        </is>
      </c>
      <c r="D79" s="59" t="n"/>
      <c r="E79" s="59" t="n"/>
      <c r="F79" s="59" t="n"/>
    </row>
  </sheetData>
  <mergeCells count="39">
    <mergeCell ref="B4:F4"/>
    <mergeCell ref="C52:F52"/>
    <mergeCell ref="C70:F70"/>
    <mergeCell ref="C48:F48"/>
    <mergeCell ref="C61:F61"/>
    <mergeCell ref="C39:F39"/>
    <mergeCell ref="C38:F38"/>
    <mergeCell ref="C72:F72"/>
    <mergeCell ref="C67:F67"/>
    <mergeCell ref="C66:F66"/>
    <mergeCell ref="C53:F53"/>
    <mergeCell ref="C78:F78"/>
    <mergeCell ref="C69:F69"/>
    <mergeCell ref="C49:F49"/>
    <mergeCell ref="C77:F77"/>
    <mergeCell ref="C62:F62"/>
    <mergeCell ref="C42:F42"/>
    <mergeCell ref="C58:F58"/>
    <mergeCell ref="C74:F74"/>
    <mergeCell ref="C64:F64"/>
    <mergeCell ref="D7:E7"/>
    <mergeCell ref="C79:F79"/>
    <mergeCell ref="C65:F65"/>
    <mergeCell ref="C47:F47"/>
    <mergeCell ref="C55:F55"/>
    <mergeCell ref="C44:F44"/>
    <mergeCell ref="D8:E8"/>
    <mergeCell ref="C40:F40"/>
    <mergeCell ref="B3:D3"/>
    <mergeCell ref="C75:F75"/>
    <mergeCell ref="C56:F56"/>
    <mergeCell ref="C43:F43"/>
    <mergeCell ref="B5:F5"/>
    <mergeCell ref="C46:F46"/>
    <mergeCell ref="C59:F59"/>
    <mergeCell ref="B36:F36"/>
    <mergeCell ref="C51:F51"/>
    <mergeCell ref="C71:F71"/>
    <mergeCell ref="C60:F60"/>
  </mergeCells>
  <printOptions horizontalCentered="1"/>
  <pageMargins left="0.5" right="0.5" top="0.6" bottom="0.6" header="0.3" footer="0.3"/>
  <pageSetup orientation="portrait" paperSize="1" scale="88"/>
  <headerFooter>
    <oddHeader/>
    <oddFooter>&amp;L&amp;"Garamond"&amp;8 Dynamic Home Solutions (DHS)&amp;C&amp;"Garamond"&amp;8 Page &amp;P of &amp;N&amp;R&amp;"Garamond"&amp;8 Portland Dental</oddFooter>
    <evenHeader/>
    <evenFooter/>
    <firstHeader/>
    <firstFooter/>
  </headerFooter>
  <rowBreaks count="1" manualBreakCount="1">
    <brk id="35" min="0" max="16383" man="1"/>
  </rowBreaks>
</worksheet>
</file>

<file path=xl/worksheets/sheet6.xml><?xml version="1.0" encoding="utf-8"?>
<worksheet xmlns="http://schemas.openxmlformats.org/spreadsheetml/2006/main">
  <sheetPr>
    <tabColor rgb="00156082"/>
    <outlinePr summaryBelow="1" summaryRight="1"/>
    <pageSetUpPr fitToPage="0"/>
  </sheetPr>
  <dimension ref="A1:G80"/>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28" t="inlineStr">
        <is>
          <t>COMPLETED</t>
        </is>
      </c>
    </row>
    <row r="4" ht="38" customHeight="1">
      <c r="B4" s="29" t="inlineStr">
        <is>
          <t>Natick Gentle Dental</t>
        </is>
      </c>
    </row>
    <row r="5" ht="22" customHeight="1">
      <c r="B5" s="5" t="inlineStr">
        <is>
          <t>LVT flooring  —  Section 1</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6.25% on materials</t>
        </is>
      </c>
      <c r="F8" s="33">
        <f>F34</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LVT</t>
        </is>
      </c>
      <c r="D12" s="38" t="n">
        <v>172</v>
      </c>
      <c r="E12" s="39" t="n">
        <v>2.1</v>
      </c>
      <c r="F12" s="19">
        <f>D12*E12</f>
        <v/>
      </c>
    </row>
    <row r="13" ht="19" customHeight="1">
      <c r="B13" s="36" t="n">
        <v>2</v>
      </c>
      <c r="C13" s="37" t="inlineStr">
        <is>
          <t>Rip/Haul – Glue Down</t>
        </is>
      </c>
      <c r="D13" s="38" t="n">
        <v>140</v>
      </c>
      <c r="E13" s="39" t="n">
        <v>1.45</v>
      </c>
      <c r="F13" s="19">
        <f>D13*E13</f>
        <v/>
      </c>
    </row>
    <row r="14" ht="19" customHeight="1">
      <c r="B14" s="36" t="n">
        <v>3</v>
      </c>
      <c r="C14" s="37" t="inlineStr">
        <is>
          <t>Rip/Haul – Glue Down</t>
        </is>
      </c>
      <c r="D14" s="38" t="n">
        <v>140</v>
      </c>
      <c r="E14" s="61" t="inlineStr">
        <is>
          <t>lump sum</t>
        </is>
      </c>
      <c r="F14" s="19" t="n">
        <v>225</v>
      </c>
    </row>
    <row r="15" ht="19" customHeight="1">
      <c r="B15" s="36" t="n">
        <v>4</v>
      </c>
      <c r="C15" s="37" t="inlineStr">
        <is>
          <t>Skim Coat</t>
        </is>
      </c>
      <c r="D15" s="38" t="n">
        <v>172</v>
      </c>
      <c r="E15" s="39" t="n">
        <v>1</v>
      </c>
      <c r="F15" s="19">
        <f>D15*E15</f>
        <v/>
      </c>
    </row>
    <row r="16" ht="19" customHeight="1">
      <c r="B16" s="36" t="n">
        <v>5</v>
      </c>
      <c r="C16" s="37" t="inlineStr">
        <is>
          <t>Install Cove Base</t>
        </is>
      </c>
      <c r="D16" s="38" t="n">
        <v>72</v>
      </c>
      <c r="E16" s="39" t="n">
        <v>1.1</v>
      </c>
      <c r="F16" s="19">
        <f>D16*E16</f>
        <v/>
      </c>
    </row>
    <row r="17" ht="19" customHeight="1">
      <c r="B17" s="36" t="n">
        <v>6</v>
      </c>
      <c r="C17" s="37" t="inlineStr">
        <is>
          <t>Toilets</t>
        </is>
      </c>
      <c r="D17" s="38" t="n">
        <v>2</v>
      </c>
      <c r="E17" s="39" t="n">
        <v>150</v>
      </c>
      <c r="F17" s="19">
        <f>D17*E17</f>
        <v/>
      </c>
    </row>
    <row r="18" ht="6" customHeight="1"/>
    <row r="19" ht="20" customHeight="1">
      <c r="B19" s="34" t="n"/>
      <c r="C19" s="35" t="inlineStr">
        <is>
          <t>MATERIALS</t>
        </is>
      </c>
      <c r="D19" s="34" t="n"/>
      <c r="E19" s="34" t="n"/>
      <c r="F19" s="34" t="n"/>
    </row>
    <row r="20" ht="19" customHeight="1">
      <c r="B20" s="36" t="n">
        <v>7</v>
      </c>
      <c r="C20" s="37" t="inlineStr">
        <is>
          <t>Altro Lavencia</t>
        </is>
      </c>
      <c r="D20" s="38" t="n">
        <v>180</v>
      </c>
      <c r="E20" s="39" t="n">
        <v>4.59</v>
      </c>
      <c r="F20" s="19">
        <f>D20*E20</f>
        <v/>
      </c>
    </row>
    <row r="21" ht="19" customHeight="1">
      <c r="B21" s="36" t="n">
        <v>8</v>
      </c>
      <c r="C21" s="37" t="inlineStr">
        <is>
          <t>Ecofix</t>
        </is>
      </c>
      <c r="D21" s="38" t="n">
        <v>1</v>
      </c>
      <c r="E21" s="39" t="n">
        <v>130</v>
      </c>
      <c r="F21" s="19">
        <f>D21*E21</f>
        <v/>
      </c>
    </row>
    <row r="22" ht="19" customHeight="1">
      <c r="B22" s="36" t="n">
        <v>9</v>
      </c>
      <c r="C22" s="37" t="inlineStr">
        <is>
          <t>Patch</t>
        </is>
      </c>
      <c r="D22" s="38" t="n">
        <v>4</v>
      </c>
      <c r="E22" s="39" t="n">
        <v>27</v>
      </c>
      <c r="F22" s="19">
        <f>D22*E22</f>
        <v/>
      </c>
    </row>
    <row r="23" ht="19" customHeight="1">
      <c r="B23" s="36" t="n">
        <v>10</v>
      </c>
      <c r="C23" s="37" t="inlineStr">
        <is>
          <t>4" Cove Base 1/8" – customer to select color</t>
        </is>
      </c>
      <c r="D23" s="38" t="n">
        <v>72</v>
      </c>
      <c r="E23" s="39" t="n">
        <v>1.15</v>
      </c>
      <c r="F23" s="19">
        <f>D23*E23</f>
        <v/>
      </c>
    </row>
    <row r="24" ht="19" customHeight="1">
      <c r="B24" s="36" t="n">
        <v>11</v>
      </c>
      <c r="C24" s="37" t="inlineStr">
        <is>
          <t>Wax Ring and Supply Line</t>
        </is>
      </c>
      <c r="D24" s="38" t="n">
        <v>1</v>
      </c>
      <c r="E24" s="39" t="n">
        <v>45</v>
      </c>
      <c r="F24" s="19">
        <f>D24*E24</f>
        <v/>
      </c>
    </row>
    <row r="25" ht="19" customHeight="1">
      <c r="B25" s="36" t="n">
        <v>12</v>
      </c>
      <c r="C25" s="37" t="inlineStr">
        <is>
          <t>Rubber T-caps – customer to select color</t>
        </is>
      </c>
      <c r="D25" s="38" t="n">
        <v>1</v>
      </c>
      <c r="E25" s="39" t="n">
        <v>32</v>
      </c>
      <c r="F25" s="19">
        <f>D25*E25</f>
        <v/>
      </c>
    </row>
    <row r="26" ht="6" customHeight="1"/>
    <row r="27" ht="20" customHeight="1">
      <c r="B27" s="34" t="n"/>
      <c r="C27" s="35" t="inlineStr">
        <is>
          <t>FREIGHT &amp; DISTRIBUTION</t>
        </is>
      </c>
      <c r="D27" s="34" t="n"/>
      <c r="E27" s="34" t="n"/>
      <c r="F27" s="34" t="n"/>
    </row>
    <row r="28" ht="19" customHeight="1">
      <c r="B28" s="36" t="n">
        <v>13</v>
      </c>
      <c r="C28" s="37" t="inlineStr">
        <is>
          <t>Mannington Freight</t>
        </is>
      </c>
      <c r="D28" s="38" t="n">
        <v>1</v>
      </c>
      <c r="E28" s="39" t="n">
        <v>167.5</v>
      </c>
      <c r="F28" s="19">
        <f>D28*E28</f>
        <v/>
      </c>
    </row>
    <row r="29" ht="10" customHeight="1"/>
    <row r="30" ht="20" customHeight="1">
      <c r="B30" s="41" t="n"/>
      <c r="C30" s="42" t="inlineStr">
        <is>
          <t>Labor subtotal</t>
        </is>
      </c>
      <c r="D30" s="41" t="n"/>
      <c r="E30" s="41" t="n"/>
      <c r="F30" s="43">
        <f>SUM(F12:F17)</f>
        <v/>
      </c>
    </row>
    <row r="31" ht="20" customHeight="1">
      <c r="C31" s="44" t="inlineStr">
        <is>
          <t>Materials subtotal</t>
        </is>
      </c>
      <c r="F31" s="45">
        <f>SUM(F20:F25)</f>
        <v/>
      </c>
    </row>
    <row r="32" ht="20" customHeight="1">
      <c r="C32" s="44" t="inlineStr">
        <is>
          <t>Freight &amp; distribution</t>
        </is>
      </c>
      <c r="F32" s="45">
        <f>SUM(F28)</f>
        <v/>
      </c>
    </row>
    <row r="33" ht="20" customHeight="1">
      <c r="C33" s="44" t="inlineStr">
        <is>
          <t>Tax on materials</t>
        </is>
      </c>
      <c r="E33" s="46" t="n">
        <v>0.0625</v>
      </c>
      <c r="F33" s="45">
        <f>F31*E33</f>
        <v/>
      </c>
    </row>
    <row r="34" ht="30" customHeight="1">
      <c r="B34" s="22" t="n"/>
      <c r="C34" s="47" t="inlineStr">
        <is>
          <t>TOTAL</t>
        </is>
      </c>
      <c r="D34" s="22" t="n"/>
      <c r="E34" s="22" t="n"/>
      <c r="F34" s="48">
        <f>F30+F31+F32+F33</f>
        <v/>
      </c>
    </row>
    <row r="35" ht="24" customHeight="1">
      <c r="B35" s="49" t="n"/>
      <c r="C35" s="50" t="inlineStr">
        <is>
          <t>Deposit due on approval</t>
        </is>
      </c>
      <c r="D35" s="49" t="n"/>
      <c r="E35" s="51" t="n">
        <v>0.5</v>
      </c>
      <c r="F35" s="52">
        <f>F34*E35</f>
        <v/>
      </c>
    </row>
    <row r="36" ht="20" customHeight="1">
      <c r="B36" s="53" t="n"/>
      <c r="C36" s="54" t="inlineStr">
        <is>
          <t>Balance due on completion</t>
        </is>
      </c>
      <c r="D36" s="53" t="n"/>
      <c r="E36" s="53" t="n"/>
      <c r="F36" s="55">
        <f>F34-F35</f>
        <v/>
      </c>
    </row>
    <row r="37"/>
    <row r="38" ht="26" customHeight="1">
      <c r="B38" s="56" t="inlineStr">
        <is>
          <t>PROJECT NOTES, TERMS &amp; CUSTOMER RESPONSIBILITIES</t>
        </is>
      </c>
      <c r="C38" s="6" t="n"/>
      <c r="D38" s="6" t="n"/>
      <c r="E38" s="6" t="n"/>
      <c r="F38" s="6" t="n"/>
    </row>
    <row r="39" ht="6" customHeight="1"/>
    <row r="40" ht="20" customHeight="1">
      <c r="C40" s="57" t="inlineStr">
        <is>
          <t>Estimate validity &amp; schedule</t>
        </is>
      </c>
      <c r="D40" s="57" t="n"/>
      <c r="E40" s="57" t="n"/>
      <c r="F40" s="57" t="n"/>
    </row>
    <row r="41" ht="17.8" customHeight="1">
      <c r="B41" s="58" t="inlineStr">
        <is>
          <t>•</t>
        </is>
      </c>
      <c r="C41" s="59" t="inlineStr">
        <is>
          <t>This estimate is valid for 30 days from the date issued.</t>
        </is>
      </c>
      <c r="D41" s="59" t="n"/>
      <c r="E41" s="59" t="n"/>
      <c r="F41" s="59" t="n"/>
    </row>
    <row r="42" ht="17.8" customHeight="1">
      <c r="B42" s="58" t="inlineStr">
        <is>
          <t>•</t>
        </is>
      </c>
      <c r="C42" s="59" t="inlineStr">
        <is>
          <t>Product lead time is estimated at 3–6 weeks from approval/order placement (lead times can change).</t>
        </is>
      </c>
      <c r="D42" s="59" t="n"/>
      <c r="E42" s="59" t="n"/>
      <c r="F42" s="59" t="n"/>
    </row>
    <row r="43" ht="6" customHeight="1"/>
    <row r="44" ht="20" customHeight="1">
      <c r="C44" s="57" t="inlineStr">
        <is>
          <t>Payment terms</t>
        </is>
      </c>
      <c r="D44" s="57" t="n"/>
      <c r="E44" s="57" t="n"/>
      <c r="F44" s="57" t="n"/>
    </row>
    <row r="45" ht="17.8" customHeight="1">
      <c r="B45" s="58" t="inlineStr">
        <is>
          <t>•</t>
        </is>
      </c>
      <c r="C45" s="59" t="inlineStr">
        <is>
          <t>50% deposit due upfront to release materials and secure scheduling.</t>
        </is>
      </c>
      <c r="D45" s="59" t="n"/>
      <c r="E45" s="59" t="n"/>
      <c r="F45" s="59" t="n"/>
    </row>
    <row r="46" ht="17.8" customHeight="1">
      <c r="B46" s="58" t="inlineStr">
        <is>
          <t>•</t>
        </is>
      </c>
      <c r="C46" s="59" t="inlineStr">
        <is>
          <t>Remaining balance due upon project completion (final walk-through/substantial completion).</t>
        </is>
      </c>
      <c r="D46" s="59" t="n"/>
      <c r="E46" s="59" t="n"/>
      <c r="F46" s="59" t="n"/>
    </row>
    <row r="47" ht="6" customHeight="1"/>
    <row r="48" ht="20" customHeight="1">
      <c r="C48" s="57" t="inlineStr">
        <is>
          <t>Subfloor &amp; floor prep</t>
        </is>
      </c>
      <c r="D48" s="57" t="n"/>
      <c r="E48" s="57" t="n"/>
      <c r="F48" s="57" t="n"/>
    </row>
    <row r="49" ht="17.8" customHeight="1">
      <c r="B49" s="58" t="inlineStr">
        <is>
          <t>•</t>
        </is>
      </c>
      <c r="C49" s="59" t="inlineStr">
        <is>
          <t>Floor prep (self-leveling/skim/patch) is included as listed in the line items.</t>
        </is>
      </c>
      <c r="D49" s="59" t="n"/>
      <c r="E49" s="59" t="n"/>
      <c r="F49" s="59" t="n"/>
    </row>
    <row r="50" ht="31.6" customHeight="1">
      <c r="B50" s="58" t="inlineStr">
        <is>
          <t>•</t>
        </is>
      </c>
      <c r="C50" s="59" t="inlineStr">
        <is>
          <t>Any additional prep required after demo (patching/skim-coating/self-leveling beyond what's included) will be reviewed with the customer and priced as an approved change before proceeding.</t>
        </is>
      </c>
      <c r="D50" s="59" t="n"/>
      <c r="E50" s="59" t="n"/>
      <c r="F50" s="59" t="n"/>
    </row>
    <row r="51" ht="17.8" customHeight="1">
      <c r="B51" s="58" t="inlineStr">
        <is>
          <t>•</t>
        </is>
      </c>
      <c r="C51" s="59" t="inlineStr">
        <is>
          <t>If moisture issues are discovered, moisture mitigation will be reviewed and priced as an approved change before proceeding.</t>
        </is>
      </c>
      <c r="D51" s="59" t="n"/>
      <c r="E51" s="59" t="n"/>
      <c r="F51" s="59" t="n"/>
    </row>
    <row r="52" ht="6" customHeight="1"/>
    <row r="53" ht="20" customHeight="1">
      <c r="C53" s="57" t="inlineStr">
        <is>
          <t>Work hours &amp; access</t>
        </is>
      </c>
      <c r="D53" s="57" t="n"/>
      <c r="E53" s="57" t="n"/>
      <c r="F53" s="57" t="n"/>
    </row>
    <row r="54" ht="17.8" customHeight="1">
      <c r="B54" s="58" t="inlineStr">
        <is>
          <t>•</t>
        </is>
      </c>
      <c r="C54" s="59" t="inlineStr">
        <is>
          <t>Customer to provide site access during scheduled work hours and ensure DHS can work without interruption.</t>
        </is>
      </c>
      <c r="D54" s="59" t="n"/>
      <c r="E54" s="59" t="n"/>
      <c r="F54" s="59" t="n"/>
    </row>
    <row r="55" ht="6" customHeight="1"/>
    <row r="56" ht="20" customHeight="1">
      <c r="C56" s="57" t="inlineStr">
        <is>
          <t>Fixed items</t>
        </is>
      </c>
      <c r="D56" s="57" t="n"/>
      <c r="E56" s="57" t="n"/>
      <c r="F56" s="57" t="n"/>
    </row>
    <row r="57" ht="17.8" customHeight="1">
      <c r="B57" s="58" t="inlineStr">
        <is>
          <t>•</t>
        </is>
      </c>
      <c r="C57" s="59" t="inlineStr">
        <is>
          <t>DHS will do its best to install neatly around fixed items where removal is not possible.</t>
        </is>
      </c>
      <c r="D57" s="59" t="n"/>
      <c r="E57" s="59" t="n"/>
      <c r="F57" s="59" t="n"/>
    </row>
    <row r="58" ht="6" customHeight="1"/>
    <row r="59" ht="20" customHeight="1">
      <c r="C59" s="57" t="inlineStr">
        <is>
          <t>Customer responsibilities (prior to start of work)</t>
        </is>
      </c>
      <c r="D59" s="57" t="n"/>
      <c r="E59" s="57" t="n"/>
      <c r="F59" s="57" t="n"/>
    </row>
    <row r="60" ht="17.8" customHeight="1">
      <c r="B60" s="58" t="inlineStr">
        <is>
          <t>•</t>
        </is>
      </c>
      <c r="C60" s="59" t="inlineStr">
        <is>
          <t>Clear access: all areas in scope must be cleared of loose items prior to installation unless included as a line item.</t>
        </is>
      </c>
      <c r="D60" s="59" t="n"/>
      <c r="E60" s="59" t="n"/>
      <c r="F60" s="59" t="n"/>
    </row>
    <row r="61" ht="17.8" customHeight="1">
      <c r="B61" s="58" t="inlineStr">
        <is>
          <t>•</t>
        </is>
      </c>
      <c r="C61" s="59" t="inlineStr">
        <is>
          <t>Remove/secure electronics, boxes, small items, breakables, and personal belongings from all work areas.</t>
        </is>
      </c>
      <c r="D61" s="59" t="n"/>
      <c r="E61" s="59" t="n"/>
      <c r="F61" s="59" t="n"/>
    </row>
    <row r="62" ht="17.8" customHeight="1">
      <c r="B62" s="58" t="inlineStr">
        <is>
          <t>•</t>
        </is>
      </c>
      <c r="C62" s="59" t="inlineStr">
        <is>
          <t>Utilities: customer/GC to provide power, lighting, and HVAC as needed for installation.</t>
        </is>
      </c>
      <c r="D62" s="59" t="n"/>
      <c r="E62" s="59" t="n"/>
      <c r="F62" s="59" t="n"/>
    </row>
    <row r="63" ht="17.8" customHeight="1">
      <c r="B63" s="58" t="inlineStr">
        <is>
          <t>•</t>
        </is>
      </c>
      <c r="C63" s="59" t="inlineStr">
        <is>
          <t>Site logistics: customer/GC to coordinate parking/loading access and access cards/keys.</t>
        </is>
      </c>
      <c r="D63" s="59" t="n"/>
      <c r="E63" s="59" t="n"/>
      <c r="F63" s="59" t="n"/>
    </row>
    <row r="64" ht="6" customHeight="1"/>
    <row r="65" ht="20" customHeight="1">
      <c r="C65" s="57" t="inlineStr">
        <is>
          <t>Dental chairs &amp; equipment</t>
        </is>
      </c>
      <c r="D65" s="57" t="n"/>
      <c r="E65" s="57" t="n"/>
      <c r="F65" s="57" t="n"/>
    </row>
    <row r="66" ht="31.6" customHeight="1">
      <c r="B66" s="58" t="inlineStr">
        <is>
          <t>•</t>
        </is>
      </c>
      <c r="C66" s="59" t="inlineStr">
        <is>
          <t>Customer is responsible for having dental chair control units and/or equipment attachments disconnected/removed so chairs can be safely moved for installation access.</t>
        </is>
      </c>
      <c r="D66" s="59" t="n"/>
      <c r="E66" s="59" t="n"/>
      <c r="F66" s="59" t="n"/>
    </row>
    <row r="67" ht="31.6" customHeight="1">
      <c r="B67" s="58" t="inlineStr">
        <is>
          <t>•</t>
        </is>
      </c>
      <c r="C67" s="59" t="inlineStr">
        <is>
          <t>DHS will take reasonable care to protect chairs/equipment but is not responsible for their proper functioning or operation after installation.</t>
        </is>
      </c>
      <c r="D67" s="59" t="n"/>
      <c r="E67" s="59" t="n"/>
      <c r="F67" s="59" t="n"/>
    </row>
    <row r="68" ht="31.6" customHeight="1">
      <c r="B68" s="58" t="inlineStr">
        <is>
          <t>•</t>
        </is>
      </c>
      <c r="C68" s="59" t="inlineStr">
        <is>
          <t>If chairs/equipment are not properly disconnected at the scheduled start, DHS may pause, reschedule, and/or bill additional labor for delays.</t>
        </is>
      </c>
      <c r="D68" s="59" t="n"/>
      <c r="E68" s="59" t="n"/>
      <c r="F68" s="59" t="n"/>
    </row>
    <row r="69" ht="6" customHeight="1"/>
    <row r="70" ht="20" customHeight="1">
      <c r="C70" s="57" t="inlineStr">
        <is>
          <t>Warranty &amp; cancellations</t>
        </is>
      </c>
      <c r="D70" s="57" t="n"/>
      <c r="E70" s="57" t="n"/>
      <c r="F70" s="57" t="n"/>
    </row>
    <row r="71" ht="17.8" customHeight="1">
      <c r="B71" s="58" t="inlineStr">
        <is>
          <t>•</t>
        </is>
      </c>
      <c r="C71" s="59" t="inlineStr">
        <is>
          <t>DHS provides a one-year labor warranty on workmanship (see one-pager).</t>
        </is>
      </c>
      <c r="D71" s="59" t="n"/>
      <c r="E71" s="59" t="n"/>
      <c r="F71" s="59" t="n"/>
    </row>
    <row r="72" ht="17.8" customHeight="1">
      <c r="B72" s="58" t="inlineStr">
        <is>
          <t>•</t>
        </is>
      </c>
      <c r="C72" s="59" t="inlineStr">
        <is>
          <t>Manufacturer warranties apply separately for materials.</t>
        </is>
      </c>
      <c r="D72" s="59" t="n"/>
      <c r="E72" s="59" t="n"/>
      <c r="F72" s="59" t="n"/>
    </row>
    <row r="73" ht="31.6" customHeight="1">
      <c r="B73" s="58" t="inlineStr">
        <is>
          <t>•</t>
        </is>
      </c>
      <c r="C73" s="59" t="inlineStr">
        <is>
          <t>If the customer cancels or changes product selection after materials are ordered, manufacturer restocking fees and any freight/return costs may apply.</t>
        </is>
      </c>
      <c r="D73" s="59" t="n"/>
      <c r="E73" s="59" t="n"/>
      <c r="F73" s="59" t="n"/>
    </row>
    <row r="74" ht="6" customHeight="1"/>
    <row r="75" ht="20" customHeight="1">
      <c r="C75" s="57" t="inlineStr">
        <is>
          <t>Insurance</t>
        </is>
      </c>
      <c r="D75" s="57" t="n"/>
      <c r="E75" s="57" t="n"/>
      <c r="F75" s="57" t="n"/>
    </row>
    <row r="76" ht="17.8" customHeight="1">
      <c r="B76" s="58" t="inlineStr">
        <is>
          <t>•</t>
        </is>
      </c>
      <c r="C76" s="59" t="inlineStr">
        <is>
          <t>DHS can provide a Certificate of Insurance upon request.</t>
        </is>
      </c>
      <c r="D76" s="59" t="n"/>
      <c r="E76" s="59" t="n"/>
      <c r="F76" s="59" t="n"/>
    </row>
    <row r="77" ht="6" customHeight="1"/>
    <row r="78" ht="20" customHeight="1">
      <c r="C78" s="57" t="inlineStr">
        <is>
          <t>Exclusions / add-ons</t>
        </is>
      </c>
      <c r="D78" s="57" t="n"/>
      <c r="E78" s="57" t="n"/>
      <c r="F78" s="57" t="n"/>
    </row>
    <row r="79" ht="17.8" customHeight="1">
      <c r="B79" s="58" t="inlineStr">
        <is>
          <t>•</t>
        </is>
      </c>
      <c r="C79" s="59" t="inlineStr">
        <is>
          <t>Please review the floor plan/scope areas and notify DHS of any discrepancies prior to deposit being initiated.</t>
        </is>
      </c>
      <c r="D79" s="59" t="n"/>
      <c r="E79" s="59" t="n"/>
      <c r="F79" s="59" t="n"/>
    </row>
    <row r="80" ht="17.8" customHeight="1">
      <c r="B80" s="58" t="inlineStr">
        <is>
          <t>•</t>
        </is>
      </c>
      <c r="C80" s="59" t="inlineStr">
        <is>
          <t>Change orders: any additional work or scope changes must be approved in writing prior to proceeding.</t>
        </is>
      </c>
      <c r="D80" s="59" t="n"/>
      <c r="E80" s="59" t="n"/>
      <c r="F80" s="59" t="n"/>
    </row>
  </sheetData>
  <mergeCells count="38">
    <mergeCell ref="B4:F4"/>
    <mergeCell ref="C70:F70"/>
    <mergeCell ref="C48:F48"/>
    <mergeCell ref="C61:F61"/>
    <mergeCell ref="C72:F72"/>
    <mergeCell ref="C67:F67"/>
    <mergeCell ref="C57:F57"/>
    <mergeCell ref="C66:F66"/>
    <mergeCell ref="C53:F53"/>
    <mergeCell ref="C78:F78"/>
    <mergeCell ref="C49:F49"/>
    <mergeCell ref="C62:F62"/>
    <mergeCell ref="C68:F68"/>
    <mergeCell ref="C42:F42"/>
    <mergeCell ref="C45:F45"/>
    <mergeCell ref="D7:E7"/>
    <mergeCell ref="B38:F38"/>
    <mergeCell ref="C79:F79"/>
    <mergeCell ref="C73:F73"/>
    <mergeCell ref="C54:F54"/>
    <mergeCell ref="C63:F63"/>
    <mergeCell ref="C65:F65"/>
    <mergeCell ref="C41:F41"/>
    <mergeCell ref="C50:F50"/>
    <mergeCell ref="C44:F44"/>
    <mergeCell ref="D8:E8"/>
    <mergeCell ref="C40:F40"/>
    <mergeCell ref="B3:D3"/>
    <mergeCell ref="C80:F80"/>
    <mergeCell ref="C75:F75"/>
    <mergeCell ref="C56:F56"/>
    <mergeCell ref="B5:F5"/>
    <mergeCell ref="C46:F46"/>
    <mergeCell ref="C59:F59"/>
    <mergeCell ref="C51:F51"/>
    <mergeCell ref="C71:F71"/>
    <mergeCell ref="C60:F60"/>
    <mergeCell ref="C76:F76"/>
  </mergeCells>
  <printOptions horizontalCentered="1"/>
  <pageMargins left="0.5" right="0.5" top="0.6" bottom="0.6" header="0.3" footer="0.3"/>
  <pageSetup orientation="portrait" paperSize="1" scale="88"/>
  <headerFooter>
    <oddHeader/>
    <oddFooter>&amp;L&amp;"Garamond"&amp;8 Dynamic Home Solutions (DHS)&amp;C&amp;"Garamond"&amp;8 Page &amp;P of &amp;N&amp;R&amp;"Garamond"&amp;8 Natick Gentle Dental</oddFooter>
    <evenHeader/>
    <evenFooter/>
    <firstHeader/>
    <firstFooter/>
  </headerFooter>
  <rowBreaks count="1" manualBreakCount="1">
    <brk id="37" min="0" max="16383" man="1"/>
  </rowBreaks>
</worksheet>
</file>

<file path=xl/worksheets/sheet7.xml><?xml version="1.0" encoding="utf-8"?>
<worksheet xmlns="http://schemas.openxmlformats.org/spreadsheetml/2006/main">
  <sheetPr>
    <tabColor rgb="00156082"/>
    <outlinePr summaryBelow="1" summaryRight="1"/>
    <pageSetUpPr fitToPage="0"/>
  </sheetPr>
  <dimension ref="A1:G44"/>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28" t="inlineStr">
        <is>
          <t>COMPLETED</t>
        </is>
      </c>
    </row>
    <row r="4" ht="38" customHeight="1">
      <c r="B4" s="29" t="inlineStr">
        <is>
          <t>Medford Office</t>
        </is>
      </c>
    </row>
    <row r="5" ht="22" customHeight="1">
      <c r="B5" s="5" t="inlineStr">
        <is>
          <t>LVT &amp; carpet tile flooring  —  Labor + Install Materials</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6.25% on materials</t>
        </is>
      </c>
      <c r="F8" s="33">
        <f>F29</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LVT (Glue Down – Concrete)</t>
        </is>
      </c>
      <c r="D12" s="38" t="n">
        <v>89</v>
      </c>
      <c r="E12" s="39" t="n">
        <v>2.65</v>
      </c>
      <c r="F12" s="19">
        <f>D12*E12</f>
        <v/>
      </c>
    </row>
    <row r="13" ht="19" customHeight="1">
      <c r="B13" s="36" t="n">
        <v>2</v>
      </c>
      <c r="C13" s="37" t="inlineStr">
        <is>
          <t>Install Carpet Tile (Glue Down)</t>
        </is>
      </c>
      <c r="D13" s="38" t="n">
        <v>379</v>
      </c>
      <c r="E13" s="39" t="n">
        <v>0.95</v>
      </c>
      <c r="F13" s="19">
        <f>D13*E13</f>
        <v/>
      </c>
    </row>
    <row r="14" ht="19" customHeight="1">
      <c r="B14" s="36" t="n">
        <v>3</v>
      </c>
      <c r="C14" s="37" t="inlineStr">
        <is>
          <t>Install Cove Base</t>
        </is>
      </c>
      <c r="D14" s="38" t="n">
        <v>157</v>
      </c>
      <c r="E14" s="39" t="n">
        <v>1.1</v>
      </c>
      <c r="F14" s="19">
        <f>D14*E14</f>
        <v/>
      </c>
    </row>
    <row r="15" ht="19" customHeight="1">
      <c r="B15" s="36" t="n">
        <v>4</v>
      </c>
      <c r="C15" s="37" t="inlineStr">
        <is>
          <t>Skim Coat/Floor Prep (entire floor)</t>
        </is>
      </c>
      <c r="D15" s="38" t="n">
        <v>468</v>
      </c>
      <c r="E15" s="39" t="n">
        <v>0.9</v>
      </c>
      <c r="F15" s="19">
        <f>D15*E15</f>
        <v/>
      </c>
    </row>
    <row r="16" ht="19" customHeight="1">
      <c r="B16" s="36" t="n">
        <v>5</v>
      </c>
      <c r="C16" s="37" t="inlineStr">
        <is>
          <t>Furniture Moving</t>
        </is>
      </c>
      <c r="D16" s="38" t="n">
        <v>1</v>
      </c>
      <c r="E16" s="39" t="n">
        <v>175</v>
      </c>
      <c r="F16" s="19">
        <f>D16*E16</f>
        <v/>
      </c>
    </row>
    <row r="17" ht="19" customHeight="1">
      <c r="B17" s="36" t="n">
        <v>6</v>
      </c>
      <c r="C17" s="37" t="inlineStr">
        <is>
          <t>Night/Weekend</t>
        </is>
      </c>
      <c r="D17" s="38" t="n">
        <v>1</v>
      </c>
      <c r="E17" s="39" t="n">
        <v>700</v>
      </c>
      <c r="F17" s="19">
        <f>D17*E17</f>
        <v/>
      </c>
    </row>
    <row r="18" ht="19" customHeight="1">
      <c r="B18" s="36" t="n">
        <v>7</v>
      </c>
      <c r="C18" s="37" t="inlineStr">
        <is>
          <t>Transport Material (Storage to Install Location)</t>
        </is>
      </c>
      <c r="D18" s="38" t="n">
        <v>1</v>
      </c>
      <c r="E18" s="39" t="n">
        <v>500</v>
      </c>
      <c r="F18" s="19">
        <f>D18*E18</f>
        <v/>
      </c>
    </row>
    <row r="19" ht="6" customHeight="1"/>
    <row r="20" ht="20" customHeight="1">
      <c r="B20" s="34" t="n"/>
      <c r="C20" s="35" t="inlineStr">
        <is>
          <t>MATERIALS</t>
        </is>
      </c>
      <c r="D20" s="34" t="n"/>
      <c r="E20" s="34" t="n"/>
      <c r="F20" s="34" t="n"/>
    </row>
    <row r="21" ht="19" customHeight="1">
      <c r="B21" s="36" t="n">
        <v>8</v>
      </c>
      <c r="C21" s="37" t="inlineStr">
        <is>
          <t>Skim Coat/Leveler</t>
        </is>
      </c>
      <c r="D21" s="38" t="n">
        <v>6</v>
      </c>
      <c r="E21" s="39" t="n">
        <v>34.5</v>
      </c>
      <c r="F21" s="19">
        <f>D21*E21</f>
        <v/>
      </c>
    </row>
    <row r="22" ht="19" customHeight="1">
      <c r="B22" s="36" t="n">
        <v>9</v>
      </c>
      <c r="C22" s="37" t="inlineStr">
        <is>
          <t>Mapei 399</t>
        </is>
      </c>
      <c r="D22" s="38" t="n">
        <v>1</v>
      </c>
      <c r="E22" s="39" t="n">
        <v>199</v>
      </c>
      <c r="F22" s="19">
        <f>D22*E22</f>
        <v/>
      </c>
    </row>
    <row r="23" ht="19" customHeight="1">
      <c r="B23" s="36" t="n">
        <v>10</v>
      </c>
      <c r="C23" s="37" t="inlineStr">
        <is>
          <t>Carpet Tile Adhesive</t>
        </is>
      </c>
      <c r="D23" s="38" t="n">
        <v>1</v>
      </c>
      <c r="E23" s="39" t="n">
        <v>179.5</v>
      </c>
      <c r="F23" s="19">
        <f>D23*E23</f>
        <v/>
      </c>
    </row>
    <row r="24" ht="19" customHeight="1">
      <c r="B24" s="36" t="n">
        <v>11</v>
      </c>
      <c r="C24" s="37" t="inlineStr">
        <is>
          <t>Rubber T-Mold Transitions</t>
        </is>
      </c>
      <c r="D24" s="38" t="n">
        <v>4</v>
      </c>
      <c r="E24" s="39" t="n">
        <v>32</v>
      </c>
      <c r="F24" s="19">
        <f>D24*E24</f>
        <v/>
      </c>
    </row>
    <row r="25" ht="10" customHeight="1"/>
    <row r="26" ht="20" customHeight="1">
      <c r="B26" s="41" t="n"/>
      <c r="C26" s="42" t="inlineStr">
        <is>
          <t>Labor subtotal</t>
        </is>
      </c>
      <c r="D26" s="41" t="n"/>
      <c r="E26" s="41" t="n"/>
      <c r="F26" s="43">
        <f>SUM(F12:F18)</f>
        <v/>
      </c>
    </row>
    <row r="27" ht="20" customHeight="1">
      <c r="C27" s="44" t="inlineStr">
        <is>
          <t>Materials subtotal</t>
        </is>
      </c>
      <c r="F27" s="45">
        <f>SUM(F21:F24)</f>
        <v/>
      </c>
    </row>
    <row r="28" ht="20" customHeight="1">
      <c r="C28" s="44" t="inlineStr">
        <is>
          <t>Tax on materials</t>
        </is>
      </c>
      <c r="E28" s="46" t="n">
        <v>0.0625</v>
      </c>
      <c r="F28" s="45">
        <f>F27*E28</f>
        <v/>
      </c>
    </row>
    <row r="29" ht="30" customHeight="1">
      <c r="B29" s="22" t="n"/>
      <c r="C29" s="47" t="inlineStr">
        <is>
          <t>TOTAL</t>
        </is>
      </c>
      <c r="D29" s="22" t="n"/>
      <c r="E29" s="22" t="n"/>
      <c r="F29" s="48">
        <f>F26+F27+F28</f>
        <v/>
      </c>
    </row>
    <row r="30" ht="24" customHeight="1">
      <c r="B30" s="49" t="n"/>
      <c r="C30" s="50" t="inlineStr">
        <is>
          <t>Deposit due on approval</t>
        </is>
      </c>
      <c r="D30" s="49" t="n"/>
      <c r="E30" s="51" t="n">
        <v>0.5</v>
      </c>
      <c r="F30" s="52">
        <f>F29*E30</f>
        <v/>
      </c>
    </row>
    <row r="31" ht="20" customHeight="1">
      <c r="B31" s="53" t="n"/>
      <c r="C31" s="54" t="inlineStr">
        <is>
          <t>Balance due on completion</t>
        </is>
      </c>
      <c r="D31" s="53" t="n"/>
      <c r="E31" s="53" t="n"/>
      <c r="F31" s="55">
        <f>F29-F30</f>
        <v/>
      </c>
    </row>
    <row r="32"/>
    <row r="33" ht="26" customHeight="1">
      <c r="B33" s="56" t="inlineStr">
        <is>
          <t>PROJECT NOTES &amp; TERMS</t>
        </is>
      </c>
      <c r="C33" s="6" t="n"/>
      <c r="D33" s="6" t="n"/>
      <c r="E33" s="6" t="n"/>
      <c r="F33" s="6" t="n"/>
    </row>
    <row r="34" ht="6" customHeight="1"/>
    <row r="35" ht="17.8" customHeight="1">
      <c r="B35" s="58" t="inlineStr">
        <is>
          <t>•</t>
        </is>
      </c>
      <c r="C35" s="59" t="inlineStr">
        <is>
          <t>50% deposit due at contract signing; balance due upon completion of work.</t>
        </is>
      </c>
      <c r="D35" s="59" t="n"/>
      <c r="E35" s="59" t="n"/>
      <c r="F35" s="59" t="n"/>
    </row>
    <row r="36" ht="17.8" customHeight="1">
      <c r="B36" s="58" t="inlineStr">
        <is>
          <t>•</t>
        </is>
      </c>
      <c r="C36" s="59" t="inlineStr">
        <is>
          <t>Pricing valid for 30 days from the proposal date.</t>
        </is>
      </c>
      <c r="D36" s="59" t="n"/>
      <c r="E36" s="59" t="n"/>
      <c r="F36" s="59" t="n"/>
    </row>
    <row r="37" ht="17.8" customHeight="1">
      <c r="B37" s="58" t="inlineStr">
        <is>
          <t>•</t>
        </is>
      </c>
      <c r="C37" s="59" t="inlineStr">
        <is>
          <t>Quantities are based on field measurements (FloorWizard, 7/10/2026); final billing may adjust to actual installed quantities.</t>
        </is>
      </c>
      <c r="D37" s="59" t="n"/>
      <c r="E37" s="59" t="n"/>
      <c r="F37" s="59" t="n"/>
    </row>
    <row r="38" ht="31.6" customHeight="1">
      <c r="B38" s="58" t="inlineStr">
        <is>
          <t>•</t>
        </is>
      </c>
      <c r="C38" s="59" t="inlineStr">
        <is>
          <t>Floor prep / skim coat is estimated. If the subfloor requires additional prep once existing flooring is removed, the added prep will be quoted before proceeding.</t>
        </is>
      </c>
      <c r="D38" s="59" t="n"/>
      <c r="E38" s="59" t="n"/>
      <c r="F38" s="59" t="n"/>
    </row>
    <row r="39" ht="17.8" customHeight="1">
      <c r="B39" s="58" t="inlineStr">
        <is>
          <t>•</t>
        </is>
      </c>
      <c r="C39" s="59" t="inlineStr">
        <is>
          <t>Product colors and selections to be confirmed by customer; pricing may be revised upon final product selection.</t>
        </is>
      </c>
      <c r="D39" s="59" t="n"/>
      <c r="E39" s="59" t="n"/>
      <c r="F39" s="59" t="n"/>
    </row>
    <row r="40" ht="31.6" customHeight="1">
      <c r="B40" s="58" t="inlineStr">
        <is>
          <t>•</t>
        </is>
      </c>
      <c r="C40" s="59" t="inlineStr">
        <is>
          <t>This proposal covers labor and the listed installation materials only. Finish flooring materials (LVT plank and carpet tile) are supplied by others / by the customer.</t>
        </is>
      </c>
      <c r="D40" s="59" t="n"/>
      <c r="E40" s="59" t="n"/>
      <c r="F40" s="59" t="n"/>
    </row>
    <row r="41" ht="6" customHeight="1"/>
    <row r="42" ht="53.40000000000001" customHeight="1">
      <c r="C42" s="62" t="inlineStr">
        <is>
          <t>DISCLAIMER — CARPET TILE: The new carpet tile will not match the existing carpet tile. Dye lot, color, texture, and style will vary between new and existing material. Customer acknowledges and accepts this visible variation.</t>
        </is>
      </c>
      <c r="D42" s="62" t="n"/>
      <c r="E42" s="62" t="n"/>
      <c r="F42" s="62" t="n"/>
    </row>
    <row r="43"/>
    <row r="44" ht="26" customHeight="1">
      <c r="B44" s="56" t="inlineStr">
        <is>
          <t>FLOOR PLAN / SCOPE AREAS</t>
        </is>
      </c>
      <c r="C44" s="6" t="n"/>
      <c r="D44" s="6" t="n"/>
      <c r="E44" s="6" t="n"/>
      <c r="F44" s="6" t="n"/>
    </row>
    <row r="45" ht="10" customHeight="1"/>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sheetData>
  <mergeCells count="14">
    <mergeCell ref="B4:F4"/>
    <mergeCell ref="D8:E8"/>
    <mergeCell ref="C40:F40"/>
    <mergeCell ref="B3:D3"/>
    <mergeCell ref="B44:F44"/>
    <mergeCell ref="D7:E7"/>
    <mergeCell ref="C39:F39"/>
    <mergeCell ref="C35:F35"/>
    <mergeCell ref="B33:F33"/>
    <mergeCell ref="B5:F5"/>
    <mergeCell ref="C38:F38"/>
    <mergeCell ref="C42:F42"/>
    <mergeCell ref="C37:F37"/>
    <mergeCell ref="C36:F36"/>
  </mergeCells>
  <printOptions horizontalCentered="1"/>
  <pageMargins left="0.5" right="0.5" top="0.6" bottom="0.6" header="0.3" footer="0.3"/>
  <pageSetup orientation="portrait" paperSize="1" scale="88"/>
  <headerFooter>
    <oddHeader/>
    <oddFooter>&amp;L&amp;"Garamond"&amp;8 Dynamic Home Solutions (DHS)&amp;C&amp;"Garamond"&amp;8 Page &amp;P of &amp;N&amp;R&amp;"Garamond"&amp;8 Medford Office</oddFooter>
    <evenHeader/>
    <evenFooter/>
    <firstHeader/>
    <firstFooter/>
  </headerFooter>
  <rowBreaks count="2" manualBreakCount="2">
    <brk id="32" min="0" max="16383" man="1"/>
    <brk id="43" min="0" max="16383" man="1"/>
  </rowBreaks>
  <drawing xmlns:r="http://schemas.openxmlformats.org/officeDocument/2006/relationships" r:id="rId1"/>
</worksheet>
</file>

<file path=xl/worksheets/sheet8.xml><?xml version="1.0" encoding="utf-8"?>
<worksheet xmlns="http://schemas.openxmlformats.org/spreadsheetml/2006/main">
  <sheetPr>
    <tabColor rgb="00156082"/>
    <outlinePr summaryBelow="1" summaryRight="1"/>
    <pageSetUpPr fitToPage="0"/>
  </sheetPr>
  <dimension ref="A1:G80"/>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28" t="inlineStr">
        <is>
          <t>COMPLETED</t>
        </is>
      </c>
    </row>
    <row r="4" ht="38" customHeight="1">
      <c r="B4" s="29" t="inlineStr">
        <is>
          <t>Willimantic Dental</t>
        </is>
      </c>
    </row>
    <row r="5" ht="22" customHeight="1">
      <c r="B5" s="5" t="inlineStr">
        <is>
          <t>Broadloom carpet flooring</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6.35% on materials</t>
        </is>
      </c>
      <c r="F8" s="33">
        <f>F33</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Broadloom Carpet</t>
        </is>
      </c>
      <c r="D12" s="38" t="n">
        <v>1692</v>
      </c>
      <c r="E12" s="39" t="n">
        <v>0.95</v>
      </c>
      <c r="F12" s="19">
        <f>D12*E12</f>
        <v/>
      </c>
    </row>
    <row r="13" ht="19" customHeight="1">
      <c r="B13" s="36" t="n">
        <v>2</v>
      </c>
      <c r="C13" s="37" t="inlineStr">
        <is>
          <t>Rip/Haul – Carpet</t>
        </is>
      </c>
      <c r="D13" s="38" t="n">
        <v>1590</v>
      </c>
      <c r="E13" s="39" t="n">
        <v>0.45</v>
      </c>
      <c r="F13" s="19">
        <f>D13*E13</f>
        <v/>
      </c>
    </row>
    <row r="14" ht="19" customHeight="1">
      <c r="B14" s="36" t="n">
        <v>3</v>
      </c>
      <c r="C14" s="37" t="inlineStr">
        <is>
          <t>Install Walk-off Carpet</t>
        </is>
      </c>
      <c r="D14" s="38" t="n">
        <v>132</v>
      </c>
      <c r="E14" s="39" t="n">
        <v>1.25</v>
      </c>
      <c r="F14" s="19">
        <f>D14*E14</f>
        <v/>
      </c>
    </row>
    <row r="15" ht="19" customHeight="1">
      <c r="B15" s="36" t="n">
        <v>4</v>
      </c>
      <c r="C15" s="37" t="inlineStr">
        <is>
          <t>Night and Weekend</t>
        </is>
      </c>
      <c r="D15" s="38" t="n">
        <v>1</v>
      </c>
      <c r="E15" s="39" t="n">
        <v>800</v>
      </c>
      <c r="F15" s="19">
        <f>D15*E15</f>
        <v/>
      </c>
    </row>
    <row r="16" ht="19" customHeight="1">
      <c r="B16" s="36" t="n">
        <v>5</v>
      </c>
      <c r="C16" s="37" t="inlineStr">
        <is>
          <t>Net cut to Baseboard</t>
        </is>
      </c>
      <c r="D16" s="38" t="n">
        <v>316</v>
      </c>
      <c r="E16" s="39" t="n">
        <v>1.5</v>
      </c>
      <c r="F16" s="19">
        <f>D16*E16</f>
        <v/>
      </c>
    </row>
    <row r="17" ht="19" customHeight="1">
      <c r="B17" s="36" t="n">
        <v>6</v>
      </c>
      <c r="C17" s="37" t="inlineStr">
        <is>
          <t>Furniture Moving</t>
        </is>
      </c>
      <c r="D17" s="38" t="n">
        <v>6</v>
      </c>
      <c r="E17" s="39" t="n">
        <v>150</v>
      </c>
      <c r="F17" s="19">
        <f>D17*E17</f>
        <v/>
      </c>
    </row>
    <row r="18" ht="6" customHeight="1"/>
    <row r="19" ht="20" customHeight="1">
      <c r="B19" s="34" t="n"/>
      <c r="C19" s="35" t="inlineStr">
        <is>
          <t>MATERIALS</t>
        </is>
      </c>
      <c r="D19" s="34" t="n"/>
      <c r="E19" s="34" t="n"/>
      <c r="F19" s="34" t="n"/>
    </row>
    <row r="20" ht="19" customHeight="1">
      <c r="B20" s="36" t="n">
        <v>7</v>
      </c>
      <c r="C20" s="37" t="inlineStr">
        <is>
          <t>Mannington Broadloom Carpet – Precision Color Interval</t>
        </is>
      </c>
      <c r="D20" s="38" t="n">
        <v>1728</v>
      </c>
      <c r="E20" s="39" t="n">
        <v>4.05</v>
      </c>
      <c r="F20" s="19">
        <f>D20*E20</f>
        <v/>
      </c>
    </row>
    <row r="21" ht="19" customHeight="1">
      <c r="B21" s="36" t="n">
        <v>8</v>
      </c>
      <c r="C21" s="37" t="inlineStr">
        <is>
          <t>Mannington Infinity II Pressure Sensitive Adhesives</t>
        </is>
      </c>
      <c r="D21" s="38" t="n">
        <v>4</v>
      </c>
      <c r="E21" s="39" t="n">
        <v>179.5</v>
      </c>
      <c r="F21" s="19">
        <f>D21*E21</f>
        <v/>
      </c>
    </row>
    <row r="22" ht="19" customHeight="1">
      <c r="B22" s="36" t="n">
        <v>9</v>
      </c>
      <c r="C22" s="37" t="inlineStr">
        <is>
          <t>Walk-off Mat</t>
        </is>
      </c>
      <c r="D22" s="38" t="n">
        <v>132</v>
      </c>
      <c r="E22" s="39" t="n">
        <v>5.95</v>
      </c>
      <c r="F22" s="19">
        <f>D22*E22</f>
        <v/>
      </c>
    </row>
    <row r="23" ht="19" customHeight="1">
      <c r="B23" s="36" t="n">
        <v>10</v>
      </c>
      <c r="C23" s="37" t="inlineStr">
        <is>
          <t>Proma 4150</t>
        </is>
      </c>
      <c r="D23" s="38" t="n">
        <v>1</v>
      </c>
      <c r="E23" s="39" t="n">
        <v>95</v>
      </c>
      <c r="F23" s="19">
        <f>D23*E23</f>
        <v/>
      </c>
    </row>
    <row r="24" ht="19" customHeight="1">
      <c r="B24" s="36" t="n">
        <v>11</v>
      </c>
      <c r="C24" s="37" t="inlineStr">
        <is>
          <t>Rubber T-caps – customer to select color</t>
        </is>
      </c>
      <c r="D24" s="38" t="n">
        <v>0</v>
      </c>
      <c r="E24" s="39" t="n">
        <v>32</v>
      </c>
      <c r="F24" s="19">
        <f>D24*E24</f>
        <v/>
      </c>
    </row>
    <row r="25" ht="6" customHeight="1"/>
    <row r="26" ht="20" customHeight="1">
      <c r="B26" s="34" t="n"/>
      <c r="C26" s="35" t="inlineStr">
        <is>
          <t>FREIGHT &amp; DISTRIBUTION</t>
        </is>
      </c>
      <c r="D26" s="34" t="n"/>
      <c r="E26" s="34" t="n"/>
      <c r="F26" s="34" t="n"/>
    </row>
    <row r="27" ht="19" customHeight="1">
      <c r="B27" s="36" t="n">
        <v>12</v>
      </c>
      <c r="C27" s="37" t="inlineStr">
        <is>
          <t>Freight &amp; distribution</t>
        </is>
      </c>
      <c r="D27" s="38" t="n">
        <v>1</v>
      </c>
      <c r="E27" s="39" t="n">
        <v>430</v>
      </c>
      <c r="F27" s="19">
        <f>D27*E27</f>
        <v/>
      </c>
    </row>
    <row r="28" ht="10" customHeight="1"/>
    <row r="29" ht="20" customHeight="1">
      <c r="B29" s="41" t="n"/>
      <c r="C29" s="42" t="inlineStr">
        <is>
          <t>Labor subtotal</t>
        </is>
      </c>
      <c r="D29" s="41" t="n"/>
      <c r="E29" s="41" t="n"/>
      <c r="F29" s="43">
        <f>SUM(F12:F17)</f>
        <v/>
      </c>
    </row>
    <row r="30" ht="20" customHeight="1">
      <c r="C30" s="44" t="inlineStr">
        <is>
          <t>Materials subtotal</t>
        </is>
      </c>
      <c r="F30" s="45">
        <f>SUM(F20:F24)</f>
        <v/>
      </c>
    </row>
    <row r="31" ht="20" customHeight="1">
      <c r="C31" s="44" t="inlineStr">
        <is>
          <t>Freight &amp; distribution</t>
        </is>
      </c>
      <c r="F31" s="45">
        <f>SUM(F27)</f>
        <v/>
      </c>
    </row>
    <row r="32" ht="20" customHeight="1">
      <c r="C32" s="44" t="inlineStr">
        <is>
          <t>Tax on materials</t>
        </is>
      </c>
      <c r="E32" s="46" t="n">
        <v>0.0635</v>
      </c>
      <c r="F32" s="45">
        <f>F30*E32</f>
        <v/>
      </c>
    </row>
    <row r="33" ht="30" customHeight="1">
      <c r="B33" s="22" t="n"/>
      <c r="C33" s="47" t="inlineStr">
        <is>
          <t>TOTAL</t>
        </is>
      </c>
      <c r="D33" s="22" t="n"/>
      <c r="E33" s="22" t="n"/>
      <c r="F33" s="48">
        <f>F29+F30+F31+F32</f>
        <v/>
      </c>
    </row>
    <row r="34" ht="24" customHeight="1">
      <c r="B34" s="49" t="n"/>
      <c r="C34" s="50" t="inlineStr">
        <is>
          <t>Deposit due on approval</t>
        </is>
      </c>
      <c r="D34" s="49" t="n"/>
      <c r="E34" s="51" t="n">
        <v>0.5</v>
      </c>
      <c r="F34" s="52">
        <f>F33*E34</f>
        <v/>
      </c>
    </row>
    <row r="35" ht="20" customHeight="1">
      <c r="B35" s="53" t="n"/>
      <c r="C35" s="54" t="inlineStr">
        <is>
          <t>Balance due on completion</t>
        </is>
      </c>
      <c r="D35" s="53" t="n"/>
      <c r="E35" s="53" t="n"/>
      <c r="F35" s="55">
        <f>F33-F34</f>
        <v/>
      </c>
    </row>
    <row r="36"/>
    <row r="37" ht="26" customHeight="1">
      <c r="B37" s="56" t="inlineStr">
        <is>
          <t>PROJECT NOTES, TERMS &amp; CUSTOMER RESPONSIBILITIES</t>
        </is>
      </c>
      <c r="C37" s="6" t="n"/>
      <c r="D37" s="6" t="n"/>
      <c r="E37" s="6" t="n"/>
      <c r="F37" s="6" t="n"/>
    </row>
    <row r="38" ht="6" customHeight="1"/>
    <row r="39" ht="20" customHeight="1">
      <c r="C39" s="57" t="inlineStr">
        <is>
          <t>Estimate validity &amp; schedule</t>
        </is>
      </c>
      <c r="D39" s="57" t="n"/>
      <c r="E39" s="57" t="n"/>
      <c r="F39" s="57" t="n"/>
    </row>
    <row r="40" ht="17.8" customHeight="1">
      <c r="B40" s="58" t="inlineStr">
        <is>
          <t>•</t>
        </is>
      </c>
      <c r="C40" s="59" t="inlineStr">
        <is>
          <t>This estimate is valid for 30 days from the date issued.</t>
        </is>
      </c>
      <c r="D40" s="59" t="n"/>
      <c r="E40" s="59" t="n"/>
      <c r="F40" s="59" t="n"/>
    </row>
    <row r="41" ht="17.8" customHeight="1">
      <c r="B41" s="58" t="inlineStr">
        <is>
          <t>•</t>
        </is>
      </c>
      <c r="C41" s="59" t="inlineStr">
        <is>
          <t>Product lead time is estimated at 3–6 weeks from approval/order placement (lead times can change).</t>
        </is>
      </c>
      <c r="D41" s="59" t="n"/>
      <c r="E41" s="59" t="n"/>
      <c r="F41" s="59" t="n"/>
    </row>
    <row r="42" ht="6" customHeight="1"/>
    <row r="43" ht="20" customHeight="1">
      <c r="C43" s="57" t="inlineStr">
        <is>
          <t>Payment terms</t>
        </is>
      </c>
      <c r="D43" s="57" t="n"/>
      <c r="E43" s="57" t="n"/>
      <c r="F43" s="57" t="n"/>
    </row>
    <row r="44" ht="17.8" customHeight="1">
      <c r="B44" s="58" t="inlineStr">
        <is>
          <t>•</t>
        </is>
      </c>
      <c r="C44" s="59" t="inlineStr">
        <is>
          <t>50% deposit due upfront to release materials and secure scheduling.</t>
        </is>
      </c>
      <c r="D44" s="59" t="n"/>
      <c r="E44" s="59" t="n"/>
      <c r="F44" s="59" t="n"/>
    </row>
    <row r="45" ht="17.8" customHeight="1">
      <c r="B45" s="58" t="inlineStr">
        <is>
          <t>•</t>
        </is>
      </c>
      <c r="C45" s="59" t="inlineStr">
        <is>
          <t>Remaining balance due upon project completion (final walk-through/substantial completion).</t>
        </is>
      </c>
      <c r="D45" s="59" t="n"/>
      <c r="E45" s="59" t="n"/>
      <c r="F45" s="59" t="n"/>
    </row>
    <row r="46" ht="6" customHeight="1"/>
    <row r="47" ht="20" customHeight="1">
      <c r="C47" s="57" t="inlineStr">
        <is>
          <t>Subfloor &amp; floor prep</t>
        </is>
      </c>
      <c r="D47" s="57" t="n"/>
      <c r="E47" s="57" t="n"/>
      <c r="F47" s="57" t="n"/>
    </row>
    <row r="48" ht="17.8" customHeight="1">
      <c r="B48" s="58" t="inlineStr">
        <is>
          <t>•</t>
        </is>
      </c>
      <c r="C48" s="59" t="inlineStr">
        <is>
          <t>Floor prep (self-leveling/skim/patch) is included as listed in the line items.</t>
        </is>
      </c>
      <c r="D48" s="59" t="n"/>
      <c r="E48" s="59" t="n"/>
      <c r="F48" s="59" t="n"/>
    </row>
    <row r="49" ht="31.6" customHeight="1">
      <c r="B49" s="58" t="inlineStr">
        <is>
          <t>•</t>
        </is>
      </c>
      <c r="C49" s="59" t="inlineStr">
        <is>
          <t>Any additional prep required after demo (patching/skim-coating/self-leveling beyond what's included) will be reviewed with the customer and priced as an approved change before proceeding.</t>
        </is>
      </c>
      <c r="D49" s="59" t="n"/>
      <c r="E49" s="59" t="n"/>
      <c r="F49" s="59" t="n"/>
    </row>
    <row r="50" ht="17.8" customHeight="1">
      <c r="B50" s="58" t="inlineStr">
        <is>
          <t>•</t>
        </is>
      </c>
      <c r="C50" s="59" t="inlineStr">
        <is>
          <t>If moisture issues are discovered, moisture mitigation will be reviewed and priced as an approved change before proceeding.</t>
        </is>
      </c>
      <c r="D50" s="59" t="n"/>
      <c r="E50" s="59" t="n"/>
      <c r="F50" s="59" t="n"/>
    </row>
    <row r="51" ht="6" customHeight="1"/>
    <row r="52" ht="20" customHeight="1">
      <c r="C52" s="57" t="inlineStr">
        <is>
          <t>Work hours &amp; access</t>
        </is>
      </c>
      <c r="D52" s="57" t="n"/>
      <c r="E52" s="57" t="n"/>
      <c r="F52" s="57" t="n"/>
    </row>
    <row r="53" ht="17.8" customHeight="1">
      <c r="B53" s="58" t="inlineStr">
        <is>
          <t>•</t>
        </is>
      </c>
      <c r="C53" s="59" t="inlineStr">
        <is>
          <t>Estimate accounts for work performed at night and/or over weekends as listed in the scope.</t>
        </is>
      </c>
      <c r="D53" s="59" t="n"/>
      <c r="E53" s="59" t="n"/>
      <c r="F53" s="59" t="n"/>
    </row>
    <row r="54" ht="17.8" customHeight="1">
      <c r="B54" s="58" t="inlineStr">
        <is>
          <t>•</t>
        </is>
      </c>
      <c r="C54" s="59" t="inlineStr">
        <is>
          <t>Customer to provide site access during scheduled work hours and ensure DHS can work without interruption.</t>
        </is>
      </c>
      <c r="D54" s="59" t="n"/>
      <c r="E54" s="59" t="n"/>
      <c r="F54" s="59" t="n"/>
    </row>
    <row r="55" ht="6" customHeight="1"/>
    <row r="56" ht="20" customHeight="1">
      <c r="C56" s="57" t="inlineStr">
        <is>
          <t>Fixed items</t>
        </is>
      </c>
      <c r="D56" s="57" t="n"/>
      <c r="E56" s="57" t="n"/>
      <c r="F56" s="57" t="n"/>
    </row>
    <row r="57" ht="17.8" customHeight="1">
      <c r="B57" s="58" t="inlineStr">
        <is>
          <t>•</t>
        </is>
      </c>
      <c r="C57" s="59" t="inlineStr">
        <is>
          <t>DHS will do its best to install neatly around fixed items where removal is not possible.</t>
        </is>
      </c>
      <c r="D57" s="59" t="n"/>
      <c r="E57" s="59" t="n"/>
      <c r="F57" s="59" t="n"/>
    </row>
    <row r="58" ht="6" customHeight="1"/>
    <row r="59" ht="20" customHeight="1">
      <c r="C59" s="57" t="inlineStr">
        <is>
          <t>Customer responsibilities (prior to start of work)</t>
        </is>
      </c>
      <c r="D59" s="57" t="n"/>
      <c r="E59" s="57" t="n"/>
      <c r="F59" s="57" t="n"/>
    </row>
    <row r="60" ht="17.8" customHeight="1">
      <c r="B60" s="58" t="inlineStr">
        <is>
          <t>•</t>
        </is>
      </c>
      <c r="C60" s="59" t="inlineStr">
        <is>
          <t>Clear access: all areas in scope must be cleared of loose items prior to installation unless included as a line item.</t>
        </is>
      </c>
      <c r="D60" s="59" t="n"/>
      <c r="E60" s="59" t="n"/>
      <c r="F60" s="59" t="n"/>
    </row>
    <row r="61" ht="17.8" customHeight="1">
      <c r="B61" s="58" t="inlineStr">
        <is>
          <t>•</t>
        </is>
      </c>
      <c r="C61" s="59" t="inlineStr">
        <is>
          <t>Remove/secure electronics, boxes, small items, breakables, and personal belongings from all work areas.</t>
        </is>
      </c>
      <c r="D61" s="59" t="n"/>
      <c r="E61" s="59" t="n"/>
      <c r="F61" s="59" t="n"/>
    </row>
    <row r="62" ht="17.8" customHeight="1">
      <c r="B62" s="58" t="inlineStr">
        <is>
          <t>•</t>
        </is>
      </c>
      <c r="C62" s="59" t="inlineStr">
        <is>
          <t>Utilities: customer/GC to provide power, lighting, and HVAC as needed for installation.</t>
        </is>
      </c>
      <c r="D62" s="59" t="n"/>
      <c r="E62" s="59" t="n"/>
      <c r="F62" s="59" t="n"/>
    </row>
    <row r="63" ht="17.8" customHeight="1">
      <c r="B63" s="58" t="inlineStr">
        <is>
          <t>•</t>
        </is>
      </c>
      <c r="C63" s="59" t="inlineStr">
        <is>
          <t>Site logistics: customer/GC to coordinate parking/loading access and access cards/keys.</t>
        </is>
      </c>
      <c r="D63" s="59" t="n"/>
      <c r="E63" s="59" t="n"/>
      <c r="F63" s="59" t="n"/>
    </row>
    <row r="64" ht="6" customHeight="1"/>
    <row r="65" ht="20" customHeight="1">
      <c r="C65" s="57" t="inlineStr">
        <is>
          <t>Dental chairs &amp; equipment</t>
        </is>
      </c>
      <c r="D65" s="57" t="n"/>
      <c r="E65" s="57" t="n"/>
      <c r="F65" s="57" t="n"/>
    </row>
    <row r="66" ht="31.6" customHeight="1">
      <c r="B66" s="58" t="inlineStr">
        <is>
          <t>•</t>
        </is>
      </c>
      <c r="C66" s="59" t="inlineStr">
        <is>
          <t>Customer is responsible for having dental chair control units and/or equipment attachments disconnected/removed so chairs can be safely moved for installation access.</t>
        </is>
      </c>
      <c r="D66" s="59" t="n"/>
      <c r="E66" s="59" t="n"/>
      <c r="F66" s="59" t="n"/>
    </row>
    <row r="67" ht="31.6" customHeight="1">
      <c r="B67" s="58" t="inlineStr">
        <is>
          <t>•</t>
        </is>
      </c>
      <c r="C67" s="59" t="inlineStr">
        <is>
          <t>DHS will take reasonable care to protect chairs/equipment but is not responsible for their proper functioning or operation after installation.</t>
        </is>
      </c>
      <c r="D67" s="59" t="n"/>
      <c r="E67" s="59" t="n"/>
      <c r="F67" s="59" t="n"/>
    </row>
    <row r="68" ht="31.6" customHeight="1">
      <c r="B68" s="58" t="inlineStr">
        <is>
          <t>•</t>
        </is>
      </c>
      <c r="C68" s="59" t="inlineStr">
        <is>
          <t>If chairs/equipment are not properly disconnected at the scheduled start, DHS may pause, reschedule, and/or bill additional labor for delays.</t>
        </is>
      </c>
      <c r="D68" s="59" t="n"/>
      <c r="E68" s="59" t="n"/>
      <c r="F68" s="59" t="n"/>
    </row>
    <row r="69" ht="6" customHeight="1"/>
    <row r="70" ht="20" customHeight="1">
      <c r="C70" s="57" t="inlineStr">
        <is>
          <t>Warranty &amp; cancellations</t>
        </is>
      </c>
      <c r="D70" s="57" t="n"/>
      <c r="E70" s="57" t="n"/>
      <c r="F70" s="57" t="n"/>
    </row>
    <row r="71" ht="17.8" customHeight="1">
      <c r="B71" s="58" t="inlineStr">
        <is>
          <t>•</t>
        </is>
      </c>
      <c r="C71" s="59" t="inlineStr">
        <is>
          <t>DHS provides a one-year labor warranty on workmanship (see one-pager).</t>
        </is>
      </c>
      <c r="D71" s="59" t="n"/>
      <c r="E71" s="59" t="n"/>
      <c r="F71" s="59" t="n"/>
    </row>
    <row r="72" ht="17.8" customHeight="1">
      <c r="B72" s="58" t="inlineStr">
        <is>
          <t>•</t>
        </is>
      </c>
      <c r="C72" s="59" t="inlineStr">
        <is>
          <t>Manufacturer warranties apply separately for materials.</t>
        </is>
      </c>
      <c r="D72" s="59" t="n"/>
      <c r="E72" s="59" t="n"/>
      <c r="F72" s="59" t="n"/>
    </row>
    <row r="73" ht="31.6" customHeight="1">
      <c r="B73" s="58" t="inlineStr">
        <is>
          <t>•</t>
        </is>
      </c>
      <c r="C73" s="59" t="inlineStr">
        <is>
          <t>If the customer cancels or changes product selection after materials are ordered, manufacturer restocking fees and any freight/return costs may apply.</t>
        </is>
      </c>
      <c r="D73" s="59" t="n"/>
      <c r="E73" s="59" t="n"/>
      <c r="F73" s="59" t="n"/>
    </row>
    <row r="74" ht="6" customHeight="1"/>
    <row r="75" ht="20" customHeight="1">
      <c r="C75" s="57" t="inlineStr">
        <is>
          <t>Insurance</t>
        </is>
      </c>
      <c r="D75" s="57" t="n"/>
      <c r="E75" s="57" t="n"/>
      <c r="F75" s="57" t="n"/>
    </row>
    <row r="76" ht="17.8" customHeight="1">
      <c r="B76" s="58" t="inlineStr">
        <is>
          <t>•</t>
        </is>
      </c>
      <c r="C76" s="59" t="inlineStr">
        <is>
          <t>DHS can provide a Certificate of Insurance upon request.</t>
        </is>
      </c>
      <c r="D76" s="59" t="n"/>
      <c r="E76" s="59" t="n"/>
      <c r="F76" s="59" t="n"/>
    </row>
    <row r="77" ht="6" customHeight="1"/>
    <row r="78" ht="20" customHeight="1">
      <c r="C78" s="57" t="inlineStr">
        <is>
          <t>Exclusions / add-ons</t>
        </is>
      </c>
      <c r="D78" s="57" t="n"/>
      <c r="E78" s="57" t="n"/>
      <c r="F78" s="57" t="n"/>
    </row>
    <row r="79" ht="17.8" customHeight="1">
      <c r="B79" s="58" t="inlineStr">
        <is>
          <t>•</t>
        </is>
      </c>
      <c r="C79" s="59" t="inlineStr">
        <is>
          <t>Please review the floor plan/scope areas and notify DHS of any discrepancies prior to deposit being initiated.</t>
        </is>
      </c>
      <c r="D79" s="59" t="n"/>
      <c r="E79" s="59" t="n"/>
      <c r="F79" s="59" t="n"/>
    </row>
    <row r="80" ht="17.8" customHeight="1">
      <c r="B80" s="58" t="inlineStr">
        <is>
          <t>•</t>
        </is>
      </c>
      <c r="C80" s="59" t="inlineStr">
        <is>
          <t>Change orders: any additional work or scope changes must be approved in writing prior to proceeding.</t>
        </is>
      </c>
      <c r="D80" s="59" t="n"/>
      <c r="E80" s="59" t="n"/>
      <c r="F80" s="59" t="n"/>
    </row>
  </sheetData>
  <mergeCells count="39">
    <mergeCell ref="B4:F4"/>
    <mergeCell ref="C52:F52"/>
    <mergeCell ref="C70:F70"/>
    <mergeCell ref="C48:F48"/>
    <mergeCell ref="C61:F61"/>
    <mergeCell ref="C39:F39"/>
    <mergeCell ref="C72:F72"/>
    <mergeCell ref="C67:F67"/>
    <mergeCell ref="C57:F57"/>
    <mergeCell ref="C66:F66"/>
    <mergeCell ref="C53:F53"/>
    <mergeCell ref="C78:F78"/>
    <mergeCell ref="C49:F49"/>
    <mergeCell ref="C62:F62"/>
    <mergeCell ref="C68:F68"/>
    <mergeCell ref="C45:F45"/>
    <mergeCell ref="D7:E7"/>
    <mergeCell ref="C79:F79"/>
    <mergeCell ref="C73:F73"/>
    <mergeCell ref="B37:F37"/>
    <mergeCell ref="C54:F54"/>
    <mergeCell ref="C63:F63"/>
    <mergeCell ref="C65:F65"/>
    <mergeCell ref="C47:F47"/>
    <mergeCell ref="C41:F41"/>
    <mergeCell ref="C50:F50"/>
    <mergeCell ref="C44:F44"/>
    <mergeCell ref="D8:E8"/>
    <mergeCell ref="C40:F40"/>
    <mergeCell ref="B3:D3"/>
    <mergeCell ref="C80:F80"/>
    <mergeCell ref="C75:F75"/>
    <mergeCell ref="C56:F56"/>
    <mergeCell ref="C43:F43"/>
    <mergeCell ref="B5:F5"/>
    <mergeCell ref="C59:F59"/>
    <mergeCell ref="C71:F71"/>
    <mergeCell ref="C60:F60"/>
    <mergeCell ref="C76:F76"/>
  </mergeCells>
  <printOptions horizontalCentered="1"/>
  <pageMargins left="0.5" right="0.5" top="0.6" bottom="0.6" header="0.3" footer="0.3"/>
  <pageSetup orientation="portrait" paperSize="1" scale="88"/>
  <headerFooter>
    <oddHeader/>
    <oddFooter>&amp;L&amp;"Garamond"&amp;8 Dynamic Home Solutions (DHS)&amp;C&amp;"Garamond"&amp;8 Page &amp;P of &amp;N&amp;R&amp;"Garamond"&amp;8 Willimantic Dental</oddFooter>
    <evenHeader/>
    <evenFooter/>
    <firstHeader/>
    <firstFooter/>
  </headerFooter>
  <rowBreaks count="1" manualBreakCount="1">
    <brk id="36" min="0" max="16383" man="1"/>
  </rowBreaks>
</worksheet>
</file>

<file path=xl/worksheets/sheet9.xml><?xml version="1.0" encoding="utf-8"?>
<worksheet xmlns="http://schemas.openxmlformats.org/spreadsheetml/2006/main">
  <sheetPr>
    <tabColor rgb="0044B3E1"/>
    <outlinePr summaryBelow="1" summaryRight="1"/>
    <pageSetUpPr fitToPage="0"/>
  </sheetPr>
  <dimension ref="A1:G78"/>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63" t="inlineStr">
        <is>
          <t>IN PROCESS</t>
        </is>
      </c>
    </row>
    <row r="4" ht="38" customHeight="1">
      <c r="B4" s="29" t="inlineStr">
        <is>
          <t>Canton Dental</t>
        </is>
      </c>
    </row>
    <row r="5" ht="22" customHeight="1">
      <c r="B5" s="5" t="inlineStr">
        <is>
          <t>Carpet tile flooring</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6.25% on materials</t>
        </is>
      </c>
      <c r="F8" s="33">
        <f>F32</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Carpet Tile</t>
        </is>
      </c>
      <c r="D12" s="38" t="n">
        <v>794</v>
      </c>
      <c r="E12" s="39" t="n">
        <v>0.95</v>
      </c>
      <c r="F12" s="19">
        <f>D12*E12</f>
        <v/>
      </c>
    </row>
    <row r="13" ht="19" customHeight="1">
      <c r="B13" s="36" t="n">
        <v>2</v>
      </c>
      <c r="C13" s="37" t="inlineStr">
        <is>
          <t>Rip/Haul – Carpet</t>
        </is>
      </c>
      <c r="D13" s="38" t="n">
        <v>722</v>
      </c>
      <c r="E13" s="39" t="n">
        <v>0.5</v>
      </c>
      <c r="F13" s="19">
        <f>D13*E13</f>
        <v/>
      </c>
    </row>
    <row r="14" ht="19" customHeight="1">
      <c r="B14" s="36" t="n">
        <v>3</v>
      </c>
      <c r="C14" s="37" t="inlineStr">
        <is>
          <t>Night and Weekend</t>
        </is>
      </c>
      <c r="D14" s="38" t="n">
        <v>1</v>
      </c>
      <c r="E14" s="39" t="n">
        <v>700</v>
      </c>
      <c r="F14" s="19">
        <f>D14*E14</f>
        <v/>
      </c>
    </row>
    <row r="15" ht="19" customHeight="1">
      <c r="B15" s="36" t="n">
        <v>4</v>
      </c>
      <c r="C15" s="37" t="inlineStr">
        <is>
          <t>Install Cove Base</t>
        </is>
      </c>
      <c r="D15" s="38" t="n">
        <v>285</v>
      </c>
      <c r="E15" s="39" t="n">
        <v>1.1</v>
      </c>
      <c r="F15" s="19">
        <f>D15*E15</f>
        <v/>
      </c>
    </row>
    <row r="16" ht="19" customHeight="1">
      <c r="B16" s="36" t="n">
        <v>5</v>
      </c>
      <c r="C16" s="37" t="inlineStr">
        <is>
          <t>Furniture Moving</t>
        </is>
      </c>
      <c r="D16" s="38" t="n">
        <v>4</v>
      </c>
      <c r="E16" s="39" t="n">
        <v>150</v>
      </c>
      <c r="F16" s="19">
        <f>D16*E16</f>
        <v/>
      </c>
    </row>
    <row r="17" ht="6" customHeight="1"/>
    <row r="18" ht="20" customHeight="1">
      <c r="B18" s="34" t="n"/>
      <c r="C18" s="35" t="inlineStr">
        <is>
          <t>MATERIALS</t>
        </is>
      </c>
      <c r="D18" s="34" t="n"/>
      <c r="E18" s="34" t="n"/>
      <c r="F18" s="34" t="n"/>
    </row>
    <row r="19" ht="19" customHeight="1">
      <c r="B19" s="36" t="n">
        <v>6</v>
      </c>
      <c r="C19" s="37" t="inlineStr">
        <is>
          <t>Mannington Carpet Tile Style – Silhouette Color-Bonds</t>
        </is>
      </c>
      <c r="D19" s="38" t="n">
        <v>800</v>
      </c>
      <c r="E19" s="39" t="n">
        <v>3.95</v>
      </c>
      <c r="F19" s="19">
        <f>D19*E19</f>
        <v/>
      </c>
    </row>
    <row r="20" ht="19" customHeight="1">
      <c r="B20" s="36" t="n">
        <v>7</v>
      </c>
      <c r="C20" s="37" t="inlineStr">
        <is>
          <t>Mannington Infinity II Pressure Sensitive Adhesives</t>
        </is>
      </c>
      <c r="D20" s="38" t="n">
        <v>1</v>
      </c>
      <c r="E20" s="39" t="n">
        <v>179.5</v>
      </c>
      <c r="F20" s="19">
        <f>D20*E20</f>
        <v/>
      </c>
    </row>
    <row r="21" ht="19" customHeight="1">
      <c r="B21" s="36" t="n">
        <v>8</v>
      </c>
      <c r="C21" s="37" t="inlineStr">
        <is>
          <t>Mannington Assure Sealer</t>
        </is>
      </c>
      <c r="D21" s="38" t="n">
        <v>1</v>
      </c>
      <c r="E21" s="39" t="n">
        <v>228.5</v>
      </c>
      <c r="F21" s="19">
        <f>D21*E21</f>
        <v/>
      </c>
    </row>
    <row r="22" ht="19" customHeight="1">
      <c r="B22" s="36" t="n">
        <v>9</v>
      </c>
      <c r="C22" s="37" t="inlineStr">
        <is>
          <t>4" Cove Base 1/8" – customer to select color</t>
        </is>
      </c>
      <c r="D22" s="38" t="n">
        <v>286</v>
      </c>
      <c r="E22" s="39" t="n">
        <v>1.35</v>
      </c>
      <c r="F22" s="19">
        <f>D22*E22</f>
        <v/>
      </c>
    </row>
    <row r="23" ht="19" customHeight="1">
      <c r="B23" s="36" t="n">
        <v>10</v>
      </c>
      <c r="C23" s="37" t="inlineStr">
        <is>
          <t>Rubber T-caps – customer to select color</t>
        </is>
      </c>
      <c r="D23" s="38" t="n">
        <v>4</v>
      </c>
      <c r="E23" s="39" t="n">
        <v>32</v>
      </c>
      <c r="F23" s="19">
        <f>D23*E23</f>
        <v/>
      </c>
    </row>
    <row r="24" ht="6" customHeight="1"/>
    <row r="25" ht="20" customHeight="1">
      <c r="B25" s="34" t="n"/>
      <c r="C25" s="35" t="inlineStr">
        <is>
          <t>FREIGHT &amp; DISTRIBUTION</t>
        </is>
      </c>
      <c r="D25" s="34" t="n"/>
      <c r="E25" s="34" t="n"/>
      <c r="F25" s="34" t="n"/>
    </row>
    <row r="26" ht="19" customHeight="1">
      <c r="B26" s="36" t="n">
        <v>11</v>
      </c>
      <c r="C26" s="37" t="inlineStr">
        <is>
          <t>Freight</t>
        </is>
      </c>
      <c r="D26" s="38" t="n">
        <v>1</v>
      </c>
      <c r="E26" s="39" t="n">
        <v>492.5</v>
      </c>
      <c r="F26" s="19">
        <f>D26*E26</f>
        <v/>
      </c>
    </row>
    <row r="27" ht="10" customHeight="1"/>
    <row r="28" ht="20" customHeight="1">
      <c r="B28" s="41" t="n"/>
      <c r="C28" s="42" t="inlineStr">
        <is>
          <t>Labor subtotal</t>
        </is>
      </c>
      <c r="D28" s="41" t="n"/>
      <c r="E28" s="41" t="n"/>
      <c r="F28" s="43">
        <f>SUM(F12:F16)</f>
        <v/>
      </c>
    </row>
    <row r="29" ht="20" customHeight="1">
      <c r="C29" s="44" t="inlineStr">
        <is>
          <t>Materials subtotal</t>
        </is>
      </c>
      <c r="F29" s="45">
        <f>SUM(F19:F23)</f>
        <v/>
      </c>
    </row>
    <row r="30" ht="20" customHeight="1">
      <c r="C30" s="44" t="inlineStr">
        <is>
          <t>Freight &amp; distribution</t>
        </is>
      </c>
      <c r="F30" s="45">
        <f>SUM(F26)</f>
        <v/>
      </c>
    </row>
    <row r="31" ht="20" customHeight="1">
      <c r="C31" s="44" t="inlineStr">
        <is>
          <t>Tax on materials</t>
        </is>
      </c>
      <c r="E31" s="46" t="n">
        <v>0.0625</v>
      </c>
      <c r="F31" s="45">
        <f>F29*E31</f>
        <v/>
      </c>
    </row>
    <row r="32" ht="30" customHeight="1">
      <c r="B32" s="22" t="n"/>
      <c r="C32" s="47" t="inlineStr">
        <is>
          <t>TOTAL</t>
        </is>
      </c>
      <c r="D32" s="22" t="n"/>
      <c r="E32" s="22" t="n"/>
      <c r="F32" s="48">
        <f>F28+F29+F30+F31</f>
        <v/>
      </c>
    </row>
    <row r="33" ht="24" customHeight="1">
      <c r="B33" s="49" t="n"/>
      <c r="C33" s="50" t="inlineStr">
        <is>
          <t>Deposit due on approval</t>
        </is>
      </c>
      <c r="D33" s="49" t="n"/>
      <c r="E33" s="51" t="n">
        <v>0.5</v>
      </c>
      <c r="F33" s="52">
        <f>F32*E33</f>
        <v/>
      </c>
    </row>
    <row r="34" ht="20" customHeight="1">
      <c r="B34" s="53" t="n"/>
      <c r="C34" s="54" t="inlineStr">
        <is>
          <t>Balance due on completion</t>
        </is>
      </c>
      <c r="D34" s="53" t="n"/>
      <c r="E34" s="53" t="n"/>
      <c r="F34" s="55">
        <f>F32-F33</f>
        <v/>
      </c>
    </row>
    <row r="35"/>
    <row r="36" ht="26" customHeight="1">
      <c r="B36" s="56" t="inlineStr">
        <is>
          <t>PROJECT NOTES, TERMS &amp; CUSTOMER RESPONSIBILITIES</t>
        </is>
      </c>
      <c r="C36" s="6" t="n"/>
      <c r="D36" s="6" t="n"/>
      <c r="E36" s="6" t="n"/>
      <c r="F36" s="6" t="n"/>
    </row>
    <row r="37" ht="6" customHeight="1"/>
    <row r="38" ht="20" customHeight="1">
      <c r="C38" s="57" t="inlineStr">
        <is>
          <t>Estimate validity &amp; schedule</t>
        </is>
      </c>
      <c r="D38" s="57" t="n"/>
      <c r="E38" s="57" t="n"/>
      <c r="F38" s="57" t="n"/>
    </row>
    <row r="39" ht="17.8" customHeight="1">
      <c r="B39" s="58" t="inlineStr">
        <is>
          <t>•</t>
        </is>
      </c>
      <c r="C39" s="59" t="inlineStr">
        <is>
          <t>This estimate is valid for 30 days from the date issued.</t>
        </is>
      </c>
      <c r="D39" s="59" t="n"/>
      <c r="E39" s="59" t="n"/>
      <c r="F39" s="59" t="n"/>
    </row>
    <row r="40" ht="17.8" customHeight="1">
      <c r="B40" s="58" t="inlineStr">
        <is>
          <t>•</t>
        </is>
      </c>
      <c r="C40" s="59" t="inlineStr">
        <is>
          <t>Product lead time is estimated at 3–6 weeks from approval/order placement (lead times can change).</t>
        </is>
      </c>
      <c r="D40" s="59" t="n"/>
      <c r="E40" s="59" t="n"/>
      <c r="F40" s="59" t="n"/>
    </row>
    <row r="41" ht="6" customHeight="1"/>
    <row r="42" ht="20" customHeight="1">
      <c r="C42" s="57" t="inlineStr">
        <is>
          <t>Payment terms</t>
        </is>
      </c>
      <c r="D42" s="57" t="n"/>
      <c r="E42" s="57" t="n"/>
      <c r="F42" s="57" t="n"/>
    </row>
    <row r="43" ht="17.8" customHeight="1">
      <c r="B43" s="58" t="inlineStr">
        <is>
          <t>•</t>
        </is>
      </c>
      <c r="C43" s="59" t="inlineStr">
        <is>
          <t>50% deposit due upfront to release materials and secure scheduling.</t>
        </is>
      </c>
      <c r="D43" s="59" t="n"/>
      <c r="E43" s="59" t="n"/>
      <c r="F43" s="59" t="n"/>
    </row>
    <row r="44" ht="17.8" customHeight="1">
      <c r="B44" s="58" t="inlineStr">
        <is>
          <t>•</t>
        </is>
      </c>
      <c r="C44" s="59" t="inlineStr">
        <is>
          <t>Remaining balance due upon project completion (final walk-through/substantial completion).</t>
        </is>
      </c>
      <c r="D44" s="59" t="n"/>
      <c r="E44" s="59" t="n"/>
      <c r="F44" s="59" t="n"/>
    </row>
    <row r="45" ht="6" customHeight="1"/>
    <row r="46" ht="20" customHeight="1">
      <c r="C46" s="57" t="inlineStr">
        <is>
          <t>Subfloor &amp; floor prep</t>
        </is>
      </c>
      <c r="D46" s="57" t="n"/>
      <c r="E46" s="57" t="n"/>
      <c r="F46" s="57" t="n"/>
    </row>
    <row r="47" ht="31.6" customHeight="1">
      <c r="B47" s="58" t="inlineStr">
        <is>
          <t>•</t>
        </is>
      </c>
      <c r="C47" s="59" t="inlineStr">
        <is>
          <t>Floor prep is not included unless listed as a line item; any prep found to be required after demo will be reviewed with the customer and priced as an approved change before proceeding.</t>
        </is>
      </c>
      <c r="D47" s="59" t="n"/>
      <c r="E47" s="59" t="n"/>
      <c r="F47" s="59" t="n"/>
    </row>
    <row r="48" ht="17.8" customHeight="1">
      <c r="B48" s="58" t="inlineStr">
        <is>
          <t>•</t>
        </is>
      </c>
      <c r="C48" s="59" t="inlineStr">
        <is>
          <t>If moisture issues are discovered, moisture mitigation will be reviewed and priced as an approved change before proceeding.</t>
        </is>
      </c>
      <c r="D48" s="59" t="n"/>
      <c r="E48" s="59" t="n"/>
      <c r="F48" s="59" t="n"/>
    </row>
    <row r="49" ht="6" customHeight="1"/>
    <row r="50" ht="20" customHeight="1">
      <c r="C50" s="57" t="inlineStr">
        <is>
          <t>Work hours &amp; access</t>
        </is>
      </c>
      <c r="D50" s="57" t="n"/>
      <c r="E50" s="57" t="n"/>
      <c r="F50" s="57" t="n"/>
    </row>
    <row r="51" ht="17.8" customHeight="1">
      <c r="B51" s="58" t="inlineStr">
        <is>
          <t>•</t>
        </is>
      </c>
      <c r="C51" s="59" t="inlineStr">
        <is>
          <t>Estimate accounts for work performed at night and/or over weekends as listed in the scope.</t>
        </is>
      </c>
      <c r="D51" s="59" t="n"/>
      <c r="E51" s="59" t="n"/>
      <c r="F51" s="59" t="n"/>
    </row>
    <row r="52" ht="17.8" customHeight="1">
      <c r="B52" s="58" t="inlineStr">
        <is>
          <t>•</t>
        </is>
      </c>
      <c r="C52" s="59" t="inlineStr">
        <is>
          <t>Customer to provide site access during scheduled work hours and ensure DHS can work without interruption.</t>
        </is>
      </c>
      <c r="D52" s="59" t="n"/>
      <c r="E52" s="59" t="n"/>
      <c r="F52" s="59" t="n"/>
    </row>
    <row r="53" ht="6" customHeight="1"/>
    <row r="54" ht="20" customHeight="1">
      <c r="C54" s="57" t="inlineStr">
        <is>
          <t>Fixed items</t>
        </is>
      </c>
      <c r="D54" s="57" t="n"/>
      <c r="E54" s="57" t="n"/>
      <c r="F54" s="57" t="n"/>
    </row>
    <row r="55" ht="17.8" customHeight="1">
      <c r="B55" s="58" t="inlineStr">
        <is>
          <t>•</t>
        </is>
      </c>
      <c r="C55" s="59" t="inlineStr">
        <is>
          <t>DHS will do its best to install neatly around fixed items where removal is not possible.</t>
        </is>
      </c>
      <c r="D55" s="59" t="n"/>
      <c r="E55" s="59" t="n"/>
      <c r="F55" s="59" t="n"/>
    </row>
    <row r="56" ht="6" customHeight="1"/>
    <row r="57" ht="20" customHeight="1">
      <c r="C57" s="57" t="inlineStr">
        <is>
          <t>Customer responsibilities (prior to start of work)</t>
        </is>
      </c>
      <c r="D57" s="57" t="n"/>
      <c r="E57" s="57" t="n"/>
      <c r="F57" s="57" t="n"/>
    </row>
    <row r="58" ht="17.8" customHeight="1">
      <c r="B58" s="58" t="inlineStr">
        <is>
          <t>•</t>
        </is>
      </c>
      <c r="C58" s="59" t="inlineStr">
        <is>
          <t>Clear access: all areas in scope must be cleared of loose items prior to installation unless included as a line item.</t>
        </is>
      </c>
      <c r="D58" s="59" t="n"/>
      <c r="E58" s="59" t="n"/>
      <c r="F58" s="59" t="n"/>
    </row>
    <row r="59" ht="17.8" customHeight="1">
      <c r="B59" s="58" t="inlineStr">
        <is>
          <t>•</t>
        </is>
      </c>
      <c r="C59" s="59" t="inlineStr">
        <is>
          <t>Remove/secure electronics, boxes, small items, breakables, and personal belongings from all work areas.</t>
        </is>
      </c>
      <c r="D59" s="59" t="n"/>
      <c r="E59" s="59" t="n"/>
      <c r="F59" s="59" t="n"/>
    </row>
    <row r="60" ht="17.8" customHeight="1">
      <c r="B60" s="58" t="inlineStr">
        <is>
          <t>•</t>
        </is>
      </c>
      <c r="C60" s="59" t="inlineStr">
        <is>
          <t>Utilities: customer/GC to provide power, lighting, and HVAC as needed for installation.</t>
        </is>
      </c>
      <c r="D60" s="59" t="n"/>
      <c r="E60" s="59" t="n"/>
      <c r="F60" s="59" t="n"/>
    </row>
    <row r="61" ht="17.8" customHeight="1">
      <c r="B61" s="58" t="inlineStr">
        <is>
          <t>•</t>
        </is>
      </c>
      <c r="C61" s="59" t="inlineStr">
        <is>
          <t>Site logistics: customer/GC to coordinate parking/loading access and access cards/keys.</t>
        </is>
      </c>
      <c r="D61" s="59" t="n"/>
      <c r="E61" s="59" t="n"/>
      <c r="F61" s="59" t="n"/>
    </row>
    <row r="62" ht="6" customHeight="1"/>
    <row r="63" ht="20" customHeight="1">
      <c r="C63" s="57" t="inlineStr">
        <is>
          <t>Dental chairs &amp; equipment</t>
        </is>
      </c>
      <c r="D63" s="57" t="n"/>
      <c r="E63" s="57" t="n"/>
      <c r="F63" s="57" t="n"/>
    </row>
    <row r="64" ht="31.6" customHeight="1">
      <c r="B64" s="58" t="inlineStr">
        <is>
          <t>•</t>
        </is>
      </c>
      <c r="C64" s="59" t="inlineStr">
        <is>
          <t>Customer is responsible for having dental chair control units and/or equipment attachments disconnected/removed so chairs can be safely moved for installation access.</t>
        </is>
      </c>
      <c r="D64" s="59" t="n"/>
      <c r="E64" s="59" t="n"/>
      <c r="F64" s="59" t="n"/>
    </row>
    <row r="65" ht="31.6" customHeight="1">
      <c r="B65" s="58" t="inlineStr">
        <is>
          <t>•</t>
        </is>
      </c>
      <c r="C65" s="59" t="inlineStr">
        <is>
          <t>DHS will take reasonable care to protect chairs/equipment but is not responsible for their proper functioning or operation after installation.</t>
        </is>
      </c>
      <c r="D65" s="59" t="n"/>
      <c r="E65" s="59" t="n"/>
      <c r="F65" s="59" t="n"/>
    </row>
    <row r="66" ht="31.6" customHeight="1">
      <c r="B66" s="58" t="inlineStr">
        <is>
          <t>•</t>
        </is>
      </c>
      <c r="C66" s="59" t="inlineStr">
        <is>
          <t>If chairs/equipment are not properly disconnected at the scheduled start, DHS may pause, reschedule, and/or bill additional labor for delays.</t>
        </is>
      </c>
      <c r="D66" s="59" t="n"/>
      <c r="E66" s="59" t="n"/>
      <c r="F66" s="59" t="n"/>
    </row>
    <row r="67" ht="6" customHeight="1"/>
    <row r="68" ht="20" customHeight="1">
      <c r="C68" s="57" t="inlineStr">
        <is>
          <t>Warranty &amp; cancellations</t>
        </is>
      </c>
      <c r="D68" s="57" t="n"/>
      <c r="E68" s="57" t="n"/>
      <c r="F68" s="57" t="n"/>
    </row>
    <row r="69" ht="17.8" customHeight="1">
      <c r="B69" s="58" t="inlineStr">
        <is>
          <t>•</t>
        </is>
      </c>
      <c r="C69" s="59" t="inlineStr">
        <is>
          <t>DHS provides a one-year labor warranty on workmanship (see one-pager).</t>
        </is>
      </c>
      <c r="D69" s="59" t="n"/>
      <c r="E69" s="59" t="n"/>
      <c r="F69" s="59" t="n"/>
    </row>
    <row r="70" ht="17.8" customHeight="1">
      <c r="B70" s="58" t="inlineStr">
        <is>
          <t>•</t>
        </is>
      </c>
      <c r="C70" s="59" t="inlineStr">
        <is>
          <t>Manufacturer warranties apply separately for materials.</t>
        </is>
      </c>
      <c r="D70" s="59" t="n"/>
      <c r="E70" s="59" t="n"/>
      <c r="F70" s="59" t="n"/>
    </row>
    <row r="71" ht="31.6" customHeight="1">
      <c r="B71" s="58" t="inlineStr">
        <is>
          <t>•</t>
        </is>
      </c>
      <c r="C71" s="59" t="inlineStr">
        <is>
          <t>If the customer cancels or changes product selection after materials are ordered, manufacturer restocking fees and any freight/return costs may apply.</t>
        </is>
      </c>
      <c r="D71" s="59" t="n"/>
      <c r="E71" s="59" t="n"/>
      <c r="F71" s="59" t="n"/>
    </row>
    <row r="72" ht="6" customHeight="1"/>
    <row r="73" ht="20" customHeight="1">
      <c r="C73" s="57" t="inlineStr">
        <is>
          <t>Insurance</t>
        </is>
      </c>
      <c r="D73" s="57" t="n"/>
      <c r="E73" s="57" t="n"/>
      <c r="F73" s="57" t="n"/>
    </row>
    <row r="74" ht="17.8" customHeight="1">
      <c r="B74" s="58" t="inlineStr">
        <is>
          <t>•</t>
        </is>
      </c>
      <c r="C74" s="59" t="inlineStr">
        <is>
          <t>DHS can provide a Certificate of Insurance upon request.</t>
        </is>
      </c>
      <c r="D74" s="59" t="n"/>
      <c r="E74" s="59" t="n"/>
      <c r="F74" s="59" t="n"/>
    </row>
    <row r="75" ht="6" customHeight="1"/>
    <row r="76" ht="20" customHeight="1">
      <c r="C76" s="57" t="inlineStr">
        <is>
          <t>Exclusions / add-ons</t>
        </is>
      </c>
      <c r="D76" s="57" t="n"/>
      <c r="E76" s="57" t="n"/>
      <c r="F76" s="57" t="n"/>
    </row>
    <row r="77" ht="17.8" customHeight="1">
      <c r="B77" s="58" t="inlineStr">
        <is>
          <t>•</t>
        </is>
      </c>
      <c r="C77" s="59" t="inlineStr">
        <is>
          <t>Please review the floor plan/scope areas and notify DHS of any discrepancies prior to deposit being initiated.</t>
        </is>
      </c>
      <c r="D77" s="59" t="n"/>
      <c r="E77" s="59" t="n"/>
      <c r="F77" s="59" t="n"/>
    </row>
    <row r="78" ht="17.8" customHeight="1">
      <c r="B78" s="58" t="inlineStr">
        <is>
          <t>•</t>
        </is>
      </c>
      <c r="C78" s="59" t="inlineStr">
        <is>
          <t>Change orders: any additional work or scope changes must be approved in writing prior to proceeding.</t>
        </is>
      </c>
      <c r="D78" s="59" t="n"/>
      <c r="E78" s="59" t="n"/>
      <c r="F78" s="59" t="n"/>
    </row>
  </sheetData>
  <mergeCells count="38">
    <mergeCell ref="B4:F4"/>
    <mergeCell ref="C52:F52"/>
    <mergeCell ref="C70:F70"/>
    <mergeCell ref="C48:F48"/>
    <mergeCell ref="C61:F61"/>
    <mergeCell ref="C39:F39"/>
    <mergeCell ref="C38:F38"/>
    <mergeCell ref="C57:F57"/>
    <mergeCell ref="C66:F66"/>
    <mergeCell ref="C78:F78"/>
    <mergeCell ref="C69:F69"/>
    <mergeCell ref="C77:F77"/>
    <mergeCell ref="C68:F68"/>
    <mergeCell ref="C42:F42"/>
    <mergeCell ref="C58:F58"/>
    <mergeCell ref="C74:F74"/>
    <mergeCell ref="C64:F64"/>
    <mergeCell ref="D7:E7"/>
    <mergeCell ref="C73:F73"/>
    <mergeCell ref="C54:F54"/>
    <mergeCell ref="C63:F63"/>
    <mergeCell ref="C65:F65"/>
    <mergeCell ref="C47:F47"/>
    <mergeCell ref="C55:F55"/>
    <mergeCell ref="C50:F50"/>
    <mergeCell ref="C44:F44"/>
    <mergeCell ref="D8:E8"/>
    <mergeCell ref="C40:F40"/>
    <mergeCell ref="B3:D3"/>
    <mergeCell ref="C43:F43"/>
    <mergeCell ref="B5:F5"/>
    <mergeCell ref="C46:F46"/>
    <mergeCell ref="C59:F59"/>
    <mergeCell ref="B36:F36"/>
    <mergeCell ref="C51:F51"/>
    <mergeCell ref="C71:F71"/>
    <mergeCell ref="C60:F60"/>
    <mergeCell ref="C76:F76"/>
  </mergeCells>
  <printOptions horizontalCentered="1"/>
  <pageMargins left="0.5" right="0.5" top="0.6" bottom="0.6" header="0.3" footer="0.3"/>
  <pageSetup orientation="portrait" paperSize="1" scale="88"/>
  <headerFooter>
    <oddHeader/>
    <oddFooter>&amp;L&amp;"Garamond"&amp;8 Dynamic Home Solutions (DHS)&amp;C&amp;"Garamond"&amp;8 Page &amp;P of &amp;N&amp;R&amp;"Garamond"&amp;8 Canton Dental</oddFooter>
    <evenHeader/>
    <evenFooter/>
    <firstHeader/>
    <firstFooter/>
  </headerFooter>
  <rowBreaks count="1" manualBreakCount="1">
    <brk id="35" min="0" max="16383" man="1"/>
  </rowBreaks>
</worksheet>
</file>

<file path=xl/worksheets/sheet10.xml><?xml version="1.0" encoding="utf-8"?>
<worksheet xmlns="http://schemas.openxmlformats.org/spreadsheetml/2006/main">
  <sheetPr>
    <tabColor rgb="0044B3E1"/>
    <outlinePr summaryBelow="1" summaryRight="1"/>
    <pageSetUpPr fitToPage="0"/>
  </sheetPr>
  <dimension ref="A1:G82"/>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63" t="inlineStr">
        <is>
          <t>IN PROCESS</t>
        </is>
      </c>
    </row>
    <row r="4" ht="38" customHeight="1">
      <c r="B4" s="29" t="inlineStr">
        <is>
          <t>Rochester Gentle Dental</t>
        </is>
      </c>
    </row>
    <row r="5" ht="22" customHeight="1">
      <c r="B5" s="5" t="inlineStr">
        <is>
          <t>LVT &amp; carpet tile flooring</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0% — New Hampshire</t>
        </is>
      </c>
      <c r="F8" s="33">
        <f>F35</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LVT</t>
        </is>
      </c>
      <c r="D12" s="38" t="n">
        <v>910</v>
      </c>
      <c r="E12" s="39" t="n">
        <v>2.1</v>
      </c>
      <c r="F12" s="19">
        <f>D12*E12</f>
        <v/>
      </c>
    </row>
    <row r="13" ht="19" customHeight="1">
      <c r="B13" s="36" t="n">
        <v>2</v>
      </c>
      <c r="C13" s="37" t="inlineStr">
        <is>
          <t>Install Carpet Tile</t>
        </is>
      </c>
      <c r="D13" s="38" t="n">
        <v>515</v>
      </c>
      <c r="E13" s="39" t="n">
        <v>0.95</v>
      </c>
      <c r="F13" s="19">
        <f>D13*E13</f>
        <v/>
      </c>
    </row>
    <row r="14" ht="19" customHeight="1">
      <c r="B14" s="36" t="n">
        <v>3</v>
      </c>
      <c r="C14" s="37" t="inlineStr">
        <is>
          <t>Self-Level/skim 1/8" approx</t>
        </is>
      </c>
      <c r="D14" s="38" t="n">
        <v>30</v>
      </c>
      <c r="E14" s="39" t="n">
        <v>43</v>
      </c>
      <c r="F14" s="19">
        <f>D14*E14</f>
        <v/>
      </c>
    </row>
    <row r="15" ht="19" customHeight="1">
      <c r="B15" s="36" t="n">
        <v>4</v>
      </c>
      <c r="C15" s="37" t="inlineStr">
        <is>
          <t>Night and Weekend</t>
        </is>
      </c>
      <c r="D15" s="38" t="n">
        <v>2</v>
      </c>
      <c r="E15" s="39" t="n">
        <v>700</v>
      </c>
      <c r="F15" s="19">
        <f>D15*E15</f>
        <v/>
      </c>
    </row>
    <row r="16" ht="19" customHeight="1">
      <c r="B16" s="36" t="n">
        <v>5</v>
      </c>
      <c r="C16" s="37" t="inlineStr">
        <is>
          <t>Install Cove Base</t>
        </is>
      </c>
      <c r="D16" s="38" t="n">
        <v>600</v>
      </c>
      <c r="E16" s="39" t="n">
        <v>1.1</v>
      </c>
      <c r="F16" s="19">
        <f>D16*E16</f>
        <v/>
      </c>
    </row>
    <row r="17" ht="6" customHeight="1"/>
    <row r="18" ht="20" customHeight="1">
      <c r="B18" s="34" t="n"/>
      <c r="C18" s="35" t="inlineStr">
        <is>
          <t>MATERIALS</t>
        </is>
      </c>
      <c r="D18" s="34" t="n"/>
      <c r="E18" s="34" t="n"/>
      <c r="F18" s="34" t="n"/>
    </row>
    <row r="19" ht="19" customHeight="1">
      <c r="B19" s="36" t="n">
        <v>6</v>
      </c>
      <c r="C19" s="37" t="inlineStr">
        <is>
          <t>Mannington Spacia LVT Nordic Oak</t>
        </is>
      </c>
      <c r="D19" s="40" t="n">
        <v>912.5</v>
      </c>
      <c r="E19" s="39" t="n">
        <v>2.35</v>
      </c>
      <c r="F19" s="19">
        <f>D19*E19</f>
        <v/>
      </c>
    </row>
    <row r="20" ht="19" customHeight="1">
      <c r="B20" s="36" t="n">
        <v>7</v>
      </c>
      <c r="C20" s="37" t="inlineStr">
        <is>
          <t>Mapei 399</t>
        </is>
      </c>
      <c r="D20" s="38" t="n">
        <v>6</v>
      </c>
      <c r="E20" s="39" t="n">
        <v>199</v>
      </c>
      <c r="F20" s="19">
        <f>D20*E20</f>
        <v/>
      </c>
    </row>
    <row r="21" ht="19" customHeight="1">
      <c r="B21" s="36" t="n">
        <v>8</v>
      </c>
      <c r="C21" s="37" t="inlineStr">
        <is>
          <t>Mannington Carpet Tile Style – Silhouette Color-Bonds</t>
        </is>
      </c>
      <c r="D21" s="38" t="n">
        <v>576</v>
      </c>
      <c r="E21" s="39" t="n">
        <v>3.95</v>
      </c>
      <c r="F21" s="19">
        <f>D21*E21</f>
        <v/>
      </c>
    </row>
    <row r="22" ht="19" customHeight="1">
      <c r="B22" s="36" t="n">
        <v>9</v>
      </c>
      <c r="C22" s="37" t="inlineStr">
        <is>
          <t>Mannington Infinity II Pressure Sensitive Adhesives</t>
        </is>
      </c>
      <c r="D22" s="38" t="n">
        <v>1</v>
      </c>
      <c r="E22" s="39" t="n">
        <v>179.5</v>
      </c>
      <c r="F22" s="19">
        <f>D22*E22</f>
        <v/>
      </c>
    </row>
    <row r="23" ht="19" customHeight="1">
      <c r="B23" s="36" t="n">
        <v>10</v>
      </c>
      <c r="C23" s="37" t="inlineStr">
        <is>
          <t>Mannington Assure Sealer</t>
        </is>
      </c>
      <c r="D23" s="38" t="n">
        <v>1</v>
      </c>
      <c r="E23" s="39" t="n">
        <v>228.5</v>
      </c>
      <c r="F23" s="19">
        <f>D23*E23</f>
        <v/>
      </c>
    </row>
    <row r="24" ht="19" customHeight="1">
      <c r="B24" s="36" t="n">
        <v>11</v>
      </c>
      <c r="C24" s="37" t="inlineStr">
        <is>
          <t>Leveler/Prep Materials 1/8" approx</t>
        </is>
      </c>
      <c r="D24" s="38" t="n">
        <v>30</v>
      </c>
      <c r="E24" s="39" t="n">
        <v>34.5</v>
      </c>
      <c r="F24" s="19">
        <f>D24*E24</f>
        <v/>
      </c>
    </row>
    <row r="25" ht="19" customHeight="1">
      <c r="B25" s="36" t="n">
        <v>12</v>
      </c>
      <c r="C25" s="37" t="inlineStr">
        <is>
          <t>4" Cove Base 1/8" – Burke Charcoal Gray</t>
        </is>
      </c>
      <c r="D25" s="38" t="n">
        <v>600</v>
      </c>
      <c r="E25" s="39" t="n">
        <v>1.35</v>
      </c>
      <c r="F25" s="19">
        <f>D25*E25</f>
        <v/>
      </c>
    </row>
    <row r="26" ht="19" customHeight="1">
      <c r="B26" s="36" t="n">
        <v>13</v>
      </c>
      <c r="C26" s="37" t="inlineStr">
        <is>
          <t>Rubber T-caps Charcoal Gray</t>
        </is>
      </c>
      <c r="D26" s="38" t="n">
        <v>3</v>
      </c>
      <c r="E26" s="39" t="n">
        <v>32</v>
      </c>
      <c r="F26" s="19">
        <f>D26*E26</f>
        <v/>
      </c>
    </row>
    <row r="27" ht="6" customHeight="1"/>
    <row r="28" ht="20" customHeight="1">
      <c r="B28" s="34" t="n"/>
      <c r="C28" s="35" t="inlineStr">
        <is>
          <t>FREIGHT &amp; DISTRIBUTION</t>
        </is>
      </c>
      <c r="D28" s="34" t="n"/>
      <c r="E28" s="34" t="n"/>
      <c r="F28" s="34" t="n"/>
    </row>
    <row r="29" ht="19" customHeight="1">
      <c r="B29" s="36" t="n">
        <v>14</v>
      </c>
      <c r="C29" s="37" t="inlineStr">
        <is>
          <t>Mannington Freight</t>
        </is>
      </c>
      <c r="D29" s="38" t="n">
        <v>1</v>
      </c>
      <c r="E29" s="39" t="n">
        <v>492.5</v>
      </c>
      <c r="F29" s="19">
        <f>D29*E29</f>
        <v/>
      </c>
    </row>
    <row r="30" ht="10" customHeight="1"/>
    <row r="31" ht="20" customHeight="1">
      <c r="B31" s="41" t="n"/>
      <c r="C31" s="42" t="inlineStr">
        <is>
          <t>Labor subtotal</t>
        </is>
      </c>
      <c r="D31" s="41" t="n"/>
      <c r="E31" s="41" t="n"/>
      <c r="F31" s="43">
        <f>SUM(F12:F16)</f>
        <v/>
      </c>
    </row>
    <row r="32" ht="20" customHeight="1">
      <c r="C32" s="44" t="inlineStr">
        <is>
          <t>Materials subtotal</t>
        </is>
      </c>
      <c r="F32" s="45">
        <f>SUM(F19:F26)</f>
        <v/>
      </c>
    </row>
    <row r="33" ht="20" customHeight="1">
      <c r="C33" s="44" t="inlineStr">
        <is>
          <t>Freight &amp; distribution</t>
        </is>
      </c>
      <c r="F33" s="45">
        <f>SUM(F29)</f>
        <v/>
      </c>
    </row>
    <row r="34" ht="20" customHeight="1">
      <c r="C34" s="44" t="inlineStr">
        <is>
          <t>Tax on materials (NH)</t>
        </is>
      </c>
      <c r="E34" s="46" t="n">
        <v>0</v>
      </c>
      <c r="F34" s="45">
        <f>F32*E34</f>
        <v/>
      </c>
    </row>
    <row r="35" ht="30" customHeight="1">
      <c r="B35" s="22" t="n"/>
      <c r="C35" s="47" t="inlineStr">
        <is>
          <t>TOTAL</t>
        </is>
      </c>
      <c r="D35" s="22" t="n"/>
      <c r="E35" s="22" t="n"/>
      <c r="F35" s="48">
        <f>F31+F32+F33+F34</f>
        <v/>
      </c>
    </row>
    <row r="36" ht="24" customHeight="1">
      <c r="B36" s="49" t="n"/>
      <c r="C36" s="50" t="inlineStr">
        <is>
          <t>Deposit due on approval</t>
        </is>
      </c>
      <c r="D36" s="49" t="n"/>
      <c r="E36" s="51" t="n">
        <v>0.5</v>
      </c>
      <c r="F36" s="52">
        <f>F35*E36</f>
        <v/>
      </c>
    </row>
    <row r="37" ht="20" customHeight="1">
      <c r="B37" s="53" t="n"/>
      <c r="C37" s="54" t="inlineStr">
        <is>
          <t>Balance due on completion</t>
        </is>
      </c>
      <c r="D37" s="53" t="n"/>
      <c r="E37" s="53" t="n"/>
      <c r="F37" s="55">
        <f>F35-F36</f>
        <v/>
      </c>
    </row>
    <row r="38"/>
    <row r="39" ht="26" customHeight="1">
      <c r="B39" s="56" t="inlineStr">
        <is>
          <t>PROJECT NOTES, TERMS &amp; CUSTOMER RESPONSIBILITIES</t>
        </is>
      </c>
      <c r="C39" s="6" t="n"/>
      <c r="D39" s="6" t="n"/>
      <c r="E39" s="6" t="n"/>
      <c r="F39" s="6" t="n"/>
    </row>
    <row r="40" ht="6" customHeight="1"/>
    <row r="41" ht="20" customHeight="1">
      <c r="C41" s="57" t="inlineStr">
        <is>
          <t>Estimate validity &amp; schedule</t>
        </is>
      </c>
      <c r="D41" s="57" t="n"/>
      <c r="E41" s="57" t="n"/>
      <c r="F41" s="57" t="n"/>
    </row>
    <row r="42" ht="17.8" customHeight="1">
      <c r="B42" s="58" t="inlineStr">
        <is>
          <t>•</t>
        </is>
      </c>
      <c r="C42" s="59" t="inlineStr">
        <is>
          <t>This estimate is valid for 30 days from the date issued.</t>
        </is>
      </c>
      <c r="D42" s="59" t="n"/>
      <c r="E42" s="59" t="n"/>
      <c r="F42" s="59" t="n"/>
    </row>
    <row r="43" ht="17.8" customHeight="1">
      <c r="B43" s="58" t="inlineStr">
        <is>
          <t>•</t>
        </is>
      </c>
      <c r="C43" s="59" t="inlineStr">
        <is>
          <t>Product lead time is estimated at 3–6 weeks from approval/order placement (lead times can change).</t>
        </is>
      </c>
      <c r="D43" s="59" t="n"/>
      <c r="E43" s="59" t="n"/>
      <c r="F43" s="59" t="n"/>
    </row>
    <row r="44" ht="6" customHeight="1"/>
    <row r="45" ht="20" customHeight="1">
      <c r="C45" s="57" t="inlineStr">
        <is>
          <t>Payment terms</t>
        </is>
      </c>
      <c r="D45" s="57" t="n"/>
      <c r="E45" s="57" t="n"/>
      <c r="F45" s="57" t="n"/>
    </row>
    <row r="46" ht="17.8" customHeight="1">
      <c r="B46" s="58" t="inlineStr">
        <is>
          <t>•</t>
        </is>
      </c>
      <c r="C46" s="59" t="inlineStr">
        <is>
          <t>50% deposit due upfront to release materials and secure scheduling.</t>
        </is>
      </c>
      <c r="D46" s="59" t="n"/>
      <c r="E46" s="59" t="n"/>
      <c r="F46" s="59" t="n"/>
    </row>
    <row r="47" ht="17.8" customHeight="1">
      <c r="B47" s="58" t="inlineStr">
        <is>
          <t>•</t>
        </is>
      </c>
      <c r="C47" s="59" t="inlineStr">
        <is>
          <t>Remaining balance due upon project completion (final walk-through/substantial completion).</t>
        </is>
      </c>
      <c r="D47" s="59" t="n"/>
      <c r="E47" s="59" t="n"/>
      <c r="F47" s="59" t="n"/>
    </row>
    <row r="48" ht="6" customHeight="1"/>
    <row r="49" ht="20" customHeight="1">
      <c r="C49" s="57" t="inlineStr">
        <is>
          <t>Subfloor &amp; floor prep</t>
        </is>
      </c>
      <c r="D49" s="57" t="n"/>
      <c r="E49" s="57" t="n"/>
      <c r="F49" s="57" t="n"/>
    </row>
    <row r="50" ht="17.8" customHeight="1">
      <c r="B50" s="58" t="inlineStr">
        <is>
          <t>•</t>
        </is>
      </c>
      <c r="C50" s="59" t="inlineStr">
        <is>
          <t>Floor prep (self-leveling/skim/patch) is included as listed in the line items.</t>
        </is>
      </c>
      <c r="D50" s="59" t="n"/>
      <c r="E50" s="59" t="n"/>
      <c r="F50" s="59" t="n"/>
    </row>
    <row r="51" ht="31.6" customHeight="1">
      <c r="B51" s="58" t="inlineStr">
        <is>
          <t>•</t>
        </is>
      </c>
      <c r="C51" s="59" t="inlineStr">
        <is>
          <t>Any additional prep required beyond what's included will be reviewed with the customer and priced as an approved change before proceeding.</t>
        </is>
      </c>
      <c r="D51" s="59" t="n"/>
      <c r="E51" s="59" t="n"/>
      <c r="F51" s="59" t="n"/>
    </row>
    <row r="52" ht="17.8" customHeight="1">
      <c r="B52" s="58" t="inlineStr">
        <is>
          <t>•</t>
        </is>
      </c>
      <c r="C52" s="59" t="inlineStr">
        <is>
          <t>If moisture issues are discovered, moisture mitigation will be reviewed and priced as an approved change before proceeding.</t>
        </is>
      </c>
      <c r="D52" s="59" t="n"/>
      <c r="E52" s="59" t="n"/>
      <c r="F52" s="59" t="n"/>
    </row>
    <row r="53" ht="6" customHeight="1"/>
    <row r="54" ht="20" customHeight="1">
      <c r="C54" s="57" t="inlineStr">
        <is>
          <t>Work hours &amp; access</t>
        </is>
      </c>
      <c r="D54" s="57" t="n"/>
      <c r="E54" s="57" t="n"/>
      <c r="F54" s="57" t="n"/>
    </row>
    <row r="55" ht="17.8" customHeight="1">
      <c r="B55" s="58" t="inlineStr">
        <is>
          <t>•</t>
        </is>
      </c>
      <c r="C55" s="59" t="inlineStr">
        <is>
          <t>Estimate accounts for work performed at night and/or over weekends as listed in the scope.</t>
        </is>
      </c>
      <c r="D55" s="59" t="n"/>
      <c r="E55" s="59" t="n"/>
      <c r="F55" s="59" t="n"/>
    </row>
    <row r="56" ht="17.8" customHeight="1">
      <c r="B56" s="58" t="inlineStr">
        <is>
          <t>•</t>
        </is>
      </c>
      <c r="C56" s="59" t="inlineStr">
        <is>
          <t>Customer to provide site access during scheduled work hours and ensure DHS can work without interruption.</t>
        </is>
      </c>
      <c r="D56" s="59" t="n"/>
      <c r="E56" s="59" t="n"/>
      <c r="F56" s="59" t="n"/>
    </row>
    <row r="57" ht="6" customHeight="1"/>
    <row r="58" ht="20" customHeight="1">
      <c r="C58" s="57" t="inlineStr">
        <is>
          <t>Fixed items</t>
        </is>
      </c>
      <c r="D58" s="57" t="n"/>
      <c r="E58" s="57" t="n"/>
      <c r="F58" s="57" t="n"/>
    </row>
    <row r="59" ht="17.8" customHeight="1">
      <c r="B59" s="58" t="inlineStr">
        <is>
          <t>•</t>
        </is>
      </c>
      <c r="C59" s="59" t="inlineStr">
        <is>
          <t>DHS will do its best to install neatly around fixed items where removal is not possible.</t>
        </is>
      </c>
      <c r="D59" s="59" t="n"/>
      <c r="E59" s="59" t="n"/>
      <c r="F59" s="59" t="n"/>
    </row>
    <row r="60" ht="6" customHeight="1"/>
    <row r="61" ht="20" customHeight="1">
      <c r="C61" s="57" t="inlineStr">
        <is>
          <t>Customer responsibilities (prior to start of work)</t>
        </is>
      </c>
      <c r="D61" s="57" t="n"/>
      <c r="E61" s="57" t="n"/>
      <c r="F61" s="57" t="n"/>
    </row>
    <row r="62" ht="17.8" customHeight="1">
      <c r="B62" s="58" t="inlineStr">
        <is>
          <t>•</t>
        </is>
      </c>
      <c r="C62" s="59" t="inlineStr">
        <is>
          <t>Clear access: all areas in scope must be cleared of loose items prior to installation unless included as a line item.</t>
        </is>
      </c>
      <c r="D62" s="59" t="n"/>
      <c r="E62" s="59" t="n"/>
      <c r="F62" s="59" t="n"/>
    </row>
    <row r="63" ht="17.8" customHeight="1">
      <c r="B63" s="58" t="inlineStr">
        <is>
          <t>•</t>
        </is>
      </c>
      <c r="C63" s="59" t="inlineStr">
        <is>
          <t>Remove/secure electronics, boxes, small items, breakables, and personal belongings from all work areas.</t>
        </is>
      </c>
      <c r="D63" s="59" t="n"/>
      <c r="E63" s="59" t="n"/>
      <c r="F63" s="59" t="n"/>
    </row>
    <row r="64" ht="17.8" customHeight="1">
      <c r="B64" s="58" t="inlineStr">
        <is>
          <t>•</t>
        </is>
      </c>
      <c r="C64" s="59" t="inlineStr">
        <is>
          <t>Utilities: customer/GC to provide power, lighting, and HVAC as needed for installation.</t>
        </is>
      </c>
      <c r="D64" s="59" t="n"/>
      <c r="E64" s="59" t="n"/>
      <c r="F64" s="59" t="n"/>
    </row>
    <row r="65" ht="17.8" customHeight="1">
      <c r="B65" s="58" t="inlineStr">
        <is>
          <t>•</t>
        </is>
      </c>
      <c r="C65" s="59" t="inlineStr">
        <is>
          <t>Site logistics: customer/GC to coordinate parking/loading access and access cards/keys.</t>
        </is>
      </c>
      <c r="D65" s="59" t="n"/>
      <c r="E65" s="59" t="n"/>
      <c r="F65" s="59" t="n"/>
    </row>
    <row r="66" ht="6" customHeight="1"/>
    <row r="67" ht="20" customHeight="1">
      <c r="C67" s="57" t="inlineStr">
        <is>
          <t>Dental chairs &amp; equipment</t>
        </is>
      </c>
      <c r="D67" s="57" t="n"/>
      <c r="E67" s="57" t="n"/>
      <c r="F67" s="57" t="n"/>
    </row>
    <row r="68" ht="31.6" customHeight="1">
      <c r="B68" s="58" t="inlineStr">
        <is>
          <t>•</t>
        </is>
      </c>
      <c r="C68" s="59" t="inlineStr">
        <is>
          <t>Customer is responsible for having dental chair control units and/or equipment attachments disconnected/removed so chairs can be safely moved for installation access.</t>
        </is>
      </c>
      <c r="D68" s="59" t="n"/>
      <c r="E68" s="59" t="n"/>
      <c r="F68" s="59" t="n"/>
    </row>
    <row r="69" ht="31.6" customHeight="1">
      <c r="B69" s="58" t="inlineStr">
        <is>
          <t>•</t>
        </is>
      </c>
      <c r="C69" s="59" t="inlineStr">
        <is>
          <t>DHS will take reasonable care to protect chairs/equipment but is not responsible for their proper functioning or operation after installation.</t>
        </is>
      </c>
      <c r="D69" s="59" t="n"/>
      <c r="E69" s="59" t="n"/>
      <c r="F69" s="59" t="n"/>
    </row>
    <row r="70" ht="31.6" customHeight="1">
      <c r="B70" s="58" t="inlineStr">
        <is>
          <t>•</t>
        </is>
      </c>
      <c r="C70" s="59" t="inlineStr">
        <is>
          <t>If chairs/equipment are not properly disconnected at the scheduled start, DHS may pause, reschedule, and/or bill additional labor for delays.</t>
        </is>
      </c>
      <c r="D70" s="59" t="n"/>
      <c r="E70" s="59" t="n"/>
      <c r="F70" s="59" t="n"/>
    </row>
    <row r="71" ht="6" customHeight="1"/>
    <row r="72" ht="20" customHeight="1">
      <c r="C72" s="57" t="inlineStr">
        <is>
          <t>Warranty &amp; cancellations</t>
        </is>
      </c>
      <c r="D72" s="57" t="n"/>
      <c r="E72" s="57" t="n"/>
      <c r="F72" s="57" t="n"/>
    </row>
    <row r="73" ht="17.8" customHeight="1">
      <c r="B73" s="58" t="inlineStr">
        <is>
          <t>•</t>
        </is>
      </c>
      <c r="C73" s="59" t="inlineStr">
        <is>
          <t>DHS provides a one-year labor warranty on workmanship (see one-pager).</t>
        </is>
      </c>
      <c r="D73" s="59" t="n"/>
      <c r="E73" s="59" t="n"/>
      <c r="F73" s="59" t="n"/>
    </row>
    <row r="74" ht="17.8" customHeight="1">
      <c r="B74" s="58" t="inlineStr">
        <is>
          <t>•</t>
        </is>
      </c>
      <c r="C74" s="59" t="inlineStr">
        <is>
          <t>Manufacturer warranties apply separately for materials.</t>
        </is>
      </c>
      <c r="D74" s="59" t="n"/>
      <c r="E74" s="59" t="n"/>
      <c r="F74" s="59" t="n"/>
    </row>
    <row r="75" ht="31.6" customHeight="1">
      <c r="B75" s="58" t="inlineStr">
        <is>
          <t>•</t>
        </is>
      </c>
      <c r="C75" s="59" t="inlineStr">
        <is>
          <t>If the customer cancels or changes product selection after materials are ordered, manufacturer restocking fees and any freight/return costs may apply.</t>
        </is>
      </c>
      <c r="D75" s="59" t="n"/>
      <c r="E75" s="59" t="n"/>
      <c r="F75" s="59" t="n"/>
    </row>
    <row r="76" ht="6" customHeight="1"/>
    <row r="77" ht="20" customHeight="1">
      <c r="C77" s="57" t="inlineStr">
        <is>
          <t>Insurance</t>
        </is>
      </c>
      <c r="D77" s="57" t="n"/>
      <c r="E77" s="57" t="n"/>
      <c r="F77" s="57" t="n"/>
    </row>
    <row r="78" ht="17.8" customHeight="1">
      <c r="B78" s="58" t="inlineStr">
        <is>
          <t>•</t>
        </is>
      </c>
      <c r="C78" s="59" t="inlineStr">
        <is>
          <t>DHS can provide a Certificate of Insurance upon request.</t>
        </is>
      </c>
      <c r="D78" s="59" t="n"/>
      <c r="E78" s="59" t="n"/>
      <c r="F78" s="59" t="n"/>
    </row>
    <row r="79" ht="6" customHeight="1"/>
    <row r="80" ht="20" customHeight="1">
      <c r="C80" s="57" t="inlineStr">
        <is>
          <t>Exclusions / add-ons</t>
        </is>
      </c>
      <c r="D80" s="57" t="n"/>
      <c r="E80" s="57" t="n"/>
      <c r="F80" s="57" t="n"/>
    </row>
    <row r="81" ht="17.8" customHeight="1">
      <c r="B81" s="58" t="inlineStr">
        <is>
          <t>•</t>
        </is>
      </c>
      <c r="C81" s="59" t="inlineStr">
        <is>
          <t>Please review the floor plan/scope areas and notify DHS of any discrepancies prior to deposit being initiated.</t>
        </is>
      </c>
      <c r="D81" s="59" t="n"/>
      <c r="E81" s="59" t="n"/>
      <c r="F81" s="59" t="n"/>
    </row>
    <row r="82" ht="17.8" customHeight="1">
      <c r="B82" s="58" t="inlineStr">
        <is>
          <t>•</t>
        </is>
      </c>
      <c r="C82" s="59" t="inlineStr">
        <is>
          <t>Change orders: any additional work or scope changes must be approved in writing prior to proceeding.</t>
        </is>
      </c>
      <c r="D82" s="59" t="n"/>
      <c r="E82" s="59" t="n"/>
      <c r="F82" s="59" t="n"/>
    </row>
  </sheetData>
  <mergeCells count="39">
    <mergeCell ref="B4:F4"/>
    <mergeCell ref="C52:F52"/>
    <mergeCell ref="C70:F70"/>
    <mergeCell ref="C61:F61"/>
    <mergeCell ref="C82:F82"/>
    <mergeCell ref="C72:F72"/>
    <mergeCell ref="C67:F67"/>
    <mergeCell ref="C81:F81"/>
    <mergeCell ref="B39:F39"/>
    <mergeCell ref="C78:F78"/>
    <mergeCell ref="C69:F69"/>
    <mergeCell ref="C49:F49"/>
    <mergeCell ref="C77:F77"/>
    <mergeCell ref="C62:F62"/>
    <mergeCell ref="C68:F68"/>
    <mergeCell ref="C42:F42"/>
    <mergeCell ref="C58:F58"/>
    <mergeCell ref="C74:F74"/>
    <mergeCell ref="C45:F45"/>
    <mergeCell ref="C64:F64"/>
    <mergeCell ref="D7:E7"/>
    <mergeCell ref="C73:F73"/>
    <mergeCell ref="C54:F54"/>
    <mergeCell ref="C63:F63"/>
    <mergeCell ref="C65:F65"/>
    <mergeCell ref="C47:F47"/>
    <mergeCell ref="C41:F41"/>
    <mergeCell ref="C55:F55"/>
    <mergeCell ref="C50:F50"/>
    <mergeCell ref="D8:E8"/>
    <mergeCell ref="B3:D3"/>
    <mergeCell ref="C80:F80"/>
    <mergeCell ref="C75:F75"/>
    <mergeCell ref="C56:F56"/>
    <mergeCell ref="C43:F43"/>
    <mergeCell ref="B5:F5"/>
    <mergeCell ref="C46:F46"/>
    <mergeCell ref="C59:F59"/>
    <mergeCell ref="C51:F51"/>
  </mergeCells>
  <printOptions horizontalCentered="1"/>
  <pageMargins left="0.5" right="0.5" top="0.6" bottom="0.6" header="0.3" footer="0.3"/>
  <pageSetup orientation="portrait" paperSize="1" scale="88"/>
  <headerFooter>
    <oddHeader/>
    <oddFooter>&amp;L&amp;"Garamond"&amp;8 Dynamic Home Solutions (DHS)&amp;C&amp;"Garamond"&amp;8 Page &amp;P of &amp;N&amp;R&amp;"Garamond"&amp;8 Rochester Gentle Dental</oddFooter>
    <evenHeader/>
    <evenFooter/>
    <firstHeader/>
    <firstFooter/>
  </headerFooter>
  <rowBreaks count="1" manualBreakCount="1">
    <brk id="38" min="0" max="16383" man="1"/>
  </rowBreaks>
</worksheet>
</file>

<file path=xl/worksheets/sheet11.xml><?xml version="1.0" encoding="utf-8"?>
<worksheet xmlns="http://schemas.openxmlformats.org/spreadsheetml/2006/main">
  <sheetPr>
    <tabColor rgb="00B8C4CE"/>
    <outlinePr summaryBelow="1" summaryRight="1"/>
    <pageSetUpPr fitToPage="0"/>
  </sheetPr>
  <dimension ref="A1:G73"/>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64" t="inlineStr">
        <is>
          <t>PROPOSAL</t>
        </is>
      </c>
    </row>
    <row r="4" ht="38" customHeight="1">
      <c r="B4" s="29" t="inlineStr">
        <is>
          <t>Quincy Carpet Tile</t>
        </is>
      </c>
    </row>
    <row r="5" ht="22" customHeight="1">
      <c r="B5" s="5" t="inlineStr">
        <is>
          <t>Carpet tile flooring</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6.25% on materials</t>
        </is>
      </c>
      <c r="F8" s="33">
        <f>F32</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Carpet Tile</t>
        </is>
      </c>
      <c r="D12" s="38" t="n">
        <v>1070</v>
      </c>
      <c r="E12" s="39" t="n">
        <v>0.95</v>
      </c>
      <c r="F12" s="19">
        <f>D12*E12</f>
        <v/>
      </c>
    </row>
    <row r="13" ht="19" customHeight="1">
      <c r="B13" s="36" t="n">
        <v>2</v>
      </c>
      <c r="C13" s="37" t="inlineStr">
        <is>
          <t>Rip/Haul – Carpet</t>
        </is>
      </c>
      <c r="D13" s="38" t="n">
        <v>972</v>
      </c>
      <c r="E13" s="39" t="n">
        <v>0.5</v>
      </c>
      <c r="F13" s="19">
        <f>D13*E13</f>
        <v/>
      </c>
    </row>
    <row r="14" ht="19" customHeight="1">
      <c r="B14" s="36" t="n">
        <v>3</v>
      </c>
      <c r="C14" s="37" t="inlineStr">
        <is>
          <t>Night and Weekend</t>
        </is>
      </c>
      <c r="D14" s="38" t="n">
        <v>2</v>
      </c>
      <c r="E14" s="39" t="n">
        <v>700</v>
      </c>
      <c r="F14" s="19">
        <f>D14*E14</f>
        <v/>
      </c>
    </row>
    <row r="15" ht="19" customHeight="1">
      <c r="B15" s="36" t="n">
        <v>4</v>
      </c>
      <c r="C15" s="37" t="inlineStr">
        <is>
          <t>Install Cove Base</t>
        </is>
      </c>
      <c r="D15" s="38" t="n">
        <v>386</v>
      </c>
      <c r="E15" s="39" t="n">
        <v>1.1</v>
      </c>
      <c r="F15" s="19">
        <f>D15*E15</f>
        <v/>
      </c>
    </row>
    <row r="16" ht="19" customHeight="1">
      <c r="B16" s="36" t="n">
        <v>5</v>
      </c>
      <c r="C16" s="37" t="inlineStr">
        <is>
          <t>Furniture Moving</t>
        </is>
      </c>
      <c r="D16" s="38" t="n">
        <v>5</v>
      </c>
      <c r="E16" s="39" t="n">
        <v>150</v>
      </c>
      <c r="F16" s="19">
        <f>D16*E16</f>
        <v/>
      </c>
    </row>
    <row r="17" ht="6" customHeight="1"/>
    <row r="18" ht="20" customHeight="1">
      <c r="B18" s="34" t="n"/>
      <c r="C18" s="35" t="inlineStr">
        <is>
          <t>MATERIALS</t>
        </is>
      </c>
      <c r="D18" s="34" t="n"/>
      <c r="E18" s="34" t="n"/>
      <c r="F18" s="34" t="n"/>
    </row>
    <row r="19" ht="19" customHeight="1">
      <c r="B19" s="36" t="n">
        <v>6</v>
      </c>
      <c r="C19" s="37" t="inlineStr">
        <is>
          <t>Mannington Carpet Tile Style – Silhouette Color-Bonds</t>
        </is>
      </c>
      <c r="D19" s="40" t="n">
        <v>1086.3</v>
      </c>
      <c r="E19" s="39" t="n">
        <v>3.95</v>
      </c>
      <c r="F19" s="19">
        <f>D19*E19</f>
        <v/>
      </c>
    </row>
    <row r="20" ht="19" customHeight="1">
      <c r="B20" s="36" t="n">
        <v>7</v>
      </c>
      <c r="C20" s="37" t="inlineStr">
        <is>
          <t>Mannington Infinity II Pressure Sensitive Adhesives</t>
        </is>
      </c>
      <c r="D20" s="38" t="n">
        <v>2</v>
      </c>
      <c r="E20" s="39" t="n">
        <v>179.5</v>
      </c>
      <c r="F20" s="19">
        <f>D20*E20</f>
        <v/>
      </c>
    </row>
    <row r="21" ht="19" customHeight="1">
      <c r="B21" s="36" t="n">
        <v>8</v>
      </c>
      <c r="C21" s="37" t="inlineStr">
        <is>
          <t>Mannington Assure Sealer</t>
        </is>
      </c>
      <c r="D21" s="38" t="n">
        <v>2</v>
      </c>
      <c r="E21" s="39" t="n">
        <v>228.5</v>
      </c>
      <c r="F21" s="19">
        <f>D21*E21</f>
        <v/>
      </c>
    </row>
    <row r="22" ht="19" customHeight="1">
      <c r="B22" s="36" t="n">
        <v>9</v>
      </c>
      <c r="C22" s="37" t="inlineStr">
        <is>
          <t>4" Cove Base 1/8" – customer to select color</t>
        </is>
      </c>
      <c r="D22" s="38" t="n">
        <v>386</v>
      </c>
      <c r="E22" s="39" t="n">
        <v>1.35</v>
      </c>
      <c r="F22" s="19">
        <f>D22*E22</f>
        <v/>
      </c>
    </row>
    <row r="23" ht="19" customHeight="1">
      <c r="B23" s="36" t="n">
        <v>10</v>
      </c>
      <c r="C23" s="37" t="inlineStr">
        <is>
          <t>Rubber T-caps – customer to select color</t>
        </is>
      </c>
      <c r="D23" s="38" t="n">
        <v>2</v>
      </c>
      <c r="E23" s="39" t="n">
        <v>32</v>
      </c>
      <c r="F23" s="19">
        <f>D23*E23</f>
        <v/>
      </c>
    </row>
    <row r="24" ht="6" customHeight="1"/>
    <row r="25" ht="20" customHeight="1">
      <c r="B25" s="34" t="n"/>
      <c r="C25" s="35" t="inlineStr">
        <is>
          <t>FREIGHT &amp; DISTRIBUTION</t>
        </is>
      </c>
      <c r="D25" s="34" t="n"/>
      <c r="E25" s="34" t="n"/>
      <c r="F25" s="34" t="n"/>
    </row>
    <row r="26" ht="19" customHeight="1">
      <c r="B26" s="36" t="n">
        <v>11</v>
      </c>
      <c r="C26" s="37" t="inlineStr">
        <is>
          <t>Freight</t>
        </is>
      </c>
      <c r="D26" s="38" t="n">
        <v>1</v>
      </c>
      <c r="E26" s="39" t="n">
        <v>492.5</v>
      </c>
      <c r="F26" s="19">
        <f>D26*E26</f>
        <v/>
      </c>
    </row>
    <row r="27" ht="10" customHeight="1"/>
    <row r="28" ht="20" customHeight="1">
      <c r="B28" s="41" t="n"/>
      <c r="C28" s="42" t="inlineStr">
        <is>
          <t>Labor subtotal</t>
        </is>
      </c>
      <c r="D28" s="41" t="n"/>
      <c r="E28" s="41" t="n"/>
      <c r="F28" s="43">
        <f>SUM(F12:F16)</f>
        <v/>
      </c>
    </row>
    <row r="29" ht="20" customHeight="1">
      <c r="C29" s="44" t="inlineStr">
        <is>
          <t>Materials subtotal</t>
        </is>
      </c>
      <c r="F29" s="45">
        <f>SUM(F19:F23)</f>
        <v/>
      </c>
    </row>
    <row r="30" ht="20" customHeight="1">
      <c r="C30" s="44" t="inlineStr">
        <is>
          <t>Freight &amp; distribution</t>
        </is>
      </c>
      <c r="F30" s="45">
        <f>SUM(F26)</f>
        <v/>
      </c>
    </row>
    <row r="31" ht="20" customHeight="1">
      <c r="C31" s="44" t="inlineStr">
        <is>
          <t>Tax on materials</t>
        </is>
      </c>
      <c r="E31" s="46" t="n">
        <v>0.0625</v>
      </c>
      <c r="F31" s="45">
        <f>F29*E31</f>
        <v/>
      </c>
    </row>
    <row r="32" ht="30" customHeight="1">
      <c r="B32" s="22" t="n"/>
      <c r="C32" s="47" t="inlineStr">
        <is>
          <t>TOTAL</t>
        </is>
      </c>
      <c r="D32" s="22" t="n"/>
      <c r="E32" s="22" t="n"/>
      <c r="F32" s="48">
        <f>F28+F29+F30+F31</f>
        <v/>
      </c>
    </row>
    <row r="33" ht="24" customHeight="1">
      <c r="B33" s="49" t="n"/>
      <c r="C33" s="50" t="inlineStr">
        <is>
          <t>Deposit due on approval</t>
        </is>
      </c>
      <c r="D33" s="49" t="n"/>
      <c r="E33" s="51" t="n">
        <v>0.5</v>
      </c>
      <c r="F33" s="52">
        <f>F32*E33</f>
        <v/>
      </c>
    </row>
    <row r="34" ht="20" customHeight="1">
      <c r="B34" s="53" t="n"/>
      <c r="C34" s="54" t="inlineStr">
        <is>
          <t>Balance due on completion</t>
        </is>
      </c>
      <c r="D34" s="53" t="n"/>
      <c r="E34" s="53" t="n"/>
      <c r="F34" s="55">
        <f>F32-F33</f>
        <v/>
      </c>
    </row>
    <row r="35"/>
    <row r="36" ht="26" customHeight="1">
      <c r="B36" s="56" t="inlineStr">
        <is>
          <t>PROJECT NOTES, TERMS &amp; CUSTOMER RESPONSIBILITIES</t>
        </is>
      </c>
      <c r="C36" s="6" t="n"/>
      <c r="D36" s="6" t="n"/>
      <c r="E36" s="6" t="n"/>
      <c r="F36" s="6" t="n"/>
    </row>
    <row r="37" ht="6" customHeight="1"/>
    <row r="38" ht="20" customHeight="1">
      <c r="C38" s="57" t="inlineStr">
        <is>
          <t>Estimate validity &amp; schedule</t>
        </is>
      </c>
      <c r="D38" s="57" t="n"/>
      <c r="E38" s="57" t="n"/>
      <c r="F38" s="57" t="n"/>
    </row>
    <row r="39" ht="17.8" customHeight="1">
      <c r="B39" s="58" t="inlineStr">
        <is>
          <t>•</t>
        </is>
      </c>
      <c r="C39" s="59" t="inlineStr">
        <is>
          <t>This estimate is valid for 30 days from the date issued.</t>
        </is>
      </c>
      <c r="D39" s="59" t="n"/>
      <c r="E39" s="59" t="n"/>
      <c r="F39" s="59" t="n"/>
    </row>
    <row r="40" ht="17.8" customHeight="1">
      <c r="B40" s="58" t="inlineStr">
        <is>
          <t>•</t>
        </is>
      </c>
      <c r="C40" s="59" t="inlineStr">
        <is>
          <t>Product lead time is estimated at 3–6 weeks from approval/order placement (lead times can change).</t>
        </is>
      </c>
      <c r="D40" s="59" t="n"/>
      <c r="E40" s="59" t="n"/>
      <c r="F40" s="59" t="n"/>
    </row>
    <row r="41" ht="6" customHeight="1"/>
    <row r="42" ht="20" customHeight="1">
      <c r="C42" s="57" t="inlineStr">
        <is>
          <t>Payment terms</t>
        </is>
      </c>
      <c r="D42" s="57" t="n"/>
      <c r="E42" s="57" t="n"/>
      <c r="F42" s="57" t="n"/>
    </row>
    <row r="43" ht="17.8" customHeight="1">
      <c r="B43" s="58" t="inlineStr">
        <is>
          <t>•</t>
        </is>
      </c>
      <c r="C43" s="59" t="inlineStr">
        <is>
          <t>50% deposit due upfront to release materials and secure scheduling.</t>
        </is>
      </c>
      <c r="D43" s="59" t="n"/>
      <c r="E43" s="59" t="n"/>
      <c r="F43" s="59" t="n"/>
    </row>
    <row r="44" ht="17.8" customHeight="1">
      <c r="B44" s="58" t="inlineStr">
        <is>
          <t>•</t>
        </is>
      </c>
      <c r="C44" s="59" t="inlineStr">
        <is>
          <t>Remaining balance due upon project completion (final walk-through/substantial completion).</t>
        </is>
      </c>
      <c r="D44" s="59" t="n"/>
      <c r="E44" s="59" t="n"/>
      <c r="F44" s="59" t="n"/>
    </row>
    <row r="45" ht="6" customHeight="1"/>
    <row r="46" ht="20" customHeight="1">
      <c r="C46" s="57" t="inlineStr">
        <is>
          <t>Subfloor &amp; floor prep</t>
        </is>
      </c>
      <c r="D46" s="57" t="n"/>
      <c r="E46" s="57" t="n"/>
      <c r="F46" s="57" t="n"/>
    </row>
    <row r="47" ht="31.6" customHeight="1">
      <c r="B47" s="58" t="inlineStr">
        <is>
          <t>•</t>
        </is>
      </c>
      <c r="C47" s="59" t="inlineStr">
        <is>
          <t>Floor prep is not included unless listed as a line item; any prep found to be required after demo will be reviewed with the customer and priced as an approved change before proceeding.</t>
        </is>
      </c>
      <c r="D47" s="59" t="n"/>
      <c r="E47" s="59" t="n"/>
      <c r="F47" s="59" t="n"/>
    </row>
    <row r="48" ht="17.8" customHeight="1">
      <c r="B48" s="58" t="inlineStr">
        <is>
          <t>•</t>
        </is>
      </c>
      <c r="C48" s="59" t="inlineStr">
        <is>
          <t>If moisture issues are discovered, moisture mitigation will be reviewed and priced as an approved change before proceeding.</t>
        </is>
      </c>
      <c r="D48" s="59" t="n"/>
      <c r="E48" s="59" t="n"/>
      <c r="F48" s="59" t="n"/>
    </row>
    <row r="49" ht="6" customHeight="1"/>
    <row r="50" ht="20" customHeight="1">
      <c r="C50" s="57" t="inlineStr">
        <is>
          <t>Work hours &amp; access</t>
        </is>
      </c>
      <c r="D50" s="57" t="n"/>
      <c r="E50" s="57" t="n"/>
      <c r="F50" s="57" t="n"/>
    </row>
    <row r="51" ht="17.8" customHeight="1">
      <c r="B51" s="58" t="inlineStr">
        <is>
          <t>•</t>
        </is>
      </c>
      <c r="C51" s="59" t="inlineStr">
        <is>
          <t>Estimate accounts for work performed at night and/or over weekends as listed in the scope.</t>
        </is>
      </c>
      <c r="D51" s="59" t="n"/>
      <c r="E51" s="59" t="n"/>
      <c r="F51" s="59" t="n"/>
    </row>
    <row r="52" ht="17.8" customHeight="1">
      <c r="B52" s="58" t="inlineStr">
        <is>
          <t>•</t>
        </is>
      </c>
      <c r="C52" s="59" t="inlineStr">
        <is>
          <t>Customer to provide site access during scheduled work hours and ensure DHS can work without interruption.</t>
        </is>
      </c>
      <c r="D52" s="59" t="n"/>
      <c r="E52" s="59" t="n"/>
      <c r="F52" s="59" t="n"/>
    </row>
    <row r="53" ht="6" customHeight="1"/>
    <row r="54" ht="20" customHeight="1">
      <c r="C54" s="57" t="inlineStr">
        <is>
          <t>Fixed items</t>
        </is>
      </c>
      <c r="D54" s="57" t="n"/>
      <c r="E54" s="57" t="n"/>
      <c r="F54" s="57" t="n"/>
    </row>
    <row r="55" ht="17.8" customHeight="1">
      <c r="B55" s="58" t="inlineStr">
        <is>
          <t>•</t>
        </is>
      </c>
      <c r="C55" s="59" t="inlineStr">
        <is>
          <t>DHS will do its best to install neatly around fixed items where removal is not possible.</t>
        </is>
      </c>
      <c r="D55" s="59" t="n"/>
      <c r="E55" s="59" t="n"/>
      <c r="F55" s="59" t="n"/>
    </row>
    <row r="56" ht="6" customHeight="1"/>
    <row r="57" ht="20" customHeight="1">
      <c r="C57" s="57" t="inlineStr">
        <is>
          <t>Customer responsibilities (prior to start of work)</t>
        </is>
      </c>
      <c r="D57" s="57" t="n"/>
      <c r="E57" s="57" t="n"/>
      <c r="F57" s="57" t="n"/>
    </row>
    <row r="58" ht="17.8" customHeight="1">
      <c r="B58" s="58" t="inlineStr">
        <is>
          <t>•</t>
        </is>
      </c>
      <c r="C58" s="59" t="inlineStr">
        <is>
          <t>Clear access: all areas in scope must be cleared of loose items prior to installation unless included as a line item.</t>
        </is>
      </c>
      <c r="D58" s="59" t="n"/>
      <c r="E58" s="59" t="n"/>
      <c r="F58" s="59" t="n"/>
    </row>
    <row r="59" ht="17.8" customHeight="1">
      <c r="B59" s="58" t="inlineStr">
        <is>
          <t>•</t>
        </is>
      </c>
      <c r="C59" s="59" t="inlineStr">
        <is>
          <t>Remove/secure electronics, boxes, small items, breakables, and personal belongings from all work areas.</t>
        </is>
      </c>
      <c r="D59" s="59" t="n"/>
      <c r="E59" s="59" t="n"/>
      <c r="F59" s="59" t="n"/>
    </row>
    <row r="60" ht="17.8" customHeight="1">
      <c r="B60" s="58" t="inlineStr">
        <is>
          <t>•</t>
        </is>
      </c>
      <c r="C60" s="59" t="inlineStr">
        <is>
          <t>Utilities: customer/GC to provide power, lighting, and HVAC as needed for installation.</t>
        </is>
      </c>
      <c r="D60" s="59" t="n"/>
      <c r="E60" s="59" t="n"/>
      <c r="F60" s="59" t="n"/>
    </row>
    <row r="61" ht="17.8" customHeight="1">
      <c r="B61" s="58" t="inlineStr">
        <is>
          <t>•</t>
        </is>
      </c>
      <c r="C61" s="59" t="inlineStr">
        <is>
          <t>Site logistics: customer/GC to coordinate parking/loading access and access cards/keys.</t>
        </is>
      </c>
      <c r="D61" s="59" t="n"/>
      <c r="E61" s="59" t="n"/>
      <c r="F61" s="59" t="n"/>
    </row>
    <row r="62" ht="6" customHeight="1"/>
    <row r="63" ht="20" customHeight="1">
      <c r="C63" s="57" t="inlineStr">
        <is>
          <t>Warranty &amp; cancellations</t>
        </is>
      </c>
      <c r="D63" s="57" t="n"/>
      <c r="E63" s="57" t="n"/>
      <c r="F63" s="57" t="n"/>
    </row>
    <row r="64" ht="17.8" customHeight="1">
      <c r="B64" s="58" t="inlineStr">
        <is>
          <t>•</t>
        </is>
      </c>
      <c r="C64" s="59" t="inlineStr">
        <is>
          <t>DHS provides a one-year labor warranty on workmanship (see one-pager).</t>
        </is>
      </c>
      <c r="D64" s="59" t="n"/>
      <c r="E64" s="59" t="n"/>
      <c r="F64" s="59" t="n"/>
    </row>
    <row r="65" ht="17.8" customHeight="1">
      <c r="B65" s="58" t="inlineStr">
        <is>
          <t>•</t>
        </is>
      </c>
      <c r="C65" s="59" t="inlineStr">
        <is>
          <t>Manufacturer warranties apply separately for materials.</t>
        </is>
      </c>
      <c r="D65" s="59" t="n"/>
      <c r="E65" s="59" t="n"/>
      <c r="F65" s="59" t="n"/>
    </row>
    <row r="66" ht="31.6" customHeight="1">
      <c r="B66" s="58" t="inlineStr">
        <is>
          <t>•</t>
        </is>
      </c>
      <c r="C66" s="59" t="inlineStr">
        <is>
          <t>If the customer cancels or changes product selection after materials are ordered, manufacturer restocking fees and any freight/return costs may apply.</t>
        </is>
      </c>
      <c r="D66" s="59" t="n"/>
      <c r="E66" s="59" t="n"/>
      <c r="F66" s="59" t="n"/>
    </row>
    <row r="67" ht="6" customHeight="1"/>
    <row r="68" ht="20" customHeight="1">
      <c r="C68" s="57" t="inlineStr">
        <is>
          <t>Insurance</t>
        </is>
      </c>
      <c r="D68" s="57" t="n"/>
      <c r="E68" s="57" t="n"/>
      <c r="F68" s="57" t="n"/>
    </row>
    <row r="69" ht="17.8" customHeight="1">
      <c r="B69" s="58" t="inlineStr">
        <is>
          <t>•</t>
        </is>
      </c>
      <c r="C69" s="59" t="inlineStr">
        <is>
          <t>DHS can provide a Certificate of Insurance upon request.</t>
        </is>
      </c>
      <c r="D69" s="59" t="n"/>
      <c r="E69" s="59" t="n"/>
      <c r="F69" s="59" t="n"/>
    </row>
    <row r="70" ht="6" customHeight="1"/>
    <row r="71" ht="20" customHeight="1">
      <c r="C71" s="57" t="inlineStr">
        <is>
          <t>Exclusions / add-ons</t>
        </is>
      </c>
      <c r="D71" s="57" t="n"/>
      <c r="E71" s="57" t="n"/>
      <c r="F71" s="57" t="n"/>
    </row>
    <row r="72" ht="17.8" customHeight="1">
      <c r="B72" s="58" t="inlineStr">
        <is>
          <t>•</t>
        </is>
      </c>
      <c r="C72" s="59" t="inlineStr">
        <is>
          <t>Please review the floor plan/scope areas and notify DHS of any discrepancies prior to deposit being initiated.</t>
        </is>
      </c>
      <c r="D72" s="59" t="n"/>
      <c r="E72" s="59" t="n"/>
      <c r="F72" s="59" t="n"/>
    </row>
    <row r="73" ht="17.8" customHeight="1">
      <c r="B73" s="58" t="inlineStr">
        <is>
          <t>•</t>
        </is>
      </c>
      <c r="C73" s="59" t="inlineStr">
        <is>
          <t>Change orders: any additional work or scope changes must be approved in writing prior to proceeding.</t>
        </is>
      </c>
      <c r="D73" s="59" t="n"/>
      <c r="E73" s="59" t="n"/>
      <c r="F73" s="59" t="n"/>
    </row>
  </sheetData>
  <mergeCells count="34">
    <mergeCell ref="B4:F4"/>
    <mergeCell ref="C52:F52"/>
    <mergeCell ref="C48:F48"/>
    <mergeCell ref="C61:F61"/>
    <mergeCell ref="C39:F39"/>
    <mergeCell ref="C38:F38"/>
    <mergeCell ref="C72:F72"/>
    <mergeCell ref="C57:F57"/>
    <mergeCell ref="C66:F66"/>
    <mergeCell ref="C69:F69"/>
    <mergeCell ref="C68:F68"/>
    <mergeCell ref="C42:F42"/>
    <mergeCell ref="C58:F58"/>
    <mergeCell ref="C64:F64"/>
    <mergeCell ref="D7:E7"/>
    <mergeCell ref="C73:F73"/>
    <mergeCell ref="C54:F54"/>
    <mergeCell ref="C63:F63"/>
    <mergeCell ref="C65:F65"/>
    <mergeCell ref="C47:F47"/>
    <mergeCell ref="C55:F55"/>
    <mergeCell ref="C50:F50"/>
    <mergeCell ref="C44:F44"/>
    <mergeCell ref="D8:E8"/>
    <mergeCell ref="C40:F40"/>
    <mergeCell ref="B3:D3"/>
    <mergeCell ref="C43:F43"/>
    <mergeCell ref="B5:F5"/>
    <mergeCell ref="C46:F46"/>
    <mergeCell ref="C59:F59"/>
    <mergeCell ref="B36:F36"/>
    <mergeCell ref="C51:F51"/>
    <mergeCell ref="C71:F71"/>
    <mergeCell ref="C60:F60"/>
  </mergeCells>
  <printOptions horizontalCentered="1"/>
  <pageMargins left="0.5" right="0.5" top="0.6" bottom="0.6" header="0.3" footer="0.3"/>
  <pageSetup orientation="portrait" paperSize="1" scale="88"/>
  <headerFooter>
    <oddHeader/>
    <oddFooter>&amp;L&amp;"Garamond"&amp;8 Dynamic Home Solutions (DHS)&amp;C&amp;"Garamond"&amp;8 Page &amp;P of &amp;N&amp;R&amp;"Garamond"&amp;8 Quincy Carpet Tile</oddFooter>
    <evenHeader/>
    <evenFooter/>
    <firstHeader/>
    <firstFooter/>
  </headerFooter>
  <rowBreaks count="1" manualBreakCount="1">
    <brk id="35" min="0" max="16383" man="1"/>
  </rowBreaks>
</worksheet>
</file>

<file path=xl/worksheets/sheet12.xml><?xml version="1.0" encoding="utf-8"?>
<worksheet xmlns="http://schemas.openxmlformats.org/spreadsheetml/2006/main">
  <sheetPr>
    <tabColor rgb="00F2C94C"/>
    <outlinePr summaryBelow="1" summaryRight="1"/>
    <pageSetUpPr fitToPage="0"/>
  </sheetPr>
  <dimension ref="A1:G90"/>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65" t="inlineStr">
        <is>
          <t>NEEDS REVISIT</t>
        </is>
      </c>
    </row>
    <row r="4" ht="38" customHeight="1">
      <c r="B4" s="29" t="inlineStr">
        <is>
          <t>Sunrise Family Dental</t>
        </is>
      </c>
    </row>
    <row r="5" ht="22" customHeight="1">
      <c r="B5" s="5" t="inlineStr">
        <is>
          <t>LVT &amp; carpet tile flooring</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6.35% on materials</t>
        </is>
      </c>
      <c r="F8" s="33">
        <f>F43</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LVT</t>
        </is>
      </c>
      <c r="D12" s="38" t="n">
        <v>2055</v>
      </c>
      <c r="E12" s="39" t="n">
        <v>2.1</v>
      </c>
      <c r="F12" s="19">
        <f>D12*E12</f>
        <v/>
      </c>
    </row>
    <row r="13" ht="19" customHeight="1">
      <c r="B13" s="36" t="n">
        <v>2</v>
      </c>
      <c r="C13" s="37" t="inlineStr">
        <is>
          <t>Install Carpet Tile</t>
        </is>
      </c>
      <c r="D13" s="38" t="n">
        <v>865</v>
      </c>
      <c r="E13" s="39" t="n">
        <v>0.95</v>
      </c>
      <c r="F13" s="19">
        <f>D13*E13</f>
        <v/>
      </c>
    </row>
    <row r="14" ht="19" customHeight="1">
      <c r="B14" s="36" t="n">
        <v>3</v>
      </c>
      <c r="C14" s="37" t="inlineStr">
        <is>
          <t>Rip/Haul – Carpet</t>
        </is>
      </c>
      <c r="D14" s="38" t="n">
        <v>822</v>
      </c>
      <c r="E14" s="39" t="n">
        <v>0.45</v>
      </c>
      <c r="F14" s="19">
        <f>D14*E14</f>
        <v/>
      </c>
    </row>
    <row r="15" ht="19" customHeight="1">
      <c r="B15" s="36" t="n">
        <v>4</v>
      </c>
      <c r="C15" s="37" t="inlineStr">
        <is>
          <t>Rip/haul Existing VCT (1 layer) Sanitation &amp; Hygiene Office</t>
        </is>
      </c>
      <c r="D15" s="38" t="n">
        <v>149</v>
      </c>
      <c r="E15" s="39" t="n">
        <v>1.45</v>
      </c>
      <c r="F15" s="19">
        <f>D15*E15</f>
        <v/>
      </c>
    </row>
    <row r="16" ht="19" customHeight="1">
      <c r="B16" s="36" t="n">
        <v>5</v>
      </c>
      <c r="C16" s="37" t="inlineStr">
        <is>
          <t>Rip/haul Existing Sheet Vinyl Single Layer Break Room</t>
        </is>
      </c>
      <c r="D16" s="38" t="n">
        <v>164</v>
      </c>
      <c r="E16" s="39" t="n">
        <v>1.45</v>
      </c>
      <c r="F16" s="19">
        <f>D16*E16</f>
        <v/>
      </c>
    </row>
    <row r="17" ht="19" customHeight="1">
      <c r="B17" s="36" t="n">
        <v>6</v>
      </c>
      <c r="C17" s="37" t="inlineStr">
        <is>
          <t>Rip/haul Existing LVT and VCT Two Layers – All Other Areas</t>
        </is>
      </c>
      <c r="D17" s="38" t="n">
        <v>1639</v>
      </c>
      <c r="E17" s="39" t="n">
        <v>1.45</v>
      </c>
      <c r="F17" s="19">
        <f>D17*E17</f>
        <v/>
      </c>
    </row>
    <row r="18" ht="19" customHeight="1">
      <c r="B18" s="36" t="n">
        <v>7</v>
      </c>
      <c r="C18" s="37" t="inlineStr">
        <is>
          <t>Rip/haul Existing Luan All Areas with Existing Vinyl Flooring</t>
        </is>
      </c>
      <c r="D18" s="38" t="n">
        <v>1868</v>
      </c>
      <c r="E18" s="39" t="n">
        <v>1.45</v>
      </c>
      <c r="F18" s="19">
        <f>D18*E18</f>
        <v/>
      </c>
    </row>
    <row r="19" ht="19" customHeight="1">
      <c r="B19" s="36" t="n">
        <v>8</v>
      </c>
      <c r="C19" s="37" t="inlineStr">
        <is>
          <t>Self-Level/Prep</t>
        </is>
      </c>
      <c r="D19" s="38" t="n">
        <v>1868</v>
      </c>
      <c r="E19" s="39" t="n">
        <v>0.7</v>
      </c>
      <c r="F19" s="19">
        <f>D19*E19</f>
        <v/>
      </c>
    </row>
    <row r="20" ht="19" customHeight="1">
      <c r="B20" s="36" t="n">
        <v>9</v>
      </c>
      <c r="C20" s="37" t="inlineStr">
        <is>
          <t>Install Luan Underlayment – LVT Areas</t>
        </is>
      </c>
      <c r="D20" s="38" t="n">
        <v>2055</v>
      </c>
      <c r="E20" s="39" t="n">
        <v>1.45</v>
      </c>
      <c r="F20" s="19">
        <f>D20*E20</f>
        <v/>
      </c>
    </row>
    <row r="21" ht="19" customHeight="1">
      <c r="B21" s="36" t="n">
        <v>10</v>
      </c>
      <c r="C21" s="37" t="inlineStr">
        <is>
          <t>Install Luan Underlayment – Carpet Tile Areas</t>
        </is>
      </c>
      <c r="D21" s="38" t="n">
        <v>865</v>
      </c>
      <c r="E21" s="39" t="n">
        <v>1.45</v>
      </c>
      <c r="F21" s="19">
        <f>D21*E21</f>
        <v/>
      </c>
    </row>
    <row r="22" ht="19" customHeight="1">
      <c r="B22" s="36" t="n">
        <v>11</v>
      </c>
      <c r="C22" s="37" t="inlineStr">
        <is>
          <t>Night and Weekend</t>
        </is>
      </c>
      <c r="D22" s="38" t="n">
        <v>3</v>
      </c>
      <c r="E22" s="39" t="n">
        <v>700</v>
      </c>
      <c r="F22" s="19">
        <f>D22*E22</f>
        <v/>
      </c>
    </row>
    <row r="23" ht="19" customHeight="1">
      <c r="B23" s="36" t="n">
        <v>12</v>
      </c>
      <c r="C23" s="37" t="inlineStr">
        <is>
          <t>Install Cove Base</t>
        </is>
      </c>
      <c r="D23" s="38" t="n">
        <v>740</v>
      </c>
      <c r="E23" s="39" t="n">
        <v>1.1</v>
      </c>
      <c r="F23" s="19">
        <f>D23*E23</f>
        <v/>
      </c>
    </row>
    <row r="24" ht="19" customHeight="1">
      <c r="B24" s="36" t="n">
        <v>13</v>
      </c>
      <c r="C24" s="37" t="inlineStr">
        <is>
          <t>Furniture Moving</t>
        </is>
      </c>
      <c r="D24" s="38" t="n">
        <v>14</v>
      </c>
      <c r="E24" s="39" t="n">
        <v>150</v>
      </c>
      <c r="F24" s="19">
        <f>D24*E24</f>
        <v/>
      </c>
    </row>
    <row r="25" ht="6" customHeight="1"/>
    <row r="26" ht="20" customHeight="1">
      <c r="B26" s="34" t="n"/>
      <c r="C26" s="35" t="inlineStr">
        <is>
          <t>MATERIALS</t>
        </is>
      </c>
      <c r="D26" s="34" t="n"/>
      <c r="E26" s="34" t="n"/>
      <c r="F26" s="34" t="n"/>
    </row>
    <row r="27" ht="19" customHeight="1">
      <c r="B27" s="36" t="n">
        <v>14</v>
      </c>
      <c r="C27" s="37" t="inlineStr">
        <is>
          <t>Mannington Spacia LVT Nordic Oak</t>
        </is>
      </c>
      <c r="D27" s="38" t="n">
        <v>2055</v>
      </c>
      <c r="E27" s="39" t="n">
        <v>2.35</v>
      </c>
      <c r="F27" s="19">
        <f>D27*E27</f>
        <v/>
      </c>
    </row>
    <row r="28" ht="19" customHeight="1">
      <c r="B28" s="36" t="n">
        <v>15</v>
      </c>
      <c r="C28" s="37" t="inlineStr">
        <is>
          <t>Mapei 399</t>
        </is>
      </c>
      <c r="D28" s="38" t="n">
        <v>6</v>
      </c>
      <c r="E28" s="39" t="n">
        <v>199</v>
      </c>
      <c r="F28" s="19">
        <f>D28*E28</f>
        <v/>
      </c>
    </row>
    <row r="29" ht="19" customHeight="1">
      <c r="B29" s="36" t="n">
        <v>16</v>
      </c>
      <c r="C29" s="37" t="inlineStr">
        <is>
          <t>Mannington Carpet Tile Style – Silhouette Color-Bonds</t>
        </is>
      </c>
      <c r="D29" s="38" t="n">
        <v>865</v>
      </c>
      <c r="E29" s="39" t="n">
        <v>3.95</v>
      </c>
      <c r="F29" s="19">
        <f>D29*E29</f>
        <v/>
      </c>
    </row>
    <row r="30" ht="19" customHeight="1">
      <c r="B30" s="36" t="n">
        <v>17</v>
      </c>
      <c r="C30" s="37" t="inlineStr">
        <is>
          <t>Mannington Infinity II Pressure Sensitive Adhesives</t>
        </is>
      </c>
      <c r="D30" s="38" t="n">
        <v>1</v>
      </c>
      <c r="E30" s="39" t="n">
        <v>179.5</v>
      </c>
      <c r="F30" s="19">
        <f>D30*E30</f>
        <v/>
      </c>
    </row>
    <row r="31" ht="19" customHeight="1">
      <c r="B31" s="36" t="n">
        <v>18</v>
      </c>
      <c r="C31" s="37" t="inlineStr">
        <is>
          <t>Sureply Luan</t>
        </is>
      </c>
      <c r="D31" s="38" t="n">
        <v>92</v>
      </c>
      <c r="E31" s="39" t="n">
        <v>34</v>
      </c>
      <c r="F31" s="19">
        <f>D31*E31</f>
        <v/>
      </c>
    </row>
    <row r="32" ht="19" customHeight="1">
      <c r="B32" s="36" t="n">
        <v>19</v>
      </c>
      <c r="C32" s="37" t="inlineStr">
        <is>
          <t>Leveler/Prep Materials</t>
        </is>
      </c>
      <c r="D32" s="38" t="n">
        <v>1868</v>
      </c>
      <c r="E32" s="39" t="n">
        <v>0.44</v>
      </c>
      <c r="F32" s="19">
        <f>D32*E32</f>
        <v/>
      </c>
    </row>
    <row r="33" ht="19" customHeight="1">
      <c r="B33" s="36" t="n">
        <v>20</v>
      </c>
      <c r="C33" s="37" t="inlineStr">
        <is>
          <t>4" Cove Base 1/8" – customer to select color</t>
        </is>
      </c>
      <c r="D33" s="38" t="n">
        <v>740</v>
      </c>
      <c r="E33" s="39" t="n">
        <v>1.35</v>
      </c>
      <c r="F33" s="19">
        <f>D33*E33</f>
        <v/>
      </c>
    </row>
    <row r="34" ht="19" customHeight="1">
      <c r="B34" s="36" t="n">
        <v>21</v>
      </c>
      <c r="C34" s="37" t="inlineStr">
        <is>
          <t>Rubber T-caps – customer to select color</t>
        </is>
      </c>
      <c r="D34" s="38" t="n">
        <v>5</v>
      </c>
      <c r="E34" s="39" t="n">
        <v>32</v>
      </c>
      <c r="F34" s="19">
        <f>D34*E34</f>
        <v/>
      </c>
    </row>
    <row r="35" ht="6" customHeight="1"/>
    <row r="36" ht="20" customHeight="1">
      <c r="B36" s="34" t="n"/>
      <c r="C36" s="35" t="inlineStr">
        <is>
          <t>FREIGHT &amp; DISTRIBUTION</t>
        </is>
      </c>
      <c r="D36" s="34" t="n"/>
      <c r="E36" s="34" t="n"/>
      <c r="F36" s="34" t="n"/>
    </row>
    <row r="37" ht="19" customHeight="1">
      <c r="B37" s="36" t="n">
        <v>22</v>
      </c>
      <c r="C37" s="37" t="inlineStr">
        <is>
          <t>Mannington Freight</t>
        </is>
      </c>
      <c r="D37" s="38" t="n">
        <v>1</v>
      </c>
      <c r="E37" s="39" t="n">
        <v>492.5</v>
      </c>
      <c r="F37" s="19">
        <f>D37*E37</f>
        <v/>
      </c>
    </row>
    <row r="38" ht="10" customHeight="1"/>
    <row r="39" ht="20" customHeight="1">
      <c r="B39" s="41" t="n"/>
      <c r="C39" s="42" t="inlineStr">
        <is>
          <t>Labor subtotal</t>
        </is>
      </c>
      <c r="D39" s="41" t="n"/>
      <c r="E39" s="41" t="n"/>
      <c r="F39" s="43">
        <f>SUM(F12:F18,F20:F24)</f>
        <v/>
      </c>
    </row>
    <row r="40" ht="20" customHeight="1">
      <c r="C40" s="44" t="inlineStr">
        <is>
          <t>Materials subtotal</t>
        </is>
      </c>
      <c r="F40" s="45">
        <f>SUM(F27:F34)</f>
        <v/>
      </c>
    </row>
    <row r="41" ht="20" customHeight="1">
      <c r="C41" s="44" t="inlineStr">
        <is>
          <t>Freight &amp; distribution</t>
        </is>
      </c>
      <c r="F41" s="45">
        <f>SUM(F37)</f>
        <v/>
      </c>
    </row>
    <row r="42" ht="20" customHeight="1">
      <c r="C42" s="44" t="inlineStr">
        <is>
          <t>Tax on materials</t>
        </is>
      </c>
      <c r="E42" s="46" t="n">
        <v>0.0635</v>
      </c>
      <c r="F42" s="45">
        <f>F40*E42</f>
        <v/>
      </c>
    </row>
    <row r="43" ht="30" customHeight="1">
      <c r="B43" s="22" t="n"/>
      <c r="C43" s="47" t="inlineStr">
        <is>
          <t>TOTAL</t>
        </is>
      </c>
      <c r="D43" s="22" t="n"/>
      <c r="E43" s="22" t="n"/>
      <c r="F43" s="48">
        <f>F39+F40+F41+F42</f>
        <v/>
      </c>
    </row>
    <row r="44" ht="24" customHeight="1">
      <c r="B44" s="49" t="n"/>
      <c r="C44" s="50" t="inlineStr">
        <is>
          <t>Deposit due on approval</t>
        </is>
      </c>
      <c r="D44" s="49" t="n"/>
      <c r="E44" s="51" t="n">
        <v>0.5</v>
      </c>
      <c r="F44" s="52">
        <f>F43*E44</f>
        <v/>
      </c>
    </row>
    <row r="45" ht="20" customHeight="1">
      <c r="B45" s="53" t="n"/>
      <c r="C45" s="54" t="inlineStr">
        <is>
          <t>Balance due on completion</t>
        </is>
      </c>
      <c r="D45" s="53" t="n"/>
      <c r="E45" s="53" t="n"/>
      <c r="F45" s="55">
        <f>F43-F44</f>
        <v/>
      </c>
    </row>
    <row r="46"/>
    <row r="47" ht="26" customHeight="1">
      <c r="B47" s="56" t="inlineStr">
        <is>
          <t>PROJECT NOTES, TERMS &amp; CUSTOMER RESPONSIBILITIES</t>
        </is>
      </c>
      <c r="C47" s="6" t="n"/>
      <c r="D47" s="6" t="n"/>
      <c r="E47" s="6" t="n"/>
      <c r="F47" s="6" t="n"/>
    </row>
    <row r="48" ht="6" customHeight="1"/>
    <row r="49" ht="20" customHeight="1">
      <c r="C49" s="57" t="inlineStr">
        <is>
          <t>Estimate validity &amp; schedule</t>
        </is>
      </c>
      <c r="D49" s="57" t="n"/>
      <c r="E49" s="57" t="n"/>
      <c r="F49" s="57" t="n"/>
    </row>
    <row r="50" ht="17.8" customHeight="1">
      <c r="B50" s="58" t="inlineStr">
        <is>
          <t>•</t>
        </is>
      </c>
      <c r="C50" s="59" t="inlineStr">
        <is>
          <t>This estimate is valid for 30 days from the date issued.</t>
        </is>
      </c>
      <c r="D50" s="59" t="n"/>
      <c r="E50" s="59" t="n"/>
      <c r="F50" s="59" t="n"/>
    </row>
    <row r="51" ht="17.8" customHeight="1">
      <c r="B51" s="58" t="inlineStr">
        <is>
          <t>•</t>
        </is>
      </c>
      <c r="C51" s="59" t="inlineStr">
        <is>
          <t>Product lead time is estimated at 3–6 weeks from approval/order placement (lead times can change).</t>
        </is>
      </c>
      <c r="D51" s="59" t="n"/>
      <c r="E51" s="59" t="n"/>
      <c r="F51" s="59" t="n"/>
    </row>
    <row r="52" ht="6" customHeight="1"/>
    <row r="53" ht="20" customHeight="1">
      <c r="C53" s="57" t="inlineStr">
        <is>
          <t>Payment terms</t>
        </is>
      </c>
      <c r="D53" s="57" t="n"/>
      <c r="E53" s="57" t="n"/>
      <c r="F53" s="57" t="n"/>
    </row>
    <row r="54" ht="17.8" customHeight="1">
      <c r="B54" s="58" t="inlineStr">
        <is>
          <t>•</t>
        </is>
      </c>
      <c r="C54" s="59" t="inlineStr">
        <is>
          <t>50% deposit due upfront to release materials and secure scheduling.</t>
        </is>
      </c>
      <c r="D54" s="59" t="n"/>
      <c r="E54" s="59" t="n"/>
      <c r="F54" s="59" t="n"/>
    </row>
    <row r="55" ht="17.8" customHeight="1">
      <c r="B55" s="58" t="inlineStr">
        <is>
          <t>•</t>
        </is>
      </c>
      <c r="C55" s="59" t="inlineStr">
        <is>
          <t>Remaining balance due upon project completion (final walk-through/substantial completion).</t>
        </is>
      </c>
      <c r="D55" s="59" t="n"/>
      <c r="E55" s="59" t="n"/>
      <c r="F55" s="59" t="n"/>
    </row>
    <row r="56" ht="6" customHeight="1"/>
    <row r="57" ht="20" customHeight="1">
      <c r="C57" s="57" t="inlineStr">
        <is>
          <t>Subfloor &amp; floor prep</t>
        </is>
      </c>
      <c r="D57" s="57" t="n"/>
      <c r="E57" s="57" t="n"/>
      <c r="F57" s="57" t="n"/>
    </row>
    <row r="58" ht="17.8" customHeight="1">
      <c r="B58" s="58" t="inlineStr">
        <is>
          <t>•</t>
        </is>
      </c>
      <c r="C58" s="59" t="inlineStr">
        <is>
          <t>Floor prep (self-leveling/skim/patch) is included as listed in the line items.</t>
        </is>
      </c>
      <c r="D58" s="59" t="n"/>
      <c r="E58" s="59" t="n"/>
      <c r="F58" s="59" t="n"/>
    </row>
    <row r="59" ht="31.6" customHeight="1">
      <c r="B59" s="58" t="inlineStr">
        <is>
          <t>•</t>
        </is>
      </c>
      <c r="C59" s="59" t="inlineStr">
        <is>
          <t>Any additional prep required after demo (patching/skim-coating/self-leveling beyond what's included) will be reviewed with the customer and priced as an approved change before proceeding.</t>
        </is>
      </c>
      <c r="D59" s="59" t="n"/>
      <c r="E59" s="59" t="n"/>
      <c r="F59" s="59" t="n"/>
    </row>
    <row r="60" ht="17.8" customHeight="1">
      <c r="B60" s="58" t="inlineStr">
        <is>
          <t>•</t>
        </is>
      </c>
      <c r="C60" s="59" t="inlineStr">
        <is>
          <t>If moisture issues are discovered, moisture mitigation will be reviewed and priced as an approved change before proceeding.</t>
        </is>
      </c>
      <c r="D60" s="59" t="n"/>
      <c r="E60" s="59" t="n"/>
      <c r="F60" s="59" t="n"/>
    </row>
    <row r="61" ht="6" customHeight="1"/>
    <row r="62" ht="20" customHeight="1">
      <c r="C62" s="57" t="inlineStr">
        <is>
          <t>Work hours &amp; access</t>
        </is>
      </c>
      <c r="D62" s="57" t="n"/>
      <c r="E62" s="57" t="n"/>
      <c r="F62" s="57" t="n"/>
    </row>
    <row r="63" ht="17.8" customHeight="1">
      <c r="B63" s="58" t="inlineStr">
        <is>
          <t>•</t>
        </is>
      </c>
      <c r="C63" s="59" t="inlineStr">
        <is>
          <t>Estimate accounts for work performed at night and/or over weekends as listed in the scope.</t>
        </is>
      </c>
      <c r="D63" s="59" t="n"/>
      <c r="E63" s="59" t="n"/>
      <c r="F63" s="59" t="n"/>
    </row>
    <row r="64" ht="17.8" customHeight="1">
      <c r="B64" s="58" t="inlineStr">
        <is>
          <t>•</t>
        </is>
      </c>
      <c r="C64" s="59" t="inlineStr">
        <is>
          <t>Customer to provide site access during scheduled work hours and ensure DHS can work without interruption.</t>
        </is>
      </c>
      <c r="D64" s="59" t="n"/>
      <c r="E64" s="59" t="n"/>
      <c r="F64" s="59" t="n"/>
    </row>
    <row r="65" ht="6" customHeight="1"/>
    <row r="66" ht="20" customHeight="1">
      <c r="C66" s="57" t="inlineStr">
        <is>
          <t>Fixed items</t>
        </is>
      </c>
      <c r="D66" s="57" t="n"/>
      <c r="E66" s="57" t="n"/>
      <c r="F66" s="57" t="n"/>
    </row>
    <row r="67" ht="17.8" customHeight="1">
      <c r="B67" s="58" t="inlineStr">
        <is>
          <t>•</t>
        </is>
      </c>
      <c r="C67" s="59" t="inlineStr">
        <is>
          <t>DHS will do its best to install neatly around fixed items where removal is not possible.</t>
        </is>
      </c>
      <c r="D67" s="59" t="n"/>
      <c r="E67" s="59" t="n"/>
      <c r="F67" s="59" t="n"/>
    </row>
    <row r="68" ht="6" customHeight="1"/>
    <row r="69" ht="20" customHeight="1">
      <c r="C69" s="57" t="inlineStr">
        <is>
          <t>Customer responsibilities (prior to start of work)</t>
        </is>
      </c>
      <c r="D69" s="57" t="n"/>
      <c r="E69" s="57" t="n"/>
      <c r="F69" s="57" t="n"/>
    </row>
    <row r="70" ht="17.8" customHeight="1">
      <c r="B70" s="58" t="inlineStr">
        <is>
          <t>•</t>
        </is>
      </c>
      <c r="C70" s="59" t="inlineStr">
        <is>
          <t>Clear access: all areas in scope must be cleared of loose items prior to installation unless included as a line item.</t>
        </is>
      </c>
      <c r="D70" s="59" t="n"/>
      <c r="E70" s="59" t="n"/>
      <c r="F70" s="59" t="n"/>
    </row>
    <row r="71" ht="17.8" customHeight="1">
      <c r="B71" s="58" t="inlineStr">
        <is>
          <t>•</t>
        </is>
      </c>
      <c r="C71" s="59" t="inlineStr">
        <is>
          <t>Remove/secure electronics, boxes, small items, breakables, and personal belongings from all work areas.</t>
        </is>
      </c>
      <c r="D71" s="59" t="n"/>
      <c r="E71" s="59" t="n"/>
      <c r="F71" s="59" t="n"/>
    </row>
    <row r="72" ht="17.8" customHeight="1">
      <c r="B72" s="58" t="inlineStr">
        <is>
          <t>•</t>
        </is>
      </c>
      <c r="C72" s="59" t="inlineStr">
        <is>
          <t>Utilities: customer/GC to provide power, lighting, and HVAC as needed for installation.</t>
        </is>
      </c>
      <c r="D72" s="59" t="n"/>
      <c r="E72" s="59" t="n"/>
      <c r="F72" s="59" t="n"/>
    </row>
    <row r="73" ht="17.8" customHeight="1">
      <c r="B73" s="58" t="inlineStr">
        <is>
          <t>•</t>
        </is>
      </c>
      <c r="C73" s="59" t="inlineStr">
        <is>
          <t>Site logistics: customer/GC to coordinate parking/loading access and access cards/keys.</t>
        </is>
      </c>
      <c r="D73" s="59" t="n"/>
      <c r="E73" s="59" t="n"/>
      <c r="F73" s="59" t="n"/>
    </row>
    <row r="74" ht="6" customHeight="1"/>
    <row r="75" ht="20" customHeight="1">
      <c r="C75" s="57" t="inlineStr">
        <is>
          <t>Dental chairs &amp; equipment</t>
        </is>
      </c>
      <c r="D75" s="57" t="n"/>
      <c r="E75" s="57" t="n"/>
      <c r="F75" s="57" t="n"/>
    </row>
    <row r="76" ht="31.6" customHeight="1">
      <c r="B76" s="58" t="inlineStr">
        <is>
          <t>•</t>
        </is>
      </c>
      <c r="C76" s="59" t="inlineStr">
        <is>
          <t>Customer is responsible for having dental chair control units and/or equipment attachments disconnected/removed so chairs can be safely moved for installation access.</t>
        </is>
      </c>
      <c r="D76" s="59" t="n"/>
      <c r="E76" s="59" t="n"/>
      <c r="F76" s="59" t="n"/>
    </row>
    <row r="77" ht="31.6" customHeight="1">
      <c r="B77" s="58" t="inlineStr">
        <is>
          <t>•</t>
        </is>
      </c>
      <c r="C77" s="59" t="inlineStr">
        <is>
          <t>DHS will take reasonable care to protect chairs/equipment but is not responsible for their proper functioning or operation after installation.</t>
        </is>
      </c>
      <c r="D77" s="59" t="n"/>
      <c r="E77" s="59" t="n"/>
      <c r="F77" s="59" t="n"/>
    </row>
    <row r="78" ht="31.6" customHeight="1">
      <c r="B78" s="58" t="inlineStr">
        <is>
          <t>•</t>
        </is>
      </c>
      <c r="C78" s="59" t="inlineStr">
        <is>
          <t>If chairs/equipment are not properly disconnected at the scheduled start, DHS may pause, reschedule, and/or bill additional labor for delays.</t>
        </is>
      </c>
      <c r="D78" s="59" t="n"/>
      <c r="E78" s="59" t="n"/>
      <c r="F78" s="59" t="n"/>
    </row>
    <row r="79" ht="6" customHeight="1"/>
    <row r="80" ht="20" customHeight="1">
      <c r="C80" s="57" t="inlineStr">
        <is>
          <t>Warranty &amp; cancellations</t>
        </is>
      </c>
      <c r="D80" s="57" t="n"/>
      <c r="E80" s="57" t="n"/>
      <c r="F80" s="57" t="n"/>
    </row>
    <row r="81" ht="17.8" customHeight="1">
      <c r="B81" s="58" t="inlineStr">
        <is>
          <t>•</t>
        </is>
      </c>
      <c r="C81" s="59" t="inlineStr">
        <is>
          <t>DHS provides a one-year labor warranty on workmanship (see one-pager).</t>
        </is>
      </c>
      <c r="D81" s="59" t="n"/>
      <c r="E81" s="59" t="n"/>
      <c r="F81" s="59" t="n"/>
    </row>
    <row r="82" ht="17.8" customHeight="1">
      <c r="B82" s="58" t="inlineStr">
        <is>
          <t>•</t>
        </is>
      </c>
      <c r="C82" s="59" t="inlineStr">
        <is>
          <t>Manufacturer warranties apply separately for materials.</t>
        </is>
      </c>
      <c r="D82" s="59" t="n"/>
      <c r="E82" s="59" t="n"/>
      <c r="F82" s="59" t="n"/>
    </row>
    <row r="83" ht="31.6" customHeight="1">
      <c r="B83" s="58" t="inlineStr">
        <is>
          <t>•</t>
        </is>
      </c>
      <c r="C83" s="59" t="inlineStr">
        <is>
          <t>If the customer cancels or changes product selection after materials are ordered, manufacturer restocking fees and any freight/return costs may apply.</t>
        </is>
      </c>
      <c r="D83" s="59" t="n"/>
      <c r="E83" s="59" t="n"/>
      <c r="F83" s="59" t="n"/>
    </row>
    <row r="84" ht="6" customHeight="1"/>
    <row r="85" ht="20" customHeight="1">
      <c r="C85" s="57" t="inlineStr">
        <is>
          <t>Insurance</t>
        </is>
      </c>
      <c r="D85" s="57" t="n"/>
      <c r="E85" s="57" t="n"/>
      <c r="F85" s="57" t="n"/>
    </row>
    <row r="86" ht="17.8" customHeight="1">
      <c r="B86" s="58" t="inlineStr">
        <is>
          <t>•</t>
        </is>
      </c>
      <c r="C86" s="59" t="inlineStr">
        <is>
          <t>DHS can provide a Certificate of Insurance upon request.</t>
        </is>
      </c>
      <c r="D86" s="59" t="n"/>
      <c r="E86" s="59" t="n"/>
      <c r="F86" s="59" t="n"/>
    </row>
    <row r="87" ht="6" customHeight="1"/>
    <row r="88" ht="20" customHeight="1">
      <c r="C88" s="57" t="inlineStr">
        <is>
          <t>Exclusions / add-ons</t>
        </is>
      </c>
      <c r="D88" s="57" t="n"/>
      <c r="E88" s="57" t="n"/>
      <c r="F88" s="57" t="n"/>
    </row>
    <row r="89" ht="17.8" customHeight="1">
      <c r="B89" s="58" t="inlineStr">
        <is>
          <t>•</t>
        </is>
      </c>
      <c r="C89" s="59" t="inlineStr">
        <is>
          <t>Please review the floor plan/scope areas and notify DHS of any discrepancies prior to deposit being initiated.</t>
        </is>
      </c>
      <c r="D89" s="59" t="n"/>
      <c r="E89" s="59" t="n"/>
      <c r="F89" s="59" t="n"/>
    </row>
    <row r="90" ht="17.8" customHeight="1">
      <c r="B90" s="58" t="inlineStr">
        <is>
          <t>•</t>
        </is>
      </c>
      <c r="C90" s="59" t="inlineStr">
        <is>
          <t>Change orders: any additional work or scope changes must be approved in writing prior to proceeding.</t>
        </is>
      </c>
      <c r="D90" s="59" t="n"/>
      <c r="E90" s="59" t="n"/>
      <c r="F90" s="59" t="n"/>
    </row>
  </sheetData>
  <mergeCells count="39">
    <mergeCell ref="B4:F4"/>
    <mergeCell ref="C70:F70"/>
    <mergeCell ref="B47:F47"/>
    <mergeCell ref="C82:F82"/>
    <mergeCell ref="C72:F72"/>
    <mergeCell ref="C67:F67"/>
    <mergeCell ref="C81:F81"/>
    <mergeCell ref="C57:F57"/>
    <mergeCell ref="C66:F66"/>
    <mergeCell ref="C53:F53"/>
    <mergeCell ref="C78:F78"/>
    <mergeCell ref="C69:F69"/>
    <mergeCell ref="C49:F49"/>
    <mergeCell ref="C77:F77"/>
    <mergeCell ref="C83:F83"/>
    <mergeCell ref="C86:F86"/>
    <mergeCell ref="C62:F62"/>
    <mergeCell ref="C58:F58"/>
    <mergeCell ref="C89:F89"/>
    <mergeCell ref="C64:F64"/>
    <mergeCell ref="D7:E7"/>
    <mergeCell ref="C73:F73"/>
    <mergeCell ref="C88:F88"/>
    <mergeCell ref="C54:F54"/>
    <mergeCell ref="C63:F63"/>
    <mergeCell ref="C85:F85"/>
    <mergeCell ref="C55:F55"/>
    <mergeCell ref="C50:F50"/>
    <mergeCell ref="D8:E8"/>
    <mergeCell ref="B3:D3"/>
    <mergeCell ref="C80:F80"/>
    <mergeCell ref="C75:F75"/>
    <mergeCell ref="B5:F5"/>
    <mergeCell ref="C90:F90"/>
    <mergeCell ref="C59:F59"/>
    <mergeCell ref="C51:F51"/>
    <mergeCell ref="C71:F71"/>
    <mergeCell ref="C60:F60"/>
    <mergeCell ref="C76:F76"/>
  </mergeCells>
  <printOptions horizontalCentered="1"/>
  <pageMargins left="0.5" right="0.5" top="0.6" bottom="0.6" header="0.3" footer="0.3"/>
  <pageSetup orientation="portrait" paperSize="1" scale="82"/>
  <headerFooter>
    <oddHeader/>
    <oddFooter>&amp;L&amp;"Garamond"&amp;8 Dynamic Home Solutions (DHS)&amp;C&amp;"Garamond"&amp;8 Page &amp;P of &amp;N&amp;R&amp;"Garamond"&amp;8 Sunrise Family Dental</oddFooter>
    <evenHeader/>
    <evenFooter/>
    <firstHeader/>
    <firstFooter/>
  </headerFooter>
  <rowBreaks count="1" manualBreakCount="1">
    <brk id="46" min="0" max="16383" man="1"/>
  </rowBreaks>
</worksheet>
</file>

<file path=xl/worksheets/sheet13.xml><?xml version="1.0" encoding="utf-8"?>
<worksheet xmlns="http://schemas.openxmlformats.org/spreadsheetml/2006/main">
  <sheetPr>
    <tabColor rgb="00B8C4CE"/>
    <outlinePr summaryBelow="1" summaryRight="1"/>
    <pageSetUpPr fitToPage="0"/>
  </sheetPr>
  <dimension ref="A1:G73"/>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64" t="inlineStr">
        <is>
          <t>PROPOSAL</t>
        </is>
      </c>
    </row>
    <row r="4" ht="38" customHeight="1">
      <c r="B4" s="29" t="inlineStr">
        <is>
          <t>Chelmsford Office</t>
        </is>
      </c>
    </row>
    <row r="5" ht="22" customHeight="1">
      <c r="B5" s="5" t="inlineStr">
        <is>
          <t>Carpet tile flooring</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6.25% on materials</t>
        </is>
      </c>
      <c r="F8" s="33">
        <f>F32</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Carpet Tile</t>
        </is>
      </c>
      <c r="D12" s="38" t="n">
        <v>1055</v>
      </c>
      <c r="E12" s="39" t="n">
        <v>0.95</v>
      </c>
      <c r="F12" s="19">
        <f>D12*E12</f>
        <v/>
      </c>
    </row>
    <row r="13" ht="19" customHeight="1">
      <c r="B13" s="36" t="n">
        <v>2</v>
      </c>
      <c r="C13" s="37" t="inlineStr">
        <is>
          <t>Rip/Haul – Carpet</t>
        </is>
      </c>
      <c r="D13" s="38" t="n">
        <v>959</v>
      </c>
      <c r="E13" s="39" t="n">
        <v>0.5</v>
      </c>
      <c r="F13" s="19">
        <f>D13*E13</f>
        <v/>
      </c>
    </row>
    <row r="14" ht="19" customHeight="1">
      <c r="B14" s="36" t="n">
        <v>3</v>
      </c>
      <c r="C14" s="37" t="inlineStr">
        <is>
          <t>Night and Weekend</t>
        </is>
      </c>
      <c r="D14" s="38" t="n">
        <v>2</v>
      </c>
      <c r="E14" s="39" t="n">
        <v>700</v>
      </c>
      <c r="F14" s="19">
        <f>D14*E14</f>
        <v/>
      </c>
    </row>
    <row r="15" ht="19" customHeight="1">
      <c r="B15" s="36" t="n">
        <v>4</v>
      </c>
      <c r="C15" s="37" t="inlineStr">
        <is>
          <t>Install Cove Base</t>
        </is>
      </c>
      <c r="D15" s="38" t="n">
        <v>275</v>
      </c>
      <c r="E15" s="39" t="n">
        <v>1.1</v>
      </c>
      <c r="F15" s="19">
        <f>D15*E15</f>
        <v/>
      </c>
    </row>
    <row r="16" ht="19" customHeight="1">
      <c r="B16" s="36" t="n">
        <v>5</v>
      </c>
      <c r="C16" s="37" t="inlineStr">
        <is>
          <t>Furniture Moving</t>
        </is>
      </c>
      <c r="D16" s="38" t="n">
        <v>3</v>
      </c>
      <c r="E16" s="39" t="n">
        <v>150</v>
      </c>
      <c r="F16" s="19">
        <f>D16*E16</f>
        <v/>
      </c>
    </row>
    <row r="17" ht="6" customHeight="1"/>
    <row r="18" ht="20" customHeight="1">
      <c r="B18" s="34" t="n"/>
      <c r="C18" s="35" t="inlineStr">
        <is>
          <t>MATERIALS</t>
        </is>
      </c>
      <c r="D18" s="34" t="n"/>
      <c r="E18" s="34" t="n"/>
      <c r="F18" s="34" t="n"/>
    </row>
    <row r="19" ht="19" customHeight="1">
      <c r="B19" s="36" t="n">
        <v>6</v>
      </c>
      <c r="C19" s="37" t="inlineStr">
        <is>
          <t>Mannington Carpet Tile Style – Silhouette Color-Bonds</t>
        </is>
      </c>
      <c r="D19" s="40" t="n">
        <v>1086.3</v>
      </c>
      <c r="E19" s="39" t="n">
        <v>3.95</v>
      </c>
      <c r="F19" s="19">
        <f>D19*E19</f>
        <v/>
      </c>
    </row>
    <row r="20" ht="19" customHeight="1">
      <c r="B20" s="36" t="n">
        <v>7</v>
      </c>
      <c r="C20" s="37" t="inlineStr">
        <is>
          <t>Mannington Infinity II Pressure Sensitive Adhesives</t>
        </is>
      </c>
      <c r="D20" s="38" t="n">
        <v>2</v>
      </c>
      <c r="E20" s="39" t="n">
        <v>179.5</v>
      </c>
      <c r="F20" s="19">
        <f>D20*E20</f>
        <v/>
      </c>
    </row>
    <row r="21" ht="19" customHeight="1">
      <c r="B21" s="36" t="n">
        <v>8</v>
      </c>
      <c r="C21" s="37" t="inlineStr">
        <is>
          <t>Mannington Assure Sealer</t>
        </is>
      </c>
      <c r="D21" s="38" t="n">
        <v>2</v>
      </c>
      <c r="E21" s="39" t="n">
        <v>228.5</v>
      </c>
      <c r="F21" s="19">
        <f>D21*E21</f>
        <v/>
      </c>
    </row>
    <row r="22" ht="19" customHeight="1">
      <c r="B22" s="36" t="n">
        <v>9</v>
      </c>
      <c r="C22" s="37" t="inlineStr">
        <is>
          <t>4" Cove Base 1/8" – customer to select color</t>
        </is>
      </c>
      <c r="D22" s="38" t="n">
        <v>275</v>
      </c>
      <c r="E22" s="39" t="n">
        <v>1.35</v>
      </c>
      <c r="F22" s="19">
        <f>D22*E22</f>
        <v/>
      </c>
    </row>
    <row r="23" ht="19" customHeight="1">
      <c r="B23" s="36" t="n">
        <v>10</v>
      </c>
      <c r="C23" s="37" t="inlineStr">
        <is>
          <t>Rubber T-caps – customer to select color</t>
        </is>
      </c>
      <c r="D23" s="38" t="n">
        <v>7</v>
      </c>
      <c r="E23" s="39" t="n">
        <v>32</v>
      </c>
      <c r="F23" s="19">
        <f>D23*E23</f>
        <v/>
      </c>
    </row>
    <row r="24" ht="6" customHeight="1"/>
    <row r="25" ht="20" customHeight="1">
      <c r="B25" s="34" t="n"/>
      <c r="C25" s="35" t="inlineStr">
        <is>
          <t>FREIGHT &amp; DISTRIBUTION</t>
        </is>
      </c>
      <c r="D25" s="34" t="n"/>
      <c r="E25" s="34" t="n"/>
      <c r="F25" s="34" t="n"/>
    </row>
    <row r="26" ht="19" customHeight="1">
      <c r="B26" s="36" t="n">
        <v>11</v>
      </c>
      <c r="C26" s="37" t="inlineStr">
        <is>
          <t>Freight</t>
        </is>
      </c>
      <c r="D26" s="38" t="n">
        <v>1</v>
      </c>
      <c r="E26" s="39" t="n">
        <v>492.5</v>
      </c>
      <c r="F26" s="19">
        <f>D26*E26</f>
        <v/>
      </c>
    </row>
    <row r="27" ht="10" customHeight="1"/>
    <row r="28" ht="20" customHeight="1">
      <c r="B28" s="41" t="n"/>
      <c r="C28" s="42" t="inlineStr">
        <is>
          <t>Labor subtotal</t>
        </is>
      </c>
      <c r="D28" s="41" t="n"/>
      <c r="E28" s="41" t="n"/>
      <c r="F28" s="43">
        <f>SUM(F12:F16)</f>
        <v/>
      </c>
    </row>
    <row r="29" ht="20" customHeight="1">
      <c r="C29" s="44" t="inlineStr">
        <is>
          <t>Materials subtotal</t>
        </is>
      </c>
      <c r="F29" s="45">
        <f>SUM(F19:F23)</f>
        <v/>
      </c>
    </row>
    <row r="30" ht="20" customHeight="1">
      <c r="C30" s="44" t="inlineStr">
        <is>
          <t>Freight &amp; distribution</t>
        </is>
      </c>
      <c r="F30" s="45">
        <f>SUM(F26)</f>
        <v/>
      </c>
    </row>
    <row r="31" ht="20" customHeight="1">
      <c r="C31" s="44" t="inlineStr">
        <is>
          <t>Tax on materials</t>
        </is>
      </c>
      <c r="E31" s="46" t="n">
        <v>0.0625</v>
      </c>
      <c r="F31" s="45">
        <f>F29*E31</f>
        <v/>
      </c>
    </row>
    <row r="32" ht="30" customHeight="1">
      <c r="B32" s="22" t="n"/>
      <c r="C32" s="47" t="inlineStr">
        <is>
          <t>TOTAL</t>
        </is>
      </c>
      <c r="D32" s="22" t="n"/>
      <c r="E32" s="22" t="n"/>
      <c r="F32" s="48">
        <f>F28+F29+F30+F31</f>
        <v/>
      </c>
    </row>
    <row r="33" ht="24" customHeight="1">
      <c r="B33" s="49" t="n"/>
      <c r="C33" s="50" t="inlineStr">
        <is>
          <t>Deposit due on approval</t>
        </is>
      </c>
      <c r="D33" s="49" t="n"/>
      <c r="E33" s="51" t="n">
        <v>0.5</v>
      </c>
      <c r="F33" s="52">
        <f>F32*E33</f>
        <v/>
      </c>
    </row>
    <row r="34" ht="20" customHeight="1">
      <c r="B34" s="53" t="n"/>
      <c r="C34" s="54" t="inlineStr">
        <is>
          <t>Balance due on completion</t>
        </is>
      </c>
      <c r="D34" s="53" t="n"/>
      <c r="E34" s="53" t="n"/>
      <c r="F34" s="55">
        <f>F32-F33</f>
        <v/>
      </c>
    </row>
    <row r="35"/>
    <row r="36" ht="26" customHeight="1">
      <c r="B36" s="56" t="inlineStr">
        <is>
          <t>PROJECT NOTES, TERMS &amp; CUSTOMER RESPONSIBILITIES</t>
        </is>
      </c>
      <c r="C36" s="6" t="n"/>
      <c r="D36" s="6" t="n"/>
      <c r="E36" s="6" t="n"/>
      <c r="F36" s="6" t="n"/>
    </row>
    <row r="37" ht="6" customHeight="1"/>
    <row r="38" ht="20" customHeight="1">
      <c r="C38" s="57" t="inlineStr">
        <is>
          <t>Estimate validity &amp; schedule</t>
        </is>
      </c>
      <c r="D38" s="57" t="n"/>
      <c r="E38" s="57" t="n"/>
      <c r="F38" s="57" t="n"/>
    </row>
    <row r="39" ht="17.8" customHeight="1">
      <c r="B39" s="58" t="inlineStr">
        <is>
          <t>•</t>
        </is>
      </c>
      <c r="C39" s="59" t="inlineStr">
        <is>
          <t>This estimate is valid for 30 days from the date issued.</t>
        </is>
      </c>
      <c r="D39" s="59" t="n"/>
      <c r="E39" s="59" t="n"/>
      <c r="F39" s="59" t="n"/>
    </row>
    <row r="40" ht="17.8" customHeight="1">
      <c r="B40" s="58" t="inlineStr">
        <is>
          <t>•</t>
        </is>
      </c>
      <c r="C40" s="59" t="inlineStr">
        <is>
          <t>Product lead time is estimated at 3–6 weeks from approval/order placement (lead times can change).</t>
        </is>
      </c>
      <c r="D40" s="59" t="n"/>
      <c r="E40" s="59" t="n"/>
      <c r="F40" s="59" t="n"/>
    </row>
    <row r="41" ht="6" customHeight="1"/>
    <row r="42" ht="20" customHeight="1">
      <c r="C42" s="57" t="inlineStr">
        <is>
          <t>Payment terms</t>
        </is>
      </c>
      <c r="D42" s="57" t="n"/>
      <c r="E42" s="57" t="n"/>
      <c r="F42" s="57" t="n"/>
    </row>
    <row r="43" ht="17.8" customHeight="1">
      <c r="B43" s="58" t="inlineStr">
        <is>
          <t>•</t>
        </is>
      </c>
      <c r="C43" s="59" t="inlineStr">
        <is>
          <t>50% deposit due upfront to release materials and secure scheduling.</t>
        </is>
      </c>
      <c r="D43" s="59" t="n"/>
      <c r="E43" s="59" t="n"/>
      <c r="F43" s="59" t="n"/>
    </row>
    <row r="44" ht="17.8" customHeight="1">
      <c r="B44" s="58" t="inlineStr">
        <is>
          <t>•</t>
        </is>
      </c>
      <c r="C44" s="59" t="inlineStr">
        <is>
          <t>Remaining balance due upon project completion (final walk-through/substantial completion).</t>
        </is>
      </c>
      <c r="D44" s="59" t="n"/>
      <c r="E44" s="59" t="n"/>
      <c r="F44" s="59" t="n"/>
    </row>
    <row r="45" ht="6" customHeight="1"/>
    <row r="46" ht="20" customHeight="1">
      <c r="C46" s="57" t="inlineStr">
        <is>
          <t>Subfloor &amp; floor prep</t>
        </is>
      </c>
      <c r="D46" s="57" t="n"/>
      <c r="E46" s="57" t="n"/>
      <c r="F46" s="57" t="n"/>
    </row>
    <row r="47" ht="31.6" customHeight="1">
      <c r="B47" s="58" t="inlineStr">
        <is>
          <t>•</t>
        </is>
      </c>
      <c r="C47" s="59" t="inlineStr">
        <is>
          <t>Floor prep is not included unless listed as a line item; any prep found to be required after demo will be reviewed with the customer and priced as an approved change before proceeding.</t>
        </is>
      </c>
      <c r="D47" s="59" t="n"/>
      <c r="E47" s="59" t="n"/>
      <c r="F47" s="59" t="n"/>
    </row>
    <row r="48" ht="17.8" customHeight="1">
      <c r="B48" s="58" t="inlineStr">
        <is>
          <t>•</t>
        </is>
      </c>
      <c r="C48" s="59" t="inlineStr">
        <is>
          <t>If moisture issues are discovered, moisture mitigation will be reviewed and priced as an approved change before proceeding.</t>
        </is>
      </c>
      <c r="D48" s="59" t="n"/>
      <c r="E48" s="59" t="n"/>
      <c r="F48" s="59" t="n"/>
    </row>
    <row r="49" ht="6" customHeight="1"/>
    <row r="50" ht="20" customHeight="1">
      <c r="C50" s="57" t="inlineStr">
        <is>
          <t>Work hours &amp; access</t>
        </is>
      </c>
      <c r="D50" s="57" t="n"/>
      <c r="E50" s="57" t="n"/>
      <c r="F50" s="57" t="n"/>
    </row>
    <row r="51" ht="17.8" customHeight="1">
      <c r="B51" s="58" t="inlineStr">
        <is>
          <t>•</t>
        </is>
      </c>
      <c r="C51" s="59" t="inlineStr">
        <is>
          <t>Estimate accounts for work performed at night and/or over weekends as listed in the scope.</t>
        </is>
      </c>
      <c r="D51" s="59" t="n"/>
      <c r="E51" s="59" t="n"/>
      <c r="F51" s="59" t="n"/>
    </row>
    <row r="52" ht="17.8" customHeight="1">
      <c r="B52" s="58" t="inlineStr">
        <is>
          <t>•</t>
        </is>
      </c>
      <c r="C52" s="59" t="inlineStr">
        <is>
          <t>Customer to provide site access during scheduled work hours and ensure DHS can work without interruption.</t>
        </is>
      </c>
      <c r="D52" s="59" t="n"/>
      <c r="E52" s="59" t="n"/>
      <c r="F52" s="59" t="n"/>
    </row>
    <row r="53" ht="6" customHeight="1"/>
    <row r="54" ht="20" customHeight="1">
      <c r="C54" s="57" t="inlineStr">
        <is>
          <t>Fixed items</t>
        </is>
      </c>
      <c r="D54" s="57" t="n"/>
      <c r="E54" s="57" t="n"/>
      <c r="F54" s="57" t="n"/>
    </row>
    <row r="55" ht="17.8" customHeight="1">
      <c r="B55" s="58" t="inlineStr">
        <is>
          <t>•</t>
        </is>
      </c>
      <c r="C55" s="59" t="inlineStr">
        <is>
          <t>DHS will do its best to install neatly around fixed items where removal is not possible.</t>
        </is>
      </c>
      <c r="D55" s="59" t="n"/>
      <c r="E55" s="59" t="n"/>
      <c r="F55" s="59" t="n"/>
    </row>
    <row r="56" ht="6" customHeight="1"/>
    <row r="57" ht="20" customHeight="1">
      <c r="C57" s="57" t="inlineStr">
        <is>
          <t>Customer responsibilities (prior to start of work)</t>
        </is>
      </c>
      <c r="D57" s="57" t="n"/>
      <c r="E57" s="57" t="n"/>
      <c r="F57" s="57" t="n"/>
    </row>
    <row r="58" ht="17.8" customHeight="1">
      <c r="B58" s="58" t="inlineStr">
        <is>
          <t>•</t>
        </is>
      </c>
      <c r="C58" s="59" t="inlineStr">
        <is>
          <t>Clear access: all areas in scope must be cleared of loose items prior to installation unless included as a line item.</t>
        </is>
      </c>
      <c r="D58" s="59" t="n"/>
      <c r="E58" s="59" t="n"/>
      <c r="F58" s="59" t="n"/>
    </row>
    <row r="59" ht="17.8" customHeight="1">
      <c r="B59" s="58" t="inlineStr">
        <is>
          <t>•</t>
        </is>
      </c>
      <c r="C59" s="59" t="inlineStr">
        <is>
          <t>Remove/secure electronics, boxes, small items, breakables, and personal belongings from all work areas.</t>
        </is>
      </c>
      <c r="D59" s="59" t="n"/>
      <c r="E59" s="59" t="n"/>
      <c r="F59" s="59" t="n"/>
    </row>
    <row r="60" ht="17.8" customHeight="1">
      <c r="B60" s="58" t="inlineStr">
        <is>
          <t>•</t>
        </is>
      </c>
      <c r="C60" s="59" t="inlineStr">
        <is>
          <t>Utilities: customer/GC to provide power, lighting, and HVAC as needed for installation.</t>
        </is>
      </c>
      <c r="D60" s="59" t="n"/>
      <c r="E60" s="59" t="n"/>
      <c r="F60" s="59" t="n"/>
    </row>
    <row r="61" ht="17.8" customHeight="1">
      <c r="B61" s="58" t="inlineStr">
        <is>
          <t>•</t>
        </is>
      </c>
      <c r="C61" s="59" t="inlineStr">
        <is>
          <t>Site logistics: customer/GC to coordinate parking/loading access and access cards/keys.</t>
        </is>
      </c>
      <c r="D61" s="59" t="n"/>
      <c r="E61" s="59" t="n"/>
      <c r="F61" s="59" t="n"/>
    </row>
    <row r="62" ht="6" customHeight="1"/>
    <row r="63" ht="20" customHeight="1">
      <c r="C63" s="57" t="inlineStr">
        <is>
          <t>Warranty &amp; cancellations</t>
        </is>
      </c>
      <c r="D63" s="57" t="n"/>
      <c r="E63" s="57" t="n"/>
      <c r="F63" s="57" t="n"/>
    </row>
    <row r="64" ht="17.8" customHeight="1">
      <c r="B64" s="58" t="inlineStr">
        <is>
          <t>•</t>
        </is>
      </c>
      <c r="C64" s="59" t="inlineStr">
        <is>
          <t>DHS provides a one-year labor warranty on workmanship (see one-pager).</t>
        </is>
      </c>
      <c r="D64" s="59" t="n"/>
      <c r="E64" s="59" t="n"/>
      <c r="F64" s="59" t="n"/>
    </row>
    <row r="65" ht="17.8" customHeight="1">
      <c r="B65" s="58" t="inlineStr">
        <is>
          <t>•</t>
        </is>
      </c>
      <c r="C65" s="59" t="inlineStr">
        <is>
          <t>Manufacturer warranties apply separately for materials.</t>
        </is>
      </c>
      <c r="D65" s="59" t="n"/>
      <c r="E65" s="59" t="n"/>
      <c r="F65" s="59" t="n"/>
    </row>
    <row r="66" ht="31.6" customHeight="1">
      <c r="B66" s="58" t="inlineStr">
        <is>
          <t>•</t>
        </is>
      </c>
      <c r="C66" s="59" t="inlineStr">
        <is>
          <t>If the customer cancels or changes product selection after materials are ordered, manufacturer restocking fees and any freight/return costs may apply.</t>
        </is>
      </c>
      <c r="D66" s="59" t="n"/>
      <c r="E66" s="59" t="n"/>
      <c r="F66" s="59" t="n"/>
    </row>
    <row r="67" ht="6" customHeight="1"/>
    <row r="68" ht="20" customHeight="1">
      <c r="C68" s="57" t="inlineStr">
        <is>
          <t>Insurance</t>
        </is>
      </c>
      <c r="D68" s="57" t="n"/>
      <c r="E68" s="57" t="n"/>
      <c r="F68" s="57" t="n"/>
    </row>
    <row r="69" ht="17.8" customHeight="1">
      <c r="B69" s="58" t="inlineStr">
        <is>
          <t>•</t>
        </is>
      </c>
      <c r="C69" s="59" t="inlineStr">
        <is>
          <t>DHS can provide a Certificate of Insurance upon request.</t>
        </is>
      </c>
      <c r="D69" s="59" t="n"/>
      <c r="E69" s="59" t="n"/>
      <c r="F69" s="59" t="n"/>
    </row>
    <row r="70" ht="6" customHeight="1"/>
    <row r="71" ht="20" customHeight="1">
      <c r="C71" s="57" t="inlineStr">
        <is>
          <t>Exclusions / add-ons</t>
        </is>
      </c>
      <c r="D71" s="57" t="n"/>
      <c r="E71" s="57" t="n"/>
      <c r="F71" s="57" t="n"/>
    </row>
    <row r="72" ht="17.8" customHeight="1">
      <c r="B72" s="58" t="inlineStr">
        <is>
          <t>•</t>
        </is>
      </c>
      <c r="C72" s="59" t="inlineStr">
        <is>
          <t>Please review the floor plan/scope areas and notify DHS of any discrepancies prior to deposit being initiated.</t>
        </is>
      </c>
      <c r="D72" s="59" t="n"/>
      <c r="E72" s="59" t="n"/>
      <c r="F72" s="59" t="n"/>
    </row>
    <row r="73" ht="17.8" customHeight="1">
      <c r="B73" s="58" t="inlineStr">
        <is>
          <t>•</t>
        </is>
      </c>
      <c r="C73" s="59" t="inlineStr">
        <is>
          <t>Change orders: any additional work or scope changes must be approved in writing prior to proceeding.</t>
        </is>
      </c>
      <c r="D73" s="59" t="n"/>
      <c r="E73" s="59" t="n"/>
      <c r="F73" s="59" t="n"/>
    </row>
  </sheetData>
  <mergeCells count="34">
    <mergeCell ref="B4:F4"/>
    <mergeCell ref="C52:F52"/>
    <mergeCell ref="C48:F48"/>
    <mergeCell ref="C61:F61"/>
    <mergeCell ref="C39:F39"/>
    <mergeCell ref="C38:F38"/>
    <mergeCell ref="C72:F72"/>
    <mergeCell ref="C57:F57"/>
    <mergeCell ref="C66:F66"/>
    <mergeCell ref="C69:F69"/>
    <mergeCell ref="C68:F68"/>
    <mergeCell ref="C42:F42"/>
    <mergeCell ref="C58:F58"/>
    <mergeCell ref="C64:F64"/>
    <mergeCell ref="D7:E7"/>
    <mergeCell ref="C73:F73"/>
    <mergeCell ref="C54:F54"/>
    <mergeCell ref="C63:F63"/>
    <mergeCell ref="C65:F65"/>
    <mergeCell ref="C47:F47"/>
    <mergeCell ref="C55:F55"/>
    <mergeCell ref="C50:F50"/>
    <mergeCell ref="C44:F44"/>
    <mergeCell ref="D8:E8"/>
    <mergeCell ref="C40:F40"/>
    <mergeCell ref="B3:D3"/>
    <mergeCell ref="C43:F43"/>
    <mergeCell ref="B5:F5"/>
    <mergeCell ref="C46:F46"/>
    <mergeCell ref="C59:F59"/>
    <mergeCell ref="B36:F36"/>
    <mergeCell ref="C51:F51"/>
    <mergeCell ref="C71:F71"/>
    <mergeCell ref="C60:F60"/>
  </mergeCells>
  <printOptions horizontalCentered="1"/>
  <pageMargins left="0.5" right="0.5" top="0.6" bottom="0.6" header="0.3" footer="0.3"/>
  <pageSetup orientation="portrait" paperSize="1" scale="88"/>
  <headerFooter>
    <oddHeader/>
    <oddFooter>&amp;L&amp;"Garamond"&amp;8 Dynamic Home Solutions (DHS)&amp;C&amp;"Garamond"&amp;8 Page &amp;P of &amp;N&amp;R&amp;"Garamond"&amp;8 Chelmsford Office</oddFooter>
    <evenHeader/>
    <evenFooter/>
    <firstHeader/>
    <firstFooter/>
  </headerFooter>
  <rowBreaks count="1" manualBreakCount="1">
    <brk id="35" min="0" max="16383" man="1"/>
  </rowBreaks>
</worksheet>
</file>

<file path=xl/worksheets/sheet14.xml><?xml version="1.0" encoding="utf-8"?>
<worksheet xmlns="http://schemas.openxmlformats.org/spreadsheetml/2006/main">
  <sheetPr>
    <tabColor rgb="00B8C4CE"/>
    <outlinePr summaryBelow="1" summaryRight="1"/>
    <pageSetUpPr fitToPage="0"/>
  </sheetPr>
  <dimension ref="A1:G87"/>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64" t="inlineStr">
        <is>
          <t>PROPOSAL</t>
        </is>
      </c>
    </row>
    <row r="4" ht="38" customHeight="1">
      <c r="B4" s="29" t="inlineStr">
        <is>
          <t>Meriden Dental</t>
        </is>
      </c>
    </row>
    <row r="5" ht="22" customHeight="1">
      <c r="B5" s="5" t="inlineStr">
        <is>
          <t>LVT &amp; carpet tile flooring  —  Preferred pricing</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6.35% on materials</t>
        </is>
      </c>
      <c r="F8" s="33">
        <f>F40</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LVT</t>
        </is>
      </c>
      <c r="D12" s="38" t="n">
        <v>1572</v>
      </c>
      <c r="E12" s="39" t="n">
        <v>2.1</v>
      </c>
      <c r="F12" s="19">
        <f>D12*E12</f>
        <v/>
      </c>
    </row>
    <row r="13" ht="19" customHeight="1">
      <c r="B13" s="36" t="n">
        <v>2</v>
      </c>
      <c r="C13" s="37" t="inlineStr">
        <is>
          <t>Install Carpet Tile</t>
        </is>
      </c>
      <c r="D13" s="38" t="n">
        <v>1176</v>
      </c>
      <c r="E13" s="39" t="n">
        <v>0.95</v>
      </c>
      <c r="F13" s="19">
        <f>D13*E13</f>
        <v/>
      </c>
    </row>
    <row r="14" ht="19" customHeight="1">
      <c r="B14" s="36" t="n">
        <v>3</v>
      </c>
      <c r="C14" s="37" t="inlineStr">
        <is>
          <t>Rip/Haul – Carpet</t>
        </is>
      </c>
      <c r="D14" s="38" t="n">
        <v>1070</v>
      </c>
      <c r="E14" s="39" t="n">
        <v>0.45</v>
      </c>
      <c r="F14" s="19">
        <f>D14*E14</f>
        <v/>
      </c>
    </row>
    <row r="15" ht="19" customHeight="1">
      <c r="B15" s="36" t="n">
        <v>4</v>
      </c>
      <c r="C15" s="37" t="inlineStr">
        <is>
          <t>Rip/Haul – Glue Down</t>
        </is>
      </c>
      <c r="D15" s="38" t="n">
        <v>1429</v>
      </c>
      <c r="E15" s="39" t="n">
        <v>1.45</v>
      </c>
      <c r="F15" s="19">
        <f>D15*E15</f>
        <v/>
      </c>
    </row>
    <row r="16" ht="19" customHeight="1">
      <c r="B16" s="36" t="n">
        <v>5</v>
      </c>
      <c r="C16" s="37" t="inlineStr">
        <is>
          <t>Install Ultraply</t>
        </is>
      </c>
      <c r="D16" s="38" t="n">
        <v>1572</v>
      </c>
      <c r="E16" s="39" t="n">
        <v>1.45</v>
      </c>
      <c r="F16" s="19">
        <f>D16*E16</f>
        <v/>
      </c>
    </row>
    <row r="17" ht="19" customHeight="1">
      <c r="B17" s="36" t="n">
        <v>6</v>
      </c>
      <c r="C17" s="37" t="inlineStr">
        <is>
          <t>Self-Level/skim</t>
        </is>
      </c>
      <c r="D17" s="38" t="n">
        <v>40</v>
      </c>
      <c r="E17" s="39" t="n">
        <v>43</v>
      </c>
      <c r="F17" s="19">
        <f>D17*E17</f>
        <v/>
      </c>
    </row>
    <row r="18" ht="19" customHeight="1">
      <c r="B18" s="36" t="n">
        <v>7</v>
      </c>
      <c r="C18" s="37" t="inlineStr">
        <is>
          <t>Night and Weekend</t>
        </is>
      </c>
      <c r="D18" s="38" t="n">
        <v>4</v>
      </c>
      <c r="E18" s="39" t="n">
        <v>700</v>
      </c>
      <c r="F18" s="19">
        <f>D18*E18</f>
        <v/>
      </c>
    </row>
    <row r="19" ht="19" customHeight="1">
      <c r="B19" s="36" t="n">
        <v>8</v>
      </c>
      <c r="C19" s="37" t="inlineStr">
        <is>
          <t>Install Cove Base</t>
        </is>
      </c>
      <c r="D19" s="38" t="n">
        <v>985</v>
      </c>
      <c r="E19" s="39" t="n">
        <v>1.1</v>
      </c>
      <c r="F19" s="19">
        <f>D19*E19</f>
        <v/>
      </c>
    </row>
    <row r="20" ht="19" customHeight="1">
      <c r="B20" s="36" t="n">
        <v>9</v>
      </c>
      <c r="C20" s="37" t="inlineStr">
        <is>
          <t>Furniture Moving</t>
        </is>
      </c>
      <c r="D20" s="38" t="n">
        <v>12</v>
      </c>
      <c r="E20" s="39" t="n">
        <v>150</v>
      </c>
      <c r="F20" s="19">
        <f>D20*E20</f>
        <v/>
      </c>
    </row>
    <row r="21" ht="6" customHeight="1"/>
    <row r="22" ht="20" customHeight="1">
      <c r="B22" s="34" t="n"/>
      <c r="C22" s="35" t="inlineStr">
        <is>
          <t>MATERIALS</t>
        </is>
      </c>
      <c r="D22" s="34" t="n"/>
      <c r="E22" s="34" t="n"/>
      <c r="F22" s="34" t="n"/>
    </row>
    <row r="23" ht="19" customHeight="1">
      <c r="B23" s="36" t="n">
        <v>10</v>
      </c>
      <c r="C23" s="37" t="inlineStr">
        <is>
          <t>Mannington Spacia LVT</t>
        </is>
      </c>
      <c r="D23" s="38" t="n">
        <v>1572</v>
      </c>
      <c r="E23" s="39" t="n">
        <v>2.35</v>
      </c>
      <c r="F23" s="19">
        <f>D23*E23</f>
        <v/>
      </c>
    </row>
    <row r="24" ht="19" customHeight="1">
      <c r="B24" s="36" t="n">
        <v>11</v>
      </c>
      <c r="C24" s="37" t="inlineStr">
        <is>
          <t>MoistureLoc LVT Adhesive</t>
        </is>
      </c>
      <c r="D24" s="38" t="n">
        <v>6</v>
      </c>
      <c r="E24" s="39" t="n">
        <v>199</v>
      </c>
      <c r="F24" s="19">
        <f>D24*E24</f>
        <v/>
      </c>
    </row>
    <row r="25" ht="19" customHeight="1">
      <c r="B25" s="36" t="n">
        <v>12</v>
      </c>
      <c r="C25" s="37" t="inlineStr">
        <is>
          <t>Mannington Carpet Tile Style – Silhouette Color-Bonds</t>
        </is>
      </c>
      <c r="D25" s="38" t="n">
        <v>1176</v>
      </c>
      <c r="E25" s="39" t="n">
        <v>3.95</v>
      </c>
      <c r="F25" s="19">
        <f>D25*E25</f>
        <v/>
      </c>
    </row>
    <row r="26" ht="19" customHeight="1">
      <c r="B26" s="36" t="n">
        <v>13</v>
      </c>
      <c r="C26" s="37" t="inlineStr">
        <is>
          <t>Mannington Infinity II Pressure Sensitive Adhesives</t>
        </is>
      </c>
      <c r="D26" s="38" t="n">
        <v>2</v>
      </c>
      <c r="E26" s="39" t="n">
        <v>179.5</v>
      </c>
      <c r="F26" s="19">
        <f>D26*E26</f>
        <v/>
      </c>
    </row>
    <row r="27" ht="19" customHeight="1">
      <c r="B27" s="36" t="n">
        <v>14</v>
      </c>
      <c r="C27" s="37" t="inlineStr">
        <is>
          <t>Mannington Assure Sealer</t>
        </is>
      </c>
      <c r="D27" s="38" t="n">
        <v>2</v>
      </c>
      <c r="E27" s="39" t="n">
        <v>228.5</v>
      </c>
      <c r="F27" s="19">
        <f>D27*E27</f>
        <v/>
      </c>
    </row>
    <row r="28" ht="19" customHeight="1">
      <c r="B28" s="36" t="n">
        <v>15</v>
      </c>
      <c r="C28" s="37" t="inlineStr">
        <is>
          <t>Ultraply</t>
        </is>
      </c>
      <c r="D28" s="38" t="n">
        <v>49</v>
      </c>
      <c r="E28" s="39" t="n">
        <v>34</v>
      </c>
      <c r="F28" s="19">
        <f>D28*E28</f>
        <v/>
      </c>
    </row>
    <row r="29" ht="19" customHeight="1">
      <c r="B29" s="36" t="n">
        <v>16</v>
      </c>
      <c r="C29" s="37" t="inlineStr">
        <is>
          <t>Leveler/Prep Materials</t>
        </is>
      </c>
      <c r="D29" s="38" t="n">
        <v>40</v>
      </c>
      <c r="E29" s="39" t="n">
        <v>34.5</v>
      </c>
      <c r="F29" s="19">
        <f>D29*E29</f>
        <v/>
      </c>
    </row>
    <row r="30" ht="19" customHeight="1">
      <c r="B30" s="36" t="n">
        <v>17</v>
      </c>
      <c r="C30" s="37" t="inlineStr">
        <is>
          <t>4" Cove Base 1/8" – customer to select color</t>
        </is>
      </c>
      <c r="D30" s="38" t="n">
        <v>985</v>
      </c>
      <c r="E30" s="39" t="n">
        <v>1.21</v>
      </c>
      <c r="F30" s="19">
        <f>D30*E30</f>
        <v/>
      </c>
    </row>
    <row r="31" ht="19" customHeight="1">
      <c r="B31" s="36" t="n">
        <v>18</v>
      </c>
      <c r="C31" s="37" t="inlineStr">
        <is>
          <t>Rubber T-caps and stairnose (1) – customer to select color</t>
        </is>
      </c>
      <c r="D31" s="38" t="n">
        <v>12</v>
      </c>
      <c r="E31" s="39" t="n">
        <v>32</v>
      </c>
      <c r="F31" s="19">
        <f>D31*E31</f>
        <v/>
      </c>
    </row>
    <row r="32" ht="6" customHeight="1"/>
    <row r="33" ht="20" customHeight="1">
      <c r="B33" s="34" t="n"/>
      <c r="C33" s="35" t="inlineStr">
        <is>
          <t>FREIGHT &amp; DISTRIBUTION</t>
        </is>
      </c>
      <c r="D33" s="34" t="n"/>
      <c r="E33" s="34" t="n"/>
      <c r="F33" s="34" t="n"/>
    </row>
    <row r="34" ht="19" customHeight="1">
      <c r="B34" s="36" t="n">
        <v>19</v>
      </c>
      <c r="C34" s="37" t="inlineStr">
        <is>
          <t>Mannington Freight</t>
        </is>
      </c>
      <c r="D34" s="38" t="n">
        <v>1</v>
      </c>
      <c r="E34" s="39" t="n">
        <v>492.5</v>
      </c>
      <c r="F34" s="19">
        <f>D34*E34</f>
        <v/>
      </c>
    </row>
    <row r="35" ht="10" customHeight="1"/>
    <row r="36" ht="20" customHeight="1">
      <c r="B36" s="41" t="n"/>
      <c r="C36" s="42" t="inlineStr">
        <is>
          <t>Labor subtotal</t>
        </is>
      </c>
      <c r="D36" s="41" t="n"/>
      <c r="E36" s="41" t="n"/>
      <c r="F36" s="43">
        <f>SUM(F12:F20)</f>
        <v/>
      </c>
    </row>
    <row r="37" ht="20" customHeight="1">
      <c r="C37" s="44" t="inlineStr">
        <is>
          <t>Materials subtotal</t>
        </is>
      </c>
      <c r="F37" s="45">
        <f>SUM(F23:F31)</f>
        <v/>
      </c>
    </row>
    <row r="38" ht="20" customHeight="1">
      <c r="C38" s="44" t="inlineStr">
        <is>
          <t>Freight &amp; distribution</t>
        </is>
      </c>
      <c r="F38" s="45">
        <f>SUM(F34)</f>
        <v/>
      </c>
    </row>
    <row r="39" ht="20" customHeight="1">
      <c r="C39" s="44" t="inlineStr">
        <is>
          <t>Tax on materials</t>
        </is>
      </c>
      <c r="E39" s="46" t="n">
        <v>0.0635</v>
      </c>
      <c r="F39" s="45">
        <f>F37*E39</f>
        <v/>
      </c>
    </row>
    <row r="40" ht="30" customHeight="1">
      <c r="B40" s="22" t="n"/>
      <c r="C40" s="47" t="inlineStr">
        <is>
          <t>TOTAL</t>
        </is>
      </c>
      <c r="D40" s="22" t="n"/>
      <c r="E40" s="22" t="n"/>
      <c r="F40" s="48">
        <f>F36+F37+F38+F39</f>
        <v/>
      </c>
    </row>
    <row r="41" ht="24" customHeight="1">
      <c r="B41" s="49" t="n"/>
      <c r="C41" s="50" t="inlineStr">
        <is>
          <t>Deposit due on approval</t>
        </is>
      </c>
      <c r="D41" s="49" t="n"/>
      <c r="E41" s="51" t="n">
        <v>0.5</v>
      </c>
      <c r="F41" s="52">
        <f>F40*E41</f>
        <v/>
      </c>
    </row>
    <row r="42" ht="20" customHeight="1">
      <c r="B42" s="53" t="n"/>
      <c r="C42" s="54" t="inlineStr">
        <is>
          <t>Balance due on completion</t>
        </is>
      </c>
      <c r="D42" s="53" t="n"/>
      <c r="E42" s="53" t="n"/>
      <c r="F42" s="55">
        <f>F40-F41</f>
        <v/>
      </c>
    </row>
    <row r="43"/>
    <row r="44" ht="26" customHeight="1">
      <c r="B44" s="56" t="inlineStr">
        <is>
          <t>PROJECT NOTES, TERMS &amp; CUSTOMER RESPONSIBILITIES</t>
        </is>
      </c>
      <c r="C44" s="6" t="n"/>
      <c r="D44" s="6" t="n"/>
      <c r="E44" s="6" t="n"/>
      <c r="F44" s="6" t="n"/>
    </row>
    <row r="45" ht="6" customHeight="1"/>
    <row r="46" ht="20" customHeight="1">
      <c r="C46" s="57" t="inlineStr">
        <is>
          <t>Estimate validity &amp; schedule</t>
        </is>
      </c>
      <c r="D46" s="57" t="n"/>
      <c r="E46" s="57" t="n"/>
      <c r="F46" s="57" t="n"/>
    </row>
    <row r="47" ht="17.8" customHeight="1">
      <c r="B47" s="58" t="inlineStr">
        <is>
          <t>•</t>
        </is>
      </c>
      <c r="C47" s="59" t="inlineStr">
        <is>
          <t>This estimate is valid for 30 days from the date issued.</t>
        </is>
      </c>
      <c r="D47" s="59" t="n"/>
      <c r="E47" s="59" t="n"/>
      <c r="F47" s="59" t="n"/>
    </row>
    <row r="48" ht="17.8" customHeight="1">
      <c r="B48" s="58" t="inlineStr">
        <is>
          <t>•</t>
        </is>
      </c>
      <c r="C48" s="59" t="inlineStr">
        <is>
          <t>Product lead time is estimated at 3–6 weeks from approval/order placement (lead times can change).</t>
        </is>
      </c>
      <c r="D48" s="59" t="n"/>
      <c r="E48" s="59" t="n"/>
      <c r="F48" s="59" t="n"/>
    </row>
    <row r="49" ht="6" customHeight="1"/>
    <row r="50" ht="20" customHeight="1">
      <c r="C50" s="57" t="inlineStr">
        <is>
          <t>Payment terms</t>
        </is>
      </c>
      <c r="D50" s="57" t="n"/>
      <c r="E50" s="57" t="n"/>
      <c r="F50" s="57" t="n"/>
    </row>
    <row r="51" ht="17.8" customHeight="1">
      <c r="B51" s="58" t="inlineStr">
        <is>
          <t>•</t>
        </is>
      </c>
      <c r="C51" s="59" t="inlineStr">
        <is>
          <t>50% deposit due upfront to release materials and secure scheduling.</t>
        </is>
      </c>
      <c r="D51" s="59" t="n"/>
      <c r="E51" s="59" t="n"/>
      <c r="F51" s="59" t="n"/>
    </row>
    <row r="52" ht="17.8" customHeight="1">
      <c r="B52" s="58" t="inlineStr">
        <is>
          <t>•</t>
        </is>
      </c>
      <c r="C52" s="59" t="inlineStr">
        <is>
          <t>Remaining balance due upon project completion (final walk-through/substantial completion).</t>
        </is>
      </c>
      <c r="D52" s="59" t="n"/>
      <c r="E52" s="59" t="n"/>
      <c r="F52" s="59" t="n"/>
    </row>
    <row r="53" ht="6" customHeight="1"/>
    <row r="54" ht="20" customHeight="1">
      <c r="C54" s="57" t="inlineStr">
        <is>
          <t>Subfloor &amp; floor prep</t>
        </is>
      </c>
      <c r="D54" s="57" t="n"/>
      <c r="E54" s="57" t="n"/>
      <c r="F54" s="57" t="n"/>
    </row>
    <row r="55" ht="17.8" customHeight="1">
      <c r="B55" s="58" t="inlineStr">
        <is>
          <t>•</t>
        </is>
      </c>
      <c r="C55" s="59" t="inlineStr">
        <is>
          <t>Floor prep (self-leveling/skim/patch) is included as listed in the line items.</t>
        </is>
      </c>
      <c r="D55" s="59" t="n"/>
      <c r="E55" s="59" t="n"/>
      <c r="F55" s="59" t="n"/>
    </row>
    <row r="56" ht="31.6" customHeight="1">
      <c r="B56" s="58" t="inlineStr">
        <is>
          <t>•</t>
        </is>
      </c>
      <c r="C56" s="59" t="inlineStr">
        <is>
          <t>Any additional prep required after demo (patching/skim-coating/self-leveling beyond what's included) will be reviewed with the customer and priced as an approved change before proceeding.</t>
        </is>
      </c>
      <c r="D56" s="59" t="n"/>
      <c r="E56" s="59" t="n"/>
      <c r="F56" s="59" t="n"/>
    </row>
    <row r="57" ht="17.8" customHeight="1">
      <c r="B57" s="58" t="inlineStr">
        <is>
          <t>•</t>
        </is>
      </c>
      <c r="C57" s="59" t="inlineStr">
        <is>
          <t>If moisture issues are discovered, moisture mitigation will be reviewed and priced as an approved change before proceeding.</t>
        </is>
      </c>
      <c r="D57" s="59" t="n"/>
      <c r="E57" s="59" t="n"/>
      <c r="F57" s="59" t="n"/>
    </row>
    <row r="58" ht="6" customHeight="1"/>
    <row r="59" ht="20" customHeight="1">
      <c r="C59" s="57" t="inlineStr">
        <is>
          <t>Work hours &amp; access</t>
        </is>
      </c>
      <c r="D59" s="57" t="n"/>
      <c r="E59" s="57" t="n"/>
      <c r="F59" s="57" t="n"/>
    </row>
    <row r="60" ht="17.8" customHeight="1">
      <c r="B60" s="58" t="inlineStr">
        <is>
          <t>•</t>
        </is>
      </c>
      <c r="C60" s="59" t="inlineStr">
        <is>
          <t>Estimate accounts for work performed at night and/or over weekends as listed in the scope.</t>
        </is>
      </c>
      <c r="D60" s="59" t="n"/>
      <c r="E60" s="59" t="n"/>
      <c r="F60" s="59" t="n"/>
    </row>
    <row r="61" ht="17.8" customHeight="1">
      <c r="B61" s="58" t="inlineStr">
        <is>
          <t>•</t>
        </is>
      </c>
      <c r="C61" s="59" t="inlineStr">
        <is>
          <t>Customer to provide site access during scheduled work hours and ensure DHS can work without interruption.</t>
        </is>
      </c>
      <c r="D61" s="59" t="n"/>
      <c r="E61" s="59" t="n"/>
      <c r="F61" s="59" t="n"/>
    </row>
    <row r="62" ht="6" customHeight="1"/>
    <row r="63" ht="20" customHeight="1">
      <c r="C63" s="57" t="inlineStr">
        <is>
          <t>Fixed items</t>
        </is>
      </c>
      <c r="D63" s="57" t="n"/>
      <c r="E63" s="57" t="n"/>
      <c r="F63" s="57" t="n"/>
    </row>
    <row r="64" ht="17.8" customHeight="1">
      <c r="B64" s="58" t="inlineStr">
        <is>
          <t>•</t>
        </is>
      </c>
      <c r="C64" s="59" t="inlineStr">
        <is>
          <t>DHS will do its best to install neatly around fixed items where removal is not possible.</t>
        </is>
      </c>
      <c r="D64" s="59" t="n"/>
      <c r="E64" s="59" t="n"/>
      <c r="F64" s="59" t="n"/>
    </row>
    <row r="65" ht="6" customHeight="1"/>
    <row r="66" ht="20" customHeight="1">
      <c r="C66" s="57" t="inlineStr">
        <is>
          <t>Customer responsibilities (prior to start of work)</t>
        </is>
      </c>
      <c r="D66" s="57" t="n"/>
      <c r="E66" s="57" t="n"/>
      <c r="F66" s="57" t="n"/>
    </row>
    <row r="67" ht="17.8" customHeight="1">
      <c r="B67" s="58" t="inlineStr">
        <is>
          <t>•</t>
        </is>
      </c>
      <c r="C67" s="59" t="inlineStr">
        <is>
          <t>Clear access: all areas in scope must be cleared of loose items prior to installation unless included as a line item.</t>
        </is>
      </c>
      <c r="D67" s="59" t="n"/>
      <c r="E67" s="59" t="n"/>
      <c r="F67" s="59" t="n"/>
    </row>
    <row r="68" ht="17.8" customHeight="1">
      <c r="B68" s="58" t="inlineStr">
        <is>
          <t>•</t>
        </is>
      </c>
      <c r="C68" s="59" t="inlineStr">
        <is>
          <t>Remove/secure electronics, boxes, small items, breakables, and personal belongings from all work areas.</t>
        </is>
      </c>
      <c r="D68" s="59" t="n"/>
      <c r="E68" s="59" t="n"/>
      <c r="F68" s="59" t="n"/>
    </row>
    <row r="69" ht="17.8" customHeight="1">
      <c r="B69" s="58" t="inlineStr">
        <is>
          <t>•</t>
        </is>
      </c>
      <c r="C69" s="59" t="inlineStr">
        <is>
          <t>Utilities: customer/GC to provide power, lighting, and HVAC as needed for installation.</t>
        </is>
      </c>
      <c r="D69" s="59" t="n"/>
      <c r="E69" s="59" t="n"/>
      <c r="F69" s="59" t="n"/>
    </row>
    <row r="70" ht="17.8" customHeight="1">
      <c r="B70" s="58" t="inlineStr">
        <is>
          <t>•</t>
        </is>
      </c>
      <c r="C70" s="59" t="inlineStr">
        <is>
          <t>Site logistics: customer/GC to coordinate parking/loading access and access cards/keys.</t>
        </is>
      </c>
      <c r="D70" s="59" t="n"/>
      <c r="E70" s="59" t="n"/>
      <c r="F70" s="59" t="n"/>
    </row>
    <row r="71" ht="6" customHeight="1"/>
    <row r="72" ht="20" customHeight="1">
      <c r="C72" s="57" t="inlineStr">
        <is>
          <t>Dental chairs &amp; equipment</t>
        </is>
      </c>
      <c r="D72" s="57" t="n"/>
      <c r="E72" s="57" t="n"/>
      <c r="F72" s="57" t="n"/>
    </row>
    <row r="73" ht="31.6" customHeight="1">
      <c r="B73" s="58" t="inlineStr">
        <is>
          <t>•</t>
        </is>
      </c>
      <c r="C73" s="59" t="inlineStr">
        <is>
          <t>Customer is responsible for having dental chair control units and/or equipment attachments disconnected/removed so chairs can be safely moved for installation access.</t>
        </is>
      </c>
      <c r="D73" s="59" t="n"/>
      <c r="E73" s="59" t="n"/>
      <c r="F73" s="59" t="n"/>
    </row>
    <row r="74" ht="31.6" customHeight="1">
      <c r="B74" s="58" t="inlineStr">
        <is>
          <t>•</t>
        </is>
      </c>
      <c r="C74" s="59" t="inlineStr">
        <is>
          <t>DHS will take reasonable care to protect chairs/equipment but is not responsible for their proper functioning or operation after installation.</t>
        </is>
      </c>
      <c r="D74" s="59" t="n"/>
      <c r="E74" s="59" t="n"/>
      <c r="F74" s="59" t="n"/>
    </row>
    <row r="75" ht="31.6" customHeight="1">
      <c r="B75" s="58" t="inlineStr">
        <is>
          <t>•</t>
        </is>
      </c>
      <c r="C75" s="59" t="inlineStr">
        <is>
          <t>If chairs/equipment are not properly disconnected at the scheduled start, DHS may pause, reschedule, and/or bill additional labor for delays.</t>
        </is>
      </c>
      <c r="D75" s="59" t="n"/>
      <c r="E75" s="59" t="n"/>
      <c r="F75" s="59" t="n"/>
    </row>
    <row r="76" ht="6" customHeight="1"/>
    <row r="77" ht="20" customHeight="1">
      <c r="C77" s="57" t="inlineStr">
        <is>
          <t>Warranty &amp; cancellations</t>
        </is>
      </c>
      <c r="D77" s="57" t="n"/>
      <c r="E77" s="57" t="n"/>
      <c r="F77" s="57" t="n"/>
    </row>
    <row r="78" ht="17.8" customHeight="1">
      <c r="B78" s="58" t="inlineStr">
        <is>
          <t>•</t>
        </is>
      </c>
      <c r="C78" s="59" t="inlineStr">
        <is>
          <t>DHS provides a one-year labor warranty on workmanship (see one-pager).</t>
        </is>
      </c>
      <c r="D78" s="59" t="n"/>
      <c r="E78" s="59" t="n"/>
      <c r="F78" s="59" t="n"/>
    </row>
    <row r="79" ht="17.8" customHeight="1">
      <c r="B79" s="58" t="inlineStr">
        <is>
          <t>•</t>
        </is>
      </c>
      <c r="C79" s="59" t="inlineStr">
        <is>
          <t>Manufacturer warranties apply separately for materials.</t>
        </is>
      </c>
      <c r="D79" s="59" t="n"/>
      <c r="E79" s="59" t="n"/>
      <c r="F79" s="59" t="n"/>
    </row>
    <row r="80" ht="31.6" customHeight="1">
      <c r="B80" s="58" t="inlineStr">
        <is>
          <t>•</t>
        </is>
      </c>
      <c r="C80" s="59" t="inlineStr">
        <is>
          <t>If the customer cancels or changes product selection after materials are ordered, manufacturer restocking fees and any freight/return costs may apply.</t>
        </is>
      </c>
      <c r="D80" s="59" t="n"/>
      <c r="E80" s="59" t="n"/>
      <c r="F80" s="59" t="n"/>
    </row>
    <row r="81" ht="6" customHeight="1"/>
    <row r="82" ht="20" customHeight="1">
      <c r="C82" s="57" t="inlineStr">
        <is>
          <t>Insurance</t>
        </is>
      </c>
      <c r="D82" s="57" t="n"/>
      <c r="E82" s="57" t="n"/>
      <c r="F82" s="57" t="n"/>
    </row>
    <row r="83" ht="17.8" customHeight="1">
      <c r="B83" s="58" t="inlineStr">
        <is>
          <t>•</t>
        </is>
      </c>
      <c r="C83" s="59" t="inlineStr">
        <is>
          <t>DHS can provide a Certificate of Insurance upon request.</t>
        </is>
      </c>
      <c r="D83" s="59" t="n"/>
      <c r="E83" s="59" t="n"/>
      <c r="F83" s="59" t="n"/>
    </row>
    <row r="84" ht="6" customHeight="1"/>
    <row r="85" ht="20" customHeight="1">
      <c r="C85" s="57" t="inlineStr">
        <is>
          <t>Exclusions / add-ons</t>
        </is>
      </c>
      <c r="D85" s="57" t="n"/>
      <c r="E85" s="57" t="n"/>
      <c r="F85" s="57" t="n"/>
    </row>
    <row r="86" ht="17.8" customHeight="1">
      <c r="B86" s="58" t="inlineStr">
        <is>
          <t>•</t>
        </is>
      </c>
      <c r="C86" s="59" t="inlineStr">
        <is>
          <t>Please review the floor plan/scope areas and notify DHS of any discrepancies prior to deposit being initiated.</t>
        </is>
      </c>
      <c r="D86" s="59" t="n"/>
      <c r="E86" s="59" t="n"/>
      <c r="F86" s="59" t="n"/>
    </row>
    <row r="87" ht="17.8" customHeight="1">
      <c r="B87" s="58" t="inlineStr">
        <is>
          <t>•</t>
        </is>
      </c>
      <c r="C87" s="59" t="inlineStr">
        <is>
          <t>Change orders: any additional work or scope changes must be approved in writing prior to proceeding.</t>
        </is>
      </c>
      <c r="D87" s="59" t="n"/>
      <c r="E87" s="59" t="n"/>
      <c r="F87" s="59" t="n"/>
    </row>
  </sheetData>
  <mergeCells count="39">
    <mergeCell ref="B4:F4"/>
    <mergeCell ref="C52:F52"/>
    <mergeCell ref="C70:F70"/>
    <mergeCell ref="C48:F48"/>
    <mergeCell ref="C61:F61"/>
    <mergeCell ref="C82:F82"/>
    <mergeCell ref="C72:F72"/>
    <mergeCell ref="C67:F67"/>
    <mergeCell ref="C57:F57"/>
    <mergeCell ref="C66:F66"/>
    <mergeCell ref="C78:F78"/>
    <mergeCell ref="C69:F69"/>
    <mergeCell ref="C87:F87"/>
    <mergeCell ref="C77:F77"/>
    <mergeCell ref="C83:F83"/>
    <mergeCell ref="C86:F86"/>
    <mergeCell ref="C68:F68"/>
    <mergeCell ref="B44:F44"/>
    <mergeCell ref="C74:F74"/>
    <mergeCell ref="C64:F64"/>
    <mergeCell ref="D7:E7"/>
    <mergeCell ref="C79:F79"/>
    <mergeCell ref="C73:F73"/>
    <mergeCell ref="C54:F54"/>
    <mergeCell ref="C63:F63"/>
    <mergeCell ref="C47:F47"/>
    <mergeCell ref="C85:F85"/>
    <mergeCell ref="C55:F55"/>
    <mergeCell ref="C50:F50"/>
    <mergeCell ref="D8:E8"/>
    <mergeCell ref="B3:D3"/>
    <mergeCell ref="C80:F80"/>
    <mergeCell ref="C75:F75"/>
    <mergeCell ref="C56:F56"/>
    <mergeCell ref="B5:F5"/>
    <mergeCell ref="C46:F46"/>
    <mergeCell ref="C59:F59"/>
    <mergeCell ref="C51:F51"/>
    <mergeCell ref="C60:F60"/>
  </mergeCells>
  <printOptions horizontalCentered="1"/>
  <pageMargins left="0.5" right="0.5" top="0.6" bottom="0.6" header="0.3" footer="0.3"/>
  <pageSetup orientation="portrait" paperSize="1" scale="88"/>
  <headerFooter>
    <oddHeader/>
    <oddFooter>&amp;L&amp;"Garamond"&amp;8 Dynamic Home Solutions (DHS)&amp;C&amp;"Garamond"&amp;8 Page &amp;P of &amp;N&amp;R&amp;"Garamond"&amp;8 Meriden Dental</oddFooter>
    <evenHeader/>
    <evenFooter/>
    <firstHeader/>
    <firstFooter/>
  </headerFooter>
  <rowBreaks count="1" manualBreakCount="1">
    <brk id="43" min="0" max="16383" man="1"/>
  </rowBreaks>
</worksheet>
</file>

<file path=xl/worksheets/sheet15.xml><?xml version="1.0" encoding="utf-8"?>
<worksheet xmlns="http://schemas.openxmlformats.org/spreadsheetml/2006/main">
  <sheetPr>
    <tabColor rgb="00B8C4CE"/>
    <outlinePr summaryBelow="1" summaryRight="1"/>
    <pageSetUpPr fitToPage="0"/>
  </sheetPr>
  <dimension ref="A1:G80"/>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64" t="inlineStr">
        <is>
          <t>PROPOSAL</t>
        </is>
      </c>
    </row>
    <row r="4" ht="38" customHeight="1">
      <c r="B4" s="29" t="inlineStr">
        <is>
          <t>Family Dental Newington</t>
        </is>
      </c>
    </row>
    <row r="5" ht="22" customHeight="1">
      <c r="B5" s="5" t="inlineStr">
        <is>
          <t>Carpet tile flooring</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6.35% on materials</t>
        </is>
      </c>
      <c r="F8" s="33">
        <f>F34</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Carpet Tile</t>
        </is>
      </c>
      <c r="D12" s="38" t="n">
        <v>2635</v>
      </c>
      <c r="E12" s="39" t="n">
        <v>0.95</v>
      </c>
      <c r="F12" s="19">
        <f>D12*E12</f>
        <v/>
      </c>
    </row>
    <row r="13" ht="19" customHeight="1">
      <c r="B13" s="36" t="n">
        <v>2</v>
      </c>
      <c r="C13" s="37" t="inlineStr">
        <is>
          <t>Rip/Haul – Carpet</t>
        </is>
      </c>
      <c r="D13" s="38" t="n">
        <v>2395</v>
      </c>
      <c r="E13" s="39" t="n">
        <v>0.45</v>
      </c>
      <c r="F13" s="19">
        <f>D13*E13</f>
        <v/>
      </c>
    </row>
    <row r="14" ht="19" customHeight="1">
      <c r="B14" s="36" t="n">
        <v>3</v>
      </c>
      <c r="C14" s="37" t="inlineStr">
        <is>
          <t>Night and Weekend</t>
        </is>
      </c>
      <c r="D14" s="38" t="n">
        <v>1</v>
      </c>
      <c r="E14" s="39" t="n">
        <v>800</v>
      </c>
      <c r="F14" s="19">
        <f>D14*E14</f>
        <v/>
      </c>
    </row>
    <row r="15" ht="19" customHeight="1">
      <c r="B15" s="36" t="n">
        <v>4</v>
      </c>
      <c r="C15" s="37" t="inlineStr">
        <is>
          <t>Install Cove Base</t>
        </is>
      </c>
      <c r="D15" s="38" t="n">
        <v>900</v>
      </c>
      <c r="E15" s="39" t="n">
        <v>1.1</v>
      </c>
      <c r="F15" s="19">
        <f>D15*E15</f>
        <v/>
      </c>
    </row>
    <row r="16" ht="19" customHeight="1">
      <c r="B16" s="36" t="n">
        <v>5</v>
      </c>
      <c r="C16" s="37" t="inlineStr">
        <is>
          <t>Furniture Moving</t>
        </is>
      </c>
      <c r="D16" s="38" t="n">
        <v>4</v>
      </c>
      <c r="E16" s="39" t="n">
        <v>150</v>
      </c>
      <c r="F16" s="19">
        <f>D16*E16</f>
        <v/>
      </c>
    </row>
    <row r="17" ht="6" customHeight="1"/>
    <row r="18" ht="20" customHeight="1">
      <c r="B18" s="34" t="n"/>
      <c r="C18" s="35" t="inlineStr">
        <is>
          <t>MATERIALS</t>
        </is>
      </c>
      <c r="D18" s="34" t="n"/>
      <c r="E18" s="34" t="n"/>
      <c r="F18" s="34" t="n"/>
    </row>
    <row r="19" ht="19" customHeight="1">
      <c r="B19" s="36" t="n">
        <v>6</v>
      </c>
      <c r="C19" s="37" t="inlineStr">
        <is>
          <t>Mannington Carpet Tile Silhouette Blocks</t>
        </is>
      </c>
      <c r="D19" s="38" t="n">
        <v>2752</v>
      </c>
      <c r="E19" s="39" t="n">
        <v>3.95</v>
      </c>
      <c r="F19" s="19">
        <f>D19*E19</f>
        <v/>
      </c>
    </row>
    <row r="20" ht="19" customHeight="1">
      <c r="B20" s="36" t="n">
        <v>7</v>
      </c>
      <c r="C20" s="37" t="inlineStr">
        <is>
          <t>Mannington Infinity II Pressure Sensitive Adhesives</t>
        </is>
      </c>
      <c r="D20" s="38" t="n">
        <v>3</v>
      </c>
      <c r="E20" s="39" t="n">
        <v>179.5</v>
      </c>
      <c r="F20" s="19">
        <f>D20*E20</f>
        <v/>
      </c>
    </row>
    <row r="21" ht="19" customHeight="1">
      <c r="B21" s="36" t="n">
        <v>8</v>
      </c>
      <c r="C21" s="37" t="inlineStr">
        <is>
          <t>Mannington Assure Sealer</t>
        </is>
      </c>
      <c r="D21" s="38" t="n">
        <v>3</v>
      </c>
      <c r="E21" s="39" t="n">
        <v>228.5</v>
      </c>
      <c r="F21" s="19">
        <f>D21*E21</f>
        <v/>
      </c>
    </row>
    <row r="22" ht="19" customHeight="1">
      <c r="B22" s="36" t="n">
        <v>9</v>
      </c>
      <c r="C22" s="37" t="inlineStr">
        <is>
          <t>4" Cove Base 1/8"</t>
        </is>
      </c>
      <c r="D22" s="38" t="n">
        <v>900</v>
      </c>
      <c r="E22" s="39" t="n">
        <v>1.2</v>
      </c>
      <c r="F22" s="19">
        <f>D22*E22</f>
        <v/>
      </c>
    </row>
    <row r="23" ht="19" customHeight="1">
      <c r="B23" s="36" t="n">
        <v>10</v>
      </c>
      <c r="C23" s="37" t="inlineStr">
        <is>
          <t>Rubber Stairnose for Platforms</t>
        </is>
      </c>
      <c r="D23" s="38" t="n">
        <v>6</v>
      </c>
      <c r="E23" s="39" t="n">
        <v>42</v>
      </c>
      <c r="F23" s="19">
        <f>D23*E23</f>
        <v/>
      </c>
    </row>
    <row r="24" ht="19" customHeight="1">
      <c r="B24" s="36" t="n">
        <v>11</v>
      </c>
      <c r="C24" s="37" t="inlineStr">
        <is>
          <t>Rubber T-caps</t>
        </is>
      </c>
      <c r="D24" s="38" t="n">
        <v>7</v>
      </c>
      <c r="E24" s="39" t="n">
        <v>32</v>
      </c>
      <c r="F24" s="19">
        <f>D24*E24</f>
        <v/>
      </c>
    </row>
    <row r="25" ht="6" customHeight="1"/>
    <row r="26" ht="20" customHeight="1">
      <c r="B26" s="34" t="n"/>
      <c r="C26" s="35" t="inlineStr">
        <is>
          <t>FREIGHT &amp; DISTRIBUTION</t>
        </is>
      </c>
      <c r="D26" s="34" t="n"/>
      <c r="E26" s="34" t="n"/>
      <c r="F26" s="34" t="n"/>
    </row>
    <row r="27" ht="19" customHeight="1">
      <c r="B27" s="36" t="n">
        <v>12</v>
      </c>
      <c r="C27" s="37" t="inlineStr">
        <is>
          <t>Mannington Freight</t>
        </is>
      </c>
      <c r="D27" s="38" t="n">
        <v>1</v>
      </c>
      <c r="E27" s="39" t="n">
        <v>430</v>
      </c>
      <c r="F27" s="19">
        <f>D27*E27</f>
        <v/>
      </c>
    </row>
    <row r="28" ht="19" customHeight="1">
      <c r="B28" s="36" t="n">
        <v>13</v>
      </c>
      <c r="C28" s="37" t="inlineStr">
        <is>
          <t>NRF Freight</t>
        </is>
      </c>
      <c r="D28" s="38" t="n">
        <v>1</v>
      </c>
      <c r="E28" s="39" t="n">
        <v>115</v>
      </c>
      <c r="F28" s="19">
        <f>D28*E28</f>
        <v/>
      </c>
    </row>
    <row r="29" ht="10" customHeight="1"/>
    <row r="30" ht="20" customHeight="1">
      <c r="B30" s="41" t="n"/>
      <c r="C30" s="42" t="inlineStr">
        <is>
          <t>Labor subtotal</t>
        </is>
      </c>
      <c r="D30" s="41" t="n"/>
      <c r="E30" s="41" t="n"/>
      <c r="F30" s="43">
        <f>SUM(F12:F16)</f>
        <v/>
      </c>
    </row>
    <row r="31" ht="20" customHeight="1">
      <c r="C31" s="44" t="inlineStr">
        <is>
          <t>Materials subtotal</t>
        </is>
      </c>
      <c r="F31" s="45">
        <f>SUM(F19:F24)</f>
        <v/>
      </c>
    </row>
    <row r="32" ht="20" customHeight="1">
      <c r="C32" s="44" t="inlineStr">
        <is>
          <t>Freight &amp; distribution</t>
        </is>
      </c>
      <c r="F32" s="45">
        <f>SUM(F27:F28)</f>
        <v/>
      </c>
    </row>
    <row r="33" ht="20" customHeight="1">
      <c r="C33" s="44" t="inlineStr">
        <is>
          <t>Tax on materials</t>
        </is>
      </c>
      <c r="E33" s="46" t="n">
        <v>0.0635</v>
      </c>
      <c r="F33" s="45">
        <f>F31*E33</f>
        <v/>
      </c>
    </row>
    <row r="34" ht="30" customHeight="1">
      <c r="B34" s="22" t="n"/>
      <c r="C34" s="47" t="inlineStr">
        <is>
          <t>TOTAL</t>
        </is>
      </c>
      <c r="D34" s="22" t="n"/>
      <c r="E34" s="22" t="n"/>
      <c r="F34" s="48">
        <f>F30+F31+F32+F33</f>
        <v/>
      </c>
    </row>
    <row r="35" ht="24" customHeight="1">
      <c r="B35" s="49" t="n"/>
      <c r="C35" s="50" t="inlineStr">
        <is>
          <t>Deposit due on approval</t>
        </is>
      </c>
      <c r="D35" s="49" t="n"/>
      <c r="E35" s="51" t="n">
        <v>0.5</v>
      </c>
      <c r="F35" s="52">
        <f>F34*E35</f>
        <v/>
      </c>
    </row>
    <row r="36" ht="20" customHeight="1">
      <c r="B36" s="53" t="n"/>
      <c r="C36" s="54" t="inlineStr">
        <is>
          <t>Balance due on completion</t>
        </is>
      </c>
      <c r="D36" s="53" t="n"/>
      <c r="E36" s="53" t="n"/>
      <c r="F36" s="55">
        <f>F34-F35</f>
        <v/>
      </c>
    </row>
    <row r="37"/>
    <row r="38" ht="26" customHeight="1">
      <c r="B38" s="56" t="inlineStr">
        <is>
          <t>PROJECT NOTES, TERMS &amp; CUSTOMER RESPONSIBILITIES</t>
        </is>
      </c>
      <c r="C38" s="6" t="n"/>
      <c r="D38" s="6" t="n"/>
      <c r="E38" s="6" t="n"/>
      <c r="F38" s="6" t="n"/>
    </row>
    <row r="39" ht="6" customHeight="1"/>
    <row r="40" ht="20" customHeight="1">
      <c r="C40" s="57" t="inlineStr">
        <is>
          <t>Estimate validity &amp; schedule</t>
        </is>
      </c>
      <c r="D40" s="57" t="n"/>
      <c r="E40" s="57" t="n"/>
      <c r="F40" s="57" t="n"/>
    </row>
    <row r="41" ht="17.8" customHeight="1">
      <c r="B41" s="58" t="inlineStr">
        <is>
          <t>•</t>
        </is>
      </c>
      <c r="C41" s="59" t="inlineStr">
        <is>
          <t>This estimate is valid for 30 days from the date issued.</t>
        </is>
      </c>
      <c r="D41" s="59" t="n"/>
      <c r="E41" s="59" t="n"/>
      <c r="F41" s="59" t="n"/>
    </row>
    <row r="42" ht="17.8" customHeight="1">
      <c r="B42" s="58" t="inlineStr">
        <is>
          <t>•</t>
        </is>
      </c>
      <c r="C42" s="59" t="inlineStr">
        <is>
          <t>Product lead time is estimated at 3–6 weeks from approval/order placement (lead times can change).</t>
        </is>
      </c>
      <c r="D42" s="59" t="n"/>
      <c r="E42" s="59" t="n"/>
      <c r="F42" s="59" t="n"/>
    </row>
    <row r="43" ht="6" customHeight="1"/>
    <row r="44" ht="20" customHeight="1">
      <c r="C44" s="57" t="inlineStr">
        <is>
          <t>Payment terms</t>
        </is>
      </c>
      <c r="D44" s="57" t="n"/>
      <c r="E44" s="57" t="n"/>
      <c r="F44" s="57" t="n"/>
    </row>
    <row r="45" ht="17.8" customHeight="1">
      <c r="B45" s="58" t="inlineStr">
        <is>
          <t>•</t>
        </is>
      </c>
      <c r="C45" s="59" t="inlineStr">
        <is>
          <t>50% deposit due upfront to release materials and secure scheduling.</t>
        </is>
      </c>
      <c r="D45" s="59" t="n"/>
      <c r="E45" s="59" t="n"/>
      <c r="F45" s="59" t="n"/>
    </row>
    <row r="46" ht="17.8" customHeight="1">
      <c r="B46" s="58" t="inlineStr">
        <is>
          <t>•</t>
        </is>
      </c>
      <c r="C46" s="59" t="inlineStr">
        <is>
          <t>Remaining balance due upon project completion (final walk-through/substantial completion).</t>
        </is>
      </c>
      <c r="D46" s="59" t="n"/>
      <c r="E46" s="59" t="n"/>
      <c r="F46" s="59" t="n"/>
    </row>
    <row r="47" ht="6" customHeight="1"/>
    <row r="48" ht="20" customHeight="1">
      <c r="C48" s="57" t="inlineStr">
        <is>
          <t>Subfloor &amp; floor prep</t>
        </is>
      </c>
      <c r="D48" s="57" t="n"/>
      <c r="E48" s="57" t="n"/>
      <c r="F48" s="57" t="n"/>
    </row>
    <row r="49" ht="31.6" customHeight="1">
      <c r="B49" s="58" t="inlineStr">
        <is>
          <t>•</t>
        </is>
      </c>
      <c r="C49" s="59" t="inlineStr">
        <is>
          <t>Floor prep is not included unless listed as a line item; any prep found to be required after demo will be reviewed with the customer and priced as an approved change before proceeding.</t>
        </is>
      </c>
      <c r="D49" s="59" t="n"/>
      <c r="E49" s="59" t="n"/>
      <c r="F49" s="59" t="n"/>
    </row>
    <row r="50" ht="17.8" customHeight="1">
      <c r="B50" s="58" t="inlineStr">
        <is>
          <t>•</t>
        </is>
      </c>
      <c r="C50" s="59" t="inlineStr">
        <is>
          <t>If moisture issues are discovered, moisture mitigation will be reviewed and priced as an approved change before proceeding.</t>
        </is>
      </c>
      <c r="D50" s="59" t="n"/>
      <c r="E50" s="59" t="n"/>
      <c r="F50" s="59" t="n"/>
    </row>
    <row r="51" ht="6" customHeight="1"/>
    <row r="52" ht="20" customHeight="1">
      <c r="C52" s="57" t="inlineStr">
        <is>
          <t>Work hours &amp; access</t>
        </is>
      </c>
      <c r="D52" s="57" t="n"/>
      <c r="E52" s="57" t="n"/>
      <c r="F52" s="57" t="n"/>
    </row>
    <row r="53" ht="17.8" customHeight="1">
      <c r="B53" s="58" t="inlineStr">
        <is>
          <t>•</t>
        </is>
      </c>
      <c r="C53" s="59" t="inlineStr">
        <is>
          <t>Estimate accounts for work performed at night and/or over weekends as listed in the scope.</t>
        </is>
      </c>
      <c r="D53" s="59" t="n"/>
      <c r="E53" s="59" t="n"/>
      <c r="F53" s="59" t="n"/>
    </row>
    <row r="54" ht="17.8" customHeight="1">
      <c r="B54" s="58" t="inlineStr">
        <is>
          <t>•</t>
        </is>
      </c>
      <c r="C54" s="59" t="inlineStr">
        <is>
          <t>Customer to provide site access during scheduled work hours and ensure DHS can work without interruption.</t>
        </is>
      </c>
      <c r="D54" s="59" t="n"/>
      <c r="E54" s="59" t="n"/>
      <c r="F54" s="59" t="n"/>
    </row>
    <row r="55" ht="6" customHeight="1"/>
    <row r="56" ht="20" customHeight="1">
      <c r="C56" s="57" t="inlineStr">
        <is>
          <t>Fixed items</t>
        </is>
      </c>
      <c r="D56" s="57" t="n"/>
      <c r="E56" s="57" t="n"/>
      <c r="F56" s="57" t="n"/>
    </row>
    <row r="57" ht="17.8" customHeight="1">
      <c r="B57" s="58" t="inlineStr">
        <is>
          <t>•</t>
        </is>
      </c>
      <c r="C57" s="59" t="inlineStr">
        <is>
          <t>DHS will do its best to install neatly around fixed items where removal is not possible.</t>
        </is>
      </c>
      <c r="D57" s="59" t="n"/>
      <c r="E57" s="59" t="n"/>
      <c r="F57" s="59" t="n"/>
    </row>
    <row r="58" ht="6" customHeight="1"/>
    <row r="59" ht="20" customHeight="1">
      <c r="C59" s="57" t="inlineStr">
        <is>
          <t>Customer responsibilities (prior to start of work)</t>
        </is>
      </c>
      <c r="D59" s="57" t="n"/>
      <c r="E59" s="57" t="n"/>
      <c r="F59" s="57" t="n"/>
    </row>
    <row r="60" ht="17.8" customHeight="1">
      <c r="B60" s="58" t="inlineStr">
        <is>
          <t>•</t>
        </is>
      </c>
      <c r="C60" s="59" t="inlineStr">
        <is>
          <t>Clear access: all areas in scope must be cleared of loose items prior to installation unless included as a line item.</t>
        </is>
      </c>
      <c r="D60" s="59" t="n"/>
      <c r="E60" s="59" t="n"/>
      <c r="F60" s="59" t="n"/>
    </row>
    <row r="61" ht="17.8" customHeight="1">
      <c r="B61" s="58" t="inlineStr">
        <is>
          <t>•</t>
        </is>
      </c>
      <c r="C61" s="59" t="inlineStr">
        <is>
          <t>Remove/secure electronics, boxes, small items, breakables, and personal belongings from all work areas.</t>
        </is>
      </c>
      <c r="D61" s="59" t="n"/>
      <c r="E61" s="59" t="n"/>
      <c r="F61" s="59" t="n"/>
    </row>
    <row r="62" ht="17.8" customHeight="1">
      <c r="B62" s="58" t="inlineStr">
        <is>
          <t>•</t>
        </is>
      </c>
      <c r="C62" s="59" t="inlineStr">
        <is>
          <t>Utilities: customer/GC to provide power, lighting, and HVAC as needed for installation.</t>
        </is>
      </c>
      <c r="D62" s="59" t="n"/>
      <c r="E62" s="59" t="n"/>
      <c r="F62" s="59" t="n"/>
    </row>
    <row r="63" ht="17.8" customHeight="1">
      <c r="B63" s="58" t="inlineStr">
        <is>
          <t>•</t>
        </is>
      </c>
      <c r="C63" s="59" t="inlineStr">
        <is>
          <t>Site logistics: customer/GC to coordinate parking/loading access and access cards/keys.</t>
        </is>
      </c>
      <c r="D63" s="59" t="n"/>
      <c r="E63" s="59" t="n"/>
      <c r="F63" s="59" t="n"/>
    </row>
    <row r="64" ht="6" customHeight="1"/>
    <row r="65" ht="20" customHeight="1">
      <c r="C65" s="57" t="inlineStr">
        <is>
          <t>Dental chairs &amp; equipment</t>
        </is>
      </c>
      <c r="D65" s="57" t="n"/>
      <c r="E65" s="57" t="n"/>
      <c r="F65" s="57" t="n"/>
    </row>
    <row r="66" ht="31.6" customHeight="1">
      <c r="B66" s="58" t="inlineStr">
        <is>
          <t>•</t>
        </is>
      </c>
      <c r="C66" s="59" t="inlineStr">
        <is>
          <t>Customer is responsible for having dental chair control units and/or equipment attachments disconnected/removed so chairs can be safely moved for installation access.</t>
        </is>
      </c>
      <c r="D66" s="59" t="n"/>
      <c r="E66" s="59" t="n"/>
      <c r="F66" s="59" t="n"/>
    </row>
    <row r="67" ht="31.6" customHeight="1">
      <c r="B67" s="58" t="inlineStr">
        <is>
          <t>•</t>
        </is>
      </c>
      <c r="C67" s="59" t="inlineStr">
        <is>
          <t>DHS will take reasonable care to protect chairs/equipment but is not responsible for their proper functioning or operation after installation.</t>
        </is>
      </c>
      <c r="D67" s="59" t="n"/>
      <c r="E67" s="59" t="n"/>
      <c r="F67" s="59" t="n"/>
    </row>
    <row r="68" ht="31.6" customHeight="1">
      <c r="B68" s="58" t="inlineStr">
        <is>
          <t>•</t>
        </is>
      </c>
      <c r="C68" s="59" t="inlineStr">
        <is>
          <t>If chairs/equipment are not properly disconnected at the scheduled start, DHS may pause, reschedule, and/or bill additional labor for delays.</t>
        </is>
      </c>
      <c r="D68" s="59" t="n"/>
      <c r="E68" s="59" t="n"/>
      <c r="F68" s="59" t="n"/>
    </row>
    <row r="69" ht="6" customHeight="1"/>
    <row r="70" ht="20" customHeight="1">
      <c r="C70" s="57" t="inlineStr">
        <is>
          <t>Warranty &amp; cancellations</t>
        </is>
      </c>
      <c r="D70" s="57" t="n"/>
      <c r="E70" s="57" t="n"/>
      <c r="F70" s="57" t="n"/>
    </row>
    <row r="71" ht="17.8" customHeight="1">
      <c r="B71" s="58" t="inlineStr">
        <is>
          <t>•</t>
        </is>
      </c>
      <c r="C71" s="59" t="inlineStr">
        <is>
          <t>DHS will provide an extended three-year labor warranty on workmanship performed (see one-pager).</t>
        </is>
      </c>
      <c r="D71" s="59" t="n"/>
      <c r="E71" s="59" t="n"/>
      <c r="F71" s="59" t="n"/>
    </row>
    <row r="72" ht="17.8" customHeight="1">
      <c r="B72" s="58" t="inlineStr">
        <is>
          <t>•</t>
        </is>
      </c>
      <c r="C72" s="59" t="inlineStr">
        <is>
          <t>Manufacturer warranties apply separately for materials.</t>
        </is>
      </c>
      <c r="D72" s="59" t="n"/>
      <c r="E72" s="59" t="n"/>
      <c r="F72" s="59" t="n"/>
    </row>
    <row r="73" ht="31.6" customHeight="1">
      <c r="B73" s="58" t="inlineStr">
        <is>
          <t>•</t>
        </is>
      </c>
      <c r="C73" s="59" t="inlineStr">
        <is>
          <t>If the customer cancels or changes product selection after materials are ordered, manufacturer restocking fees and any freight/return costs may apply.</t>
        </is>
      </c>
      <c r="D73" s="59" t="n"/>
      <c r="E73" s="59" t="n"/>
      <c r="F73" s="59" t="n"/>
    </row>
    <row r="74" ht="6" customHeight="1"/>
    <row r="75" ht="20" customHeight="1">
      <c r="C75" s="57" t="inlineStr">
        <is>
          <t>Insurance</t>
        </is>
      </c>
      <c r="D75" s="57" t="n"/>
      <c r="E75" s="57" t="n"/>
      <c r="F75" s="57" t="n"/>
    </row>
    <row r="76" ht="17.8" customHeight="1">
      <c r="B76" s="58" t="inlineStr">
        <is>
          <t>•</t>
        </is>
      </c>
      <c r="C76" s="59" t="inlineStr">
        <is>
          <t>DHS can provide a Certificate of Insurance upon request.</t>
        </is>
      </c>
      <c r="D76" s="59" t="n"/>
      <c r="E76" s="59" t="n"/>
      <c r="F76" s="59" t="n"/>
    </row>
    <row r="77" ht="6" customHeight="1"/>
    <row r="78" ht="20" customHeight="1">
      <c r="C78" s="57" t="inlineStr">
        <is>
          <t>Exclusions / add-ons</t>
        </is>
      </c>
      <c r="D78" s="57" t="n"/>
      <c r="E78" s="57" t="n"/>
      <c r="F78" s="57" t="n"/>
    </row>
    <row r="79" ht="17.8" customHeight="1">
      <c r="B79" s="58" t="inlineStr">
        <is>
          <t>•</t>
        </is>
      </c>
      <c r="C79" s="59" t="inlineStr">
        <is>
          <t>Please review the floor plan/scope areas and notify DHS of any discrepancies prior to deposit being initiated.</t>
        </is>
      </c>
      <c r="D79" s="59" t="n"/>
      <c r="E79" s="59" t="n"/>
      <c r="F79" s="59" t="n"/>
    </row>
    <row r="80" ht="17.8" customHeight="1">
      <c r="B80" s="58" t="inlineStr">
        <is>
          <t>•</t>
        </is>
      </c>
      <c r="C80" s="59" t="inlineStr">
        <is>
          <t>Change orders: any additional work or scope changes must be approved in writing prior to proceeding.</t>
        </is>
      </c>
      <c r="D80" s="59" t="n"/>
      <c r="E80" s="59" t="n"/>
      <c r="F80" s="59" t="n"/>
    </row>
  </sheetData>
  <mergeCells count="38">
    <mergeCell ref="B4:F4"/>
    <mergeCell ref="C52:F52"/>
    <mergeCell ref="C70:F70"/>
    <mergeCell ref="C48:F48"/>
    <mergeCell ref="C61:F61"/>
    <mergeCell ref="C72:F72"/>
    <mergeCell ref="C67:F67"/>
    <mergeCell ref="C57:F57"/>
    <mergeCell ref="C66:F66"/>
    <mergeCell ref="C53:F53"/>
    <mergeCell ref="C78:F78"/>
    <mergeCell ref="C49:F49"/>
    <mergeCell ref="C62:F62"/>
    <mergeCell ref="C68:F68"/>
    <mergeCell ref="C42:F42"/>
    <mergeCell ref="C45:F45"/>
    <mergeCell ref="D7:E7"/>
    <mergeCell ref="B38:F38"/>
    <mergeCell ref="C79:F79"/>
    <mergeCell ref="C73:F73"/>
    <mergeCell ref="C54:F54"/>
    <mergeCell ref="C63:F63"/>
    <mergeCell ref="C65:F65"/>
    <mergeCell ref="C41:F41"/>
    <mergeCell ref="C50:F50"/>
    <mergeCell ref="C44:F44"/>
    <mergeCell ref="D8:E8"/>
    <mergeCell ref="C40:F40"/>
    <mergeCell ref="B3:D3"/>
    <mergeCell ref="C80:F80"/>
    <mergeCell ref="C75:F75"/>
    <mergeCell ref="C56:F56"/>
    <mergeCell ref="B5:F5"/>
    <mergeCell ref="C46:F46"/>
    <mergeCell ref="C59:F59"/>
    <mergeCell ref="C71:F71"/>
    <mergeCell ref="C60:F60"/>
    <mergeCell ref="C76:F76"/>
  </mergeCells>
  <printOptions horizontalCentered="1"/>
  <pageMargins left="0.5" right="0.5" top="0.6" bottom="0.6" header="0.3" footer="0.3"/>
  <pageSetup orientation="portrait" paperSize="1" scale="88"/>
  <headerFooter>
    <oddHeader/>
    <oddFooter>&amp;L&amp;"Garamond"&amp;8 Dynamic Home Solutions (DHS)&amp;C&amp;"Garamond"&amp;8 Page &amp;P of &amp;N&amp;R&amp;"Garamond"&amp;8 Family Dental Newington</oddFooter>
    <evenHeader/>
    <evenFooter/>
    <firstHeader/>
    <firstFooter/>
  </headerFooter>
  <rowBreaks count="1" manualBreakCount="1">
    <brk id="37" min="0" max="16383" man="1"/>
  </rowBreaks>
  <legacyDrawing xmlns:r="http://schemas.openxmlformats.org/officeDocument/2006/relationships" r:id="anysvml"/>
</worksheet>
</file>

<file path=xl/worksheets/sheet16.xml><?xml version="1.0" encoding="utf-8"?>
<worksheet xmlns="http://schemas.openxmlformats.org/spreadsheetml/2006/main">
  <sheetPr>
    <tabColor rgb="00B8C4CE"/>
    <outlinePr summaryBelow="1" summaryRight="1"/>
    <pageSetUpPr fitToPage="0"/>
  </sheetPr>
  <dimension ref="A1:G87"/>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64" t="inlineStr">
        <is>
          <t>PROPOSAL</t>
        </is>
      </c>
    </row>
    <row r="4" ht="38" customHeight="1">
      <c r="B4" s="29" t="inlineStr">
        <is>
          <t>New Haven Dental</t>
        </is>
      </c>
    </row>
    <row r="5" ht="22" customHeight="1">
      <c r="B5" s="5" t="inlineStr">
        <is>
          <t>LVT &amp; carpet tile flooring</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6.35% on materials</t>
        </is>
      </c>
      <c r="F8" s="33">
        <f>F38</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LVT</t>
        </is>
      </c>
      <c r="D12" s="38" t="n">
        <v>1355</v>
      </c>
      <c r="E12" s="39" t="n">
        <v>2.1</v>
      </c>
      <c r="F12" s="19">
        <f>D12*E12</f>
        <v/>
      </c>
    </row>
    <row r="13" ht="19" customHeight="1">
      <c r="B13" s="36" t="n">
        <v>2</v>
      </c>
      <c r="C13" s="37" t="inlineStr">
        <is>
          <t>Install Carpet Tile</t>
        </is>
      </c>
      <c r="D13" s="38" t="n">
        <v>771</v>
      </c>
      <c r="E13" s="39" t="n">
        <v>0.95</v>
      </c>
      <c r="F13" s="19">
        <f>D13*E13</f>
        <v/>
      </c>
    </row>
    <row r="14" ht="19" customHeight="1">
      <c r="B14" s="36" t="n">
        <v>3</v>
      </c>
      <c r="C14" s="37" t="inlineStr">
        <is>
          <t>Rip/Haul – Carpet</t>
        </is>
      </c>
      <c r="D14" s="38" t="n">
        <v>688</v>
      </c>
      <c r="E14" s="39" t="n">
        <v>0.45</v>
      </c>
      <c r="F14" s="19">
        <f>D14*E14</f>
        <v/>
      </c>
    </row>
    <row r="15" ht="19" customHeight="1">
      <c r="B15" s="36" t="n">
        <v>4</v>
      </c>
      <c r="C15" s="37" t="inlineStr">
        <is>
          <t>Rip/Haul – Glue Down</t>
        </is>
      </c>
      <c r="D15" s="38" t="n">
        <v>1209</v>
      </c>
      <c r="E15" s="39" t="n">
        <v>1.45</v>
      </c>
      <c r="F15" s="19">
        <f>D15*E15</f>
        <v/>
      </c>
    </row>
    <row r="16" ht="19" customHeight="1">
      <c r="B16" s="36" t="n">
        <v>5</v>
      </c>
      <c r="C16" s="37" t="inlineStr">
        <is>
          <t>Self-Level/skim</t>
        </is>
      </c>
      <c r="D16" s="38" t="n">
        <v>1209</v>
      </c>
      <c r="E16" s="61" t="inlineStr">
        <is>
          <t>lump sum</t>
        </is>
      </c>
      <c r="F16" s="19" t="n">
        <v>1505</v>
      </c>
    </row>
    <row r="17" ht="19" customHeight="1">
      <c r="B17" s="36" t="n">
        <v>6</v>
      </c>
      <c r="C17" s="37" t="inlineStr">
        <is>
          <t>Night and Weekend</t>
        </is>
      </c>
      <c r="D17" s="38" t="n">
        <v>1</v>
      </c>
      <c r="E17" s="39" t="n">
        <v>700</v>
      </c>
      <c r="F17" s="19">
        <f>D17*E17</f>
        <v/>
      </c>
    </row>
    <row r="18" ht="19" customHeight="1">
      <c r="B18" s="36" t="n">
        <v>7</v>
      </c>
      <c r="C18" s="37" t="inlineStr">
        <is>
          <t>Install Cove Base</t>
        </is>
      </c>
      <c r="D18" s="38" t="n">
        <v>806</v>
      </c>
      <c r="E18" s="39" t="n">
        <v>1.1</v>
      </c>
      <c r="F18" s="19">
        <f>D18*E18</f>
        <v/>
      </c>
    </row>
    <row r="19" ht="19" customHeight="1">
      <c r="B19" s="36" t="n">
        <v>8</v>
      </c>
      <c r="C19" s="37" t="inlineStr">
        <is>
          <t>Furniture Moving</t>
        </is>
      </c>
      <c r="D19" s="38" t="n">
        <v>16</v>
      </c>
      <c r="E19" s="39" t="n">
        <v>150</v>
      </c>
      <c r="F19" s="19">
        <f>D19*E19</f>
        <v/>
      </c>
    </row>
    <row r="20" ht="6" customHeight="1"/>
    <row r="21" ht="20" customHeight="1">
      <c r="B21" s="34" t="n"/>
      <c r="C21" s="35" t="inlineStr">
        <is>
          <t>MATERIALS</t>
        </is>
      </c>
      <c r="D21" s="34" t="n"/>
      <c r="E21" s="34" t="n"/>
      <c r="F21" s="34" t="n"/>
    </row>
    <row r="22" ht="19" customHeight="1">
      <c r="B22" s="36" t="n">
        <v>9</v>
      </c>
      <c r="C22" s="37" t="inlineStr">
        <is>
          <t>Mannington Spacia LVT</t>
        </is>
      </c>
      <c r="D22" s="38" t="n">
        <v>1392</v>
      </c>
      <c r="E22" s="39" t="n">
        <v>2.35</v>
      </c>
      <c r="F22" s="19">
        <f>D22*E22</f>
        <v/>
      </c>
    </row>
    <row r="23" ht="19" customHeight="1">
      <c r="B23" s="36" t="n">
        <v>10</v>
      </c>
      <c r="C23" s="37" t="inlineStr">
        <is>
          <t>Mapei 399</t>
        </is>
      </c>
      <c r="D23" s="38" t="n">
        <v>4</v>
      </c>
      <c r="E23" s="39" t="n">
        <v>199</v>
      </c>
      <c r="F23" s="19">
        <f>D23*E23</f>
        <v/>
      </c>
    </row>
    <row r="24" ht="19" customHeight="1">
      <c r="B24" s="36" t="n">
        <v>11</v>
      </c>
      <c r="C24" s="37" t="inlineStr">
        <is>
          <t>Mannington Carpet Tile Style – Silhouette Color-Bonds</t>
        </is>
      </c>
      <c r="D24" s="40" t="n">
        <v>830.7</v>
      </c>
      <c r="E24" s="39" t="n">
        <v>3.95</v>
      </c>
      <c r="F24" s="19">
        <f>D24*E24</f>
        <v/>
      </c>
    </row>
    <row r="25" ht="19" customHeight="1">
      <c r="B25" s="36" t="n">
        <v>12</v>
      </c>
      <c r="C25" s="37" t="inlineStr">
        <is>
          <t>Mannington Infinity II Pressure Sensitive Adhesives</t>
        </is>
      </c>
      <c r="D25" s="38" t="n">
        <v>2</v>
      </c>
      <c r="E25" s="39" t="n">
        <v>179.5</v>
      </c>
      <c r="F25" s="19">
        <f>D25*E25</f>
        <v/>
      </c>
    </row>
    <row r="26" ht="19" customHeight="1">
      <c r="B26" s="36" t="n">
        <v>13</v>
      </c>
      <c r="C26" s="37" t="inlineStr">
        <is>
          <t>Self-Leveler Laticrete NXT Level Flow</t>
        </is>
      </c>
      <c r="D26" s="38" t="n">
        <v>35</v>
      </c>
      <c r="E26" s="39" t="n">
        <v>34.5</v>
      </c>
      <c r="F26" s="19">
        <f>D26*E26</f>
        <v/>
      </c>
    </row>
    <row r="27" ht="19" customHeight="1">
      <c r="B27" s="36" t="n">
        <v>14</v>
      </c>
      <c r="C27" s="37" t="inlineStr">
        <is>
          <t>4" Cove Base 1/8" – customer to select color</t>
        </is>
      </c>
      <c r="D27" s="38" t="n">
        <v>985</v>
      </c>
      <c r="E27" s="39" t="n">
        <v>1.21</v>
      </c>
      <c r="F27" s="19">
        <f>D27*E27</f>
        <v/>
      </c>
    </row>
    <row r="28" ht="19" customHeight="1">
      <c r="B28" s="36" t="n">
        <v>15</v>
      </c>
      <c r="C28" s="37" t="inlineStr">
        <is>
          <t>Rubber T-caps and stairnose (1) – customer to select color</t>
        </is>
      </c>
      <c r="D28" s="38" t="n">
        <v>10</v>
      </c>
      <c r="E28" s="39" t="n">
        <v>32</v>
      </c>
      <c r="F28" s="19">
        <f>D28*E28</f>
        <v/>
      </c>
    </row>
    <row r="29" ht="6" customHeight="1"/>
    <row r="30" ht="20" customHeight="1">
      <c r="B30" s="34" t="n"/>
      <c r="C30" s="35" t="inlineStr">
        <is>
          <t>FREIGHT &amp; DISTRIBUTION</t>
        </is>
      </c>
      <c r="D30" s="34" t="n"/>
      <c r="E30" s="34" t="n"/>
      <c r="F30" s="34" t="n"/>
    </row>
    <row r="31" ht="19" customHeight="1">
      <c r="B31" s="36" t="n">
        <v>16</v>
      </c>
      <c r="C31" s="37" t="inlineStr">
        <is>
          <t>Mannington Freight</t>
        </is>
      </c>
      <c r="D31" s="38" t="n">
        <v>1</v>
      </c>
      <c r="E31" s="39" t="n">
        <v>330</v>
      </c>
      <c r="F31" s="19">
        <f>D31*E31</f>
        <v/>
      </c>
    </row>
    <row r="32" ht="19" customHeight="1">
      <c r="B32" s="36" t="n">
        <v>17</v>
      </c>
      <c r="C32" s="37" t="inlineStr">
        <is>
          <t>NRF Distribution</t>
        </is>
      </c>
      <c r="D32" s="38" t="n">
        <v>1</v>
      </c>
      <c r="E32" s="39" t="n">
        <v>162.5</v>
      </c>
      <c r="F32" s="19">
        <f>D32*E32</f>
        <v/>
      </c>
    </row>
    <row r="33" ht="10" customHeight="1"/>
    <row r="34" ht="20" customHeight="1">
      <c r="B34" s="41" t="n"/>
      <c r="C34" s="42" t="inlineStr">
        <is>
          <t>Labor subtotal</t>
        </is>
      </c>
      <c r="D34" s="41" t="n"/>
      <c r="E34" s="41" t="n"/>
      <c r="F34" s="43">
        <f>SUM(F12:F19)</f>
        <v/>
      </c>
    </row>
    <row r="35" ht="20" customHeight="1">
      <c r="C35" s="44" t="inlineStr">
        <is>
          <t>Materials subtotal</t>
        </is>
      </c>
      <c r="F35" s="45">
        <f>SUM(F22:F28)</f>
        <v/>
      </c>
    </row>
    <row r="36" ht="20" customHeight="1">
      <c r="C36" s="44" t="inlineStr">
        <is>
          <t>Freight &amp; distribution</t>
        </is>
      </c>
      <c r="F36" s="45">
        <f>SUM(F31:F32)</f>
        <v/>
      </c>
    </row>
    <row r="37" ht="20" customHeight="1">
      <c r="C37" s="44" t="inlineStr">
        <is>
          <t>Tax on materials</t>
        </is>
      </c>
      <c r="E37" s="46" t="n">
        <v>0.0635</v>
      </c>
      <c r="F37" s="45">
        <f>F35*E37</f>
        <v/>
      </c>
    </row>
    <row r="38" ht="30" customHeight="1">
      <c r="B38" s="22" t="n"/>
      <c r="C38" s="47" t="inlineStr">
        <is>
          <t>TOTAL</t>
        </is>
      </c>
      <c r="D38" s="22" t="n"/>
      <c r="E38" s="22" t="n"/>
      <c r="F38" s="48">
        <f>F34+F35+F36+F37</f>
        <v/>
      </c>
    </row>
    <row r="39" ht="24" customHeight="1">
      <c r="B39" s="49" t="n"/>
      <c r="C39" s="50" t="inlineStr">
        <is>
          <t>Deposit due on approval</t>
        </is>
      </c>
      <c r="D39" s="49" t="n"/>
      <c r="E39" s="51" t="n">
        <v>0.5</v>
      </c>
      <c r="F39" s="52">
        <f>F38*E39</f>
        <v/>
      </c>
    </row>
    <row r="40" ht="20" customHeight="1">
      <c r="B40" s="53" t="n"/>
      <c r="C40" s="54" t="inlineStr">
        <is>
          <t>Balance due on completion</t>
        </is>
      </c>
      <c r="D40" s="53" t="n"/>
      <c r="E40" s="53" t="n"/>
      <c r="F40" s="55">
        <f>F38-F39</f>
        <v/>
      </c>
    </row>
    <row r="41"/>
    <row r="42" ht="26" customHeight="1">
      <c r="B42" s="56" t="inlineStr">
        <is>
          <t>PROJECT NOTES, TERMS &amp; CUSTOMER RESPONSIBILITIES</t>
        </is>
      </c>
      <c r="C42" s="6" t="n"/>
      <c r="D42" s="6" t="n"/>
      <c r="E42" s="6" t="n"/>
      <c r="F42" s="6" t="n"/>
    </row>
    <row r="43" ht="6" customHeight="1"/>
    <row r="44" ht="20" customHeight="1">
      <c r="C44" s="57" t="inlineStr">
        <is>
          <t>Estimate validity &amp; schedule</t>
        </is>
      </c>
      <c r="D44" s="57" t="n"/>
      <c r="E44" s="57" t="n"/>
      <c r="F44" s="57" t="n"/>
    </row>
    <row r="45" ht="17.8" customHeight="1">
      <c r="B45" s="58" t="inlineStr">
        <is>
          <t>•</t>
        </is>
      </c>
      <c r="C45" s="59" t="inlineStr">
        <is>
          <t>This estimate is valid for 30 days from the date issued.</t>
        </is>
      </c>
      <c r="D45" s="59" t="n"/>
      <c r="E45" s="59" t="n"/>
      <c r="F45" s="59" t="n"/>
    </row>
    <row r="46" ht="17.8" customHeight="1">
      <c r="B46" s="58" t="inlineStr">
        <is>
          <t>•</t>
        </is>
      </c>
      <c r="C46" s="59" t="inlineStr">
        <is>
          <t>Product lead time is estimated at 3–6 weeks from approval/order placement (lead times can change).</t>
        </is>
      </c>
      <c r="D46" s="59" t="n"/>
      <c r="E46" s="59" t="n"/>
      <c r="F46" s="59" t="n"/>
    </row>
    <row r="47" ht="6" customHeight="1"/>
    <row r="48" ht="20" customHeight="1">
      <c r="C48" s="57" t="inlineStr">
        <is>
          <t>Payment terms</t>
        </is>
      </c>
      <c r="D48" s="57" t="n"/>
      <c r="E48" s="57" t="n"/>
      <c r="F48" s="57" t="n"/>
    </row>
    <row r="49" ht="17.8" customHeight="1">
      <c r="B49" s="58" t="inlineStr">
        <is>
          <t>•</t>
        </is>
      </c>
      <c r="C49" s="59" t="inlineStr">
        <is>
          <t>50% deposit due upfront to release materials and secure scheduling.</t>
        </is>
      </c>
      <c r="D49" s="59" t="n"/>
      <c r="E49" s="59" t="n"/>
      <c r="F49" s="59" t="n"/>
    </row>
    <row r="50" ht="17.8" customHeight="1">
      <c r="B50" s="58" t="inlineStr">
        <is>
          <t>•</t>
        </is>
      </c>
      <c r="C50" s="59" t="inlineStr">
        <is>
          <t>Remaining balance due upon project completion (final walk-through/substantial completion).</t>
        </is>
      </c>
      <c r="D50" s="59" t="n"/>
      <c r="E50" s="59" t="n"/>
      <c r="F50" s="59" t="n"/>
    </row>
    <row r="51" ht="6" customHeight="1"/>
    <row r="52" ht="20" customHeight="1">
      <c r="C52" s="57" t="inlineStr">
        <is>
          <t>Subfloor &amp; floor prep</t>
        </is>
      </c>
      <c r="D52" s="57" t="n"/>
      <c r="E52" s="57" t="n"/>
      <c r="F52" s="57" t="n"/>
    </row>
    <row r="53" ht="17.8" customHeight="1">
      <c r="B53" s="58" t="inlineStr">
        <is>
          <t>•</t>
        </is>
      </c>
      <c r="C53" s="59" t="inlineStr">
        <is>
          <t>Floor prep (self-leveling/skim/patch) is included as listed in the line items.</t>
        </is>
      </c>
      <c r="D53" s="59" t="n"/>
      <c r="E53" s="59" t="n"/>
      <c r="F53" s="59" t="n"/>
    </row>
    <row r="54" ht="31.6" customHeight="1">
      <c r="B54" s="58" t="inlineStr">
        <is>
          <t>•</t>
        </is>
      </c>
      <c r="C54" s="59" t="inlineStr">
        <is>
          <t>Any additional prep required after demo (patching/skim-coating/self-leveling beyond what's included) will be reviewed with the customer and priced as an approved change before proceeding.</t>
        </is>
      </c>
      <c r="D54" s="59" t="n"/>
      <c r="E54" s="59" t="n"/>
      <c r="F54" s="59" t="n"/>
    </row>
    <row r="55" ht="17.8" customHeight="1">
      <c r="B55" s="58" t="inlineStr">
        <is>
          <t>•</t>
        </is>
      </c>
      <c r="C55" s="59" t="inlineStr">
        <is>
          <t>If moisture issues are discovered, moisture mitigation will be reviewed and priced as an approved change before proceeding.</t>
        </is>
      </c>
      <c r="D55" s="59" t="n"/>
      <c r="E55" s="59" t="n"/>
      <c r="F55" s="59" t="n"/>
    </row>
    <row r="56" ht="6" customHeight="1"/>
    <row r="57" ht="20" customHeight="1">
      <c r="C57" s="57" t="inlineStr">
        <is>
          <t>Work hours &amp; access</t>
        </is>
      </c>
      <c r="D57" s="57" t="n"/>
      <c r="E57" s="57" t="n"/>
      <c r="F57" s="57" t="n"/>
    </row>
    <row r="58" ht="17.8" customHeight="1">
      <c r="B58" s="58" t="inlineStr">
        <is>
          <t>•</t>
        </is>
      </c>
      <c r="C58" s="59" t="inlineStr">
        <is>
          <t>Estimate accounts for work performed at night and/or over weekends as listed in the scope.</t>
        </is>
      </c>
      <c r="D58" s="59" t="n"/>
      <c r="E58" s="59" t="n"/>
      <c r="F58" s="59" t="n"/>
    </row>
    <row r="59" ht="17.8" customHeight="1">
      <c r="B59" s="58" t="inlineStr">
        <is>
          <t>•</t>
        </is>
      </c>
      <c r="C59" s="59" t="inlineStr">
        <is>
          <t>Customer to provide site access during scheduled work hours and ensure DHS can work without interruption.</t>
        </is>
      </c>
      <c r="D59" s="59" t="n"/>
      <c r="E59" s="59" t="n"/>
      <c r="F59" s="59" t="n"/>
    </row>
    <row r="60" ht="6" customHeight="1"/>
    <row r="61" ht="20" customHeight="1">
      <c r="C61" s="57" t="inlineStr">
        <is>
          <t>Fixed items</t>
        </is>
      </c>
      <c r="D61" s="57" t="n"/>
      <c r="E61" s="57" t="n"/>
      <c r="F61" s="57" t="n"/>
    </row>
    <row r="62" ht="17.8" customHeight="1">
      <c r="B62" s="58" t="inlineStr">
        <is>
          <t>•</t>
        </is>
      </c>
      <c r="C62" s="59" t="inlineStr">
        <is>
          <t>DHS will do its best to install neatly around fixed items where removal is not possible.</t>
        </is>
      </c>
      <c r="D62" s="59" t="n"/>
      <c r="E62" s="59" t="n"/>
      <c r="F62" s="59" t="n"/>
    </row>
    <row r="63" ht="6" customHeight="1"/>
    <row r="64" ht="20" customHeight="1">
      <c r="C64" s="57" t="inlineStr">
        <is>
          <t>Customer responsibilities (prior to start of work)</t>
        </is>
      </c>
      <c r="D64" s="57" t="n"/>
      <c r="E64" s="57" t="n"/>
      <c r="F64" s="57" t="n"/>
    </row>
    <row r="65" ht="17.8" customHeight="1">
      <c r="B65" s="58" t="inlineStr">
        <is>
          <t>•</t>
        </is>
      </c>
      <c r="C65" s="59" t="inlineStr">
        <is>
          <t>Clear access: all areas in scope must be cleared of loose items prior to installation unless included as a line item.</t>
        </is>
      </c>
      <c r="D65" s="59" t="n"/>
      <c r="E65" s="59" t="n"/>
      <c r="F65" s="59" t="n"/>
    </row>
    <row r="66" ht="17.8" customHeight="1">
      <c r="B66" s="58" t="inlineStr">
        <is>
          <t>•</t>
        </is>
      </c>
      <c r="C66" s="59" t="inlineStr">
        <is>
          <t>Remove/secure electronics, boxes, small items, breakables, and personal belongings from all work areas.</t>
        </is>
      </c>
      <c r="D66" s="59" t="n"/>
      <c r="E66" s="59" t="n"/>
      <c r="F66" s="59" t="n"/>
    </row>
    <row r="67" ht="17.8" customHeight="1">
      <c r="B67" s="58" t="inlineStr">
        <is>
          <t>•</t>
        </is>
      </c>
      <c r="C67" s="59" t="inlineStr">
        <is>
          <t>Utilities: customer/GC to provide power, lighting, and HVAC as needed for installation.</t>
        </is>
      </c>
      <c r="D67" s="59" t="n"/>
      <c r="E67" s="59" t="n"/>
      <c r="F67" s="59" t="n"/>
    </row>
    <row r="68" ht="17.8" customHeight="1">
      <c r="B68" s="58" t="inlineStr">
        <is>
          <t>•</t>
        </is>
      </c>
      <c r="C68" s="59" t="inlineStr">
        <is>
          <t>Site logistics: customer/GC to coordinate parking/loading access and access cards/keys.</t>
        </is>
      </c>
      <c r="D68" s="59" t="n"/>
      <c r="E68" s="59" t="n"/>
      <c r="F68" s="59" t="n"/>
    </row>
    <row r="69" ht="6" customHeight="1"/>
    <row r="70" ht="20" customHeight="1">
      <c r="C70" s="57" t="inlineStr">
        <is>
          <t>Dental chairs &amp; equipment</t>
        </is>
      </c>
      <c r="D70" s="57" t="n"/>
      <c r="E70" s="57" t="n"/>
      <c r="F70" s="57" t="n"/>
    </row>
    <row r="71" ht="31.6" customHeight="1">
      <c r="B71" s="58" t="inlineStr">
        <is>
          <t>•</t>
        </is>
      </c>
      <c r="C71" s="59" t="inlineStr">
        <is>
          <t>Customer is responsible for having dental chair control units and/or equipment attachments disconnected/removed so chairs can be safely moved for installation access.</t>
        </is>
      </c>
      <c r="D71" s="59" t="n"/>
      <c r="E71" s="59" t="n"/>
      <c r="F71" s="59" t="n"/>
    </row>
    <row r="72" ht="31.6" customHeight="1">
      <c r="B72" s="58" t="inlineStr">
        <is>
          <t>•</t>
        </is>
      </c>
      <c r="C72" s="59" t="inlineStr">
        <is>
          <t>DHS will take reasonable care to protect chairs/equipment but is not responsible for their proper functioning or operation after installation.</t>
        </is>
      </c>
      <c r="D72" s="59" t="n"/>
      <c r="E72" s="59" t="n"/>
      <c r="F72" s="59" t="n"/>
    </row>
    <row r="73" ht="31.6" customHeight="1">
      <c r="B73" s="58" t="inlineStr">
        <is>
          <t>•</t>
        </is>
      </c>
      <c r="C73" s="59" t="inlineStr">
        <is>
          <t>If chairs/equipment are not properly disconnected at the scheduled start, DHS may pause, reschedule, and/or bill additional labor for delays.</t>
        </is>
      </c>
      <c r="D73" s="59" t="n"/>
      <c r="E73" s="59" t="n"/>
      <c r="F73" s="59" t="n"/>
    </row>
    <row r="74" ht="6" customHeight="1"/>
    <row r="75" ht="20" customHeight="1">
      <c r="C75" s="57" t="inlineStr">
        <is>
          <t>Warranty &amp; cancellations</t>
        </is>
      </c>
      <c r="D75" s="57" t="n"/>
      <c r="E75" s="57" t="n"/>
      <c r="F75" s="57" t="n"/>
    </row>
    <row r="76" ht="17.8" customHeight="1">
      <c r="B76" s="58" t="inlineStr">
        <is>
          <t>•</t>
        </is>
      </c>
      <c r="C76" s="59" t="inlineStr">
        <is>
          <t>DHS provides a one-year labor warranty on workmanship (see one-pager).</t>
        </is>
      </c>
      <c r="D76" s="59" t="n"/>
      <c r="E76" s="59" t="n"/>
      <c r="F76" s="59" t="n"/>
    </row>
    <row r="77" ht="17.8" customHeight="1">
      <c r="B77" s="58" t="inlineStr">
        <is>
          <t>•</t>
        </is>
      </c>
      <c r="C77" s="59" t="inlineStr">
        <is>
          <t>Manufacturer warranties apply separately for materials.</t>
        </is>
      </c>
      <c r="D77" s="59" t="n"/>
      <c r="E77" s="59" t="n"/>
      <c r="F77" s="59" t="n"/>
    </row>
    <row r="78" ht="31.6" customHeight="1">
      <c r="B78" s="58" t="inlineStr">
        <is>
          <t>•</t>
        </is>
      </c>
      <c r="C78" s="59" t="inlineStr">
        <is>
          <t>If the customer cancels or changes product selection after materials are ordered, manufacturer restocking fees and any freight/return costs may apply.</t>
        </is>
      </c>
      <c r="D78" s="59" t="n"/>
      <c r="E78" s="59" t="n"/>
      <c r="F78" s="59" t="n"/>
    </row>
    <row r="79" ht="6" customHeight="1"/>
    <row r="80" ht="20" customHeight="1">
      <c r="C80" s="57" t="inlineStr">
        <is>
          <t>Insurance</t>
        </is>
      </c>
      <c r="D80" s="57" t="n"/>
      <c r="E80" s="57" t="n"/>
      <c r="F80" s="57" t="n"/>
    </row>
    <row r="81" ht="17.8" customHeight="1">
      <c r="B81" s="58" t="inlineStr">
        <is>
          <t>•</t>
        </is>
      </c>
      <c r="C81" s="59" t="inlineStr">
        <is>
          <t>DHS can provide a Certificate of Insurance upon request.</t>
        </is>
      </c>
      <c r="D81" s="59" t="n"/>
      <c r="E81" s="59" t="n"/>
      <c r="F81" s="59" t="n"/>
    </row>
    <row r="82" ht="6" customHeight="1"/>
    <row r="83" ht="20" customHeight="1">
      <c r="C83" s="57" t="inlineStr">
        <is>
          <t>Exclusions / add-ons</t>
        </is>
      </c>
      <c r="D83" s="57" t="n"/>
      <c r="E83" s="57" t="n"/>
      <c r="F83" s="57" t="n"/>
    </row>
    <row r="84" ht="17.8" customHeight="1">
      <c r="B84" s="58" t="inlineStr">
        <is>
          <t>•</t>
        </is>
      </c>
      <c r="C84" s="59" t="inlineStr">
        <is>
          <t>Please review the floor plan/scope areas and notify DHS of any discrepancies prior to deposit being initiated.</t>
        </is>
      </c>
      <c r="D84" s="59" t="n"/>
      <c r="E84" s="59" t="n"/>
      <c r="F84" s="59" t="n"/>
    </row>
    <row r="85" ht="17.8" customHeight="1">
      <c r="B85" s="58" t="inlineStr">
        <is>
          <t>•</t>
        </is>
      </c>
      <c r="C85" s="59" t="inlineStr">
        <is>
          <t>Change orders: any additional work or scope changes must be approved in writing prior to proceeding.</t>
        </is>
      </c>
      <c r="D85" s="59" t="n"/>
      <c r="E85" s="59" t="n"/>
      <c r="F85" s="59" t="n"/>
    </row>
    <row r="86"/>
    <row r="87" ht="26" customHeight="1">
      <c r="B87" s="56" t="inlineStr">
        <is>
          <t>FLOOR PLAN / SCOPE AREAS</t>
        </is>
      </c>
      <c r="C87" s="6" t="n"/>
      <c r="D87" s="6" t="n"/>
      <c r="E87" s="6" t="n"/>
      <c r="F87" s="6" t="n"/>
    </row>
    <row r="88" ht="10" customHeight="1"/>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sheetData>
  <mergeCells count="40">
    <mergeCell ref="B4:F4"/>
    <mergeCell ref="C52:F52"/>
    <mergeCell ref="C70:F70"/>
    <mergeCell ref="C48:F48"/>
    <mergeCell ref="C61:F61"/>
    <mergeCell ref="C72:F72"/>
    <mergeCell ref="C67:F67"/>
    <mergeCell ref="C81:F81"/>
    <mergeCell ref="C57:F57"/>
    <mergeCell ref="C66:F66"/>
    <mergeCell ref="C53:F53"/>
    <mergeCell ref="C78:F78"/>
    <mergeCell ref="C49:F49"/>
    <mergeCell ref="C77:F77"/>
    <mergeCell ref="B42:F42"/>
    <mergeCell ref="C83:F83"/>
    <mergeCell ref="C62:F62"/>
    <mergeCell ref="C68:F68"/>
    <mergeCell ref="C58:F58"/>
    <mergeCell ref="C45:F45"/>
    <mergeCell ref="C64:F64"/>
    <mergeCell ref="D7:E7"/>
    <mergeCell ref="B87:F87"/>
    <mergeCell ref="C73:F73"/>
    <mergeCell ref="C54:F54"/>
    <mergeCell ref="C65:F65"/>
    <mergeCell ref="C85:F85"/>
    <mergeCell ref="C55:F55"/>
    <mergeCell ref="C50:F50"/>
    <mergeCell ref="C44:F44"/>
    <mergeCell ref="C84:F84"/>
    <mergeCell ref="D8:E8"/>
    <mergeCell ref="B3:D3"/>
    <mergeCell ref="C80:F80"/>
    <mergeCell ref="C75:F75"/>
    <mergeCell ref="B5:F5"/>
    <mergeCell ref="C46:F46"/>
    <mergeCell ref="C59:F59"/>
    <mergeCell ref="C71:F71"/>
    <mergeCell ref="C76:F76"/>
  </mergeCells>
  <printOptions horizontalCentered="1"/>
  <pageMargins left="0.5" right="0.5" top="0.6" bottom="0.6" header="0.3" footer="0.3"/>
  <pageSetup orientation="portrait" paperSize="1" scale="88"/>
  <headerFooter>
    <oddHeader/>
    <oddFooter>&amp;L&amp;"Garamond"&amp;8 Dynamic Home Solutions (DHS)&amp;C&amp;"Garamond"&amp;8 Page &amp;P of &amp;N&amp;R&amp;"Garamond"&amp;8 New Haven Dental</oddFooter>
    <evenHeader/>
    <evenFooter/>
    <firstHeader/>
    <firstFooter/>
  </headerFooter>
  <rowBreaks count="2" manualBreakCount="2">
    <brk id="41" min="0" max="16383" man="1"/>
    <brk id="86" min="0" max="16383" man="1"/>
  </rowBreaks>
  <drawing xmlns:r="http://schemas.openxmlformats.org/officeDocument/2006/relationships" r:id="rId1"/>
</worksheet>
</file>

<file path=xl/worksheets/sheet17.xml><?xml version="1.0" encoding="utf-8"?>
<worksheet xmlns="http://schemas.openxmlformats.org/spreadsheetml/2006/main">
  <sheetPr>
    <tabColor rgb="00B8C4CE"/>
    <outlinePr summaryBelow="1" summaryRight="1"/>
    <pageSetUpPr fitToPage="0"/>
  </sheetPr>
  <dimension ref="A1:G56"/>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64" t="inlineStr">
        <is>
          <t>PROPOSAL</t>
        </is>
      </c>
    </row>
    <row r="4" ht="38" customHeight="1">
      <c r="B4" s="29" t="inlineStr">
        <is>
          <t>New Haven Dental</t>
        </is>
      </c>
    </row>
    <row r="5" ht="22" customHeight="1">
      <c r="B5" s="5" t="inlineStr">
        <is>
          <t>Painting &amp; wallpaper removal</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Not applicable</t>
        </is>
      </c>
      <c r="F8" s="33">
        <f>F16</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SCOPE OF WORK</t>
        </is>
      </c>
      <c r="D11" s="34" t="n"/>
      <c r="E11" s="34" t="n"/>
      <c r="F11" s="34" t="n"/>
    </row>
    <row r="12" ht="19" customHeight="1">
      <c r="B12" s="36" t="n">
        <v>1</v>
      </c>
      <c r="C12" s="37" t="inlineStr">
        <is>
          <t>Painting (includes materials)</t>
        </is>
      </c>
      <c r="D12" s="38" t="n">
        <v>1</v>
      </c>
      <c r="E12" s="39" t="n">
        <v>10500</v>
      </c>
      <c r="F12" s="19">
        <f>D12*E12</f>
        <v/>
      </c>
    </row>
    <row r="13" ht="19" customHeight="1">
      <c r="B13" s="36" t="n">
        <v>2</v>
      </c>
      <c r="C13" s="37" t="inlineStr">
        <is>
          <t>Wallpaper Removal &amp; Prep</t>
        </is>
      </c>
      <c r="D13" s="38" t="n">
        <v>1</v>
      </c>
      <c r="E13" s="39" t="n">
        <v>6150</v>
      </c>
      <c r="F13" s="19">
        <f>D13*E13</f>
        <v/>
      </c>
    </row>
    <row r="14" ht="19" customHeight="1">
      <c r="B14" s="36" t="n">
        <v>3</v>
      </c>
      <c r="C14" s="37" t="inlineStr">
        <is>
          <t>Night &amp; Weekend Work</t>
        </is>
      </c>
      <c r="D14" s="38" t="n">
        <v>2</v>
      </c>
      <c r="E14" s="39" t="n">
        <v>700</v>
      </c>
      <c r="F14" s="19">
        <f>D14*E14</f>
        <v/>
      </c>
    </row>
    <row r="15" ht="10" customHeight="1"/>
    <row r="16" ht="30" customHeight="1">
      <c r="B16" s="22" t="n"/>
      <c r="C16" s="47" t="inlineStr">
        <is>
          <t>TOTAL</t>
        </is>
      </c>
      <c r="D16" s="22" t="n"/>
      <c r="E16" s="22" t="n"/>
      <c r="F16" s="48">
        <f>SUM(F12:F14)</f>
        <v/>
      </c>
    </row>
    <row r="17" ht="24" customHeight="1">
      <c r="B17" s="49" t="n"/>
      <c r="C17" s="50" t="inlineStr">
        <is>
          <t>Deposit due on approval</t>
        </is>
      </c>
      <c r="D17" s="49" t="n"/>
      <c r="E17" s="51" t="n">
        <v>0.5</v>
      </c>
      <c r="F17" s="52">
        <f>F16*E17</f>
        <v/>
      </c>
    </row>
    <row r="18" ht="20" customHeight="1">
      <c r="B18" s="53" t="n"/>
      <c r="C18" s="54" t="inlineStr">
        <is>
          <t>Balance due on completion</t>
        </is>
      </c>
      <c r="D18" s="53" t="n"/>
      <c r="E18" s="53" t="n"/>
      <c r="F18" s="55">
        <f>F16-F17</f>
        <v/>
      </c>
    </row>
    <row r="19"/>
    <row r="20" ht="26" customHeight="1">
      <c r="B20" s="56" t="inlineStr">
        <is>
          <t>PROJECT NOTES, TERMS &amp; CUSTOMER RESPONSIBILITIES</t>
        </is>
      </c>
      <c r="C20" s="6" t="n"/>
      <c r="D20" s="6" t="n"/>
      <c r="E20" s="6" t="n"/>
      <c r="F20" s="6" t="n"/>
    </row>
    <row r="21" ht="6" customHeight="1"/>
    <row r="22" ht="20" customHeight="1">
      <c r="C22" s="57" t="inlineStr">
        <is>
          <t>Estimate validity &amp; schedule</t>
        </is>
      </c>
      <c r="D22" s="57" t="n"/>
      <c r="E22" s="57" t="n"/>
      <c r="F22" s="57" t="n"/>
    </row>
    <row r="23" ht="17.8" customHeight="1">
      <c r="B23" s="58" t="inlineStr">
        <is>
          <t>•</t>
        </is>
      </c>
      <c r="C23" s="59" t="inlineStr">
        <is>
          <t>This estimate is valid for 30 days from the date issued.</t>
        </is>
      </c>
      <c r="D23" s="59" t="n"/>
      <c r="E23" s="59" t="n"/>
      <c r="F23" s="59" t="n"/>
    </row>
    <row r="24" ht="17.8" customHeight="1">
      <c r="B24" s="58" t="inlineStr">
        <is>
          <t>•</t>
        </is>
      </c>
      <c r="C24" s="59" t="inlineStr">
        <is>
          <t>Scheduling will be coordinated upon approval and receipt of deposit.</t>
        </is>
      </c>
      <c r="D24" s="59" t="n"/>
      <c r="E24" s="59" t="n"/>
      <c r="F24" s="59" t="n"/>
    </row>
    <row r="25" ht="6" customHeight="1"/>
    <row r="26" ht="20" customHeight="1">
      <c r="C26" s="57" t="inlineStr">
        <is>
          <t>Payment terms</t>
        </is>
      </c>
      <c r="D26" s="57" t="n"/>
      <c r="E26" s="57" t="n"/>
      <c r="F26" s="57" t="n"/>
    </row>
    <row r="27" ht="17.8" customHeight="1">
      <c r="B27" s="58" t="inlineStr">
        <is>
          <t>•</t>
        </is>
      </c>
      <c r="C27" s="59" t="inlineStr">
        <is>
          <t>50% deposit due at signing to secure scheduling.</t>
        </is>
      </c>
      <c r="D27" s="59" t="n"/>
      <c r="E27" s="59" t="n"/>
      <c r="F27" s="59" t="n"/>
    </row>
    <row r="28" ht="17.8" customHeight="1">
      <c r="B28" s="58" t="inlineStr">
        <is>
          <t>•</t>
        </is>
      </c>
      <c r="C28" s="59" t="inlineStr">
        <is>
          <t>Remaining balance due upon project completion (final walk-through/substantial completion).</t>
        </is>
      </c>
      <c r="D28" s="59" t="n"/>
      <c r="E28" s="59" t="n"/>
      <c r="F28" s="59" t="n"/>
    </row>
    <row r="29" ht="6" customHeight="1"/>
    <row r="30" ht="20" customHeight="1">
      <c r="C30" s="57" t="inlineStr">
        <is>
          <t>Scope &amp; surface prep</t>
        </is>
      </c>
      <c r="D30" s="57" t="n"/>
      <c r="E30" s="57" t="n"/>
      <c r="F30" s="57" t="n"/>
    </row>
    <row r="31" ht="17.8" customHeight="1">
      <c r="B31" s="58" t="inlineStr">
        <is>
          <t>•</t>
        </is>
      </c>
      <c r="C31" s="59" t="inlineStr">
        <is>
          <t>Painting pricing includes materials as listed.</t>
        </is>
      </c>
      <c r="D31" s="59" t="n"/>
      <c r="E31" s="59" t="n"/>
      <c r="F31" s="59" t="n"/>
    </row>
    <row r="32" ht="17.8" customHeight="1">
      <c r="B32" s="58" t="inlineStr">
        <is>
          <t>•</t>
        </is>
      </c>
      <c r="C32" s="59" t="inlineStr">
        <is>
          <t>Standard surface prep (minor patching, caulking, sanding, spot-priming) is included.</t>
        </is>
      </c>
      <c r="D32" s="59" t="n"/>
      <c r="E32" s="59" t="n"/>
      <c r="F32" s="59" t="n"/>
    </row>
    <row r="33" ht="31.6" customHeight="1">
      <c r="B33" s="58" t="inlineStr">
        <is>
          <t>•</t>
        </is>
      </c>
      <c r="C33" s="59" t="inlineStr">
        <is>
          <t>Wallpaper Removal &amp; Prep pricing is an estimate. Additional labor may be required once the wallpaper is removed and the underlying wall condition is assessed; any added scope will be quoted as an approved change before proceeding.</t>
        </is>
      </c>
      <c r="D33" s="59" t="n"/>
      <c r="E33" s="59" t="n"/>
      <c r="F33" s="59" t="n"/>
    </row>
    <row r="34" ht="6" customHeight="1"/>
    <row r="35" ht="20" customHeight="1">
      <c r="C35" s="57" t="inlineStr">
        <is>
          <t>Work hours &amp; access</t>
        </is>
      </c>
      <c r="D35" s="57" t="n"/>
      <c r="E35" s="57" t="n"/>
      <c r="F35" s="57" t="n"/>
    </row>
    <row r="36" ht="17.8" customHeight="1">
      <c r="B36" s="58" t="inlineStr">
        <is>
          <t>•</t>
        </is>
      </c>
      <c r="C36" s="59" t="inlineStr">
        <is>
          <t>Estimate accounts for work performed at night and/or over weekends as listed in the scope.</t>
        </is>
      </c>
      <c r="D36" s="59" t="n"/>
      <c r="E36" s="59" t="n"/>
      <c r="F36" s="59" t="n"/>
    </row>
    <row r="37" ht="17.8" customHeight="1">
      <c r="B37" s="58" t="inlineStr">
        <is>
          <t>•</t>
        </is>
      </c>
      <c r="C37" s="59" t="inlineStr">
        <is>
          <t>Customer to provide site access during scheduled work hours and ensure DHS can work without interruption.</t>
        </is>
      </c>
      <c r="D37" s="59" t="n"/>
      <c r="E37" s="59" t="n"/>
      <c r="F37" s="59" t="n"/>
    </row>
    <row r="38" ht="6" customHeight="1"/>
    <row r="39" ht="20" customHeight="1">
      <c r="C39" s="57" t="inlineStr">
        <is>
          <t>Fixed items &amp; protection</t>
        </is>
      </c>
      <c r="D39" s="57" t="n"/>
      <c r="E39" s="57" t="n"/>
      <c r="F39" s="57" t="n"/>
    </row>
    <row r="40" ht="31.6" customHeight="1">
      <c r="B40" s="58" t="inlineStr">
        <is>
          <t>•</t>
        </is>
      </c>
      <c r="C40" s="59" t="inlineStr">
        <is>
          <t>DHS will mask and protect floors, fixtures, and equipment, and will cut in neatly around fixed items where removal is not possible.</t>
        </is>
      </c>
      <c r="D40" s="59" t="n"/>
      <c r="E40" s="59" t="n"/>
      <c r="F40" s="59" t="n"/>
    </row>
    <row r="41" ht="31.6" customHeight="1">
      <c r="B41" s="58" t="inlineStr">
        <is>
          <t>•</t>
        </is>
      </c>
      <c r="C41" s="59" t="inlineStr">
        <is>
          <t>DHS will take reasonable care working around dental equipment; DHS is not responsible for the proper functioning or operation of dental equipment after the work.</t>
        </is>
      </c>
      <c r="D41" s="59" t="n"/>
      <c r="E41" s="59" t="n"/>
      <c r="F41" s="59" t="n"/>
    </row>
    <row r="42" ht="6" customHeight="1"/>
    <row r="43" ht="20" customHeight="1">
      <c r="C43" s="57" t="inlineStr">
        <is>
          <t>Customer responsibilities (prior to start of work)</t>
        </is>
      </c>
      <c r="D43" s="57" t="n"/>
      <c r="E43" s="57" t="n"/>
      <c r="F43" s="57" t="n"/>
    </row>
    <row r="44" ht="31.6" customHeight="1">
      <c r="B44" s="58" t="inlineStr">
        <is>
          <t>•</t>
        </is>
      </c>
      <c r="C44" s="59" t="inlineStr">
        <is>
          <t>Clear access: work areas must be cleared of loose items; customer to remove wall hangings, artwork, electronics, breakables, and personal belongings from all work areas.</t>
        </is>
      </c>
      <c r="D44" s="59" t="n"/>
      <c r="E44" s="59" t="n"/>
      <c r="F44" s="59" t="n"/>
    </row>
    <row r="45" ht="17.8" customHeight="1">
      <c r="B45" s="58" t="inlineStr">
        <is>
          <t>•</t>
        </is>
      </c>
      <c r="C45" s="59" t="inlineStr">
        <is>
          <t>Utilities: customer/GC to provide power, lighting, and HVAC as needed.</t>
        </is>
      </c>
      <c r="D45" s="59" t="n"/>
      <c r="E45" s="59" t="n"/>
      <c r="F45" s="59" t="n"/>
    </row>
    <row r="46" ht="17.8" customHeight="1">
      <c r="B46" s="58" t="inlineStr">
        <is>
          <t>•</t>
        </is>
      </c>
      <c r="C46" s="59" t="inlineStr">
        <is>
          <t>Site logistics: customer/GC to coordinate parking/loading access and access cards/keys.</t>
        </is>
      </c>
      <c r="D46" s="59" t="n"/>
      <c r="E46" s="59" t="n"/>
      <c r="F46" s="59" t="n"/>
    </row>
    <row r="47" ht="6" customHeight="1"/>
    <row r="48" ht="20" customHeight="1">
      <c r="C48" s="57" t="inlineStr">
        <is>
          <t>Warranty &amp; cancellations</t>
        </is>
      </c>
      <c r="D48" s="57" t="n"/>
      <c r="E48" s="57" t="n"/>
      <c r="F48" s="57" t="n"/>
    </row>
    <row r="49" ht="17.8" customHeight="1">
      <c r="B49" s="58" t="inlineStr">
        <is>
          <t>•</t>
        </is>
      </c>
      <c r="C49" s="59" t="inlineStr">
        <is>
          <t>DHS provides a one-year labor warranty on workmanship (see one-pager).</t>
        </is>
      </c>
      <c r="D49" s="59" t="n"/>
      <c r="E49" s="59" t="n"/>
      <c r="F49" s="59" t="n"/>
    </row>
    <row r="50" ht="17.8" customHeight="1">
      <c r="B50" s="58" t="inlineStr">
        <is>
          <t>•</t>
        </is>
      </c>
      <c r="C50" s="59" t="inlineStr">
        <is>
          <t>Manufacturer warranties apply separately for materials.</t>
        </is>
      </c>
      <c r="D50" s="59" t="n"/>
      <c r="E50" s="59" t="n"/>
      <c r="F50" s="59" t="n"/>
    </row>
    <row r="51" ht="6" customHeight="1"/>
    <row r="52" ht="20" customHeight="1">
      <c r="C52" s="57" t="inlineStr">
        <is>
          <t>Insurance</t>
        </is>
      </c>
      <c r="D52" s="57" t="n"/>
      <c r="E52" s="57" t="n"/>
      <c r="F52" s="57" t="n"/>
    </row>
    <row r="53" ht="17.8" customHeight="1">
      <c r="B53" s="58" t="inlineStr">
        <is>
          <t>•</t>
        </is>
      </c>
      <c r="C53" s="59" t="inlineStr">
        <is>
          <t>DHS can provide a Certificate of Insurance upon request.</t>
        </is>
      </c>
      <c r="D53" s="59" t="n"/>
      <c r="E53" s="59" t="n"/>
      <c r="F53" s="59" t="n"/>
    </row>
    <row r="54" ht="6" customHeight="1"/>
    <row r="55" ht="20" customHeight="1">
      <c r="C55" s="57" t="inlineStr">
        <is>
          <t>Exclusions / add-ons</t>
        </is>
      </c>
      <c r="D55" s="57" t="n"/>
      <c r="E55" s="57" t="n"/>
      <c r="F55" s="57" t="n"/>
    </row>
    <row r="56" ht="17.8" customHeight="1">
      <c r="B56" s="58" t="inlineStr">
        <is>
          <t>•</t>
        </is>
      </c>
      <c r="C56" s="59" t="inlineStr">
        <is>
          <t>Change orders: any additional work or scope changes must be approved in writing prior to proceeding.</t>
        </is>
      </c>
      <c r="D56" s="59" t="n"/>
      <c r="E56" s="59" t="n"/>
      <c r="F56" s="59" t="n"/>
    </row>
  </sheetData>
  <mergeCells count="33">
    <mergeCell ref="B4:F4"/>
    <mergeCell ref="C52:F52"/>
    <mergeCell ref="C48:F48"/>
    <mergeCell ref="C23:F23"/>
    <mergeCell ref="C39:F39"/>
    <mergeCell ref="C32:F32"/>
    <mergeCell ref="C37:F37"/>
    <mergeCell ref="C28:F28"/>
    <mergeCell ref="C53:F53"/>
    <mergeCell ref="C49:F49"/>
    <mergeCell ref="C30:F30"/>
    <mergeCell ref="C33:F33"/>
    <mergeCell ref="C24:F24"/>
    <mergeCell ref="C45:F45"/>
    <mergeCell ref="D7:E7"/>
    <mergeCell ref="C35:F35"/>
    <mergeCell ref="C26:F26"/>
    <mergeCell ref="C41:F41"/>
    <mergeCell ref="C55:F55"/>
    <mergeCell ref="C50:F50"/>
    <mergeCell ref="C44:F44"/>
    <mergeCell ref="D8:E8"/>
    <mergeCell ref="C22:F22"/>
    <mergeCell ref="C40:F40"/>
    <mergeCell ref="B3:D3"/>
    <mergeCell ref="C31:F31"/>
    <mergeCell ref="C56:F56"/>
    <mergeCell ref="B20:F20"/>
    <mergeCell ref="C43:F43"/>
    <mergeCell ref="B5:F5"/>
    <mergeCell ref="C46:F46"/>
    <mergeCell ref="C27:F27"/>
    <mergeCell ref="C36:F36"/>
  </mergeCells>
  <printOptions horizontalCentered="1"/>
  <pageMargins left="0.5" right="0.5" top="0.6" bottom="0.6" header="0.3" footer="0.3"/>
  <pageSetup orientation="portrait" paperSize="1" scale="88"/>
  <headerFooter>
    <oddHeader/>
    <oddFooter>&amp;L&amp;"Garamond"&amp;8 Dynamic Home Solutions (DHS)&amp;C&amp;"Garamond"&amp;8 Page &amp;P of &amp;N&amp;R&amp;"Garamond"&amp;8 New Haven Dental</oddFooter>
    <evenHeader/>
    <evenFooter/>
    <firstHeader/>
    <firstFooter/>
  </headerFooter>
  <rowBreaks count="1" manualBreakCount="1">
    <brk id="19" min="0" max="16383" man="1"/>
  </rowBreaks>
</worksheet>
</file>

<file path=xl/worksheets/sheet18.xml><?xml version="1.0" encoding="utf-8"?>
<worksheet xmlns="http://schemas.openxmlformats.org/spreadsheetml/2006/main">
  <sheetPr>
    <tabColor rgb="00B8C4CE"/>
    <outlinePr summaryBelow="1" summaryRight="1"/>
    <pageSetUpPr fitToPage="0"/>
  </sheetPr>
  <dimension ref="A1:G49"/>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64" t="inlineStr">
        <is>
          <t>PROPOSAL</t>
        </is>
      </c>
    </row>
    <row r="4" ht="38" customHeight="1">
      <c r="B4" s="29" t="inlineStr">
        <is>
          <t>Medford Office</t>
        </is>
      </c>
    </row>
    <row r="5" ht="22" customHeight="1">
      <c r="B5" s="5" t="inlineStr">
        <is>
          <t>LVT &amp; carpet tile flooring  —  Full (Materials + Labor)</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6.25% on materials</t>
        </is>
      </c>
      <c r="F8" s="33">
        <f>F35</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LVT (Glue Down – Concrete)</t>
        </is>
      </c>
      <c r="D12" s="38" t="n">
        <v>89</v>
      </c>
      <c r="E12" s="39" t="n">
        <v>2.91666666666667</v>
      </c>
      <c r="F12" s="19">
        <f>D12*E12</f>
        <v/>
      </c>
    </row>
    <row r="13" ht="19" customHeight="1">
      <c r="B13" s="36" t="n">
        <v>2</v>
      </c>
      <c r="C13" s="37" t="inlineStr">
        <is>
          <t>Install Carpet Tile (Glue Down)</t>
        </is>
      </c>
      <c r="D13" s="38" t="n">
        <v>379</v>
      </c>
      <c r="E13" s="39" t="n">
        <v>1.08333333333333</v>
      </c>
      <c r="F13" s="19">
        <f>D13*E13</f>
        <v/>
      </c>
    </row>
    <row r="14" ht="19" customHeight="1">
      <c r="B14" s="36" t="n">
        <v>3</v>
      </c>
      <c r="C14" s="37" t="inlineStr">
        <is>
          <t>Install Cove Base</t>
        </is>
      </c>
      <c r="D14" s="38" t="n">
        <v>157</v>
      </c>
      <c r="E14" s="39" t="n">
        <v>1.25</v>
      </c>
      <c r="F14" s="19">
        <f>D14*E14</f>
        <v/>
      </c>
    </row>
    <row r="15" ht="19" customHeight="1">
      <c r="B15" s="36" t="n">
        <v>4</v>
      </c>
      <c r="C15" s="37" t="inlineStr">
        <is>
          <t>Remove Existing Cove Base</t>
        </is>
      </c>
      <c r="D15" s="38" t="n">
        <v>116</v>
      </c>
      <c r="E15" s="39" t="n">
        <v>0.416666666666667</v>
      </c>
      <c r="F15" s="19">
        <f>D15*E15</f>
        <v/>
      </c>
    </row>
    <row r="16" ht="19" customHeight="1">
      <c r="B16" s="36" t="n">
        <v>5</v>
      </c>
      <c r="C16" s="37" t="inlineStr">
        <is>
          <t>Skim Coat/Floor Prep (entire floor)</t>
        </is>
      </c>
      <c r="D16" s="38" t="n">
        <v>468</v>
      </c>
      <c r="E16" s="39" t="n">
        <v>0.833333333333333</v>
      </c>
      <c r="F16" s="19">
        <f>D16*E16</f>
        <v/>
      </c>
    </row>
    <row r="17" ht="19" customHeight="1">
      <c r="B17" s="36" t="n">
        <v>6</v>
      </c>
      <c r="C17" s="37" t="inlineStr">
        <is>
          <t>Furniture Moving</t>
        </is>
      </c>
      <c r="D17" s="38" t="n">
        <v>1</v>
      </c>
      <c r="E17" s="39" t="n">
        <v>166.666666666667</v>
      </c>
      <c r="F17" s="19">
        <f>D17*E17</f>
        <v/>
      </c>
    </row>
    <row r="18" ht="6" customHeight="1"/>
    <row r="19" ht="20" customHeight="1">
      <c r="B19" s="34" t="n"/>
      <c r="C19" s="35" t="inlineStr">
        <is>
          <t>MATERIALS</t>
        </is>
      </c>
      <c r="D19" s="34" t="n"/>
      <c r="E19" s="34" t="n"/>
      <c r="F19" s="34" t="n"/>
    </row>
    <row r="20" ht="19" customHeight="1">
      <c r="B20" s="36" t="n">
        <v>7</v>
      </c>
      <c r="C20" s="37" t="inlineStr">
        <is>
          <t>Altro Lavencia</t>
        </is>
      </c>
      <c r="D20" s="38" t="n">
        <v>108</v>
      </c>
      <c r="E20" s="39" t="n">
        <v>4.58333333333333</v>
      </c>
      <c r="F20" s="19">
        <f>D20*E20</f>
        <v/>
      </c>
    </row>
    <row r="21" ht="19" customHeight="1">
      <c r="B21" s="36" t="n">
        <v>8</v>
      </c>
      <c r="C21" s="37" t="inlineStr">
        <is>
          <t>Altro LVT Adhesive (Glue Down)</t>
        </is>
      </c>
      <c r="D21" s="38" t="n">
        <v>1</v>
      </c>
      <c r="E21" s="39" t="n">
        <v>265.216666666667</v>
      </c>
      <c r="F21" s="19">
        <f>D21*E21</f>
        <v/>
      </c>
    </row>
    <row r="22" ht="19" customHeight="1">
      <c r="B22" s="36" t="n">
        <v>9</v>
      </c>
      <c r="C22" s="37" t="inlineStr">
        <is>
          <t>Mannington Commercial Carpet Tile 24x24</t>
        </is>
      </c>
      <c r="D22" s="38" t="n">
        <v>381</v>
      </c>
      <c r="E22" s="39" t="n">
        <v>6.25</v>
      </c>
      <c r="F22" s="19">
        <f>D22*E22</f>
        <v/>
      </c>
    </row>
    <row r="23" ht="19" customHeight="1">
      <c r="B23" s="36" t="n">
        <v>10</v>
      </c>
      <c r="C23" s="37" t="inlineStr">
        <is>
          <t>Carpet Tile Adhesive</t>
        </is>
      </c>
      <c r="D23" s="38" t="n">
        <v>6</v>
      </c>
      <c r="E23" s="39" t="n">
        <v>203.033333333333</v>
      </c>
      <c r="F23" s="19">
        <f>D23*E23</f>
        <v/>
      </c>
    </row>
    <row r="24" ht="19" customHeight="1">
      <c r="B24" s="36" t="n">
        <v>11</v>
      </c>
      <c r="C24" s="37" t="inlineStr">
        <is>
          <t>4" Cove Base 1/8" (incl. adhesive)</t>
        </is>
      </c>
      <c r="D24" s="38" t="n">
        <v>157</v>
      </c>
      <c r="E24" s="39" t="n">
        <v>1.25</v>
      </c>
      <c r="F24" s="19">
        <f>D24*E24</f>
        <v/>
      </c>
    </row>
    <row r="25" ht="19" customHeight="1">
      <c r="B25" s="36" t="n">
        <v>12</v>
      </c>
      <c r="C25" s="37" t="inlineStr">
        <is>
          <t>Skim Coat/Leveler</t>
        </is>
      </c>
      <c r="D25" s="38" t="n">
        <v>6</v>
      </c>
      <c r="E25" s="39" t="n">
        <v>35.8333333333333</v>
      </c>
      <c r="F25" s="19">
        <f>D25*E25</f>
        <v/>
      </c>
    </row>
    <row r="26" ht="19" customHeight="1">
      <c r="B26" s="36" t="n">
        <v>13</v>
      </c>
      <c r="C26" s="37" t="inlineStr">
        <is>
          <t>Rubber T-Mold Transitions</t>
        </is>
      </c>
      <c r="D26" s="38" t="n">
        <v>4</v>
      </c>
      <c r="E26" s="39" t="n">
        <v>36.6666666666667</v>
      </c>
      <c r="F26" s="19">
        <f>D26*E26</f>
        <v/>
      </c>
    </row>
    <row r="27" ht="6" customHeight="1"/>
    <row r="28" ht="20" customHeight="1">
      <c r="B28" s="34" t="n"/>
      <c r="C28" s="35" t="inlineStr">
        <is>
          <t>FREIGHT &amp; DISTRIBUTION</t>
        </is>
      </c>
      <c r="D28" s="34" t="n"/>
      <c r="E28" s="34" t="n"/>
      <c r="F28" s="34" t="n"/>
    </row>
    <row r="29" ht="19" customHeight="1">
      <c r="B29" s="36" t="n">
        <v>14</v>
      </c>
      <c r="C29" s="37" t="inlineStr">
        <is>
          <t>Freight</t>
        </is>
      </c>
      <c r="D29" s="38" t="n">
        <v>1</v>
      </c>
      <c r="E29" s="39" t="n">
        <v>625</v>
      </c>
      <c r="F29" s="19">
        <f>D29*E29</f>
        <v/>
      </c>
    </row>
    <row r="30" ht="10" customHeight="1"/>
    <row r="31" ht="20" customHeight="1">
      <c r="B31" s="41" t="n"/>
      <c r="C31" s="42" t="inlineStr">
        <is>
          <t>Labor subtotal</t>
        </is>
      </c>
      <c r="D31" s="41" t="n"/>
      <c r="E31" s="41" t="n"/>
      <c r="F31" s="43">
        <f>SUM(F12:F17)</f>
        <v/>
      </c>
    </row>
    <row r="32" ht="20" customHeight="1">
      <c r="C32" s="44" t="inlineStr">
        <is>
          <t>Materials subtotal</t>
        </is>
      </c>
      <c r="F32" s="45">
        <f>SUM(F20:F26)</f>
        <v/>
      </c>
    </row>
    <row r="33" ht="20" customHeight="1">
      <c r="C33" s="44" t="inlineStr">
        <is>
          <t>Freight &amp; distribution</t>
        </is>
      </c>
      <c r="F33" s="45">
        <f>SUM(F29)</f>
        <v/>
      </c>
    </row>
    <row r="34" ht="20" customHeight="1">
      <c r="C34" s="44" t="inlineStr">
        <is>
          <t>Tax on materials</t>
        </is>
      </c>
      <c r="E34" s="46" t="n">
        <v>0.0625</v>
      </c>
      <c r="F34" s="45">
        <f>F32*E34</f>
        <v/>
      </c>
    </row>
    <row r="35" ht="30" customHeight="1">
      <c r="B35" s="22" t="n"/>
      <c r="C35" s="47" t="inlineStr">
        <is>
          <t>TOTAL</t>
        </is>
      </c>
      <c r="D35" s="22" t="n"/>
      <c r="E35" s="22" t="n"/>
      <c r="F35" s="48">
        <f>F31+F32+F33+F34</f>
        <v/>
      </c>
    </row>
    <row r="36" ht="24" customHeight="1">
      <c r="B36" s="49" t="n"/>
      <c r="C36" s="50" t="inlineStr">
        <is>
          <t>Deposit due on approval</t>
        </is>
      </c>
      <c r="D36" s="49" t="n"/>
      <c r="E36" s="51" t="n">
        <v>0.5</v>
      </c>
      <c r="F36" s="52">
        <f>F35*E36</f>
        <v/>
      </c>
    </row>
    <row r="37" ht="20" customHeight="1">
      <c r="B37" s="53" t="n"/>
      <c r="C37" s="54" t="inlineStr">
        <is>
          <t>Balance due on completion</t>
        </is>
      </c>
      <c r="D37" s="53" t="n"/>
      <c r="E37" s="53" t="n"/>
      <c r="F37" s="55">
        <f>F35-F36</f>
        <v/>
      </c>
    </row>
    <row r="38"/>
    <row r="39" ht="26" customHeight="1">
      <c r="B39" s="56" t="inlineStr">
        <is>
          <t>PROJECT NOTES &amp; TERMS</t>
        </is>
      </c>
      <c r="C39" s="6" t="n"/>
      <c r="D39" s="6" t="n"/>
      <c r="E39" s="6" t="n"/>
      <c r="F39" s="6" t="n"/>
    </row>
    <row r="40" ht="6" customHeight="1"/>
    <row r="41" ht="17.8" customHeight="1">
      <c r="B41" s="58" t="inlineStr">
        <is>
          <t>•</t>
        </is>
      </c>
      <c r="C41" s="59" t="inlineStr">
        <is>
          <t>50% deposit due at contract signing; balance due upon completion of work.</t>
        </is>
      </c>
      <c r="D41" s="59" t="n"/>
      <c r="E41" s="59" t="n"/>
      <c r="F41" s="59" t="n"/>
    </row>
    <row r="42" ht="17.8" customHeight="1">
      <c r="B42" s="58" t="inlineStr">
        <is>
          <t>•</t>
        </is>
      </c>
      <c r="C42" s="59" t="inlineStr">
        <is>
          <t>Pricing valid for 30 days from the proposal date.</t>
        </is>
      </c>
      <c r="D42" s="59" t="n"/>
      <c r="E42" s="59" t="n"/>
      <c r="F42" s="59" t="n"/>
    </row>
    <row r="43" ht="17.8" customHeight="1">
      <c r="B43" s="58" t="inlineStr">
        <is>
          <t>•</t>
        </is>
      </c>
      <c r="C43" s="59" t="inlineStr">
        <is>
          <t>Quantities are based on field measurements (FloorWizard, 7/10/2026); final billing may adjust to actual installed quantities.</t>
        </is>
      </c>
      <c r="D43" s="59" t="n"/>
      <c r="E43" s="59" t="n"/>
      <c r="F43" s="59" t="n"/>
    </row>
    <row r="44" ht="31.6" customHeight="1">
      <c r="B44" s="58" t="inlineStr">
        <is>
          <t>•</t>
        </is>
      </c>
      <c r="C44" s="59" t="inlineStr">
        <is>
          <t>Floor prep / skim coat is estimated. If the subfloor requires additional prep once existing flooring is removed, the added prep will be quoted before proceeding.</t>
        </is>
      </c>
      <c r="D44" s="59" t="n"/>
      <c r="E44" s="59" t="n"/>
      <c r="F44" s="59" t="n"/>
    </row>
    <row r="45" ht="17.8" customHeight="1">
      <c r="B45" s="58" t="inlineStr">
        <is>
          <t>•</t>
        </is>
      </c>
      <c r="C45" s="59" t="inlineStr">
        <is>
          <t>Product colors and selections to be confirmed by customer; pricing may be revised upon final product selection.</t>
        </is>
      </c>
      <c r="D45" s="59" t="n"/>
      <c r="E45" s="59" t="n"/>
      <c r="F45" s="59" t="n"/>
    </row>
    <row r="46" ht="6" customHeight="1"/>
    <row r="47" ht="53.40000000000001" customHeight="1">
      <c r="C47" s="62" t="inlineStr">
        <is>
          <t>DISCLAIMER — CARPET TILE: The new carpet tile will not match the existing carpet tile. Dye lot, color, texture, and style will vary between new and existing material. Customer acknowledges and accepts this visible variation.</t>
        </is>
      </c>
      <c r="D47" s="62" t="n"/>
      <c r="E47" s="62" t="n"/>
      <c r="F47" s="62" t="n"/>
    </row>
    <row r="48"/>
    <row r="49" ht="26" customHeight="1">
      <c r="B49" s="56" t="inlineStr">
        <is>
          <t>FLOOR PLAN / SCOPE AREAS</t>
        </is>
      </c>
      <c r="C49" s="6" t="n"/>
      <c r="D49" s="6" t="n"/>
      <c r="E49" s="6" t="n"/>
      <c r="F49" s="6" t="n"/>
    </row>
    <row r="50" ht="10" customHeight="1"/>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sheetData>
  <mergeCells count="13">
    <mergeCell ref="B4:F4"/>
    <mergeCell ref="D8:E8"/>
    <mergeCell ref="B3:D3"/>
    <mergeCell ref="B39:F39"/>
    <mergeCell ref="C45:F45"/>
    <mergeCell ref="D7:E7"/>
    <mergeCell ref="C47:F47"/>
    <mergeCell ref="C43:F43"/>
    <mergeCell ref="B5:F5"/>
    <mergeCell ref="C41:F41"/>
    <mergeCell ref="C42:F42"/>
    <mergeCell ref="C44:F44"/>
    <mergeCell ref="B49:F49"/>
  </mergeCells>
  <printOptions horizontalCentered="1"/>
  <pageMargins left="0.5" right="0.5" top="0.6" bottom="0.6" header="0.3" footer="0.3"/>
  <pageSetup orientation="portrait" paperSize="1" scale="88"/>
  <headerFooter>
    <oddHeader/>
    <oddFooter>&amp;L&amp;"Garamond"&amp;8 Dynamic Home Solutions (DHS)&amp;C&amp;"Garamond"&amp;8 Page &amp;P of &amp;N&amp;R&amp;"Garamond"&amp;8 Medford Office</oddFooter>
    <evenHeader/>
    <evenFooter/>
    <firstHeader/>
    <firstFooter/>
  </headerFooter>
  <rowBreaks count="2" manualBreakCount="2">
    <brk id="38" min="0" max="16383" man="1"/>
    <brk id="48" min="0" max="16383" man="1"/>
  </rowBreaks>
  <drawing xmlns:r="http://schemas.openxmlformats.org/officeDocument/2006/relationships" r:id="rId1"/>
</worksheet>
</file>

<file path=xl/worksheets/sheet19.xml><?xml version="1.0" encoding="utf-8"?>
<worksheet xmlns="http://schemas.openxmlformats.org/spreadsheetml/2006/main">
  <sheetPr>
    <tabColor rgb="00B8C4CE"/>
    <outlinePr summaryBelow="1" summaryRight="1"/>
    <pageSetUpPr fitToPage="0"/>
  </sheetPr>
  <dimension ref="A1:G86"/>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64" t="inlineStr">
        <is>
          <t>PROPOSAL</t>
        </is>
      </c>
    </row>
    <row r="4" ht="38" customHeight="1">
      <c r="B4" s="29" t="inlineStr">
        <is>
          <t>Great Hill Dental</t>
        </is>
      </c>
    </row>
    <row r="5" ht="22" customHeight="1">
      <c r="B5" s="5" t="inlineStr">
        <is>
          <t>LVT flooring  —  Great Hill Dental Partners — Boston, Trenton St</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6.25% on materials</t>
        </is>
      </c>
      <c r="F8" s="33">
        <f>F33</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LVT</t>
        </is>
      </c>
      <c r="D12" s="38" t="n">
        <v>465</v>
      </c>
      <c r="E12" s="39" t="n">
        <v>2.1</v>
      </c>
      <c r="F12" s="19">
        <f>D12*E12</f>
        <v/>
      </c>
    </row>
    <row r="13" ht="19" customHeight="1">
      <c r="B13" s="36" t="n">
        <v>2</v>
      </c>
      <c r="C13" s="37" t="inlineStr">
        <is>
          <t>Skim Coat</t>
        </is>
      </c>
      <c r="D13" s="38" t="n">
        <v>415</v>
      </c>
      <c r="E13" s="39" t="n">
        <v>1.06</v>
      </c>
      <c r="F13" s="19">
        <f>D13*E13</f>
        <v/>
      </c>
    </row>
    <row r="14" ht="19" customHeight="1">
      <c r="B14" s="36" t="n">
        <v>3</v>
      </c>
      <c r="C14" s="37" t="inlineStr">
        <is>
          <t>Rip/Haul Existing Vinyl</t>
        </is>
      </c>
      <c r="D14" s="38" t="n">
        <v>415</v>
      </c>
      <c r="E14" s="39" t="n">
        <v>1.45</v>
      </c>
      <c r="F14" s="19">
        <f>D14*E14</f>
        <v/>
      </c>
    </row>
    <row r="15" ht="19" customHeight="1">
      <c r="B15" s="36" t="n">
        <v>4</v>
      </c>
      <c r="C15" s="37" t="inlineStr">
        <is>
          <t>Install Cove Base</t>
        </is>
      </c>
      <c r="D15" s="38" t="n">
        <v>160</v>
      </c>
      <c r="E15" s="39" t="n">
        <v>1.1</v>
      </c>
      <c r="F15" s="19">
        <f>D15*E15</f>
        <v/>
      </c>
    </row>
    <row r="16" ht="19" customHeight="1">
      <c r="B16" s="36" t="n">
        <v>5</v>
      </c>
      <c r="C16" s="37" t="inlineStr">
        <is>
          <t>Furniture</t>
        </is>
      </c>
      <c r="D16" s="38" t="n">
        <v>4</v>
      </c>
      <c r="E16" s="39" t="n">
        <v>175</v>
      </c>
      <c r="F16" s="19">
        <f>D16*E16</f>
        <v/>
      </c>
    </row>
    <row r="17" ht="19" customHeight="1">
      <c r="B17" s="36" t="n">
        <v>6</v>
      </c>
      <c r="C17" s="37" t="inlineStr">
        <is>
          <t>Night and Weekend</t>
        </is>
      </c>
      <c r="D17" s="38" t="n">
        <v>1</v>
      </c>
      <c r="E17" s="39" t="n">
        <v>700</v>
      </c>
      <c r="F17" s="19">
        <f>D17*E17</f>
        <v/>
      </c>
    </row>
    <row r="18" ht="6" customHeight="1"/>
    <row r="19" ht="20" customHeight="1">
      <c r="B19" s="34" t="n"/>
      <c r="C19" s="35" t="inlineStr">
        <is>
          <t>MATERIALS</t>
        </is>
      </c>
      <c r="D19" s="34" t="n"/>
      <c r="E19" s="34" t="n"/>
      <c r="F19" s="34" t="n"/>
    </row>
    <row r="20" ht="19" customHeight="1">
      <c r="B20" s="36" t="n">
        <v>7</v>
      </c>
      <c r="C20" s="37" t="inlineStr">
        <is>
          <t>Mannington Spacia Line - Color TBD</t>
        </is>
      </c>
      <c r="D20" s="38" t="n">
        <v>484</v>
      </c>
      <c r="E20" s="39" t="n">
        <v>2.35</v>
      </c>
      <c r="F20" s="19">
        <f>D20*E20</f>
        <v/>
      </c>
    </row>
    <row r="21" ht="19" customHeight="1">
      <c r="B21" s="36" t="n">
        <v>8</v>
      </c>
      <c r="C21" s="37" t="inlineStr">
        <is>
          <t>Mapei 399 Pressure Sensitive Adhesive</t>
        </is>
      </c>
      <c r="D21" s="38" t="n">
        <v>1</v>
      </c>
      <c r="E21" s="39" t="n">
        <v>199</v>
      </c>
      <c r="F21" s="19">
        <f>D21*E21</f>
        <v/>
      </c>
    </row>
    <row r="22" ht="19" customHeight="1">
      <c r="B22" s="36" t="n">
        <v>9</v>
      </c>
      <c r="C22" s="37" t="inlineStr">
        <is>
          <t>Patch</t>
        </is>
      </c>
      <c r="D22" s="38" t="n">
        <v>8</v>
      </c>
      <c r="E22" s="39" t="n">
        <v>34.5</v>
      </c>
      <c r="F22" s="19">
        <f>D22*E22</f>
        <v/>
      </c>
    </row>
    <row r="23" ht="19" customHeight="1">
      <c r="B23" s="36" t="n">
        <v>10</v>
      </c>
      <c r="C23" s="37" t="inlineStr">
        <is>
          <t>4" Cove Base 1/8" – customer to select color</t>
        </is>
      </c>
      <c r="D23" s="38" t="n">
        <v>160</v>
      </c>
      <c r="E23" s="39" t="n">
        <v>1.15</v>
      </c>
      <c r="F23" s="19">
        <f>D23*E23</f>
        <v/>
      </c>
    </row>
    <row r="24" ht="19" customHeight="1">
      <c r="B24" s="36" t="n">
        <v>11</v>
      </c>
      <c r="C24" s="37" t="inlineStr">
        <is>
          <t>Rubber T-caps – customer to select color</t>
        </is>
      </c>
      <c r="D24" s="38" t="n">
        <v>2</v>
      </c>
      <c r="E24" s="39" t="n">
        <v>32</v>
      </c>
      <c r="F24" s="19">
        <f>D24*E24</f>
        <v/>
      </c>
    </row>
    <row r="25" ht="6" customHeight="1"/>
    <row r="26" ht="20" customHeight="1">
      <c r="B26" s="34" t="n"/>
      <c r="C26" s="35" t="inlineStr">
        <is>
          <t>FREIGHT &amp; DISTRIBUTION</t>
        </is>
      </c>
      <c r="D26" s="34" t="n"/>
      <c r="E26" s="34" t="n"/>
      <c r="F26" s="34" t="n"/>
    </row>
    <row r="27" ht="19" customHeight="1">
      <c r="B27" s="36" t="n">
        <v>12</v>
      </c>
      <c r="C27" s="37" t="inlineStr">
        <is>
          <t>Freight</t>
        </is>
      </c>
      <c r="D27" s="38" t="n">
        <v>1</v>
      </c>
      <c r="E27" s="39" t="n">
        <v>450</v>
      </c>
      <c r="F27" s="19">
        <f>D27*E27</f>
        <v/>
      </c>
    </row>
    <row r="28" ht="10" customHeight="1"/>
    <row r="29" ht="20" customHeight="1">
      <c r="B29" s="41" t="n"/>
      <c r="C29" s="42" t="inlineStr">
        <is>
          <t>Labor subtotal</t>
        </is>
      </c>
      <c r="D29" s="41" t="n"/>
      <c r="E29" s="41" t="n"/>
      <c r="F29" s="43">
        <f>SUM(F12:F17)</f>
        <v/>
      </c>
    </row>
    <row r="30" ht="20" customHeight="1">
      <c r="C30" s="44" t="inlineStr">
        <is>
          <t>Materials subtotal</t>
        </is>
      </c>
      <c r="F30" s="45">
        <f>SUM(F20:F24)</f>
        <v/>
      </c>
    </row>
    <row r="31" ht="20" customHeight="1">
      <c r="C31" s="44" t="inlineStr">
        <is>
          <t>Freight &amp; distribution</t>
        </is>
      </c>
      <c r="F31" s="45">
        <f>SUM(F27)</f>
        <v/>
      </c>
    </row>
    <row r="32" ht="20" customHeight="1">
      <c r="C32" s="44" t="inlineStr">
        <is>
          <t>Tax on materials</t>
        </is>
      </c>
      <c r="E32" s="46" t="n">
        <v>0.0625</v>
      </c>
      <c r="F32" s="45">
        <f>F30*E32</f>
        <v/>
      </c>
    </row>
    <row r="33" ht="30" customHeight="1">
      <c r="B33" s="22" t="n"/>
      <c r="C33" s="47" t="inlineStr">
        <is>
          <t>TOTAL</t>
        </is>
      </c>
      <c r="D33" s="22" t="n"/>
      <c r="E33" s="22" t="n"/>
      <c r="F33" s="48">
        <f>F29+F30+F31+F32</f>
        <v/>
      </c>
    </row>
    <row r="34" ht="24" customHeight="1">
      <c r="B34" s="49" t="n"/>
      <c r="C34" s="50" t="inlineStr">
        <is>
          <t>Deposit due on approval</t>
        </is>
      </c>
      <c r="D34" s="49" t="n"/>
      <c r="E34" s="51" t="n">
        <v>0.5</v>
      </c>
      <c r="F34" s="52">
        <f>F33*E34</f>
        <v/>
      </c>
    </row>
    <row r="35" ht="20" customHeight="1">
      <c r="B35" s="53" t="n"/>
      <c r="C35" s="54" t="inlineStr">
        <is>
          <t>Balance due on completion</t>
        </is>
      </c>
      <c r="D35" s="53" t="n"/>
      <c r="E35" s="53" t="n"/>
      <c r="F35" s="55">
        <f>F33-F34</f>
        <v/>
      </c>
    </row>
    <row r="36"/>
    <row r="37" ht="26" customHeight="1">
      <c r="B37" s="56" t="inlineStr">
        <is>
          <t>PROJECT NOTES, TERMS &amp; CUSTOMER RESPONSIBILITIES</t>
        </is>
      </c>
      <c r="C37" s="6" t="n"/>
      <c r="D37" s="6" t="n"/>
      <c r="E37" s="6" t="n"/>
      <c r="F37" s="6" t="n"/>
    </row>
    <row r="38" ht="6" customHeight="1"/>
    <row r="39" ht="20" customHeight="1">
      <c r="C39" s="57" t="inlineStr">
        <is>
          <t>Estimate validity &amp; schedule</t>
        </is>
      </c>
      <c r="D39" s="57" t="n"/>
      <c r="E39" s="57" t="n"/>
      <c r="F39" s="57" t="n"/>
    </row>
    <row r="40" ht="17.8" customHeight="1">
      <c r="B40" s="58" t="inlineStr">
        <is>
          <t>•</t>
        </is>
      </c>
      <c r="C40" s="59" t="inlineStr">
        <is>
          <t>This estimate is valid for 30 days from the date issued.</t>
        </is>
      </c>
      <c r="D40" s="59" t="n"/>
      <c r="E40" s="59" t="n"/>
      <c r="F40" s="59" t="n"/>
    </row>
    <row r="41" ht="17.8" customHeight="1">
      <c r="B41" s="58" t="inlineStr">
        <is>
          <t>•</t>
        </is>
      </c>
      <c r="C41" s="59" t="inlineStr">
        <is>
          <t>Product lead time is estimated at 3–6 weeks from approval/order placement (lead times can change).</t>
        </is>
      </c>
      <c r="D41" s="59" t="n"/>
      <c r="E41" s="59" t="n"/>
      <c r="F41" s="59" t="n"/>
    </row>
    <row r="42" ht="6" customHeight="1"/>
    <row r="43" ht="20" customHeight="1">
      <c r="C43" s="57" t="inlineStr">
        <is>
          <t>Payment terms</t>
        </is>
      </c>
      <c r="D43" s="57" t="n"/>
      <c r="E43" s="57" t="n"/>
      <c r="F43" s="57" t="n"/>
    </row>
    <row r="44" ht="17.8" customHeight="1">
      <c r="B44" s="58" t="inlineStr">
        <is>
          <t>•</t>
        </is>
      </c>
      <c r="C44" s="59" t="inlineStr">
        <is>
          <t>50% deposit due upfront to release materials and secure scheduling.</t>
        </is>
      </c>
      <c r="D44" s="59" t="n"/>
      <c r="E44" s="59" t="n"/>
      <c r="F44" s="59" t="n"/>
    </row>
    <row r="45" ht="17.8" customHeight="1">
      <c r="B45" s="58" t="inlineStr">
        <is>
          <t>•</t>
        </is>
      </c>
      <c r="C45" s="59" t="inlineStr">
        <is>
          <t>Remaining balance due upon project completion (final walk-through/substantial completion).</t>
        </is>
      </c>
      <c r="D45" s="59" t="n"/>
      <c r="E45" s="59" t="n"/>
      <c r="F45" s="59" t="n"/>
    </row>
    <row r="46" ht="6" customHeight="1"/>
    <row r="47" ht="20" customHeight="1">
      <c r="C47" s="57" t="inlineStr">
        <is>
          <t>Subfloor &amp; floor prep</t>
        </is>
      </c>
      <c r="D47" s="57" t="n"/>
      <c r="E47" s="57" t="n"/>
      <c r="F47" s="57" t="n"/>
    </row>
    <row r="48" ht="17.8" customHeight="1">
      <c r="B48" s="58" t="inlineStr">
        <is>
          <t>•</t>
        </is>
      </c>
      <c r="C48" s="59" t="inlineStr">
        <is>
          <t>Floor prep (self-leveling/skim/patch) is included as listed in the line items.</t>
        </is>
      </c>
      <c r="D48" s="59" t="n"/>
      <c r="E48" s="59" t="n"/>
      <c r="F48" s="59" t="n"/>
    </row>
    <row r="49" ht="31.6" customHeight="1">
      <c r="B49" s="58" t="inlineStr">
        <is>
          <t>•</t>
        </is>
      </c>
      <c r="C49" s="59" t="inlineStr">
        <is>
          <t>Any additional prep required beyond what's included will be reviewed with the customer and priced as an approved change before proceeding.</t>
        </is>
      </c>
      <c r="D49" s="59" t="n"/>
      <c r="E49" s="59" t="n"/>
      <c r="F49" s="59" t="n"/>
    </row>
    <row r="50" ht="17.8" customHeight="1">
      <c r="B50" s="58" t="inlineStr">
        <is>
          <t>•</t>
        </is>
      </c>
      <c r="C50" s="59" t="inlineStr">
        <is>
          <t>If moisture issues are discovered, moisture mitigation will be reviewed and priced as an approved change before proceeding.</t>
        </is>
      </c>
      <c r="D50" s="59" t="n"/>
      <c r="E50" s="59" t="n"/>
      <c r="F50" s="59" t="n"/>
    </row>
    <row r="51" ht="17.8" customHeight="1">
      <c r="B51" s="58" t="inlineStr">
        <is>
          <t>•</t>
        </is>
      </c>
      <c r="C51" s="59" t="inlineStr">
        <is>
          <t>Scope includes rip-out and haul-away of the existing vinyl flooring in the areas listed.</t>
        </is>
      </c>
      <c r="D51" s="59" t="n"/>
      <c r="E51" s="59" t="n"/>
      <c r="F51" s="59" t="n"/>
    </row>
    <row r="52" ht="6" customHeight="1"/>
    <row r="53" ht="20" customHeight="1">
      <c r="C53" s="57" t="inlineStr">
        <is>
          <t>Work hours &amp; access</t>
        </is>
      </c>
      <c r="D53" s="57" t="n"/>
      <c r="E53" s="57" t="n"/>
      <c r="F53" s="57" t="n"/>
    </row>
    <row r="54" ht="17.8" customHeight="1">
      <c r="B54" s="58" t="inlineStr">
        <is>
          <t>•</t>
        </is>
      </c>
      <c r="C54" s="59" t="inlineStr">
        <is>
          <t>Estimate accounts for work performed at night and/or over weekends as listed in the scope.</t>
        </is>
      </c>
      <c r="D54" s="59" t="n"/>
      <c r="E54" s="59" t="n"/>
      <c r="F54" s="59" t="n"/>
    </row>
    <row r="55" ht="17.8" customHeight="1">
      <c r="B55" s="58" t="inlineStr">
        <is>
          <t>•</t>
        </is>
      </c>
      <c r="C55" s="59" t="inlineStr">
        <is>
          <t>Night and/or weekend labor is priced for one (1) shift; additional shifts would be reviewed and priced as an approved change.</t>
        </is>
      </c>
      <c r="D55" s="59" t="n"/>
      <c r="E55" s="59" t="n"/>
      <c r="F55" s="59" t="n"/>
    </row>
    <row r="56" ht="17.8" customHeight="1">
      <c r="B56" s="58" t="inlineStr">
        <is>
          <t>•</t>
        </is>
      </c>
      <c r="C56" s="59" t="inlineStr">
        <is>
          <t>Customer to provide site access during scheduled work hours and ensure DHS can work without interruption.</t>
        </is>
      </c>
      <c r="D56" s="59" t="n"/>
      <c r="E56" s="59" t="n"/>
      <c r="F56" s="59" t="n"/>
    </row>
    <row r="57" ht="6" customHeight="1"/>
    <row r="58" ht="20" customHeight="1">
      <c r="C58" s="57" t="inlineStr">
        <is>
          <t>Fixed items</t>
        </is>
      </c>
      <c r="D58" s="57" t="n"/>
      <c r="E58" s="57" t="n"/>
      <c r="F58" s="57" t="n"/>
    </row>
    <row r="59" ht="17.8" customHeight="1">
      <c r="B59" s="58" t="inlineStr">
        <is>
          <t>•</t>
        </is>
      </c>
      <c r="C59" s="59" t="inlineStr">
        <is>
          <t>DHS will do its best to install neatly around fixed items where removal is not possible.</t>
        </is>
      </c>
      <c r="D59" s="59" t="n"/>
      <c r="E59" s="59" t="n"/>
      <c r="F59" s="59" t="n"/>
    </row>
    <row r="60" ht="6" customHeight="1"/>
    <row r="61" ht="20" customHeight="1">
      <c r="C61" s="57" t="inlineStr">
        <is>
          <t>Customer responsibilities (prior to start of work)</t>
        </is>
      </c>
      <c r="D61" s="57" t="n"/>
      <c r="E61" s="57" t="n"/>
      <c r="F61" s="57" t="n"/>
    </row>
    <row r="62" ht="17.8" customHeight="1">
      <c r="B62" s="58" t="inlineStr">
        <is>
          <t>•</t>
        </is>
      </c>
      <c r="C62" s="59" t="inlineStr">
        <is>
          <t>Clear access: all areas in scope must be cleared of loose items prior to installation unless included as a line item.</t>
        </is>
      </c>
      <c r="D62" s="59" t="n"/>
      <c r="E62" s="59" t="n"/>
      <c r="F62" s="59" t="n"/>
    </row>
    <row r="63" ht="17.8" customHeight="1">
      <c r="B63" s="58" t="inlineStr">
        <is>
          <t>•</t>
        </is>
      </c>
      <c r="C63" s="59" t="inlineStr">
        <is>
          <t>Remove/secure electronics, boxes, small items, breakables, and personal belongings from all work areas.</t>
        </is>
      </c>
      <c r="D63" s="59" t="n"/>
      <c r="E63" s="59" t="n"/>
      <c r="F63" s="59" t="n"/>
    </row>
    <row r="64" ht="17.8" customHeight="1">
      <c r="B64" s="58" t="inlineStr">
        <is>
          <t>•</t>
        </is>
      </c>
      <c r="C64" s="59" t="inlineStr">
        <is>
          <t>Utilities: customer/GC to provide power, lighting, and HVAC as needed for installation.</t>
        </is>
      </c>
      <c r="D64" s="59" t="n"/>
      <c r="E64" s="59" t="n"/>
      <c r="F64" s="59" t="n"/>
    </row>
    <row r="65" ht="17.8" customHeight="1">
      <c r="B65" s="58" t="inlineStr">
        <is>
          <t>•</t>
        </is>
      </c>
      <c r="C65" s="59" t="inlineStr">
        <is>
          <t>Site logistics: customer/GC to coordinate parking/loading access and access cards/keys.</t>
        </is>
      </c>
      <c r="D65" s="59" t="n"/>
      <c r="E65" s="59" t="n"/>
      <c r="F65" s="59" t="n"/>
    </row>
    <row r="66" ht="31.6" customHeight="1">
      <c r="B66" s="58" t="inlineStr">
        <is>
          <t>•</t>
        </is>
      </c>
      <c r="C66" s="59" t="inlineStr">
        <is>
          <t>Mannington Spacia LVT color is TBD — customer to select prior to ordering. Lead time and freight are subject to the color/product selected.</t>
        </is>
      </c>
      <c r="D66" s="59" t="n"/>
      <c r="E66" s="59" t="n"/>
      <c r="F66" s="59" t="n"/>
    </row>
    <row r="67" ht="17.8" customHeight="1">
      <c r="B67" s="58" t="inlineStr">
        <is>
          <t>•</t>
        </is>
      </c>
      <c r="C67" s="59" t="inlineStr">
        <is>
          <t>4" cove base and rubber T-cap colors to be selected by the customer prior to installation.</t>
        </is>
      </c>
      <c r="D67" s="59" t="n"/>
      <c r="E67" s="59" t="n"/>
      <c r="F67" s="59" t="n"/>
    </row>
    <row r="68" ht="6" customHeight="1"/>
    <row r="69" ht="20" customHeight="1">
      <c r="C69" s="57" t="inlineStr">
        <is>
          <t>Dental chairs &amp; equipment</t>
        </is>
      </c>
      <c r="D69" s="57" t="n"/>
      <c r="E69" s="57" t="n"/>
      <c r="F69" s="57" t="n"/>
    </row>
    <row r="70" ht="31.6" customHeight="1">
      <c r="B70" s="58" t="inlineStr">
        <is>
          <t>•</t>
        </is>
      </c>
      <c r="C70" s="59" t="inlineStr">
        <is>
          <t>Customer is responsible for having dental chair control units and/or equipment attachments disconnected/removed so chairs can be safely moved for installation access.</t>
        </is>
      </c>
      <c r="D70" s="59" t="n"/>
      <c r="E70" s="59" t="n"/>
      <c r="F70" s="59" t="n"/>
    </row>
    <row r="71" ht="31.6" customHeight="1">
      <c r="B71" s="58" t="inlineStr">
        <is>
          <t>•</t>
        </is>
      </c>
      <c r="C71" s="59" t="inlineStr">
        <is>
          <t>DHS will take reasonable care to protect chairs/equipment but is not responsible for their proper functioning or operation after installation.</t>
        </is>
      </c>
      <c r="D71" s="59" t="n"/>
      <c r="E71" s="59" t="n"/>
      <c r="F71" s="59" t="n"/>
    </row>
    <row r="72" ht="31.6" customHeight="1">
      <c r="B72" s="58" t="inlineStr">
        <is>
          <t>•</t>
        </is>
      </c>
      <c r="C72" s="59" t="inlineStr">
        <is>
          <t>If chairs/equipment are not properly disconnected at the scheduled start, DHS may pause, reschedule, and/or bill additional labor for delays.</t>
        </is>
      </c>
      <c r="D72" s="59" t="n"/>
      <c r="E72" s="59" t="n"/>
      <c r="F72" s="59" t="n"/>
    </row>
    <row r="73" ht="6" customHeight="1"/>
    <row r="74" ht="20" customHeight="1">
      <c r="C74" s="57" t="inlineStr">
        <is>
          <t>Warranty &amp; cancellations</t>
        </is>
      </c>
      <c r="D74" s="57" t="n"/>
      <c r="E74" s="57" t="n"/>
      <c r="F74" s="57" t="n"/>
    </row>
    <row r="75" ht="17.8" customHeight="1">
      <c r="B75" s="58" t="inlineStr">
        <is>
          <t>•</t>
        </is>
      </c>
      <c r="C75" s="59" t="inlineStr">
        <is>
          <t>DHS provides a one-year labor warranty on workmanship (see one-pager).</t>
        </is>
      </c>
      <c r="D75" s="59" t="n"/>
      <c r="E75" s="59" t="n"/>
      <c r="F75" s="59" t="n"/>
    </row>
    <row r="76" ht="17.8" customHeight="1">
      <c r="B76" s="58" t="inlineStr">
        <is>
          <t>•</t>
        </is>
      </c>
      <c r="C76" s="59" t="inlineStr">
        <is>
          <t>Manufacturer warranties apply separately for materials.</t>
        </is>
      </c>
      <c r="D76" s="59" t="n"/>
      <c r="E76" s="59" t="n"/>
      <c r="F76" s="59" t="n"/>
    </row>
    <row r="77" ht="31.6" customHeight="1">
      <c r="B77" s="58" t="inlineStr">
        <is>
          <t>•</t>
        </is>
      </c>
      <c r="C77" s="59" t="inlineStr">
        <is>
          <t>If the customer cancels or changes product selection after materials are ordered, manufacturer restocking fees and any freight/return costs may apply.</t>
        </is>
      </c>
      <c r="D77" s="59" t="n"/>
      <c r="E77" s="59" t="n"/>
      <c r="F77" s="59" t="n"/>
    </row>
    <row r="78" ht="6" customHeight="1"/>
    <row r="79" ht="20" customHeight="1">
      <c r="C79" s="57" t="inlineStr">
        <is>
          <t>Insurance</t>
        </is>
      </c>
      <c r="D79" s="57" t="n"/>
      <c r="E79" s="57" t="n"/>
      <c r="F79" s="57" t="n"/>
    </row>
    <row r="80" ht="17.8" customHeight="1">
      <c r="B80" s="58" t="inlineStr">
        <is>
          <t>•</t>
        </is>
      </c>
      <c r="C80" s="59" t="inlineStr">
        <is>
          <t>DHS can provide a Certificate of Insurance upon request.</t>
        </is>
      </c>
      <c r="D80" s="59" t="n"/>
      <c r="E80" s="59" t="n"/>
      <c r="F80" s="59" t="n"/>
    </row>
    <row r="81" ht="6" customHeight="1"/>
    <row r="82" ht="20" customHeight="1">
      <c r="C82" s="57" t="inlineStr">
        <is>
          <t>Exclusions / add-ons</t>
        </is>
      </c>
      <c r="D82" s="57" t="n"/>
      <c r="E82" s="57" t="n"/>
      <c r="F82" s="57" t="n"/>
    </row>
    <row r="83" ht="17.8" customHeight="1">
      <c r="B83" s="58" t="inlineStr">
        <is>
          <t>•</t>
        </is>
      </c>
      <c r="C83" s="59" t="inlineStr">
        <is>
          <t>Please review the floor plan/scope areas and notify DHS of any discrepancies prior to deposit being initiated.</t>
        </is>
      </c>
      <c r="D83" s="59" t="n"/>
      <c r="E83" s="59" t="n"/>
      <c r="F83" s="59" t="n"/>
    </row>
    <row r="84" ht="17.8" customHeight="1">
      <c r="B84" s="58" t="inlineStr">
        <is>
          <t>•</t>
        </is>
      </c>
      <c r="C84" s="59" t="inlineStr">
        <is>
          <t>Change orders: any additional work or scope changes must be approved in writing prior to proceeding.</t>
        </is>
      </c>
      <c r="D84" s="59" t="n"/>
      <c r="E84" s="59" t="n"/>
      <c r="F84" s="59" t="n"/>
    </row>
    <row r="85"/>
    <row r="86" ht="26" customHeight="1">
      <c r="B86" s="56" t="inlineStr">
        <is>
          <t>FLOOR PLAN / SCOPE AREAS</t>
        </is>
      </c>
      <c r="C86" s="6" t="n"/>
      <c r="D86" s="6" t="n"/>
      <c r="E86" s="6" t="n"/>
      <c r="F86" s="6" t="n"/>
    </row>
    <row r="87" ht="10" customHeight="1"/>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sheetData>
  <mergeCells count="44">
    <mergeCell ref="B4:F4"/>
    <mergeCell ref="C70:F70"/>
    <mergeCell ref="C48:F48"/>
    <mergeCell ref="C61:F61"/>
    <mergeCell ref="C39:F39"/>
    <mergeCell ref="C82:F82"/>
    <mergeCell ref="C72:F72"/>
    <mergeCell ref="C67:F67"/>
    <mergeCell ref="C66:F66"/>
    <mergeCell ref="C53:F53"/>
    <mergeCell ref="C69:F69"/>
    <mergeCell ref="C49:F49"/>
    <mergeCell ref="B86:F86"/>
    <mergeCell ref="C77:F77"/>
    <mergeCell ref="C83:F83"/>
    <mergeCell ref="C62:F62"/>
    <mergeCell ref="C58:F58"/>
    <mergeCell ref="C74:F74"/>
    <mergeCell ref="C45:F45"/>
    <mergeCell ref="C64:F64"/>
    <mergeCell ref="D7:E7"/>
    <mergeCell ref="C79:F79"/>
    <mergeCell ref="B37:F37"/>
    <mergeCell ref="C54:F54"/>
    <mergeCell ref="C63:F63"/>
    <mergeCell ref="C65:F65"/>
    <mergeCell ref="C47:F47"/>
    <mergeCell ref="C41:F41"/>
    <mergeCell ref="C55:F55"/>
    <mergeCell ref="C50:F50"/>
    <mergeCell ref="C44:F44"/>
    <mergeCell ref="C84:F84"/>
    <mergeCell ref="D8:E8"/>
    <mergeCell ref="C40:F40"/>
    <mergeCell ref="B3:D3"/>
    <mergeCell ref="C80:F80"/>
    <mergeCell ref="C75:F75"/>
    <mergeCell ref="C56:F56"/>
    <mergeCell ref="C43:F43"/>
    <mergeCell ref="B5:F5"/>
    <mergeCell ref="C59:F59"/>
    <mergeCell ref="C51:F51"/>
    <mergeCell ref="C71:F71"/>
    <mergeCell ref="C76:F76"/>
  </mergeCells>
  <printOptions horizontalCentered="1"/>
  <pageMargins left="0.5" right="0.5" top="0.6" bottom="0.6" header="0.3" footer="0.3"/>
  <pageSetup orientation="portrait" paperSize="1" scale="80"/>
  <headerFooter>
    <oddHeader/>
    <oddFooter>&amp;L&amp;"Garamond"&amp;8 Dynamic Home Solutions (DHS)&amp;C&amp;"Garamond"&amp;8 Page &amp;P of &amp;N&amp;R&amp;"Garamond"&amp;8 Great Hill Dental</oddFooter>
    <evenHeader/>
    <evenFooter/>
    <firstHeader/>
    <firstFooter/>
  </headerFooter>
  <rowBreaks count="2" manualBreakCount="2">
    <brk id="36" min="0" max="16383" man="1"/>
    <brk id="85" min="0" max="16383" man="1"/>
  </rowBreaks>
  <drawing xmlns:r="http://schemas.openxmlformats.org/officeDocument/2006/relationships" r:id="rId1"/>
</worksheet>
</file>

<file path=xl/worksheets/sheet20.xml><?xml version="1.0" encoding="utf-8"?>
<worksheet xmlns="http://schemas.openxmlformats.org/spreadsheetml/2006/main">
  <sheetPr>
    <tabColor rgb="00B8C4CE"/>
    <outlinePr summaryBelow="1" summaryRight="1"/>
    <pageSetUpPr fitToPage="0"/>
  </sheetPr>
  <dimension ref="A1:G89"/>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64" t="inlineStr">
        <is>
          <t>PROPOSAL</t>
        </is>
      </c>
    </row>
    <row r="4" ht="38" customHeight="1">
      <c r="B4" s="29" t="inlineStr">
        <is>
          <t>Great Hill Dental</t>
        </is>
      </c>
    </row>
    <row r="5" ht="22" customHeight="1">
      <c r="B5" s="5" t="inlineStr">
        <is>
          <t>LVT flooring  —  Great Hill Dental Partners — Boston, Tremont St</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6.25% on materials</t>
        </is>
      </c>
      <c r="F8" s="33">
        <f>F34</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LVT</t>
        </is>
      </c>
      <c r="D12" s="38" t="n">
        <v>2818</v>
      </c>
      <c r="E12" s="39" t="n">
        <v>2.1</v>
      </c>
      <c r="F12" s="19">
        <f>D12*E12</f>
        <v/>
      </c>
    </row>
    <row r="13" ht="19" customHeight="1">
      <c r="B13" s="36" t="n">
        <v>2</v>
      </c>
      <c r="C13" s="37" t="inlineStr">
        <is>
          <t>Rip/Haul Existing Glue-Down Flooring</t>
        </is>
      </c>
      <c r="D13" s="38" t="n">
        <v>2561</v>
      </c>
      <c r="E13" s="39" t="n">
        <v>1.45</v>
      </c>
      <c r="F13" s="19">
        <f>D13*E13</f>
        <v/>
      </c>
    </row>
    <row r="14" ht="19" customHeight="1">
      <c r="B14" s="36" t="n">
        <v>3</v>
      </c>
      <c r="C14" s="37" t="inlineStr">
        <is>
          <t>Self-Level/Skim Coat</t>
        </is>
      </c>
      <c r="D14" s="38" t="n">
        <v>30</v>
      </c>
      <c r="E14" s="39" t="n">
        <v>43</v>
      </c>
      <c r="F14" s="19">
        <f>D14*E14</f>
        <v/>
      </c>
    </row>
    <row r="15" ht="19" customHeight="1">
      <c r="B15" s="36" t="n">
        <v>4</v>
      </c>
      <c r="C15" s="37" t="inlineStr">
        <is>
          <t>Night and Weekend</t>
        </is>
      </c>
      <c r="D15" s="38" t="n">
        <v>2</v>
      </c>
      <c r="E15" s="39" t="n">
        <v>700</v>
      </c>
      <c r="F15" s="19">
        <f>D15*E15</f>
        <v/>
      </c>
    </row>
    <row r="16" ht="19" customHeight="1">
      <c r="B16" s="36" t="n">
        <v>5</v>
      </c>
      <c r="C16" s="37" t="inlineStr">
        <is>
          <t>Install Cove Base</t>
        </is>
      </c>
      <c r="D16" s="38" t="n">
        <v>960</v>
      </c>
      <c r="E16" s="39" t="n">
        <v>1.1</v>
      </c>
      <c r="F16" s="19">
        <f>D16*E16</f>
        <v/>
      </c>
    </row>
    <row r="17" ht="19" customHeight="1">
      <c r="B17" s="36" t="n">
        <v>6</v>
      </c>
      <c r="C17" s="37" t="inlineStr">
        <is>
          <t>Furniture Moving</t>
        </is>
      </c>
      <c r="D17" s="38" t="n">
        <v>23</v>
      </c>
      <c r="E17" s="39" t="n">
        <v>150</v>
      </c>
      <c r="F17" s="19">
        <f>D17*E17</f>
        <v/>
      </c>
    </row>
    <row r="18" ht="6" customHeight="1"/>
    <row r="19" ht="20" customHeight="1">
      <c r="B19" s="34" t="n"/>
      <c r="C19" s="35" t="inlineStr">
        <is>
          <t>MATERIALS</t>
        </is>
      </c>
      <c r="D19" s="34" t="n"/>
      <c r="E19" s="34" t="n"/>
      <c r="F19" s="34" t="n"/>
    </row>
    <row r="20" ht="19" customHeight="1">
      <c r="B20" s="36" t="n">
        <v>7</v>
      </c>
      <c r="C20" s="37" t="inlineStr">
        <is>
          <t>Mannington Spacia LVT - Color TBD</t>
        </is>
      </c>
      <c r="D20" s="40" t="n">
        <v>2827.5</v>
      </c>
      <c r="E20" s="39" t="n">
        <v>2.35</v>
      </c>
      <c r="F20" s="19">
        <f>D20*E20</f>
        <v/>
      </c>
    </row>
    <row r="21" ht="19" customHeight="1">
      <c r="B21" s="36" t="n">
        <v>8</v>
      </c>
      <c r="C21" s="37" t="inlineStr">
        <is>
          <t>Mapei 399</t>
        </is>
      </c>
      <c r="D21" s="38" t="n">
        <v>5</v>
      </c>
      <c r="E21" s="39" t="n">
        <v>199</v>
      </c>
      <c r="F21" s="19">
        <f>D21*E21</f>
        <v/>
      </c>
    </row>
    <row r="22" ht="19" customHeight="1">
      <c r="B22" s="36" t="n">
        <v>9</v>
      </c>
      <c r="C22" s="37" t="inlineStr">
        <is>
          <t>Proma Patch</t>
        </is>
      </c>
      <c r="D22" s="38" t="n">
        <v>30</v>
      </c>
      <c r="E22" s="39" t="n">
        <v>32</v>
      </c>
      <c r="F22" s="19">
        <f>D22*E22</f>
        <v/>
      </c>
    </row>
    <row r="23" ht="19" customHeight="1">
      <c r="B23" s="36" t="n">
        <v>10</v>
      </c>
      <c r="C23" s="37" t="inlineStr">
        <is>
          <t>4" Cove Base 1/8" – customer to select color</t>
        </is>
      </c>
      <c r="D23" s="38" t="n">
        <v>960</v>
      </c>
      <c r="E23" s="39" t="n">
        <v>1.15</v>
      </c>
      <c r="F23" s="19">
        <f>D23*E23</f>
        <v/>
      </c>
    </row>
    <row r="24" ht="19" customHeight="1">
      <c r="B24" s="36" t="n">
        <v>11</v>
      </c>
      <c r="C24" s="37" t="inlineStr">
        <is>
          <t>Rubber T-caps – customer to select color</t>
        </is>
      </c>
      <c r="D24" s="38" t="n">
        <v>7</v>
      </c>
      <c r="E24" s="39" t="n">
        <v>32</v>
      </c>
      <c r="F24" s="19">
        <f>D24*E24</f>
        <v/>
      </c>
    </row>
    <row r="25" ht="6" customHeight="1"/>
    <row r="26" ht="20" customHeight="1">
      <c r="B26" s="34" t="n"/>
      <c r="C26" s="35" t="inlineStr">
        <is>
          <t>FREIGHT &amp; DISTRIBUTION</t>
        </is>
      </c>
      <c r="D26" s="34" t="n"/>
      <c r="E26" s="34" t="n"/>
      <c r="F26" s="34" t="n"/>
    </row>
    <row r="27" ht="19" customHeight="1">
      <c r="B27" s="36" t="n">
        <v>12</v>
      </c>
      <c r="C27" s="37" t="inlineStr">
        <is>
          <t>Freight – Mannington</t>
        </is>
      </c>
      <c r="D27" s="38" t="n">
        <v>1</v>
      </c>
      <c r="E27" s="39" t="n">
        <v>510</v>
      </c>
      <c r="F27" s="19">
        <f>D27*E27</f>
        <v/>
      </c>
    </row>
    <row r="28" ht="19" customHeight="1">
      <c r="B28" s="36" t="n">
        <v>13</v>
      </c>
      <c r="C28" s="37" t="inlineStr">
        <is>
          <t>Freight – NRF</t>
        </is>
      </c>
      <c r="D28" s="38" t="n">
        <v>1</v>
      </c>
      <c r="E28" s="39" t="n">
        <v>115</v>
      </c>
      <c r="F28" s="19">
        <f>D28*E28</f>
        <v/>
      </c>
    </row>
    <row r="29" ht="10" customHeight="1"/>
    <row r="30" ht="20" customHeight="1">
      <c r="B30" s="41" t="n"/>
      <c r="C30" s="42" t="inlineStr">
        <is>
          <t>Labor subtotal</t>
        </is>
      </c>
      <c r="D30" s="41" t="n"/>
      <c r="E30" s="41" t="n"/>
      <c r="F30" s="43">
        <f>SUM(F12:F17)</f>
        <v/>
      </c>
    </row>
    <row r="31" ht="20" customHeight="1">
      <c r="C31" s="44" t="inlineStr">
        <is>
          <t>Materials subtotal</t>
        </is>
      </c>
      <c r="F31" s="45">
        <f>SUM(F20:F24)</f>
        <v/>
      </c>
    </row>
    <row r="32" ht="20" customHeight="1">
      <c r="C32" s="44" t="inlineStr">
        <is>
          <t>Freight &amp; distribution</t>
        </is>
      </c>
      <c r="F32" s="45">
        <f>SUM(F27:F28)</f>
        <v/>
      </c>
    </row>
    <row r="33" ht="20" customHeight="1">
      <c r="C33" s="44" t="inlineStr">
        <is>
          <t>Tax on materials</t>
        </is>
      </c>
      <c r="E33" s="46" t="n">
        <v>0.0625</v>
      </c>
      <c r="F33" s="45">
        <f>F31*E33</f>
        <v/>
      </c>
    </row>
    <row r="34" ht="30" customHeight="1">
      <c r="B34" s="22" t="n"/>
      <c r="C34" s="47" t="inlineStr">
        <is>
          <t>TOTAL</t>
        </is>
      </c>
      <c r="D34" s="22" t="n"/>
      <c r="E34" s="22" t="n"/>
      <c r="F34" s="48">
        <f>F30+F31+F32+F33</f>
        <v/>
      </c>
    </row>
    <row r="35" ht="24" customHeight="1">
      <c r="B35" s="49" t="n"/>
      <c r="C35" s="50" t="inlineStr">
        <is>
          <t>Deposit due on approval</t>
        </is>
      </c>
      <c r="D35" s="49" t="n"/>
      <c r="E35" s="51" t="n">
        <v>0.5</v>
      </c>
      <c r="F35" s="52">
        <f>F34*E35</f>
        <v/>
      </c>
    </row>
    <row r="36" ht="20" customHeight="1">
      <c r="B36" s="53" t="n"/>
      <c r="C36" s="54" t="inlineStr">
        <is>
          <t>Balance due on completion</t>
        </is>
      </c>
      <c r="D36" s="53" t="n"/>
      <c r="E36" s="53" t="n"/>
      <c r="F36" s="55">
        <f>F34-F35</f>
        <v/>
      </c>
    </row>
    <row r="37"/>
    <row r="38" ht="26" customHeight="1">
      <c r="B38" s="56" t="inlineStr">
        <is>
          <t>PROJECT NOTES, TERMS &amp; CUSTOMER RESPONSIBILITIES</t>
        </is>
      </c>
      <c r="C38" s="6" t="n"/>
      <c r="D38" s="6" t="n"/>
      <c r="E38" s="6" t="n"/>
      <c r="F38" s="6" t="n"/>
    </row>
    <row r="39" ht="6" customHeight="1"/>
    <row r="40" ht="20" customHeight="1">
      <c r="C40" s="57" t="inlineStr">
        <is>
          <t>Estimate validity &amp; schedule</t>
        </is>
      </c>
      <c r="D40" s="57" t="n"/>
      <c r="E40" s="57" t="n"/>
      <c r="F40" s="57" t="n"/>
    </row>
    <row r="41" ht="17.8" customHeight="1">
      <c r="B41" s="58" t="inlineStr">
        <is>
          <t>•</t>
        </is>
      </c>
      <c r="C41" s="59" t="inlineStr">
        <is>
          <t>This estimate is valid for 30 days from the date issued.</t>
        </is>
      </c>
      <c r="D41" s="59" t="n"/>
      <c r="E41" s="59" t="n"/>
      <c r="F41" s="59" t="n"/>
    </row>
    <row r="42" ht="17.8" customHeight="1">
      <c r="B42" s="58" t="inlineStr">
        <is>
          <t>•</t>
        </is>
      </c>
      <c r="C42" s="59" t="inlineStr">
        <is>
          <t>Product lead time is estimated at 3–6 weeks from approval/order placement (lead times can change).</t>
        </is>
      </c>
      <c r="D42" s="59" t="n"/>
      <c r="E42" s="59" t="n"/>
      <c r="F42" s="59" t="n"/>
    </row>
    <row r="43" ht="6" customHeight="1"/>
    <row r="44" ht="20" customHeight="1">
      <c r="C44" s="57" t="inlineStr">
        <is>
          <t>Payment terms</t>
        </is>
      </c>
      <c r="D44" s="57" t="n"/>
      <c r="E44" s="57" t="n"/>
      <c r="F44" s="57" t="n"/>
    </row>
    <row r="45" ht="17.8" customHeight="1">
      <c r="B45" s="58" t="inlineStr">
        <is>
          <t>•</t>
        </is>
      </c>
      <c r="C45" s="59" t="inlineStr">
        <is>
          <t>50% deposit due upfront to release materials and secure scheduling.</t>
        </is>
      </c>
      <c r="D45" s="59" t="n"/>
      <c r="E45" s="59" t="n"/>
      <c r="F45" s="59" t="n"/>
    </row>
    <row r="46" ht="17.8" customHeight="1">
      <c r="B46" s="58" t="inlineStr">
        <is>
          <t>•</t>
        </is>
      </c>
      <c r="C46" s="59" t="inlineStr">
        <is>
          <t>Remaining balance due upon project completion (final walk-through/substantial completion).</t>
        </is>
      </c>
      <c r="D46" s="59" t="n"/>
      <c r="E46" s="59" t="n"/>
      <c r="F46" s="59" t="n"/>
    </row>
    <row r="47" ht="6" customHeight="1"/>
    <row r="48" ht="20" customHeight="1">
      <c r="C48" s="57" t="inlineStr">
        <is>
          <t>Subfloor &amp; floor prep</t>
        </is>
      </c>
      <c r="D48" s="57" t="n"/>
      <c r="E48" s="57" t="n"/>
      <c r="F48" s="57" t="n"/>
    </row>
    <row r="49" ht="31.6" customHeight="1">
      <c r="B49" s="58" t="inlineStr">
        <is>
          <t>•</t>
        </is>
      </c>
      <c r="C49" s="59" t="inlineStr">
        <is>
          <t>Floor prep (self-leveling/skim coat and patch) is included as listed, priced at 30 bags; this is an estimate — additional prep will be quoted and approved before proceeding.</t>
        </is>
      </c>
      <c r="D49" s="59" t="n"/>
      <c r="E49" s="59" t="n"/>
      <c r="F49" s="59" t="n"/>
    </row>
    <row r="50" ht="31.6" customHeight="1">
      <c r="B50" s="58" t="inlineStr">
        <is>
          <t>•</t>
        </is>
      </c>
      <c r="C50" s="59" t="inlineStr">
        <is>
          <t>Any additional prep required beyond what's included will be reviewed with the customer and priced as an approved change before proceeding.</t>
        </is>
      </c>
      <c r="D50" s="59" t="n"/>
      <c r="E50" s="59" t="n"/>
      <c r="F50" s="59" t="n"/>
    </row>
    <row r="51" ht="17.8" customHeight="1">
      <c r="B51" s="58" t="inlineStr">
        <is>
          <t>•</t>
        </is>
      </c>
      <c r="C51" s="59" t="inlineStr">
        <is>
          <t>If moisture issues are discovered, moisture mitigation will be reviewed and priced as an approved change before proceeding.</t>
        </is>
      </c>
      <c r="D51" s="59" t="n"/>
      <c r="E51" s="59" t="n"/>
      <c r="F51" s="59" t="n"/>
    </row>
    <row r="52" ht="17.8" customHeight="1">
      <c r="B52" s="58" t="inlineStr">
        <is>
          <t>•</t>
        </is>
      </c>
      <c r="C52" s="59" t="inlineStr">
        <is>
          <t>Scope includes rip-out and haul-away of the existing glue-down flooring (approx. 2,561 SF).</t>
        </is>
      </c>
      <c r="D52" s="59" t="n"/>
      <c r="E52" s="59" t="n"/>
      <c r="F52" s="59" t="n"/>
    </row>
    <row r="53" ht="6" customHeight="1"/>
    <row r="54" ht="20" customHeight="1">
      <c r="C54" s="57" t="inlineStr">
        <is>
          <t>Work hours &amp; access</t>
        </is>
      </c>
      <c r="D54" s="57" t="n"/>
      <c r="E54" s="57" t="n"/>
      <c r="F54" s="57" t="n"/>
    </row>
    <row r="55" ht="17.8" customHeight="1">
      <c r="B55" s="58" t="inlineStr">
        <is>
          <t>•</t>
        </is>
      </c>
      <c r="C55" s="59" t="inlineStr">
        <is>
          <t>Estimate accounts for work performed at night and/or over weekends as listed in the scope.</t>
        </is>
      </c>
      <c r="D55" s="59" t="n"/>
      <c r="E55" s="59" t="n"/>
      <c r="F55" s="59" t="n"/>
    </row>
    <row r="56" ht="17.8" customHeight="1">
      <c r="B56" s="58" t="inlineStr">
        <is>
          <t>•</t>
        </is>
      </c>
      <c r="C56" s="59" t="inlineStr">
        <is>
          <t>Night and/or weekend labor is priced for two (2) shifts; additional shifts would be reviewed and priced as an approved change.</t>
        </is>
      </c>
      <c r="D56" s="59" t="n"/>
      <c r="E56" s="59" t="n"/>
      <c r="F56" s="59" t="n"/>
    </row>
    <row r="57" ht="17.8" customHeight="1">
      <c r="B57" s="58" t="inlineStr">
        <is>
          <t>•</t>
        </is>
      </c>
      <c r="C57" s="59" t="inlineStr">
        <is>
          <t>Customer to provide site access during scheduled work hours and ensure DHS can work without interruption.</t>
        </is>
      </c>
      <c r="D57" s="59" t="n"/>
      <c r="E57" s="59" t="n"/>
      <c r="F57" s="59" t="n"/>
    </row>
    <row r="58" ht="6" customHeight="1"/>
    <row r="59" ht="20" customHeight="1">
      <c r="C59" s="57" t="inlineStr">
        <is>
          <t>Fixed items</t>
        </is>
      </c>
      <c r="D59" s="57" t="n"/>
      <c r="E59" s="57" t="n"/>
      <c r="F59" s="57" t="n"/>
    </row>
    <row r="60" ht="17.8" customHeight="1">
      <c r="B60" s="58" t="inlineStr">
        <is>
          <t>•</t>
        </is>
      </c>
      <c r="C60" s="59" t="inlineStr">
        <is>
          <t>DHS will do its best to install neatly around fixed items where removal is not possible.</t>
        </is>
      </c>
      <c r="D60" s="59" t="n"/>
      <c r="E60" s="59" t="n"/>
      <c r="F60" s="59" t="n"/>
    </row>
    <row r="61" ht="6" customHeight="1"/>
    <row r="62" ht="20" customHeight="1">
      <c r="C62" s="57" t="inlineStr">
        <is>
          <t>Customer responsibilities (prior to start of work)</t>
        </is>
      </c>
      <c r="D62" s="57" t="n"/>
      <c r="E62" s="57" t="n"/>
      <c r="F62" s="57" t="n"/>
    </row>
    <row r="63" ht="17.8" customHeight="1">
      <c r="B63" s="58" t="inlineStr">
        <is>
          <t>•</t>
        </is>
      </c>
      <c r="C63" s="59" t="inlineStr">
        <is>
          <t>Clear access: all areas in scope must be cleared of loose items prior to installation unless included as a line item.</t>
        </is>
      </c>
      <c r="D63" s="59" t="n"/>
      <c r="E63" s="59" t="n"/>
      <c r="F63" s="59" t="n"/>
    </row>
    <row r="64" ht="17.8" customHeight="1">
      <c r="B64" s="58" t="inlineStr">
        <is>
          <t>•</t>
        </is>
      </c>
      <c r="C64" s="59" t="inlineStr">
        <is>
          <t>Remove/secure electronics, boxes, small items, breakables, and personal belongings from all work areas.</t>
        </is>
      </c>
      <c r="D64" s="59" t="n"/>
      <c r="E64" s="59" t="n"/>
      <c r="F64" s="59" t="n"/>
    </row>
    <row r="65" ht="17.8" customHeight="1">
      <c r="B65" s="58" t="inlineStr">
        <is>
          <t>•</t>
        </is>
      </c>
      <c r="C65" s="59" t="inlineStr">
        <is>
          <t>Utilities: customer/GC to provide power, lighting, and HVAC as needed for installation.</t>
        </is>
      </c>
      <c r="D65" s="59" t="n"/>
      <c r="E65" s="59" t="n"/>
      <c r="F65" s="59" t="n"/>
    </row>
    <row r="66" ht="17.8" customHeight="1">
      <c r="B66" s="58" t="inlineStr">
        <is>
          <t>•</t>
        </is>
      </c>
      <c r="C66" s="59" t="inlineStr">
        <is>
          <t>Site logistics: customer/GC to coordinate parking/loading access and access cards/keys.</t>
        </is>
      </c>
      <c r="D66" s="59" t="n"/>
      <c r="E66" s="59" t="n"/>
      <c r="F66" s="59" t="n"/>
    </row>
    <row r="67" ht="31.6" customHeight="1">
      <c r="B67" s="58" t="inlineStr">
        <is>
          <t>•</t>
        </is>
      </c>
      <c r="C67" s="59" t="inlineStr">
        <is>
          <t>Mannington Spacia LVT color is TBD — customer to select prior to ordering. Lead time and freight are subject to the color/product selected.</t>
        </is>
      </c>
      <c r="D67" s="59" t="n"/>
      <c r="E67" s="59" t="n"/>
      <c r="F67" s="59" t="n"/>
    </row>
    <row r="68" ht="17.8" customHeight="1">
      <c r="B68" s="58" t="inlineStr">
        <is>
          <t>•</t>
        </is>
      </c>
      <c r="C68" s="59" t="inlineStr">
        <is>
          <t>LVP material quantity (2,827.5 SF) is carton-rounded above the 2,818 SF install area (approx. 0.3% overage).</t>
        </is>
      </c>
      <c r="D68" s="59" t="n"/>
      <c r="E68" s="59" t="n"/>
      <c r="F68" s="59" t="n"/>
    </row>
    <row r="69" ht="17.8" customHeight="1">
      <c r="B69" s="58" t="inlineStr">
        <is>
          <t>•</t>
        </is>
      </c>
      <c r="C69" s="59" t="inlineStr">
        <is>
          <t>4" cove base and rubber T-cap colors to be selected by the customer prior to installation.</t>
        </is>
      </c>
      <c r="D69" s="59" t="n"/>
      <c r="E69" s="59" t="n"/>
      <c r="F69" s="59" t="n"/>
    </row>
    <row r="70" ht="6" customHeight="1"/>
    <row r="71" ht="20" customHeight="1">
      <c r="C71" s="57" t="inlineStr">
        <is>
          <t>Dental chairs &amp; equipment</t>
        </is>
      </c>
      <c r="D71" s="57" t="n"/>
      <c r="E71" s="57" t="n"/>
      <c r="F71" s="57" t="n"/>
    </row>
    <row r="72" ht="31.6" customHeight="1">
      <c r="B72" s="58" t="inlineStr">
        <is>
          <t>•</t>
        </is>
      </c>
      <c r="C72" s="59" t="inlineStr">
        <is>
          <t>Customer is responsible for having dental chair control units and/or equipment attachments disconnected/removed so chairs can be safely moved for installation access.</t>
        </is>
      </c>
      <c r="D72" s="59" t="n"/>
      <c r="E72" s="59" t="n"/>
      <c r="F72" s="59" t="n"/>
    </row>
    <row r="73" ht="31.6" customHeight="1">
      <c r="B73" s="58" t="inlineStr">
        <is>
          <t>•</t>
        </is>
      </c>
      <c r="C73" s="59" t="inlineStr">
        <is>
          <t>DHS will take reasonable care to protect chairs/equipment but is not responsible for their proper functioning or operation after installation.</t>
        </is>
      </c>
      <c r="D73" s="59" t="n"/>
      <c r="E73" s="59" t="n"/>
      <c r="F73" s="59" t="n"/>
    </row>
    <row r="74" ht="31.6" customHeight="1">
      <c r="B74" s="58" t="inlineStr">
        <is>
          <t>•</t>
        </is>
      </c>
      <c r="C74" s="59" t="inlineStr">
        <is>
          <t>If chairs/equipment are not properly disconnected at the scheduled start, DHS may pause, reschedule, and/or bill additional labor for delays.</t>
        </is>
      </c>
      <c r="D74" s="59" t="n"/>
      <c r="E74" s="59" t="n"/>
      <c r="F74" s="59" t="n"/>
    </row>
    <row r="75" ht="6" customHeight="1"/>
    <row r="76" ht="20" customHeight="1">
      <c r="C76" s="57" t="inlineStr">
        <is>
          <t>Warranty &amp; cancellations</t>
        </is>
      </c>
      <c r="D76" s="57" t="n"/>
      <c r="E76" s="57" t="n"/>
      <c r="F76" s="57" t="n"/>
    </row>
    <row r="77" ht="17.8" customHeight="1">
      <c r="B77" s="58" t="inlineStr">
        <is>
          <t>•</t>
        </is>
      </c>
      <c r="C77" s="59" t="inlineStr">
        <is>
          <t>DHS provides a one-year labor warranty on workmanship (see one-pager).</t>
        </is>
      </c>
      <c r="D77" s="59" t="n"/>
      <c r="E77" s="59" t="n"/>
      <c r="F77" s="59" t="n"/>
    </row>
    <row r="78" ht="17.8" customHeight="1">
      <c r="B78" s="58" t="inlineStr">
        <is>
          <t>•</t>
        </is>
      </c>
      <c r="C78" s="59" t="inlineStr">
        <is>
          <t>Manufacturer warranties apply separately for materials.</t>
        </is>
      </c>
      <c r="D78" s="59" t="n"/>
      <c r="E78" s="59" t="n"/>
      <c r="F78" s="59" t="n"/>
    </row>
    <row r="79" ht="31.6" customHeight="1">
      <c r="B79" s="58" t="inlineStr">
        <is>
          <t>•</t>
        </is>
      </c>
      <c r="C79" s="59" t="inlineStr">
        <is>
          <t>If the customer cancels or changes product selection after materials are ordered, manufacturer restocking fees and any freight/return costs may apply.</t>
        </is>
      </c>
      <c r="D79" s="59" t="n"/>
      <c r="E79" s="59" t="n"/>
      <c r="F79" s="59" t="n"/>
    </row>
    <row r="80" ht="6" customHeight="1"/>
    <row r="81" ht="20" customHeight="1">
      <c r="C81" s="57" t="inlineStr">
        <is>
          <t>Insurance</t>
        </is>
      </c>
      <c r="D81" s="57" t="n"/>
      <c r="E81" s="57" t="n"/>
      <c r="F81" s="57" t="n"/>
    </row>
    <row r="82" ht="17.8" customHeight="1">
      <c r="B82" s="58" t="inlineStr">
        <is>
          <t>•</t>
        </is>
      </c>
      <c r="C82" s="59" t="inlineStr">
        <is>
          <t>DHS can provide a Certificate of Insurance upon request.</t>
        </is>
      </c>
      <c r="D82" s="59" t="n"/>
      <c r="E82" s="59" t="n"/>
      <c r="F82" s="59" t="n"/>
    </row>
    <row r="83" ht="6" customHeight="1"/>
    <row r="84" ht="20" customHeight="1">
      <c r="C84" s="57" t="inlineStr">
        <is>
          <t>Exclusions / add-ons</t>
        </is>
      </c>
      <c r="D84" s="57" t="n"/>
      <c r="E84" s="57" t="n"/>
      <c r="F84" s="57" t="n"/>
    </row>
    <row r="85" ht="17.8" customHeight="1">
      <c r="B85" s="58" t="inlineStr">
        <is>
          <t>•</t>
        </is>
      </c>
      <c r="C85" s="59" t="inlineStr">
        <is>
          <t>Freight is a flat rate of $625.00 total and is not taxed.</t>
        </is>
      </c>
      <c r="D85" s="59" t="n"/>
      <c r="E85" s="59" t="n"/>
      <c r="F85" s="59" t="n"/>
    </row>
    <row r="86" ht="17.8" customHeight="1">
      <c r="B86" s="58" t="inlineStr">
        <is>
          <t>•</t>
        </is>
      </c>
      <c r="C86" s="59" t="inlineStr">
        <is>
          <t>Please review the floor plan/scope areas and notify DHS of any discrepancies prior to deposit being initiated.</t>
        </is>
      </c>
      <c r="D86" s="59" t="n"/>
      <c r="E86" s="59" t="n"/>
      <c r="F86" s="59" t="n"/>
    </row>
    <row r="87" ht="17.8" customHeight="1">
      <c r="B87" s="58" t="inlineStr">
        <is>
          <t>•</t>
        </is>
      </c>
      <c r="C87" s="59" t="inlineStr">
        <is>
          <t>Change orders: any additional work or scope changes must be approved in writing prior to proceeding.</t>
        </is>
      </c>
      <c r="D87" s="59" t="n"/>
      <c r="E87" s="59" t="n"/>
      <c r="F87" s="59" t="n"/>
    </row>
    <row r="88"/>
    <row r="89" ht="26" customHeight="1">
      <c r="B89" s="56" t="inlineStr">
        <is>
          <t>FLOOR PLAN / SCOPE AREAS</t>
        </is>
      </c>
      <c r="C89" s="6" t="n"/>
      <c r="D89" s="6" t="n"/>
      <c r="E89" s="6" t="n"/>
      <c r="F89" s="6" t="n"/>
    </row>
    <row r="90" ht="10" customHeight="1"/>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sheetData>
  <mergeCells count="46">
    <mergeCell ref="B4:F4"/>
    <mergeCell ref="C52:F52"/>
    <mergeCell ref="C48:F48"/>
    <mergeCell ref="C82:F82"/>
    <mergeCell ref="C72:F72"/>
    <mergeCell ref="C67:F67"/>
    <mergeCell ref="C81:F81"/>
    <mergeCell ref="C57:F57"/>
    <mergeCell ref="C66:F66"/>
    <mergeCell ref="C78:F78"/>
    <mergeCell ref="C69:F69"/>
    <mergeCell ref="C49:F49"/>
    <mergeCell ref="C87:F87"/>
    <mergeCell ref="C77:F77"/>
    <mergeCell ref="C86:F86"/>
    <mergeCell ref="C62:F62"/>
    <mergeCell ref="C68:F68"/>
    <mergeCell ref="C42:F42"/>
    <mergeCell ref="C74:F74"/>
    <mergeCell ref="C45:F45"/>
    <mergeCell ref="C64:F64"/>
    <mergeCell ref="D7:E7"/>
    <mergeCell ref="B38:F38"/>
    <mergeCell ref="C79:F79"/>
    <mergeCell ref="C73:F73"/>
    <mergeCell ref="C54:F54"/>
    <mergeCell ref="C63:F63"/>
    <mergeCell ref="C65:F65"/>
    <mergeCell ref="C41:F41"/>
    <mergeCell ref="C85:F85"/>
    <mergeCell ref="C55:F55"/>
    <mergeCell ref="C50:F50"/>
    <mergeCell ref="C44:F44"/>
    <mergeCell ref="C84:F84"/>
    <mergeCell ref="D8:E8"/>
    <mergeCell ref="C40:F40"/>
    <mergeCell ref="B3:D3"/>
    <mergeCell ref="C56:F56"/>
    <mergeCell ref="B89:F89"/>
    <mergeCell ref="B5:F5"/>
    <mergeCell ref="C46:F46"/>
    <mergeCell ref="C59:F59"/>
    <mergeCell ref="C51:F51"/>
    <mergeCell ref="C71:F71"/>
    <mergeCell ref="C60:F60"/>
    <mergeCell ref="C76:F76"/>
  </mergeCells>
  <printOptions horizontalCentered="1"/>
  <pageMargins left="0.5" right="0.5" top="0.6" bottom="0.6" header="0.3" footer="0.3"/>
  <pageSetup orientation="portrait" paperSize="1" scale="88"/>
  <headerFooter>
    <oddHeader/>
    <oddFooter>&amp;L&amp;"Garamond"&amp;8 Dynamic Home Solutions (DHS)&amp;C&amp;"Garamond"&amp;8 Page &amp;P of &amp;N&amp;R&amp;"Garamond"&amp;8 Great Hill Dental</oddFooter>
    <evenHeader/>
    <evenFooter/>
    <firstHeader/>
    <firstFooter/>
  </headerFooter>
  <rowBreaks count="2" manualBreakCount="2">
    <brk id="37" min="0" max="16383" man="1"/>
    <brk id="88" min="0" max="16383" man="1"/>
  </rowBreaks>
  <drawing xmlns:r="http://schemas.openxmlformats.org/officeDocument/2006/relationships" r:id="rId1"/>
</worksheet>
</file>

<file path=xl/worksheets/sheet21.xml><?xml version="1.0" encoding="utf-8"?>
<worksheet xmlns="http://schemas.openxmlformats.org/spreadsheetml/2006/main">
  <sheetPr>
    <tabColor rgb="00B8C4CE"/>
    <outlinePr summaryBelow="1" summaryRight="1"/>
    <pageSetUpPr fitToPage="0"/>
  </sheetPr>
  <dimension ref="A1:G110"/>
  <sheetViews>
    <sheetView showGridLines="0" showRowColHeaders="0" tabSelected="0" zoomScale="100" workbookViewId="0">
      <selection activeCell="A1" sqref="A1"/>
    </sheetView>
  </sheetViews>
  <sheetFormatPr baseColWidth="8" defaultRowHeight="15"/>
  <cols>
    <col width="2.5" customWidth="1" min="1" max="1"/>
    <col width="5" customWidth="1" min="2" max="2"/>
    <col width="60" customWidth="1" min="3" max="3"/>
    <col width="11" customWidth="1" min="4" max="4"/>
    <col width="15" customWidth="1" min="5" max="5"/>
    <col width="17" customWidth="1" min="6" max="6"/>
    <col width="2.5" customWidth="1" min="7" max="7"/>
  </cols>
  <sheetData>
    <row r="1" ht="6" customHeight="1">
      <c r="A1" s="1" t="n"/>
      <c r="B1" s="1" t="n"/>
      <c r="C1" s="1" t="n"/>
      <c r="D1" s="1" t="n"/>
      <c r="E1" s="1" t="n"/>
      <c r="F1" s="1" t="n"/>
      <c r="G1" s="1" t="n"/>
    </row>
    <row r="2" ht="14" customHeight="1"/>
    <row r="3" ht="18" customHeight="1">
      <c r="B3" s="27" t="inlineStr">
        <is>
          <t>42 NORTH   |   RETAIL FLOORING PROPOSAL</t>
        </is>
      </c>
      <c r="F3" s="64" t="inlineStr">
        <is>
          <t>PROPOSAL</t>
        </is>
      </c>
    </row>
    <row r="4" ht="38" customHeight="1">
      <c r="B4" s="29" t="inlineStr">
        <is>
          <t>Dental Care Associates Selinsgrove</t>
        </is>
      </c>
    </row>
    <row r="5" ht="22" customHeight="1">
      <c r="B5" s="5" t="inlineStr">
        <is>
          <t>LVT &amp; carpet tile flooring  —  2 Atrium Court, Selinsgrove, PA 17870</t>
        </is>
      </c>
    </row>
    <row r="6" ht="6" customHeight="1">
      <c r="B6" s="6" t="n"/>
      <c r="C6" s="6" t="n"/>
      <c r="D6" s="6" t="n"/>
      <c r="E6" s="6" t="n"/>
      <c r="F6" s="6" t="n"/>
    </row>
    <row r="7" ht="15" customHeight="1">
      <c r="C7" s="30" t="inlineStr">
        <is>
          <t>PREPARED BY</t>
        </is>
      </c>
      <c r="D7" s="30" t="inlineStr">
        <is>
          <t>TAX BASIS</t>
        </is>
      </c>
      <c r="F7" s="31" t="inlineStr">
        <is>
          <t>PROPOSAL TOTAL</t>
        </is>
      </c>
    </row>
    <row r="8" ht="20" customHeight="1">
      <c r="C8" s="32" t="inlineStr">
        <is>
          <t>Dynamic Home Solutions (DHS)</t>
        </is>
      </c>
      <c r="D8" s="32" t="inlineStr">
        <is>
          <t>Included in price (PA)</t>
        </is>
      </c>
      <c r="F8" s="33">
        <f>F38</f>
        <v/>
      </c>
    </row>
    <row r="9" ht="12" customHeight="1"/>
    <row r="10" ht="24" customHeight="1">
      <c r="B10" s="11" t="inlineStr">
        <is>
          <t>#</t>
        </is>
      </c>
      <c r="C10" s="12" t="inlineStr">
        <is>
          <t>DESCRIPTION</t>
        </is>
      </c>
      <c r="D10" s="13" t="inlineStr">
        <is>
          <t>QTY</t>
        </is>
      </c>
      <c r="E10" s="13" t="inlineStr">
        <is>
          <t>UNIT PRICE</t>
        </is>
      </c>
      <c r="F10" s="13" t="inlineStr">
        <is>
          <t>LINE TOTAL</t>
        </is>
      </c>
    </row>
    <row r="11" ht="20" customHeight="1">
      <c r="B11" s="34" t="n"/>
      <c r="C11" s="35" t="inlineStr">
        <is>
          <t>LABOR</t>
        </is>
      </c>
      <c r="D11" s="34" t="n"/>
      <c r="E11" s="34" t="n"/>
      <c r="F11" s="34" t="n"/>
    </row>
    <row r="12" ht="19" customHeight="1">
      <c r="B12" s="36" t="n">
        <v>1</v>
      </c>
      <c r="C12" s="37" t="inlineStr">
        <is>
          <t>Install LVT</t>
        </is>
      </c>
      <c r="D12" s="38" t="n">
        <v>4573</v>
      </c>
      <c r="E12" s="39" t="n">
        <v>2.31</v>
      </c>
      <c r="F12" s="19">
        <f>D12*E12</f>
        <v/>
      </c>
    </row>
    <row r="13" ht="19" customHeight="1">
      <c r="B13" s="36" t="n">
        <v>2</v>
      </c>
      <c r="C13" s="37" t="inlineStr">
        <is>
          <t>Install Carpet Tile</t>
        </is>
      </c>
      <c r="D13" s="38" t="n">
        <v>1890</v>
      </c>
      <c r="E13" s="66" t="n">
        <v>1.045</v>
      </c>
      <c r="F13" s="19">
        <f>D13*E13</f>
        <v/>
      </c>
    </row>
    <row r="14" ht="19" customHeight="1">
      <c r="B14" s="36" t="n">
        <v>3</v>
      </c>
      <c r="C14" s="37" t="inlineStr">
        <is>
          <t>Rip/Haul – Glue Down Vinyl</t>
        </is>
      </c>
      <c r="D14" s="38" t="n">
        <v>4157</v>
      </c>
      <c r="E14" s="66" t="n">
        <v>1.595</v>
      </c>
      <c r="F14" s="19">
        <f>D14*E14</f>
        <v/>
      </c>
    </row>
    <row r="15" ht="19" customHeight="1">
      <c r="B15" s="36" t="n">
        <v>4</v>
      </c>
      <c r="C15" s="37" t="inlineStr">
        <is>
          <t>Rip/Haul – Carpet</t>
        </is>
      </c>
      <c r="D15" s="38" t="n">
        <v>1718</v>
      </c>
      <c r="E15" s="66" t="n">
        <v>0.495</v>
      </c>
      <c r="F15" s="19">
        <f>D15*E15</f>
        <v/>
      </c>
    </row>
    <row r="16" ht="19" customHeight="1">
      <c r="B16" s="36" t="n">
        <v>5</v>
      </c>
      <c r="C16" s="37" t="inlineStr">
        <is>
          <t>Skim Coat (all LVT areas)</t>
        </is>
      </c>
      <c r="D16" s="38" t="n">
        <v>84</v>
      </c>
      <c r="E16" s="39" t="n">
        <v>47.3</v>
      </c>
      <c r="F16" s="19">
        <f>D16*E16</f>
        <v/>
      </c>
    </row>
    <row r="17" ht="19" customHeight="1">
      <c r="B17" s="36" t="n">
        <v>6</v>
      </c>
      <c r="C17" s="37" t="inlineStr">
        <is>
          <t>Install Cove Base</t>
        </is>
      </c>
      <c r="D17" s="38" t="n">
        <v>2300</v>
      </c>
      <c r="E17" s="39" t="n">
        <v>1.21</v>
      </c>
      <c r="F17" s="19">
        <f>D17*E17</f>
        <v/>
      </c>
    </row>
    <row r="18" ht="19" customHeight="1">
      <c r="B18" s="36" t="n">
        <v>7</v>
      </c>
      <c r="C18" s="37" t="inlineStr">
        <is>
          <t>Furniture Moving</t>
        </is>
      </c>
      <c r="D18" s="38" t="n">
        <v>20</v>
      </c>
      <c r="E18" s="39" t="n">
        <v>165</v>
      </c>
      <c r="F18" s="19">
        <f>D18*E18</f>
        <v/>
      </c>
    </row>
    <row r="19" ht="19" customHeight="1">
      <c r="B19" s="36" t="n">
        <v>8</v>
      </c>
      <c r="C19" s="37" t="inlineStr">
        <is>
          <t>30 Yard Dumpster (pass through)</t>
        </is>
      </c>
      <c r="D19" s="38" t="n">
        <v>1</v>
      </c>
      <c r="E19" s="39" t="n">
        <v>1000</v>
      </c>
      <c r="F19" s="19">
        <f>D19*E19</f>
        <v/>
      </c>
    </row>
    <row r="20" ht="6" customHeight="1"/>
    <row r="21" ht="20" customHeight="1">
      <c r="B21" s="34" t="n"/>
      <c r="C21" s="35" t="inlineStr">
        <is>
          <t>MATERIALS</t>
        </is>
      </c>
      <c r="D21" s="34" t="n"/>
      <c r="E21" s="34" t="n"/>
      <c r="F21" s="34" t="n"/>
    </row>
    <row r="22" ht="19" customHeight="1">
      <c r="B22" s="36" t="n">
        <v>9</v>
      </c>
      <c r="C22" s="37" t="inlineStr">
        <is>
          <t>Mannington Spacia LVT</t>
        </is>
      </c>
      <c r="D22" s="38" t="n">
        <v>4573</v>
      </c>
      <c r="E22" s="39" t="n">
        <v>2.49</v>
      </c>
      <c r="F22" s="19">
        <f>D22*E22</f>
        <v/>
      </c>
    </row>
    <row r="23" ht="19" customHeight="1">
      <c r="B23" s="36" t="n">
        <v>10</v>
      </c>
      <c r="C23" s="37" t="inlineStr">
        <is>
          <t>Mapei 399 Pressure Sensitive Adhesive</t>
        </is>
      </c>
      <c r="D23" s="38" t="n">
        <v>13</v>
      </c>
      <c r="E23" s="39" t="n">
        <v>137.8</v>
      </c>
      <c r="F23" s="19">
        <f>D23*E23</f>
        <v/>
      </c>
    </row>
    <row r="24" ht="19" customHeight="1">
      <c r="B24" s="36" t="n">
        <v>11</v>
      </c>
      <c r="C24" s="37" t="inlineStr">
        <is>
          <t>Mannington Carpet Tile</t>
        </is>
      </c>
      <c r="D24" s="38" t="n">
        <v>1890</v>
      </c>
      <c r="E24" s="39" t="n">
        <v>4.19</v>
      </c>
      <c r="F24" s="19">
        <f>D24*E24</f>
        <v/>
      </c>
    </row>
    <row r="25" ht="19" customHeight="1">
      <c r="B25" s="36" t="n">
        <v>12</v>
      </c>
      <c r="C25" s="37" t="inlineStr">
        <is>
          <t>Mannington Infinity II Pressure Sensitive Adhesive</t>
        </is>
      </c>
      <c r="D25" s="38" t="n">
        <v>3</v>
      </c>
      <c r="E25" s="39" t="n">
        <v>190.27</v>
      </c>
      <c r="F25" s="19">
        <f>D25*E25</f>
        <v/>
      </c>
    </row>
    <row r="26" ht="19" customHeight="1">
      <c r="B26" s="36" t="n">
        <v>13</v>
      </c>
      <c r="C26" s="37" t="inlineStr">
        <is>
          <t>Mannington Assure Sealer</t>
        </is>
      </c>
      <c r="D26" s="38" t="n">
        <v>3</v>
      </c>
      <c r="E26" s="39" t="n">
        <v>242.21</v>
      </c>
      <c r="F26" s="19">
        <f>D26*E26</f>
        <v/>
      </c>
    </row>
    <row r="27" ht="19" customHeight="1">
      <c r="B27" s="36" t="n">
        <v>14</v>
      </c>
      <c r="C27" s="37" t="inlineStr">
        <is>
          <t>Skim Coat / Leveler (Mapei Novaplan HFL / Ardex)</t>
        </is>
      </c>
      <c r="D27" s="38" t="n">
        <v>84</v>
      </c>
      <c r="E27" s="39" t="n">
        <v>36.57</v>
      </c>
      <c r="F27" s="19">
        <f>D27*E27</f>
        <v/>
      </c>
    </row>
    <row r="28" ht="19" customHeight="1">
      <c r="B28" s="36" t="n">
        <v>15</v>
      </c>
      <c r="C28" s="37" t="inlineStr">
        <is>
          <t>4" Cove Base 1/8" – customer to select color</t>
        </is>
      </c>
      <c r="D28" s="38" t="n">
        <v>2300</v>
      </c>
      <c r="E28" s="39" t="n">
        <v>1.28</v>
      </c>
      <c r="F28" s="19">
        <f>D28*E28</f>
        <v/>
      </c>
    </row>
    <row r="29" ht="19" customHeight="1">
      <c r="B29" s="36" t="n">
        <v>16</v>
      </c>
      <c r="C29" s="37" t="inlineStr">
        <is>
          <t>Rubber T-Mold – customer to select color</t>
        </is>
      </c>
      <c r="D29" s="38" t="n">
        <v>10</v>
      </c>
      <c r="E29" s="39" t="n">
        <v>33.92</v>
      </c>
      <c r="F29" s="19">
        <f>D29*E29</f>
        <v/>
      </c>
    </row>
    <row r="30" ht="6" customHeight="1"/>
    <row r="31" ht="20" customHeight="1">
      <c r="B31" s="34" t="n"/>
      <c r="C31" s="35" t="inlineStr">
        <is>
          <t>FREIGHT &amp; DISTRIBUTION</t>
        </is>
      </c>
      <c r="D31" s="34" t="n"/>
      <c r="E31" s="34" t="n"/>
      <c r="F31" s="34" t="n"/>
    </row>
    <row r="32" ht="19" customHeight="1">
      <c r="B32" s="36" t="n">
        <v>17</v>
      </c>
      <c r="C32" s="37" t="inlineStr">
        <is>
          <t>Freight</t>
        </is>
      </c>
      <c r="D32" s="38" t="n">
        <v>1</v>
      </c>
      <c r="E32" s="39" t="n">
        <v>492.5</v>
      </c>
      <c r="F32" s="19">
        <f>D32*E32</f>
        <v/>
      </c>
    </row>
    <row r="33" ht="10" customHeight="1"/>
    <row r="34" ht="20" customHeight="1">
      <c r="B34" s="41" t="n"/>
      <c r="C34" s="42" t="inlineStr">
        <is>
          <t>Labor subtotal</t>
        </is>
      </c>
      <c r="D34" s="41" t="n"/>
      <c r="E34" s="41" t="n"/>
      <c r="F34" s="43">
        <f>SUM(F12:F19)</f>
        <v/>
      </c>
    </row>
    <row r="35" ht="20" customHeight="1">
      <c r="C35" s="44" t="inlineStr">
        <is>
          <t>Materials subtotal</t>
        </is>
      </c>
      <c r="F35" s="45">
        <f>SUM(F22:F29)</f>
        <v/>
      </c>
    </row>
    <row r="36" ht="20" customHeight="1">
      <c r="C36" s="44" t="inlineStr">
        <is>
          <t>Freight &amp; distribution</t>
        </is>
      </c>
      <c r="F36" s="45">
        <f>SUM(F32)</f>
        <v/>
      </c>
    </row>
    <row r="37" ht="20" customHeight="1">
      <c r="C37" s="44" t="inlineStr">
        <is>
          <t>Pennsylvania sales &amp; use tax</t>
        </is>
      </c>
      <c r="F37" s="67" t="inlineStr">
        <is>
          <t>Included</t>
        </is>
      </c>
    </row>
    <row r="38" ht="30" customHeight="1">
      <c r="B38" s="22" t="n"/>
      <c r="C38" s="47" t="inlineStr">
        <is>
          <t>TOTAL</t>
        </is>
      </c>
      <c r="D38" s="22" t="n"/>
      <c r="E38" s="22" t="n"/>
      <c r="F38" s="48">
        <f>F34+F35+F36</f>
        <v/>
      </c>
    </row>
    <row r="39" ht="24" customHeight="1">
      <c r="B39" s="49" t="n"/>
      <c r="C39" s="50" t="inlineStr">
        <is>
          <t>Deposit due on approval</t>
        </is>
      </c>
      <c r="D39" s="49" t="n"/>
      <c r="E39" s="51" t="n">
        <v>0.5</v>
      </c>
      <c r="F39" s="52">
        <f>F38*E39</f>
        <v/>
      </c>
    </row>
    <row r="40" ht="20" customHeight="1">
      <c r="B40" s="53" t="n"/>
      <c r="C40" s="54" t="inlineStr">
        <is>
          <t>Balance due on completion</t>
        </is>
      </c>
      <c r="D40" s="53" t="n"/>
      <c r="E40" s="53" t="n"/>
      <c r="F40" s="55">
        <f>F38-F39</f>
        <v/>
      </c>
    </row>
    <row r="41"/>
    <row r="42" ht="26" customHeight="1">
      <c r="B42" s="56" t="inlineStr">
        <is>
          <t>PROJECT NOTES, TERMS &amp; CUSTOMER RESPONSIBILITIES</t>
        </is>
      </c>
      <c r="C42" s="6" t="n"/>
      <c r="D42" s="6" t="n"/>
      <c r="E42" s="6" t="n"/>
      <c r="F42" s="6" t="n"/>
    </row>
    <row r="43" ht="6" customHeight="1"/>
    <row r="44" ht="20" customHeight="1">
      <c r="C44" s="57" t="inlineStr">
        <is>
          <t>Basis of estimate — prepared from plans (no site visit)</t>
        </is>
      </c>
      <c r="D44" s="57" t="n"/>
      <c r="E44" s="57" t="n"/>
      <c r="F44" s="57" t="n"/>
    </row>
    <row r="45" ht="31.6" customHeight="1">
      <c r="B45" s="58" t="inlineStr">
        <is>
          <t>•</t>
        </is>
      </c>
      <c r="C45" s="59" t="inlineStr">
        <is>
          <t>This proposal has been prepared from the architectural plans and takeoff shown. DHS has not visited this location in person and has not performed a field measure or physical inspection of existing conditions.</t>
        </is>
      </c>
      <c r="D45" s="59" t="n"/>
      <c r="E45" s="59" t="n"/>
      <c r="F45" s="59" t="n"/>
    </row>
    <row r="46" ht="31.6" customHeight="1">
      <c r="B46" s="58" t="inlineStr">
        <is>
          <t>•</t>
        </is>
      </c>
      <c r="C46" s="59" t="inlineStr">
        <is>
          <t>Quantities, subfloor construction, existing floor coverings, access and site logistics are based on the plans provided and remain subject to verification.</t>
        </is>
      </c>
      <c r="D46" s="59" t="n"/>
      <c r="E46" s="59" t="n"/>
      <c r="F46" s="59" t="n"/>
    </row>
    <row r="47" ht="31.6" customHeight="1">
      <c r="B47" s="58" t="inlineStr">
        <is>
          <t>•</t>
        </is>
      </c>
      <c r="C47" s="59" t="inlineStr">
        <is>
          <t>DHS recommends a pre-installation site visit before this proposal is finalized, and will gladly schedule one at 42 North's request and convenience.</t>
        </is>
      </c>
      <c r="D47" s="59" t="n"/>
      <c r="E47" s="59" t="n"/>
      <c r="F47" s="59" t="n"/>
    </row>
    <row r="48" ht="31.6" customHeight="1">
      <c r="B48" s="58" t="inlineStr">
        <is>
          <t>•</t>
        </is>
      </c>
      <c r="C48" s="59" t="inlineStr">
        <is>
          <t>Should conditions on site differ from the plans, affected quantities and pricing will be reviewed with the customer and adjusted by approved change order before work proceeds.</t>
        </is>
      </c>
      <c r="D48" s="59" t="n"/>
      <c r="E48" s="59" t="n"/>
      <c r="F48" s="59" t="n"/>
    </row>
    <row r="49" ht="6" customHeight="1"/>
    <row r="50" ht="20" customHeight="1">
      <c r="C50" s="57" t="inlineStr">
        <is>
          <t>Floor plan &amp; scope confirmation</t>
        </is>
      </c>
      <c r="D50" s="57" t="n"/>
      <c r="E50" s="57" t="n"/>
      <c r="F50" s="57" t="n"/>
    </row>
    <row r="51" ht="31.6" customHeight="1">
      <c r="B51" s="58" t="inlineStr">
        <is>
          <t>•</t>
        </is>
      </c>
      <c r="C51" s="59" t="inlineStr">
        <is>
          <t>The attached floor plan reflects the takeoff for this proposal. All areas shown in PINK are glue-down LVT. All areas shown in YELLOW are carpet tile.</t>
        </is>
      </c>
      <c r="D51" s="59" t="n"/>
      <c r="E51" s="59" t="n"/>
      <c r="F51" s="59" t="n"/>
    </row>
    <row r="52" ht="31.6" customHeight="1">
      <c r="B52" s="58" t="inlineStr">
        <is>
          <t>•</t>
        </is>
      </c>
      <c r="C52" s="59" t="inlineStr">
        <is>
          <t>Please review the plan and confirm all areas, and notify DHS of any discrepancies prior to deposit being initiated. Quantities are firm to the plan as shown.</t>
        </is>
      </c>
      <c r="D52" s="59" t="n"/>
      <c r="E52" s="59" t="n"/>
      <c r="F52" s="59" t="n"/>
    </row>
    <row r="53" ht="6" customHeight="1"/>
    <row r="54" ht="20" customHeight="1">
      <c r="C54" s="57" t="inlineStr">
        <is>
          <t>Taxes</t>
        </is>
      </c>
      <c r="D54" s="57" t="n"/>
      <c r="E54" s="57" t="n"/>
      <c r="F54" s="57" t="n"/>
    </row>
    <row r="55" ht="31.6" customHeight="1">
      <c r="B55" s="58" t="inlineStr">
        <is>
          <t>•</t>
        </is>
      </c>
      <c r="C55" s="59" t="inlineStr">
        <is>
          <t>This is a construction contract for the installation of floor covering. Under Pennsylvania law the contract price is inclusive of all applicable PA sales and use taxes; no separate sales tax is billed.</t>
        </is>
      </c>
      <c r="D55" s="59" t="n"/>
      <c r="E55" s="59" t="n"/>
      <c r="F55" s="59" t="n"/>
    </row>
    <row r="56" ht="6" customHeight="1"/>
    <row r="57" ht="20" customHeight="1">
      <c r="C57" s="57" t="inlineStr">
        <is>
          <t>Estimate validity &amp; schedule</t>
        </is>
      </c>
      <c r="D57" s="57" t="n"/>
      <c r="E57" s="57" t="n"/>
      <c r="F57" s="57" t="n"/>
    </row>
    <row r="58" ht="17.8" customHeight="1">
      <c r="B58" s="58" t="inlineStr">
        <is>
          <t>•</t>
        </is>
      </c>
      <c r="C58" s="59" t="inlineStr">
        <is>
          <t>This estimate is valid for 30 days from the date issued.</t>
        </is>
      </c>
      <c r="D58" s="59" t="n"/>
      <c r="E58" s="59" t="n"/>
      <c r="F58" s="59" t="n"/>
    </row>
    <row r="59" ht="17.8" customHeight="1">
      <c r="B59" s="58" t="inlineStr">
        <is>
          <t>•</t>
        </is>
      </c>
      <c r="C59" s="59" t="inlineStr">
        <is>
          <t>Product lead time is estimated at 3–6 weeks from approval/order placement (lead times can change).</t>
        </is>
      </c>
      <c r="D59" s="59" t="n"/>
      <c r="E59" s="59" t="n"/>
      <c r="F59" s="59" t="n"/>
    </row>
    <row r="60" ht="17.8" customHeight="1">
      <c r="B60" s="58" t="inlineStr">
        <is>
          <t>•</t>
        </is>
      </c>
      <c r="C60" s="59" t="inlineStr">
        <is>
          <t>Estimated on-site duration is 6–10 working days, assuming areas are ready and materials are on site.</t>
        </is>
      </c>
      <c r="D60" s="59" t="n"/>
      <c r="E60" s="59" t="n"/>
      <c r="F60" s="59" t="n"/>
    </row>
    <row r="61" ht="6" customHeight="1"/>
    <row r="62" ht="20" customHeight="1">
      <c r="C62" s="57" t="inlineStr">
        <is>
          <t>Payment terms</t>
        </is>
      </c>
      <c r="D62" s="57" t="n"/>
      <c r="E62" s="57" t="n"/>
      <c r="F62" s="57" t="n"/>
    </row>
    <row r="63" ht="17.8" customHeight="1">
      <c r="B63" s="58" t="inlineStr">
        <is>
          <t>•</t>
        </is>
      </c>
      <c r="C63" s="59" t="inlineStr">
        <is>
          <t>50% deposit due upfront to release materials and secure scheduling.</t>
        </is>
      </c>
      <c r="D63" s="59" t="n"/>
      <c r="E63" s="59" t="n"/>
      <c r="F63" s="59" t="n"/>
    </row>
    <row r="64" ht="17.8" customHeight="1">
      <c r="B64" s="58" t="inlineStr">
        <is>
          <t>•</t>
        </is>
      </c>
      <c r="C64" s="59" t="inlineStr">
        <is>
          <t>Remaining balance due upon project completion (final walk-through/substantial completion).</t>
        </is>
      </c>
      <c r="D64" s="59" t="n"/>
      <c r="E64" s="59" t="n"/>
      <c r="F64" s="59" t="n"/>
    </row>
    <row r="65" ht="6" customHeight="1"/>
    <row r="66" ht="20" customHeight="1">
      <c r="C66" s="57" t="inlineStr">
        <is>
          <t>Subfloor &amp; floor prep</t>
        </is>
      </c>
      <c r="D66" s="57" t="n"/>
      <c r="E66" s="57" t="n"/>
      <c r="F66" s="57" t="n"/>
    </row>
    <row r="67" ht="17.8" customHeight="1">
      <c r="B67" s="58" t="inlineStr">
        <is>
          <t>•</t>
        </is>
      </c>
      <c r="C67" s="59" t="inlineStr">
        <is>
          <t>A skim coat of all LVT areas is included as listed in the line items.</t>
        </is>
      </c>
      <c r="D67" s="59" t="n"/>
      <c r="E67" s="59" t="n"/>
      <c r="F67" s="59" t="n"/>
    </row>
    <row r="68" ht="31.6" customHeight="1">
      <c r="B68" s="58" t="inlineStr">
        <is>
          <t>•</t>
        </is>
      </c>
      <c r="C68" s="59" t="inlineStr">
        <is>
          <t>Any additional prep required after demo (patching / self-leveling beyond what is included) will be reviewed with the customer and priced as an approved change before proceeding.</t>
        </is>
      </c>
      <c r="D68" s="59" t="n"/>
      <c r="E68" s="59" t="n"/>
      <c r="F68" s="59" t="n"/>
    </row>
    <row r="69" ht="17.8" customHeight="1">
      <c r="B69" s="58" t="inlineStr">
        <is>
          <t>•</t>
        </is>
      </c>
      <c r="C69" s="59" t="inlineStr">
        <is>
          <t>Scope includes rip-out and haul-away of the existing glue-down vinyl and carpet in the areas listed.</t>
        </is>
      </c>
      <c r="D69" s="59" t="n"/>
      <c r="E69" s="59" t="n"/>
      <c r="F69" s="59" t="n"/>
    </row>
    <row r="70" ht="6" customHeight="1"/>
    <row r="71" ht="20" customHeight="1">
      <c r="C71" s="57" t="inlineStr">
        <is>
          <t>Moisture mitigation — concrete subfloor (important)</t>
        </is>
      </c>
      <c r="D71" s="57" t="n"/>
      <c r="E71" s="57" t="n"/>
      <c r="F71" s="57" t="n"/>
    </row>
    <row r="72" ht="31.6" customHeight="1">
      <c r="B72" s="58" t="inlineStr">
        <is>
          <t>•</t>
        </is>
      </c>
      <c r="C72" s="59" t="inlineStr">
        <is>
          <t>The substrate is a concrete slab currently covered by existing glue-down flooring. Slab condition and moisture content cannot be determined until the existing flooring is removed.</t>
        </is>
      </c>
      <c r="D72" s="59" t="n"/>
      <c r="E72" s="59" t="n"/>
      <c r="F72" s="59" t="n"/>
    </row>
    <row r="73" ht="17.8" customHeight="1">
      <c r="B73" s="58" t="inlineStr">
        <is>
          <t>•</t>
        </is>
      </c>
      <c r="C73" s="59" t="inlineStr">
        <is>
          <t>Accordingly, no moisture testing or moisture mitigation is included in this proposal.</t>
        </is>
      </c>
      <c r="D73" s="59" t="n"/>
      <c r="E73" s="59" t="n"/>
      <c r="F73" s="59" t="n"/>
    </row>
    <row r="74" ht="31.6" customHeight="1">
      <c r="B74" s="58" t="inlineStr">
        <is>
          <t>•</t>
        </is>
      </c>
      <c r="C74" s="59" t="inlineStr">
        <is>
          <t>Following demolition, DHS will test the slab per ASTM F2170 (in-situ RH) and/or ASTM F1869 (calcium chloride) and share results with the customer.</t>
        </is>
      </c>
      <c r="D74" s="59" t="n"/>
      <c r="E74" s="59" t="n"/>
      <c r="F74" s="59" t="n"/>
    </row>
    <row r="75" ht="31.6" customHeight="1">
      <c r="B75" s="58" t="inlineStr">
        <is>
          <t>•</t>
        </is>
      </c>
      <c r="C75" s="59" t="inlineStr">
        <is>
          <t>If readings exceed the manufacturer's published limits, mitigation is required and will be quoted and approved as a change order before work proceeds, at a minimum of $2.75 per square foot of affected area.</t>
        </is>
      </c>
      <c r="D75" s="59" t="n"/>
      <c r="E75" s="59" t="n"/>
      <c r="F75" s="59" t="n"/>
    </row>
    <row r="76" ht="17.8" customHeight="1">
      <c r="B76" s="58" t="inlineStr">
        <is>
          <t>•</t>
        </is>
      </c>
      <c r="C76" s="59" t="inlineStr">
        <is>
          <t>Where a large number of areas require remediation, a grinding machine rental may be necessary at $3,000 per day.</t>
        </is>
      </c>
      <c r="D76" s="59" t="n"/>
      <c r="E76" s="59" t="n"/>
      <c r="F76" s="59" t="n"/>
    </row>
    <row r="77" ht="17.8" customHeight="1">
      <c r="B77" s="58" t="inlineStr">
        <is>
          <t>•</t>
        </is>
      </c>
      <c r="C77" s="59" t="inlineStr">
        <is>
          <t>Installing over a slab that exceeds the manufacturer's moisture limits will void the material warranty.</t>
        </is>
      </c>
      <c r="D77" s="59" t="n"/>
      <c r="E77" s="59" t="n"/>
      <c r="F77" s="59" t="n"/>
    </row>
    <row r="78" ht="17.8" customHeight="1">
      <c r="B78" s="58" t="inlineStr">
        <is>
          <t>•</t>
        </is>
      </c>
      <c r="C78" s="59" t="inlineStr">
        <is>
          <t>If mitigation is required, the project schedule will extend to allow for application and cure time.</t>
        </is>
      </c>
      <c r="D78" s="59" t="n"/>
      <c r="E78" s="59" t="n"/>
      <c r="F78" s="59" t="n"/>
    </row>
    <row r="79" ht="6" customHeight="1"/>
    <row r="80" ht="20" customHeight="1">
      <c r="C80" s="57" t="inlineStr">
        <is>
          <t>Work hours &amp; access</t>
        </is>
      </c>
      <c r="D80" s="57" t="n"/>
      <c r="E80" s="57" t="n"/>
      <c r="F80" s="57" t="n"/>
    </row>
    <row r="81" ht="31.6" customHeight="1">
      <c r="B81" s="58" t="inlineStr">
        <is>
          <t>•</t>
        </is>
      </c>
      <c r="C81" s="59" t="inlineStr">
        <is>
          <t>No night or weekend work is included in this proposal. If weekend work is required for common areas, it will be charged at a rate of $770 per weekend.</t>
        </is>
      </c>
      <c r="D81" s="59" t="n"/>
      <c r="E81" s="59" t="n"/>
      <c r="F81" s="59" t="n"/>
    </row>
    <row r="82" ht="17.8" customHeight="1">
      <c r="B82" s="58" t="inlineStr">
        <is>
          <t>•</t>
        </is>
      </c>
      <c r="C82" s="59" t="inlineStr">
        <is>
          <t>Customer to provide site access during scheduled work hours and ensure DHS can work without interruption.</t>
        </is>
      </c>
      <c r="D82" s="59" t="n"/>
      <c r="E82" s="59" t="n"/>
      <c r="F82" s="59" t="n"/>
    </row>
    <row r="83" ht="6" customHeight="1"/>
    <row r="84" ht="20" customHeight="1">
      <c r="C84" s="57" t="inlineStr">
        <is>
          <t>Fixed items</t>
        </is>
      </c>
      <c r="D84" s="57" t="n"/>
      <c r="E84" s="57" t="n"/>
      <c r="F84" s="57" t="n"/>
    </row>
    <row r="85" ht="17.8" customHeight="1">
      <c r="B85" s="58" t="inlineStr">
        <is>
          <t>•</t>
        </is>
      </c>
      <c r="C85" s="59" t="inlineStr">
        <is>
          <t>DHS will do its best to install neatly around fixed items where removal is not possible.</t>
        </is>
      </c>
      <c r="D85" s="59" t="n"/>
      <c r="E85" s="59" t="n"/>
      <c r="F85" s="59" t="n"/>
    </row>
    <row r="86" ht="6" customHeight="1"/>
    <row r="87" ht="20" customHeight="1">
      <c r="C87" s="57" t="inlineStr">
        <is>
          <t>Customer responsibilities (prior to start of work)</t>
        </is>
      </c>
      <c r="D87" s="57" t="n"/>
      <c r="E87" s="57" t="n"/>
      <c r="F87" s="57" t="n"/>
    </row>
    <row r="88" ht="17.8" customHeight="1">
      <c r="B88" s="58" t="inlineStr">
        <is>
          <t>•</t>
        </is>
      </c>
      <c r="C88" s="59" t="inlineStr">
        <is>
          <t>Clear access: all areas in scope must be cleared of loose items prior to installation unless included as a line item.</t>
        </is>
      </c>
      <c r="D88" s="59" t="n"/>
      <c r="E88" s="59" t="n"/>
      <c r="F88" s="59" t="n"/>
    </row>
    <row r="89" ht="17.8" customHeight="1">
      <c r="B89" s="58" t="inlineStr">
        <is>
          <t>•</t>
        </is>
      </c>
      <c r="C89" s="59" t="inlineStr">
        <is>
          <t>Remove/secure electronics, boxes, small items, breakables, and personal belongings from all work areas.</t>
        </is>
      </c>
      <c r="D89" s="59" t="n"/>
      <c r="E89" s="59" t="n"/>
      <c r="F89" s="59" t="n"/>
    </row>
    <row r="90" ht="17.8" customHeight="1">
      <c r="B90" s="58" t="inlineStr">
        <is>
          <t>•</t>
        </is>
      </c>
      <c r="C90" s="59" t="inlineStr">
        <is>
          <t>Utilities: customer/GC to provide power, lighting, and HVAC as needed for installation.</t>
        </is>
      </c>
      <c r="D90" s="59" t="n"/>
      <c r="E90" s="59" t="n"/>
      <c r="F90" s="59" t="n"/>
    </row>
    <row r="91" ht="17.8" customHeight="1">
      <c r="B91" s="58" t="inlineStr">
        <is>
          <t>•</t>
        </is>
      </c>
      <c r="C91" s="59" t="inlineStr">
        <is>
          <t>Carpet tile, LVT, cove base and T-mold colors to be selected by the customer prior to ordering.</t>
        </is>
      </c>
      <c r="D91" s="59" t="n"/>
      <c r="E91" s="59" t="n"/>
      <c r="F91" s="59" t="n"/>
    </row>
    <row r="92" ht="6" customHeight="1"/>
    <row r="93" ht="20" customHeight="1">
      <c r="C93" s="57" t="inlineStr">
        <is>
          <t>Dental chairs &amp; equipment</t>
        </is>
      </c>
      <c r="D93" s="57" t="n"/>
      <c r="E93" s="57" t="n"/>
      <c r="F93" s="57" t="n"/>
    </row>
    <row r="94" ht="31.6" customHeight="1">
      <c r="B94" s="58" t="inlineStr">
        <is>
          <t>•</t>
        </is>
      </c>
      <c r="C94" s="59" t="inlineStr">
        <is>
          <t>Customer is responsible for having dental chair control units and/or equipment attachments disconnected/removed so chairs can be safely moved for installation access.</t>
        </is>
      </c>
      <c r="D94" s="59" t="n"/>
      <c r="E94" s="59" t="n"/>
      <c r="F94" s="59" t="n"/>
    </row>
    <row r="95" ht="31.6" customHeight="1">
      <c r="B95" s="58" t="inlineStr">
        <is>
          <t>•</t>
        </is>
      </c>
      <c r="C95" s="59" t="inlineStr">
        <is>
          <t>DHS will take reasonable care to protect chairs/equipment but is not responsible for their proper functioning or operation after installation.</t>
        </is>
      </c>
      <c r="D95" s="59" t="n"/>
      <c r="E95" s="59" t="n"/>
      <c r="F95" s="59" t="n"/>
    </row>
    <row r="96" ht="31.6" customHeight="1">
      <c r="B96" s="58" t="inlineStr">
        <is>
          <t>•</t>
        </is>
      </c>
      <c r="C96" s="59" t="inlineStr">
        <is>
          <t>If chairs/equipment are not properly disconnected at the scheduled start, DHS may pause, reschedule, and/or bill additional labor for delays.</t>
        </is>
      </c>
      <c r="D96" s="59" t="n"/>
      <c r="E96" s="59" t="n"/>
      <c r="F96" s="59" t="n"/>
    </row>
    <row r="97" ht="6" customHeight="1"/>
    <row r="98" ht="20" customHeight="1">
      <c r="C98" s="57" t="inlineStr">
        <is>
          <t>Warranty &amp; cancellations</t>
        </is>
      </c>
      <c r="D98" s="57" t="n"/>
      <c r="E98" s="57" t="n"/>
      <c r="F98" s="57" t="n"/>
    </row>
    <row r="99" ht="17.8" customHeight="1">
      <c r="B99" s="58" t="inlineStr">
        <is>
          <t>•</t>
        </is>
      </c>
      <c r="C99" s="59" t="inlineStr">
        <is>
          <t>DHS will provide an extended three-year labor warranty on workmanship performed (see one-pager).</t>
        </is>
      </c>
      <c r="D99" s="59" t="n"/>
      <c r="E99" s="59" t="n"/>
      <c r="F99" s="59" t="n"/>
    </row>
    <row r="100" ht="17.8" customHeight="1">
      <c r="B100" s="58" t="inlineStr">
        <is>
          <t>•</t>
        </is>
      </c>
      <c r="C100" s="59" t="inlineStr">
        <is>
          <t>Manufacturer warranties apply separately for materials.</t>
        </is>
      </c>
      <c r="D100" s="59" t="n"/>
      <c r="E100" s="59" t="n"/>
      <c r="F100" s="59" t="n"/>
    </row>
    <row r="101" ht="31.6" customHeight="1">
      <c r="B101" s="58" t="inlineStr">
        <is>
          <t>•</t>
        </is>
      </c>
      <c r="C101" s="59" t="inlineStr">
        <is>
          <t>If the customer cancels or changes product selection after materials are ordered, manufacturer restocking fees and any freight/return costs may apply.</t>
        </is>
      </c>
      <c r="D101" s="59" t="n"/>
      <c r="E101" s="59" t="n"/>
      <c r="F101" s="59" t="n"/>
    </row>
    <row r="102" ht="6" customHeight="1"/>
    <row r="103" ht="20" customHeight="1">
      <c r="C103" s="57" t="inlineStr">
        <is>
          <t>Insurance</t>
        </is>
      </c>
      <c r="D103" s="57" t="n"/>
      <c r="E103" s="57" t="n"/>
      <c r="F103" s="57" t="n"/>
    </row>
    <row r="104" ht="17.8" customHeight="1">
      <c r="B104" s="58" t="inlineStr">
        <is>
          <t>•</t>
        </is>
      </c>
      <c r="C104" s="59" t="inlineStr">
        <is>
          <t>DHS can provide a Certificate of Insurance upon request.</t>
        </is>
      </c>
      <c r="D104" s="59" t="n"/>
      <c r="E104" s="59" t="n"/>
      <c r="F104" s="59" t="n"/>
    </row>
    <row r="105" ht="6" customHeight="1"/>
    <row r="106" ht="20" customHeight="1">
      <c r="C106" s="57" t="inlineStr">
        <is>
          <t>Exclusions / add-ons</t>
        </is>
      </c>
      <c r="D106" s="57" t="n"/>
      <c r="E106" s="57" t="n"/>
      <c r="F106" s="57" t="n"/>
    </row>
    <row r="107" ht="17.8" customHeight="1">
      <c r="B107" s="58" t="inlineStr">
        <is>
          <t>•</t>
        </is>
      </c>
      <c r="C107" s="59" t="inlineStr">
        <is>
          <t>Excludes painting/wallpaper, plumbing or fixture resets, unforeseen subfloor repair and prevailing-wage requirements.</t>
        </is>
      </c>
      <c r="D107" s="59" t="n"/>
      <c r="E107" s="59" t="n"/>
      <c r="F107" s="59" t="n"/>
    </row>
    <row r="108" ht="17.8" customHeight="1">
      <c r="B108" s="58" t="inlineStr">
        <is>
          <t>•</t>
        </is>
      </c>
      <c r="C108" s="59" t="inlineStr">
        <is>
          <t>Change orders: any additional work or scope changes must be approved in writing prior to proceeding.</t>
        </is>
      </c>
      <c r="D108" s="59" t="n"/>
      <c r="E108" s="59" t="n"/>
      <c r="F108" s="59" t="n"/>
    </row>
    <row r="109"/>
    <row r="110" ht="26" customHeight="1">
      <c r="B110" s="56" t="inlineStr">
        <is>
          <t>FLOOR PLAN / SCOPE AREAS</t>
        </is>
      </c>
      <c r="C110" s="6" t="n"/>
      <c r="D110" s="6" t="n"/>
      <c r="E110" s="6" t="n"/>
      <c r="F110" s="6" t="n"/>
    </row>
    <row r="111" ht="10" customHeight="1"/>
    <row r="112"/>
    <row r="113"/>
    <row r="114"/>
    <row r="115"/>
    <row r="116"/>
    <row r="117"/>
    <row r="118"/>
    <row r="119"/>
    <row r="120"/>
    <row r="121"/>
    <row r="122"/>
    <row r="123"/>
    <row r="124"/>
    <row r="125"/>
    <row r="126"/>
    <row r="127"/>
    <row r="128"/>
    <row r="129"/>
    <row r="130"/>
    <row r="131"/>
    <row r="132"/>
    <row r="133"/>
    <row r="134"/>
  </sheetData>
  <mergeCells count="59">
    <mergeCell ref="B4:F4"/>
    <mergeCell ref="C52:F52"/>
    <mergeCell ref="C48:F48"/>
    <mergeCell ref="C106:F106"/>
    <mergeCell ref="C91:F91"/>
    <mergeCell ref="C82:F82"/>
    <mergeCell ref="C72:F72"/>
    <mergeCell ref="C67:F67"/>
    <mergeCell ref="C81:F81"/>
    <mergeCell ref="C57:F57"/>
    <mergeCell ref="C66:F66"/>
    <mergeCell ref="C78:F78"/>
    <mergeCell ref="C69:F69"/>
    <mergeCell ref="C87:F87"/>
    <mergeCell ref="C96:F96"/>
    <mergeCell ref="C77:F77"/>
    <mergeCell ref="B42:F42"/>
    <mergeCell ref="C101:F101"/>
    <mergeCell ref="C62:F62"/>
    <mergeCell ref="C68:F68"/>
    <mergeCell ref="C108:F108"/>
    <mergeCell ref="C104:F104"/>
    <mergeCell ref="C58:F58"/>
    <mergeCell ref="C107:F107"/>
    <mergeCell ref="C89:F89"/>
    <mergeCell ref="C98:F98"/>
    <mergeCell ref="C74:F74"/>
    <mergeCell ref="C45:F45"/>
    <mergeCell ref="C64:F64"/>
    <mergeCell ref="D7:E7"/>
    <mergeCell ref="C73:F73"/>
    <mergeCell ref="C88:F88"/>
    <mergeCell ref="C54:F54"/>
    <mergeCell ref="C100:F100"/>
    <mergeCell ref="C94:F94"/>
    <mergeCell ref="C63:F63"/>
    <mergeCell ref="C103:F103"/>
    <mergeCell ref="C47:F47"/>
    <mergeCell ref="C85:F85"/>
    <mergeCell ref="C55:F55"/>
    <mergeCell ref="C50:F50"/>
    <mergeCell ref="C93:F93"/>
    <mergeCell ref="C44:F44"/>
    <mergeCell ref="C84:F84"/>
    <mergeCell ref="D8:E8"/>
    <mergeCell ref="C99:F99"/>
    <mergeCell ref="B3:D3"/>
    <mergeCell ref="C80:F80"/>
    <mergeCell ref="C75:F75"/>
    <mergeCell ref="B5:F5"/>
    <mergeCell ref="C46:F46"/>
    <mergeCell ref="C59:F59"/>
    <mergeCell ref="C90:F90"/>
    <mergeCell ref="C51:F51"/>
    <mergeCell ref="C95:F95"/>
    <mergeCell ref="C71:F71"/>
    <mergeCell ref="C60:F60"/>
    <mergeCell ref="B110:F110"/>
    <mergeCell ref="C76:F76"/>
  </mergeCells>
  <printOptions horizontalCentered="1"/>
  <pageMargins left="0.5" right="0.5" top="0.6" bottom="0.6" header="0.3" footer="0.3"/>
  <pageSetup orientation="portrait" paperSize="1" scale="88"/>
  <headerFooter>
    <oddHeader/>
    <oddFooter>&amp;L&amp;"Garamond"&amp;8 Dynamic Home Solutions (DHS)&amp;C&amp;"Garamond"&amp;8 Page &amp;P of &amp;N&amp;R&amp;"Garamond"&amp;8 Dental Care Associates Selinsgrove</oddFooter>
    <evenHeader/>
    <evenFooter/>
    <firstHeader/>
    <firstFooter/>
  </headerFooter>
  <rowBreaks count="2" manualBreakCount="2">
    <brk id="41" min="0" max="16383" man="1"/>
    <brk id="109" min="0" max="16383" man="1"/>
  </rowBreaks>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F21"/>
  <sheetViews>
    <sheetView tabSelected="0" workbookViewId="0">
      <pane ySplit="1" topLeftCell="A2" activePane="bottomLeft" state="frozen"/>
      <selection pane="bottomLeft" activeCell="A1" sqref="A1"/>
    </sheetView>
  </sheetViews>
  <sheetFormatPr baseColWidth="8" defaultRowHeight="15"/>
  <cols>
    <col width="8" customWidth="1" min="1" max="1"/>
    <col width="12" customWidth="1" min="2" max="2"/>
    <col width="48" customWidth="1" min="3" max="3"/>
    <col width="48" customWidth="1" min="4" max="4"/>
    <col width="60" customWidth="1" min="5" max="5"/>
    <col width="48" customWidth="1" min="6" max="6"/>
  </cols>
  <sheetData>
    <row r="1">
      <c r="A1" s="68" t="inlineStr">
        <is>
          <t>Turn #</t>
        </is>
      </c>
      <c r="B1" s="68" t="inlineStr">
        <is>
          <t>Date</t>
        </is>
      </c>
      <c r="C1" s="68" t="inlineStr">
        <is>
          <t>User Request</t>
        </is>
      </c>
      <c r="D1" s="68" t="inlineStr">
        <is>
          <t>Action Taken</t>
        </is>
      </c>
      <c r="E1" s="68" t="inlineStr">
        <is>
          <t>Details</t>
        </is>
      </c>
      <c r="F1" s="68" t="inlineStr">
        <is>
          <t>Outcome</t>
        </is>
      </c>
    </row>
    <row r="2">
      <c r="A2" s="69" t="n">
        <v>4</v>
      </c>
      <c r="B2" s="70" t="n">
        <v>46225</v>
      </c>
      <c r="C2" s="69" t="inlineStr">
        <is>
          <t>Excel agent (Master Quoting Database) requested a new customer-facing 'New Haven Dental' proposal tab from shared JSON, matching Family Dental Newington styling, no cost/margin columns.</t>
        </is>
      </c>
      <c r="D2" s="69" t="inlineStr">
        <is>
          <t>Created 'New Haven Dental' tab: 17 line items (8 Labor, 7 Material, 2 Freight), Description/Units/Unit Price/Line Total, plus Labor/Materials/Freight subtotals, 6.25% tax, Total, Deposit(50%). Styled to match Family Dental Newington.</t>
        </is>
      </c>
      <c r="E2" s="69" t="inlineStr">
        <is>
          <t>Line totals =Bn*Cn (D5:D21); Labor =SUM(D5:D12); Materials =SUM(D13:D19); Freight =SUM(D20:D21); Tax =D23*0.0625; Total =D22+D23+D24+D25; Deposit =D26/2. Accounting format, Aptos Narrow, brand colors #156082/#44B3E1/#C0E6F5. Recreated Claude Log (had been deleted).</t>
        </is>
      </c>
      <c r="F2" s="69" t="inlineStr">
        <is>
          <t>Verified: Total $22,488.19, Deposit $11,244.10 match JSON spec. No errors. Reported back to Excel agent.</t>
        </is>
      </c>
    </row>
    <row r="3">
      <c r="A3" s="69" t="n">
        <v>5</v>
      </c>
      <c r="B3" s="70" t="n">
        <v>46225</v>
      </c>
      <c r="C3" s="69" t="inlineStr">
        <is>
          <t>User corrected the New Haven Dental tax rate to 6.35% (shared spec had 6.25%).</t>
        </is>
      </c>
      <c r="D3" s="69" t="inlineStr">
        <is>
          <t>Updated A25 label to 'Tax on Materials (6.35%)' and D25 formula to =D23*0.0635 on New Haven Dental.</t>
        </is>
      </c>
      <c r="E3" s="69" t="inlineStr">
        <is>
          <t>Tax now $662.10; downstream Total (=D22+D23+D24+D25) and Deposit (=D26/2) recalculated automatically.</t>
        </is>
      </c>
      <c r="F3" s="69" t="inlineStr">
        <is>
          <t>Verified: Tax $662.10, Total $22,498.62, Deposit $11,249.31. Flagged the spec discrepancy to the Excel agent.</t>
        </is>
      </c>
    </row>
    <row r="4">
      <c r="A4" s="69" t="n">
        <v>6</v>
      </c>
      <c r="B4" s="70" t="n">
        <v>46225</v>
      </c>
      <c r="C4" s="69" t="inlineStr">
        <is>
          <t>User uploaded the DHS 'Gentle Dental Peabody' estimate PDF and asked to scrape the contract notes into the appropriate tab(s).</t>
        </is>
      </c>
      <c r="D4" s="69" t="inlineStr">
        <is>
          <t>Extracted the 'Project Notes, Terms &amp; Customer Responsibilities' section and appended it to the Completed-GD Peabody tab (rows 31-68) as a formatted notes block.</t>
        </is>
      </c>
      <c r="E4" s="69" t="inlineStr">
        <is>
          <t>10 subsections (schedule, payment, subfloor/prep, work hours, fixed items, customer responsibilities, dental chairs, warranty, insurance, exclusions). Navy header bar + italic source line + bold subheads + wrapped bullets, merged A:D, sized row heights. Source: DHS Estimate 4326-1, dated 4/3/2026.</t>
        </is>
      </c>
      <c r="F4" s="69" t="inlineStr">
        <is>
          <t>Added to Peabody tab only (contract is Peabody-specific). Verified via read-back and rendered image; wrapping and styling confirmed clean.</t>
        </is>
      </c>
    </row>
    <row r="5">
      <c r="A5" s="69" t="n">
        <v>7</v>
      </c>
      <c r="B5" s="70" t="n">
        <v>46225</v>
      </c>
      <c r="C5" s="69" t="inlineStr">
        <is>
          <t>User asked to add the contract notes to all customer-facing tabs, tailored to each job's scope (add what's needed, remove what's not).</t>
        </is>
      </c>
      <c r="D5" s="69" t="inlineStr">
        <is>
          <t>Appended a tailored 'Project Notes, Terms &amp; Customer Responsibilities' block below the proposal on all 14 remaining customer-facing tabs (Peabody already had it).</t>
        </is>
      </c>
      <c r="E5" s="69" t="inlineStr">
        <is>
          <t>Tailoring: dental-chairs section only on 11 dental tabs (dropped for Quincy, Chelmsford, Vermont); night/weekend bullet only where that line item exists (dropped for Natick, Vermont); prep 'included as listed' vs 'not included unless listed' per line items; Abington got grind/moisture-mitigation-included wording; Peabody-only specifics (room grinding, $2.75/sf, 4-8 day duration, estimate #) left off other tabs. Same styling as Peabody block.</t>
        </is>
      </c>
      <c r="F5" s="69" t="inlineStr">
        <is>
          <t>All 14 blocks verified programmatically (header, sections, last bullet, no bold anomalies) + visual spot-check on Family Dental Newington. No conflicts; all blocks written below existing content.</t>
        </is>
      </c>
    </row>
    <row r="6">
      <c r="A6" s="69" t="n">
        <v>8</v>
      </c>
      <c r="B6" s="70" t="n">
        <v>46225</v>
      </c>
      <c r="C6" s="69" t="inlineStr">
        <is>
          <t>User uploaded the Newington estimate PDF and asked to check it for 3-year warranty verbiage.</t>
        </is>
      </c>
      <c r="D6" s="69" t="inlineStr">
        <is>
          <t>Confirmed the estimate grants an extended three-year labor warranty; updated the warranty bullet on Family Dental Newington (A50) from the generic one-year wording to the estimate's three-year verbiage, with a source note.</t>
        </is>
      </c>
      <c r="E6" s="69" t="inlineStr">
        <is>
          <t>Other minor differences noted between the estimate PDF and the generic notes block on that tab: PDF adds an on-site duration bullet (2-4 working days / 1-2 weekends), has a lighter subfloor-prep section (no moisture bullet), and no floor-plan review bullet. Not changed - flagged to user.</t>
        </is>
      </c>
      <c r="F6" s="69" t="inlineStr">
        <is>
          <t>A50 verified by read-back. Other tabs still carry the standard one-year warranty wording pending their estimate PDFs.</t>
        </is>
      </c>
    </row>
    <row r="7">
      <c r="A7" s="69" t="n">
        <v>9</v>
      </c>
      <c r="B7" s="70" t="n">
        <v>46225</v>
      </c>
      <c r="C7" s="69" t="inlineStr">
        <is>
          <t>Excel agent (master quoting database) requested a customer-facing retail proposal tab 'New Haven Dental Painting' from a shared JSON spec, with the wallpaper pricing caveat as a visible callout.</t>
        </is>
      </c>
      <c r="D7" s="69" t="inlineStr">
        <is>
          <t>Created 'New Haven Dental Painting' tab (positioned after New Haven Dental Flooring): 3 line items, Total =SUM(D5:D7), Deposit =D8/2; added visible PROJECT NOTES block (rows 11-13) with the wallpaper caveat + deposit terms, plus a cell comment on A6.</t>
        </is>
      </c>
      <c r="E7" s="69" t="inlineStr">
        <is>
          <t>No tax row (per spec summary). Styling matched other proposal tabs: navy title/subtitle bar, sky header, accounting number format, Aptos Narrow, column widths copied from New Haven Dental Flooring. First write attempt failed (workbook lost focus - InactiveWorkbook); retried idempotently and succeeded.</t>
        </is>
      </c>
      <c r="F7" s="69" t="inlineStr">
        <is>
          <t>Verified by read-back: Total $18,050, Deposit $9,025, all formulas live, notes merged/wrapped. Confirmed back to the Excel agent.</t>
        </is>
      </c>
    </row>
    <row r="8">
      <c r="A8" s="69" t="n">
        <v>10</v>
      </c>
      <c r="B8" s="70" t="n">
        <v>46225</v>
      </c>
      <c r="C8" s="69" t="inlineStr">
        <is>
          <t>User asked whether other notes should be added for the painting scope.</t>
        </is>
      </c>
      <c r="D8" s="69" t="inlineStr">
        <is>
          <t>Expanded the New Haven Dental Painting notes into the full standard terms block (rows 11-38), tailored to painting: validity/scheduling, payment, scope &amp; surface prep (incl. wallpaper caveat), night/weekend work hours, fixed items &amp; protection (masking + dental equipment care), customer responsibilities (wall hangings/electronics), 1-yr warranty, insurance, change orders.</t>
        </is>
      </c>
      <c r="E8" s="69" t="inlineStr">
        <is>
          <t>Dropped flooring-specific items (subfloor/moisture, product lead time, dental chair disconnection for floor access); folded the original wallpaper + deposit bullets into their sections. Cell comment on A6 wallpaper line retained.</t>
        </is>
      </c>
      <c r="F8" s="69" t="inlineStr">
        <is>
          <t>Verified: 28 lines, no blanks, header/last bullet correct, visual render clean. Same styling as other tabs' notes blocks.</t>
        </is>
      </c>
    </row>
    <row r="9">
      <c r="A9" s="69" t="n">
        <v>11</v>
      </c>
      <c r="B9" s="70" t="n">
        <v>46225</v>
      </c>
      <c r="C9" s="69" t="inlineStr">
        <is>
          <t>Excel agent (master quoting database) requested two customer-facing Medford proposal tabs from shared JSON specs, with all notes visible and the carpet-tile disclaimer rendered prominently.</t>
        </is>
      </c>
      <c r="D9" s="69" t="inlineStr">
        <is>
          <t>Created 'Medford- Full (Mat + Labor)' (14 items, summary rows 19-24, notes 26-32) and 'Medford- Labor + Install Mat' (10 items, summary rows 15-19, notes 21-28), both positioned after New Haven Dental Painting.</t>
        </is>
      </c>
      <c r="E9" s="69" t="inlineStr">
        <is>
          <t>Live formulas throughout (D=B*C, subtotals, tax =Materials*0.0625, Total, Deposit /2). Full tab: Total $7,321.35 / Deposit $3,660.67. Labor tab: Total $2,622.89 / Deposit $1,311.45 - both match specs. Disclaimer as bold dark-red on light-yellow merged row + cell comments on the carpet-tile lines (A13 full tab / A6 labor tab). First write hit InactiveWorkbook; retried idempotently.</t>
        </is>
      </c>
      <c r="F9" s="69" t="inlineStr">
        <is>
          <t>Verified by read-back + visual render: totals tie to spec, no formula errors, disclaimer prominent. Confirmed back to the Excel agent.</t>
        </is>
      </c>
    </row>
    <row r="10">
      <c r="A10" s="69" t="n">
        <v>12</v>
      </c>
      <c r="B10" s="70" t="n">
        <v>46225</v>
      </c>
      <c r="C10" s="69" t="inlineStr">
        <is>
          <t>User asked how to share the workbook with a customer as a locked (view-only) external sheet that stays live as new quotes are added.</t>
        </is>
      </c>
      <c r="D10" s="69" t="inlineStr">
        <is>
          <t>Advised (no workbook changes): Save a Copy to OneDrive/SharePoint containing only that customer's tabs, then Share &gt; link set to 'Can view' (optionally Block download). AutoSave keeps it live for the customer.</t>
        </is>
      </c>
      <c r="E10" s="69" t="inlineStr">
        <is>
          <t>Warned that sharing this workbook directly would expose all customers' tabs + Claude Log; view-only link is the real lock, sheet passwords optional (noted prior lockout risk). Offered to protect sheets in the copy if opened with the add-in.</t>
        </is>
      </c>
      <c r="F10" s="69" t="inlineStr">
        <is>
          <t>Guidance only; awaiting user action. No cells modified.</t>
        </is>
      </c>
    </row>
    <row r="11">
      <c r="A11" s="69" t="n">
        <v>13</v>
      </c>
      <c r="B11" s="70" t="n">
        <v>46225</v>
      </c>
      <c r="C11" s="69" t="inlineStr">
        <is>
          <t>User wants to share this entire file live with the customer, minus the Claude Log.</t>
        </is>
      </c>
      <c r="D11" s="69" t="inlineStr">
        <is>
          <t>Set Claude Log sheet visibility to VeryHidden (not unhidable from Excel UI, even in a downloaded copy). Gave share steps: Share &gt; Can view link + Block download; AutoSave keeps it live.</t>
        </is>
      </c>
      <c r="E11" s="69" t="inlineStr">
        <is>
          <t>VeryHidden chosen over regular Hidden so right-click Unhide can't reveal it; log remains writable by the add-in and I can unhide on request. Sheet1 no longer exists (user deleted it); all other 18 tabs are visible proposals.</t>
        </is>
      </c>
      <c r="F11" s="69" t="inlineStr">
        <is>
          <t>Verified visibility = VeryHidden via read-back. Workbook ready to share as-is.</t>
        </is>
      </c>
    </row>
    <row r="12">
      <c r="A12" s="69" t="n">
        <v>14</v>
      </c>
      <c r="B12" s="70" t="n">
        <v>46233</v>
      </c>
      <c r="C12" s="69" t="inlineStr">
        <is>
          <t>Excel agent (master quoting database) requested a new customer-facing 'Great Hill Dental - Customer' tab from a shared JSON spec, styled to match the Portland Dental customer tab exactly.</t>
        </is>
      </c>
      <c r="D12" s="69" t="inlineStr">
        <is>
          <t>Duplicated 'Completed-Portland Dental' to the end of the workbook, renamed it 'Great Hill Dental - Customer', inserted one extra line-item row (12 items vs 11), and wrote the Great Hill values/formulas into rows 1-22.</t>
        </is>
      </c>
      <c r="E12" s="69" t="inlineStr">
        <is>
          <t>Line totals =Bn*Cn (D5:D16); Labor =SUM(D5:D10); Materials =SUM(D11:D15); Freight =SUM(D16); Tax =D18*0.0625; Total =D17+D18+D19+D20; Deposit =D21/2. Column widths A320/B60/C90/D100. Duplicating the Portland tab (rather than rebuilding) preserved fonts, brand fills, accounting formats and the full PROJECT NOTES block, which now sits at rows 24-57.</t>
        </is>
      </c>
      <c r="F12" s="69" t="inlineStr">
        <is>
          <t>Verified by read-back: Labor $3,594.15, Materials $1,860.40, Freight $450.00, Tax $116.28, Total $6,020.83, Deposit $3,010.41 - all tie to the spec. No formula errors.</t>
        </is>
      </c>
    </row>
    <row r="13">
      <c r="A13" s="69" t="n">
        <v>15</v>
      </c>
      <c r="B13" s="70" t="n">
        <v>46233</v>
      </c>
      <c r="C13" s="69" t="inlineStr">
        <is>
          <t>Excel agent asked to keep the generic dental terms and add four Great Hill-specific note lines: LVT color TBD (lead time/freight subject to selection), cove base + T-cap color selection, rip-out/haul-away included, and night/weekend labor priced for one shift.</t>
        </is>
      </c>
      <c r="D13" s="69" t="inlineStr">
        <is>
          <t>Inserted 4 rows into the notes block on 'Great Hill Dental - Customer' and wrote the new bullets: A35 (rip-out/haul-away, end of Subfloor &amp; floor prep), A38 (one-shift night/weekend, under Work hours &amp; access), A47-A48 (LVT color TBD and cove base/T-cap color selection, end of Customer responsibilities).</t>
        </is>
      </c>
      <c r="E13" s="69" t="inlineStr">
        <is>
          <t>Rows inserted bottom-up (45:46, then 37, then 35) so indices didn't shift mid-edit. New rows inherited the bullet styling from the row above (10pt Aptos Narrow, black, wrapped, merged A:D, 15pt height) - matches the rest of the block. Nothing removed per instruction; notes block now runs rows 24-61.</t>
        </is>
      </c>
      <c r="F13" s="69" t="inlineStr">
        <is>
          <t>Verified by read-back and a rendered image of rows 31-52: bullets sit in the right sections, no bold/style anomalies, no clipping. Pricing rows 1-22 untouched.</t>
        </is>
      </c>
    </row>
    <row r="14">
      <c r="A14" s="69" t="n">
        <v>16</v>
      </c>
      <c r="B14" s="70" t="n">
        <v>46286</v>
      </c>
      <c r="C14" s="69" t="inlineStr">
        <is>
          <t>User asked to connect to the 42 North Master Quoting Database workbook and add Great Hill Dental full LVP as a retail proposal.</t>
        </is>
      </c>
      <c r="D14" s="69" t="inlineStr">
        <is>
          <t>Packaged the 'Great Hill Dental - Customer' tab pricing (12 line items + summary rows, formulas, tax/deposit basis) into a shared file and handed it to the Master Quoting Database Excel agent to add as a retail proposal.</t>
        </is>
      </c>
      <c r="E14" s="69" t="inlineStr">
        <is>
          <t>Shared great-hill-dental-full-lvp.json: customer, location, Mannington Spacia LVT (color TBD), 6.25% tax on materials only, 50% deposit. Labor $3,594.15 / Materials $1,860.40 / Freight $450.00 / Tax $116.28. No cost or margin data included - customer-facing pricing only.</t>
        </is>
      </c>
      <c r="F14" s="69" t="inlineStr">
        <is>
          <t>Total $6,020.83, Deposit $3,010.41. Request delivered to the Master Quoting Database agent; the new retail proposal row will appear in that workbook. No changes made to this workbook's proposal tabs.</t>
        </is>
      </c>
    </row>
    <row r="15">
      <c r="A15" s="69" t="n">
        <v>17</v>
      </c>
      <c r="B15" s="70" t="n">
        <v>46286</v>
      </c>
      <c r="C15" s="69" t="inlineStr">
        <is>
          <t>User clarified the Great Hill Dental full LVP proposal should be built HERE (in the proposals workbook), and that the existing 'Great Hill Dental - Customer' tab is a partial scope - the full LVP is a separate full-install quote.</t>
        </is>
      </c>
      <c r="D15" s="69" t="inlineStr">
        <is>
          <t>Asked the Master Quoting Database workbook to share the Great Hill Dental full-install LVP quote as JSON (line items, units, retail unit prices, subtotal structure, tax basis, deposit %, scope notes; customer-facing pricing only).</t>
        </is>
      </c>
      <c r="E15" s="69" t="inlineStr">
        <is>
          <t>Decision: build a NEW tab rather than update the existing partial tab. Plan is to duplicate an existing customer tab for styling (brand fills, Aptos Narrow, accounting format, notes block) and write live formulas (D=B*C, subtotals, tax on materials, Total, Deposit 50%).</t>
        </is>
      </c>
      <c r="F15" s="69" t="inlineStr">
        <is>
          <t>Awaiting the quote data from the Master Quoting Database. No cells changed on any proposal tab this turn.</t>
        </is>
      </c>
    </row>
    <row r="16">
      <c r="A16" s="69" t="n">
        <v>18</v>
      </c>
      <c r="B16" s="70" t="n">
        <v>46286</v>
      </c>
      <c r="C16" s="69" t="inlineStr">
        <is>
          <t>Master Quoting Database agent reported it created a 'Great Hill Dental Full LVP - C' tab there from the data I shared, and flagged that the master already holds a real full-install Great Hill job (2,818 SF, Tremont St, ~$27.4K pre-tax).</t>
        </is>
      </c>
      <c r="D16" s="69" t="inlineStr">
        <is>
          <t>Identified a scope mix-up: the tab the master just created is the 465 SF PARTIAL, mislabeled 'Full LVP'. Asked the master agent to rename/relabel that tab as the partial and to send the actual 2,818 SF full-install retail pricing so the full-install tab can be built here.</t>
        </is>
      </c>
      <c r="E16" s="69" t="inlineStr">
        <is>
          <t>Root cause: my first handoff exported the existing partial 'Great Hill Dental - Customer' tab (465 SF, $6,020.83) under the user's words 'full LVP'. Also flagged an address discrepancy - this workbook says 'Trenton St', the master says 'Tremont St'.</t>
        </is>
      </c>
      <c r="F16" s="69" t="inlineStr">
        <is>
          <t>No cells changed on any proposal tab. Awaiting the 2,818 SF full-install pricing; address discrepancy raised with Matt for confirmation.</t>
        </is>
      </c>
    </row>
    <row r="17">
      <c r="A17" s="69" t="n">
        <v>19</v>
      </c>
      <c r="B17" s="70" t="n">
        <v>46286</v>
      </c>
      <c r="C17" s="69" t="inlineStr">
        <is>
          <t>Build the Great Hill Dental full-install LVP quote as a new customer-facing tab in this workbook (separate from the existing 465 SF partial tab).</t>
        </is>
      </c>
      <c r="D17" s="69" t="inlineStr">
        <is>
          <t>Created tab 'Great Hill Dental Full LVP' by duplicating 'Great Hill Dental - Customer' for styling, inserted one extra line-item row (13 items), wrote all line items/units/retail prices, and retargeted the summary formulas.</t>
        </is>
      </c>
      <c r="E17" s="69" t="inlineStr">
        <is>
          <t>13 items rows 5-17 (6 Labor, 5 Materials, 2 Freight). Formulas: D=B*C; Labor =SUM(D5:D10); Materials =SUM(D11:D15); Freight =SUM(D16:D17); Tax =D19*0.0625; Total =D18+D19+D20+D21; Deposit =D22/2. Notes block retailored for full scope: prep priced at 30 bags (estimate), rip-out of glue-down 2,561 SF, night/weekend priced for TWO shifts, new bullets for the 2,827.5 SF carton-rounded LVP overage (A49) and the $625 flat untaxed freight (A62). B11 formatted #,##0.0 so 2,827.5 SF displays correctly. Address set to Tremont St per the master database.</t>
        </is>
      </c>
      <c r="F17" s="69" t="inlineStr">
        <is>
          <t>Verified by read-back and rendered image: Labor $16,827.25, Materials $9,927.63, Freight $625.00, Tax $620.48, Total $28,000.35, Deposit $14,000.18 - all tie to the master. No formula errors. Open item: Trenton St vs Tremont St still unconfirmed by Matt (existing partial tab still says Trenton St).</t>
        </is>
      </c>
    </row>
    <row r="18">
      <c r="A18" s="69" t="n">
        <v>20</v>
      </c>
      <c r="B18" s="70" t="n">
        <v>46286</v>
      </c>
      <c r="C18" s="69" t="inlineStr">
        <is>
          <t>Crossed message from the Master Quoting Database agent restating the shared full-LVP JSON, its expected totals, and the two open naming items.</t>
        </is>
      </c>
      <c r="D18" s="69" t="inlineStr">
        <is>
          <t>No action needed - the tab had already been built from that same file last turn. Reconciled the peer's stated totals against the tab as built; no reply sent (duplicate of a message already answered).</t>
        </is>
      </c>
      <c r="E18" s="69" t="inlineStr">
        <is>
          <t>Peer's check figures - Labor $16,827.25, Materials $9,927.63, Freight $625.00, Tax $620.48, Total $28,000.35, Deposit $14,000.18 - match the built tab exactly.</t>
        </is>
      </c>
      <c r="F18" s="69" t="inlineStr">
        <is>
          <t>No cells changed on any proposal tab. Open items unchanged: Tremont vs Trenton address, and the mislabeled 'Great Hill Dental Full LVP - C' tab in the master (holds the 465 SF partial).</t>
        </is>
      </c>
    </row>
    <row r="19">
      <c r="A19" s="69" t="n">
        <v>21</v>
      </c>
      <c r="B19" s="70" t="n">
        <v>46286</v>
      </c>
      <c r="C19" s="69" t="inlineStr">
        <is>
          <t>Master Quoting Database agent confirmed it renamed the mislabeled tab to 'Great Hill Dental Partial - C', re-shared the full-LVP JSON, and flagged that the $625 freight is Matt's elected flat rate sitting below actual cost ($715.52).</t>
        </is>
      </c>
      <c r="D19" s="69" t="inlineStr">
        <is>
          <t>Status update only - no build work required. Re-read the freight and summary rows on 'Great Hill Dental Full LVP' to confirm freight is carried at the flat rate and is not marked up or taxed.</t>
        </is>
      </c>
      <c r="E19" s="69" t="inlineStr">
        <is>
          <t>Verified D16 $510 (Mannington) + D17 $115 (NRF) = D20 $625.00 flat, matching Matt's elected rate; tax formula =D19*0.0625 hits the materials subtotal only, so freight and labor stay untaxed. No re-derivation or markup anywhere on the customer tab.</t>
        </is>
      </c>
      <c r="F19" s="69" t="inlineStr">
        <is>
          <t>No cells changed. Freight cost gap ($625 charged vs $715.52 actual, approx. $90.52 under) noted for Matt's awareness - already escalated on the master side. Address question Tremont vs Trenton still open.</t>
        </is>
      </c>
    </row>
    <row r="20">
      <c r="A20" s="69" t="n">
        <v>22</v>
      </c>
      <c r="B20" s="70" t="n">
        <v>46286</v>
      </c>
      <c r="C20" s="69" t="inlineStr">
        <is>
          <t>Master Quoting Database agent confirmed both workbooks tie out line for line on the full-install scope, and noted the master's tab rename was already complete.</t>
        </is>
      </c>
      <c r="D20" s="69" t="inlineStr">
        <is>
          <t>Acknowledged; no action or reply required. Both workbooks are reconciled and the Great Hill work is closed out on this side.</t>
        </is>
      </c>
      <c r="E20" s="69" t="inlineStr">
        <is>
          <t>Final state - master: 'Great Hill Dental Full LVP' = 2,818 SF internal costing tab; 'Great Hill Dental Partial - C' = 465 SF customer proposal. This workbook: 'Great Hill Dental Full LVP' = 2,818 SF customer proposal ($28,000.35); 'Great Hill Dental - Customer' = 465 SF partial ($6,020.83).</t>
        </is>
      </c>
      <c r="F20" s="69" t="inlineStr">
        <is>
          <t>No cells changed. Two items still awaiting Matt: Tremont St vs Trenton St on the customer tabs, and the $625 flat freight running approx. $90.52 below actual cost ($715.52).</t>
        </is>
      </c>
    </row>
    <row r="21">
      <c r="A21" s="69" t="n">
        <v>23</v>
      </c>
      <c r="B21" s="70" t="n">
        <v>46289</v>
      </c>
      <c r="C21" s="69" t="inlineStr">
        <is>
          <t>User asked to re-engineer the whole workbook so it is far more presentable: modern, better than McKinsey / Goldman Sachs formatting, Garamond or Times New Roman font.</t>
        </is>
      </c>
      <c r="D21" s="69" t="inlineStr">
        <is>
          <t>Rebuilt every proposal tab on one design system (Garamond, brand navy #156082 / sky #44B3E1, hairline rules, grouped LABOR / MATERIALS / FREIGHT sections, summary block with TOTAL, 50% deposit and balance, restyled notes, floor plans retained) and added an Overview tab with live cross-sheet totals, KPI tiles and hyperlinks.</t>
        </is>
      </c>
      <c r="E21" s="69" t="inlineStr">
        <is>
          <t>All quantities, unit prices and line totals carried over unchanged; every total is a live formula (line = qty x price, subtotals = SUM of section, tax = materials x rate cell, deposit = total x 50%). Tab names normalised (e.g. "Completed - GD Braintree"); Claude Log kept veryHidden. Original numeric anomalies preserved and flagged to the user: Sunrise labor subtotal omits the Self-Level/Prep line; Natick $225 and New Haven $1,505 lump-sum lines shown as "lump sum" with their original quantities; Trenton vs Tremont St on the two Great Hill tabs.</t>
        </is>
      </c>
      <c r="F21" s="69" t="inlineStr">
        <is>
          <t>Every line total, subtotal, tax, total and deposit verified equal to the original workbook to the cent on all 20 tabs; recalculation returned zero formula errors.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2026-09-24T14:21:56Z</dcterms:created>
  <dcterms:modified xmlns:dcterms="http://purl.org/dc/terms/" xmlns:xsi="http://www.w3.org/2001/XMLSchema-instance" xsi:type="dcterms:W3CDTF">2026-09-24T14:21:58Z</dcterms:modified>
</cp:coreProperties>
</file>