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83ef697fa1336b39/Documents/FH JOANNEUM/Bachelorarbeit 2/Ergebnisse/"/>
    </mc:Choice>
  </mc:AlternateContent>
  <xr:revisionPtr revIDLastSave="2047" documentId="13_ncr:1_{D560B273-C2F7-4BD6-8881-3B5B3A68E9A3}" xr6:coauthVersionLast="47" xr6:coauthVersionMax="47" xr10:uidLastSave="{1C37C774-5B1D-4BD0-A03D-7A1843B6084C}"/>
  <bookViews>
    <workbookView xWindow="-98" yWindow="-98" windowWidth="20715" windowHeight="13155" xr2:uid="{00000000-000D-0000-FFFF-FFFF00000000}"/>
  </bookViews>
  <sheets>
    <sheet name="Sheet1" sheetId="9" r:id="rId1"/>
    <sheet name="Voraussetzungen" sheetId="1" r:id="rId2"/>
    <sheet name="Ergebnisse" sheetId="2" r:id="rId3"/>
    <sheet name="Unterschiede" sheetId="4" r:id="rId4"/>
    <sheet name="Visualisierung" sheetId="3" r:id="rId5"/>
    <sheet name="Richtung Unterschiede" sheetId="7" r:id="rId6"/>
    <sheet name="Final Arbeit Richtungen" sheetId="8" r:id="rId7"/>
  </sheets>
  <definedNames>
    <definedName name="_xlnm._FilterDatabase" localSheetId="2" hidden="1">Ergebnisse!$A$2:$U$102</definedName>
    <definedName name="_xlnm._FilterDatabase" localSheetId="3" hidden="1">Unterschiede!$B$2:$F$102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W62" i="7"/>
  <c r="V62" i="7"/>
  <c r="U62" i="7"/>
  <c r="T62" i="7"/>
  <c r="S62" i="7"/>
  <c r="R62" i="7"/>
  <c r="Q62" i="7"/>
  <c r="P62" i="7"/>
  <c r="M62" i="7"/>
  <c r="K62" i="7"/>
  <c r="H62" i="7"/>
  <c r="G62" i="7"/>
  <c r="F62" i="7"/>
  <c r="W61" i="7"/>
  <c r="V61" i="7"/>
  <c r="U61" i="7"/>
  <c r="T61" i="7"/>
  <c r="S61" i="7"/>
  <c r="R61" i="7"/>
  <c r="P61" i="7"/>
  <c r="O50" i="7" s="1"/>
  <c r="K61" i="7"/>
  <c r="H61" i="7"/>
  <c r="V60" i="7"/>
  <c r="U60" i="7"/>
  <c r="T60" i="7"/>
  <c r="S60" i="7"/>
  <c r="R60" i="7"/>
  <c r="P60" i="7"/>
  <c r="K60" i="7"/>
  <c r="H60" i="7"/>
  <c r="V59" i="7"/>
  <c r="U59" i="7"/>
  <c r="T59" i="7"/>
  <c r="R59" i="7"/>
  <c r="P59" i="7"/>
  <c r="O24" i="7" s="1"/>
  <c r="K59" i="7"/>
  <c r="H59" i="7"/>
  <c r="U58" i="7"/>
  <c r="P58" i="7"/>
  <c r="O14" i="7" s="1"/>
  <c r="K58" i="7"/>
  <c r="H58" i="7"/>
  <c r="Q57" i="7"/>
  <c r="P57" i="7"/>
  <c r="H57" i="7"/>
  <c r="F57" i="7"/>
  <c r="W50" i="7"/>
  <c r="V50" i="7"/>
  <c r="U50" i="7"/>
  <c r="T50" i="7"/>
  <c r="S50" i="7"/>
  <c r="R50" i="7"/>
  <c r="Q50" i="7"/>
  <c r="P50" i="7"/>
  <c r="M37" i="7" s="1"/>
  <c r="F50" i="7"/>
  <c r="W49" i="7"/>
  <c r="V49" i="7"/>
  <c r="U49" i="7"/>
  <c r="T49" i="7"/>
  <c r="S49" i="7"/>
  <c r="R49" i="7"/>
  <c r="Q49" i="7"/>
  <c r="P49" i="7"/>
  <c r="M25" i="7" s="1"/>
  <c r="N49" i="7"/>
  <c r="M49" i="7"/>
  <c r="L49" i="7"/>
  <c r="K49" i="7"/>
  <c r="I49" i="7"/>
  <c r="H49" i="7"/>
  <c r="G49" i="7"/>
  <c r="V48" i="7"/>
  <c r="T48" i="7"/>
  <c r="P48" i="7"/>
  <c r="M14" i="7" s="1"/>
  <c r="K48" i="7"/>
  <c r="I48" i="7"/>
  <c r="V47" i="7"/>
  <c r="T47" i="7"/>
  <c r="S47" i="7"/>
  <c r="R47" i="7"/>
  <c r="P47" i="7"/>
  <c r="N47" i="7"/>
  <c r="K47" i="7"/>
  <c r="I47" i="7"/>
  <c r="K46" i="7"/>
  <c r="I46" i="7"/>
  <c r="P45" i="7"/>
  <c r="N45" i="7"/>
  <c r="K45" i="7"/>
  <c r="I45" i="7"/>
  <c r="F45" i="7"/>
  <c r="W38" i="7"/>
  <c r="V38" i="7"/>
  <c r="U38" i="7"/>
  <c r="T38" i="7"/>
  <c r="S38" i="7"/>
  <c r="K13" i="7"/>
  <c r="W37" i="7"/>
  <c r="V37" i="7"/>
  <c r="U37" i="7"/>
  <c r="T37" i="7"/>
  <c r="S37" i="7"/>
  <c r="R37" i="7"/>
  <c r="Q37" i="7"/>
  <c r="P37" i="7"/>
  <c r="N37" i="7"/>
  <c r="L37" i="7"/>
  <c r="K37" i="7"/>
  <c r="I37" i="7"/>
  <c r="V36" i="7"/>
  <c r="U36" i="7"/>
  <c r="T36" i="7"/>
  <c r="P36" i="7"/>
  <c r="K36" i="7"/>
  <c r="I36" i="7"/>
  <c r="V35" i="7"/>
  <c r="U35" i="7"/>
  <c r="T35" i="7"/>
  <c r="S35" i="7"/>
  <c r="R35" i="7"/>
  <c r="Q35" i="7"/>
  <c r="P35" i="7"/>
  <c r="L35" i="7"/>
  <c r="K35" i="7"/>
  <c r="I35" i="7"/>
  <c r="P34" i="7"/>
  <c r="J25" i="7" s="1"/>
  <c r="I34" i="7"/>
  <c r="T33" i="7"/>
  <c r="R33" i="7"/>
  <c r="Q33" i="7"/>
  <c r="P33" i="7"/>
  <c r="N33" i="7"/>
  <c r="M33" i="7"/>
  <c r="L33" i="7"/>
  <c r="K33" i="7"/>
  <c r="I33" i="7"/>
  <c r="F33" i="7"/>
  <c r="V26" i="7"/>
  <c r="U26" i="7"/>
  <c r="T26" i="7"/>
  <c r="S26" i="7"/>
  <c r="R26" i="7"/>
  <c r="Q26" i="7"/>
  <c r="O26" i="7"/>
  <c r="N26" i="7"/>
  <c r="L26" i="7"/>
  <c r="K26" i="7"/>
  <c r="J26" i="7"/>
  <c r="I26" i="7"/>
  <c r="G26" i="7"/>
  <c r="V25" i="7"/>
  <c r="U25" i="7"/>
  <c r="T25" i="7"/>
  <c r="S25" i="7"/>
  <c r="R25" i="7"/>
  <c r="Q25" i="7"/>
  <c r="N25" i="7"/>
  <c r="L25" i="7"/>
  <c r="K25" i="7"/>
  <c r="I25" i="7"/>
  <c r="G25" i="7"/>
  <c r="W24" i="7"/>
  <c r="V24" i="7"/>
  <c r="U24" i="7"/>
  <c r="T24" i="7"/>
  <c r="S24" i="7"/>
  <c r="R24" i="7"/>
  <c r="P24" i="7"/>
  <c r="N24" i="7"/>
  <c r="L24" i="7"/>
  <c r="K24" i="7"/>
  <c r="J24" i="7"/>
  <c r="G24" i="7"/>
  <c r="V23" i="7"/>
  <c r="U23" i="7"/>
  <c r="T23" i="7"/>
  <c r="R23" i="7"/>
  <c r="Q23" i="7"/>
  <c r="P23" i="7"/>
  <c r="H13" i="7" s="1"/>
  <c r="N23" i="7"/>
  <c r="L23" i="7"/>
  <c r="K23" i="7"/>
  <c r="J23" i="7"/>
  <c r="I23" i="7"/>
  <c r="G23" i="7"/>
  <c r="V22" i="7"/>
  <c r="U22" i="7"/>
  <c r="S22" i="7"/>
  <c r="R22" i="7"/>
  <c r="Q22" i="7"/>
  <c r="P22" i="7"/>
  <c r="N22" i="7"/>
  <c r="M22" i="7"/>
  <c r="L22" i="7"/>
  <c r="K22" i="7"/>
  <c r="G22" i="7"/>
  <c r="V14" i="7"/>
  <c r="U14" i="7"/>
  <c r="T14" i="7"/>
  <c r="S14" i="7"/>
  <c r="R14" i="7"/>
  <c r="Q14" i="7"/>
  <c r="N14" i="7"/>
  <c r="L14" i="7"/>
  <c r="J14" i="7"/>
  <c r="I14" i="7"/>
  <c r="G14" i="7"/>
  <c r="D14" i="7"/>
  <c r="V13" i="7"/>
  <c r="U13" i="7"/>
  <c r="T13" i="7"/>
  <c r="S13" i="7"/>
  <c r="R13" i="7"/>
  <c r="Q13" i="7"/>
  <c r="N13" i="7"/>
  <c r="M13" i="7"/>
  <c r="L13" i="7"/>
  <c r="J13" i="7"/>
  <c r="G13" i="7"/>
  <c r="D13" i="7"/>
  <c r="H9" i="7"/>
  <c r="D9" i="7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4" i="4"/>
  <c r="F3" i="4"/>
  <c r="H8" i="3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4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3" i="4"/>
  <c r="O23" i="7" l="1"/>
  <c r="O25" i="7"/>
  <c r="O13" i="7"/>
  <c r="G7" i="3"/>
  <c r="M35" i="7"/>
  <c r="M23" i="7"/>
  <c r="M26" i="7"/>
  <c r="K14" i="7"/>
  <c r="H14" i="7"/>
  <c r="H7" i="3"/>
  <c r="F11" i="3"/>
  <c r="D7" i="3"/>
  <c r="E7" i="3" s="1"/>
  <c r="D11" i="3"/>
  <c r="E11" i="3" s="1"/>
  <c r="F9" i="3"/>
  <c r="H11" i="3"/>
  <c r="G9" i="3"/>
  <c r="G11" i="3"/>
  <c r="F10" i="3"/>
  <c r="D10" i="3"/>
  <c r="E10" i="3" s="1"/>
  <c r="F8" i="3"/>
  <c r="H10" i="3"/>
  <c r="F7" i="3"/>
  <c r="H9" i="3"/>
  <c r="G8" i="3"/>
  <c r="D9" i="3"/>
  <c r="E9" i="3" s="1"/>
  <c r="D8" i="3"/>
  <c r="E8" i="3" s="1"/>
  <c r="G10" i="3"/>
  <c r="C9" i="2"/>
  <c r="D9" i="2"/>
  <c r="E9" i="2"/>
  <c r="F9" i="2"/>
  <c r="G9" i="2"/>
  <c r="H9" i="2"/>
  <c r="I9" i="2"/>
  <c r="J9" i="2"/>
  <c r="K9" i="2"/>
  <c r="L9" i="2"/>
  <c r="M9" i="2"/>
  <c r="N9" i="2"/>
  <c r="C14" i="2"/>
  <c r="D14" i="2"/>
  <c r="E14" i="2"/>
  <c r="F14" i="2"/>
  <c r="G14" i="2"/>
  <c r="H14" i="2"/>
  <c r="K14" i="2"/>
  <c r="L14" i="2"/>
  <c r="M14" i="2"/>
  <c r="N14" i="2"/>
  <c r="C15" i="2"/>
  <c r="D15" i="2"/>
  <c r="L15" i="2"/>
  <c r="M15" i="2"/>
  <c r="N15" i="2"/>
  <c r="C16" i="2"/>
  <c r="M16" i="2"/>
  <c r="C17" i="2"/>
  <c r="D17" i="2"/>
  <c r="M17" i="2"/>
  <c r="N17" i="2"/>
  <c r="C18" i="2"/>
  <c r="I18" i="2"/>
  <c r="K18" i="2"/>
  <c r="M18" i="2"/>
  <c r="C19" i="2"/>
  <c r="D19" i="2"/>
  <c r="E19" i="2"/>
  <c r="F19" i="2"/>
  <c r="G19" i="2"/>
  <c r="H19" i="2"/>
  <c r="I19" i="2"/>
  <c r="J19" i="2"/>
  <c r="K19" i="2"/>
  <c r="L19" i="2"/>
  <c r="M19" i="2"/>
  <c r="N19" i="2"/>
  <c r="M20" i="2"/>
  <c r="K21" i="2"/>
  <c r="M21" i="2"/>
  <c r="C22" i="2"/>
  <c r="M22" i="2"/>
  <c r="C23" i="2"/>
  <c r="D23" i="2"/>
  <c r="E23" i="2"/>
  <c r="F23" i="2"/>
  <c r="G23" i="2"/>
  <c r="H23" i="2"/>
  <c r="I23" i="2"/>
  <c r="J23" i="2"/>
  <c r="K23" i="2"/>
  <c r="L23" i="2"/>
  <c r="M23" i="2"/>
  <c r="N23" i="2"/>
  <c r="C24" i="2"/>
  <c r="D24" i="2"/>
  <c r="E24" i="2"/>
  <c r="F24" i="2"/>
  <c r="G24" i="2"/>
  <c r="H24" i="2"/>
  <c r="I24" i="2"/>
  <c r="J24" i="2"/>
  <c r="K24" i="2"/>
  <c r="L24" i="2"/>
  <c r="M24" i="2"/>
  <c r="N24" i="2"/>
  <c r="C25" i="2"/>
  <c r="D25" i="2"/>
  <c r="E25" i="2"/>
  <c r="F25" i="2"/>
  <c r="G25" i="2"/>
  <c r="H25" i="2"/>
  <c r="I25" i="2"/>
  <c r="J25" i="2"/>
  <c r="K25" i="2"/>
  <c r="L25" i="2"/>
  <c r="M25" i="2"/>
  <c r="N25" i="2"/>
  <c r="C26" i="2"/>
  <c r="D26" i="2"/>
  <c r="E26" i="2"/>
  <c r="F26" i="2"/>
  <c r="G26" i="2"/>
  <c r="H26" i="2"/>
  <c r="I26" i="2"/>
  <c r="J26" i="2"/>
  <c r="K26" i="2"/>
  <c r="L26" i="2"/>
  <c r="M26" i="2"/>
  <c r="N26" i="2"/>
  <c r="C27" i="2"/>
  <c r="D27" i="2"/>
  <c r="E27" i="2"/>
  <c r="F27" i="2"/>
  <c r="G27" i="2"/>
  <c r="H27" i="2"/>
  <c r="I27" i="2"/>
  <c r="J27" i="2"/>
  <c r="K27" i="2"/>
  <c r="L27" i="2"/>
  <c r="M27" i="2"/>
  <c r="N27" i="2"/>
  <c r="C28" i="2"/>
  <c r="G28" i="2"/>
  <c r="M28" i="2"/>
  <c r="C29" i="2"/>
  <c r="G29" i="2"/>
  <c r="K29" i="2"/>
  <c r="M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G33" i="2"/>
  <c r="I33" i="2"/>
  <c r="K33" i="2"/>
  <c r="M33" i="2"/>
  <c r="G34" i="2"/>
  <c r="I34" i="2"/>
  <c r="K34" i="2"/>
  <c r="M34" i="2"/>
  <c r="C35" i="2"/>
  <c r="E35" i="2"/>
  <c r="G35" i="2"/>
  <c r="M35" i="2"/>
  <c r="C36" i="2"/>
  <c r="M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G40" i="2"/>
  <c r="I40" i="2"/>
  <c r="K40" i="2"/>
  <c r="M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G45" i="2"/>
  <c r="K45" i="2"/>
  <c r="M45" i="2"/>
  <c r="C46" i="2"/>
  <c r="G46" i="2"/>
  <c r="K46" i="2"/>
  <c r="M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C49" i="2"/>
  <c r="E49" i="2"/>
  <c r="G49" i="2"/>
  <c r="K49" i="2"/>
  <c r="M49" i="2"/>
  <c r="C50" i="2"/>
  <c r="G50" i="2"/>
  <c r="K50" i="2"/>
  <c r="M50" i="2"/>
  <c r="K51" i="2"/>
  <c r="M51" i="2"/>
  <c r="C52" i="2"/>
  <c r="M52" i="2"/>
  <c r="C53" i="2"/>
  <c r="D53" i="2"/>
  <c r="E53" i="2"/>
  <c r="F53" i="2"/>
  <c r="G53" i="2"/>
  <c r="H53" i="2"/>
  <c r="I53" i="2"/>
  <c r="J53" i="2"/>
  <c r="K53" i="2"/>
  <c r="L53" i="2"/>
  <c r="M53" i="2"/>
  <c r="N53" i="2"/>
  <c r="C54" i="2"/>
  <c r="D54" i="2"/>
  <c r="E54" i="2"/>
  <c r="F54" i="2"/>
  <c r="G54" i="2"/>
  <c r="H54" i="2"/>
  <c r="I54" i="2"/>
  <c r="J54" i="2"/>
  <c r="K54" i="2"/>
  <c r="L54" i="2"/>
  <c r="M54" i="2"/>
  <c r="N54" i="2"/>
  <c r="C55" i="2"/>
  <c r="K55" i="2"/>
  <c r="M55" i="2"/>
  <c r="C56" i="2"/>
  <c r="G56" i="2"/>
  <c r="K56" i="2"/>
  <c r="M56" i="2"/>
  <c r="C57" i="2"/>
  <c r="D57" i="2"/>
  <c r="E57" i="2"/>
  <c r="F57" i="2"/>
  <c r="G57" i="2"/>
  <c r="H57" i="2"/>
  <c r="I57" i="2"/>
  <c r="J57" i="2"/>
  <c r="K57" i="2"/>
  <c r="L57" i="2"/>
  <c r="M57" i="2"/>
  <c r="N57" i="2"/>
  <c r="C58" i="2"/>
  <c r="D58" i="2"/>
  <c r="E58" i="2"/>
  <c r="F58" i="2"/>
  <c r="G58" i="2"/>
  <c r="H58" i="2"/>
  <c r="I58" i="2"/>
  <c r="J58" i="2"/>
  <c r="K58" i="2"/>
  <c r="L58" i="2"/>
  <c r="M58" i="2"/>
  <c r="N58" i="2"/>
  <c r="C59" i="2"/>
  <c r="G59" i="2"/>
  <c r="I59" i="2"/>
  <c r="K59" i="2"/>
  <c r="M59" i="2"/>
  <c r="M60" i="2"/>
  <c r="M61" i="2"/>
  <c r="K62" i="2"/>
  <c r="M62" i="2"/>
  <c r="C63" i="2"/>
  <c r="E63" i="2"/>
  <c r="G63" i="2"/>
  <c r="I63" i="2"/>
  <c r="C64" i="2"/>
  <c r="E64" i="2"/>
  <c r="G64" i="2"/>
  <c r="I64" i="2"/>
  <c r="C65" i="2"/>
  <c r="D65" i="2"/>
  <c r="E65" i="2"/>
  <c r="F65" i="2"/>
  <c r="G65" i="2"/>
  <c r="H65" i="2"/>
  <c r="I65" i="2"/>
  <c r="J65" i="2"/>
  <c r="K65" i="2"/>
  <c r="L65" i="2"/>
  <c r="M65" i="2"/>
  <c r="N65" i="2"/>
  <c r="C66" i="2"/>
  <c r="G66" i="2"/>
  <c r="I66" i="2"/>
  <c r="K66" i="2"/>
  <c r="M66" i="2"/>
  <c r="C67" i="2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E69" i="2"/>
  <c r="G69" i="2"/>
  <c r="K69" i="2"/>
  <c r="M69" i="2"/>
  <c r="C70" i="2"/>
  <c r="G70" i="2"/>
  <c r="K70" i="2"/>
  <c r="M70" i="2"/>
  <c r="K71" i="2"/>
  <c r="M71" i="2"/>
  <c r="C72" i="2"/>
  <c r="M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C75" i="2"/>
  <c r="G75" i="2"/>
  <c r="K75" i="2"/>
  <c r="M75" i="2"/>
  <c r="G76" i="2"/>
  <c r="K76" i="2"/>
  <c r="M76" i="2"/>
  <c r="G77" i="2"/>
  <c r="I77" i="2"/>
  <c r="K77" i="2"/>
  <c r="M77" i="2"/>
  <c r="C78" i="2"/>
  <c r="E78" i="2"/>
  <c r="I78" i="2"/>
  <c r="K78" i="2"/>
  <c r="M78" i="2"/>
  <c r="C79" i="2"/>
  <c r="E79" i="2"/>
  <c r="I79" i="2"/>
  <c r="K79" i="2"/>
  <c r="M79" i="2"/>
  <c r="G80" i="2"/>
  <c r="K80" i="2"/>
  <c r="M80" i="2"/>
  <c r="G81" i="2"/>
  <c r="K81" i="2"/>
  <c r="M81" i="2"/>
  <c r="I82" i="2"/>
  <c r="K82" i="2"/>
  <c r="M82" i="2"/>
  <c r="I83" i="2"/>
  <c r="K83" i="2"/>
  <c r="M83" i="2"/>
  <c r="C84" i="2"/>
  <c r="G84" i="2"/>
  <c r="I84" i="2"/>
  <c r="K84" i="2"/>
  <c r="M84" i="2"/>
  <c r="C85" i="2"/>
  <c r="G85" i="2"/>
  <c r="I85" i="2"/>
  <c r="K85" i="2"/>
  <c r="M85" i="2"/>
  <c r="G86" i="2"/>
  <c r="I86" i="2"/>
  <c r="K86" i="2"/>
  <c r="M86" i="2"/>
  <c r="G87" i="2"/>
  <c r="I87" i="2"/>
  <c r="K87" i="2"/>
  <c r="M87" i="2"/>
  <c r="C88" i="2"/>
  <c r="D88" i="2"/>
  <c r="E88" i="2"/>
  <c r="F88" i="2"/>
  <c r="G88" i="2"/>
  <c r="H88" i="2"/>
  <c r="I88" i="2"/>
  <c r="J88" i="2"/>
  <c r="K88" i="2"/>
  <c r="L88" i="2"/>
  <c r="M88" i="2"/>
  <c r="N88" i="2"/>
  <c r="C89" i="2"/>
  <c r="D89" i="2"/>
  <c r="E89" i="2"/>
  <c r="F89" i="2"/>
  <c r="G89" i="2"/>
  <c r="H89" i="2"/>
  <c r="I89" i="2"/>
  <c r="J89" i="2"/>
  <c r="K89" i="2"/>
  <c r="L89" i="2"/>
  <c r="M89" i="2"/>
  <c r="N89" i="2"/>
  <c r="G90" i="2"/>
  <c r="I90" i="2"/>
  <c r="K90" i="2"/>
  <c r="M90" i="2"/>
  <c r="K91" i="2"/>
  <c r="M91" i="2"/>
  <c r="E92" i="2"/>
  <c r="G92" i="2"/>
  <c r="I92" i="2"/>
  <c r="K92" i="2"/>
  <c r="M92" i="2"/>
  <c r="C93" i="2"/>
  <c r="D93" i="2"/>
  <c r="E93" i="2"/>
  <c r="F93" i="2"/>
  <c r="G93" i="2"/>
  <c r="H93" i="2"/>
  <c r="I93" i="2"/>
  <c r="J93" i="2"/>
  <c r="K93" i="2"/>
  <c r="L93" i="2"/>
  <c r="M93" i="2"/>
  <c r="N93" i="2"/>
  <c r="C94" i="2"/>
  <c r="D94" i="2"/>
  <c r="E94" i="2"/>
  <c r="F94" i="2"/>
  <c r="G94" i="2"/>
  <c r="H94" i="2"/>
  <c r="I94" i="2"/>
  <c r="J94" i="2"/>
  <c r="K94" i="2"/>
  <c r="L94" i="2"/>
  <c r="M94" i="2"/>
  <c r="N94" i="2"/>
  <c r="G95" i="2"/>
  <c r="I95" i="2"/>
  <c r="K95" i="2"/>
  <c r="M95" i="2"/>
  <c r="G96" i="2"/>
  <c r="I96" i="2"/>
  <c r="K96" i="2"/>
  <c r="M96" i="2"/>
  <c r="G97" i="2"/>
  <c r="I97" i="2"/>
  <c r="K97" i="2"/>
  <c r="M97" i="2"/>
  <c r="C98" i="2"/>
  <c r="E98" i="2"/>
  <c r="I98" i="2"/>
  <c r="C99" i="2"/>
  <c r="E99" i="2"/>
  <c r="I99" i="2"/>
  <c r="K100" i="2"/>
  <c r="M100" i="2"/>
  <c r="K101" i="2"/>
  <c r="M101" i="2"/>
  <c r="K102" i="2"/>
  <c r="M102" i="2"/>
  <c r="D8" i="2"/>
  <c r="E8" i="2"/>
  <c r="F8" i="2"/>
  <c r="G8" i="2"/>
  <c r="H8" i="2"/>
  <c r="I8" i="2"/>
  <c r="J8" i="2"/>
  <c r="K8" i="2"/>
  <c r="L8" i="2"/>
  <c r="M8" i="2"/>
  <c r="N8" i="2"/>
  <c r="C8" i="2"/>
  <c r="D3" i="2"/>
  <c r="E3" i="2"/>
  <c r="F3" i="2"/>
  <c r="G3" i="2"/>
  <c r="H3" i="2"/>
  <c r="I3" i="2"/>
  <c r="J3" i="2"/>
  <c r="K3" i="2"/>
  <c r="L3" i="2"/>
  <c r="M3" i="2"/>
  <c r="N3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 Langbauer-Schneeberger</author>
  </authors>
  <commentList>
    <comment ref="R1" authorId="0" shapeId="0" xr:uid="{588455F0-4917-416B-B34A-9870504594B3}">
      <text>
        <r>
          <rPr>
            <b/>
            <sz val="9"/>
            <color indexed="81"/>
            <rFont val="Tahoma"/>
            <family val="2"/>
          </rPr>
          <t>Nico Langbauer-Schneeberger:</t>
        </r>
        <r>
          <rPr>
            <sz val="9"/>
            <color indexed="81"/>
            <rFont val="Tahoma"/>
            <family val="2"/>
          </rPr>
          <t xml:space="preserve">
nur für 2019_Q1 SR (Fisher's ANOVA!)</t>
        </r>
      </text>
    </comment>
  </commentList>
</comments>
</file>

<file path=xl/sharedStrings.xml><?xml version="1.0" encoding="utf-8"?>
<sst xmlns="http://schemas.openxmlformats.org/spreadsheetml/2006/main" count="851" uniqueCount="88">
  <si>
    <t>2019_Q1</t>
  </si>
  <si>
    <t>2019_Q2</t>
  </si>
  <si>
    <t>2019_Q3</t>
  </si>
  <si>
    <t>2019_Q4</t>
  </si>
  <si>
    <t>2020_Q1</t>
  </si>
  <si>
    <t>2020_Q2</t>
  </si>
  <si>
    <t>2020_Q3</t>
  </si>
  <si>
    <t>2020_Q4</t>
  </si>
  <si>
    <t>2021_Q1</t>
  </si>
  <si>
    <t>2021_Q2</t>
  </si>
  <si>
    <t>2021_Q3</t>
  </si>
  <si>
    <t>2021_Q4</t>
  </si>
  <si>
    <t>2022_Q1</t>
  </si>
  <si>
    <t>2022_Q2</t>
  </si>
  <si>
    <t>2022_Q3</t>
  </si>
  <si>
    <t>2022_Q4</t>
  </si>
  <si>
    <t>2023_Q1</t>
  </si>
  <si>
    <t>2023_Q2</t>
  </si>
  <si>
    <t>2023_Q3</t>
  </si>
  <si>
    <t>2023_Q4</t>
  </si>
  <si>
    <t>RD</t>
  </si>
  <si>
    <t>SR</t>
  </si>
  <si>
    <t>VAR</t>
  </si>
  <si>
    <t>VOL</t>
  </si>
  <si>
    <t>MDD</t>
  </si>
  <si>
    <t>Annahme Normalverteilung</t>
  </si>
  <si>
    <t>Quartal</t>
  </si>
  <si>
    <t>Finanzkennzahl</t>
  </si>
  <si>
    <t>p</t>
  </si>
  <si>
    <t>A - B</t>
  </si>
  <si>
    <t>A - C</t>
  </si>
  <si>
    <t>A - D</t>
  </si>
  <si>
    <t>B - C</t>
  </si>
  <si>
    <t>B - D</t>
  </si>
  <si>
    <t>C - D</t>
  </si>
  <si>
    <t>0 = nicht signifikant
1 = signifikant</t>
  </si>
  <si>
    <t>X²</t>
  </si>
  <si>
    <t>ε²</t>
  </si>
  <si>
    <t>Info:</t>
  </si>
  <si>
    <t>Die Testmaße X² und ε² werden nur eingetragen, wenn der Test signifikant ist (p&lt;0.05)</t>
  </si>
  <si>
    <t>Modell Kruskal-Wallis</t>
  </si>
  <si>
    <t>F</t>
  </si>
  <si>
    <t>df1</t>
  </si>
  <si>
    <t>df2</t>
  </si>
  <si>
    <t>Modell ANOVA</t>
  </si>
  <si>
    <t>-</t>
  </si>
  <si>
    <t>Aus dem Dwass-Steel-Critchlow-Fligner pairwise comparison Test werden nur signifikante W-Werte eingetragen</t>
  </si>
  <si>
    <t>Kennzahl</t>
  </si>
  <si>
    <t>Anteil</t>
  </si>
  <si>
    <t>min ε²</t>
  </si>
  <si>
    <t>max ε²</t>
  </si>
  <si>
    <t>avg ε²</t>
  </si>
  <si>
    <t>Kruskal-Wallis</t>
  </si>
  <si>
    <t>ANOVA (nur 2019_Q1 SR)</t>
  </si>
  <si>
    <t xml:space="preserve">Effektstärke ANOVA </t>
  </si>
  <si>
    <t>Q sign.</t>
  </si>
  <si>
    <t>pro Kennzahl</t>
  </si>
  <si>
    <t>Spalten - Quartale</t>
  </si>
  <si>
    <t>Zeile - Gruppenvergleiche</t>
  </si>
  <si>
    <t>W-Werte der Gruppenvergleiche - RD</t>
  </si>
  <si>
    <t>W positiv</t>
  </si>
  <si>
    <t>W negativ</t>
  </si>
  <si>
    <t>W-Werte der Gruppenvergleiche - SR</t>
  </si>
  <si>
    <t>`-</t>
  </si>
  <si>
    <t>W-Werte der Gruppenvergleiche - VAR</t>
  </si>
  <si>
    <t>W-Werte der Gruppenvergleiche - VOL</t>
  </si>
  <si>
    <t>W-Werte der Gruppenvergleiche - MDD</t>
  </si>
  <si>
    <t>= erste Gruppe hat hoehere Werte als zweite Gruppe</t>
  </si>
  <si>
    <t>= erste Gruppe hat niedrigere Werte als zweite Gruppe</t>
  </si>
  <si>
    <t xml:space="preserve"> Anzahl positive Richtung des Unterschieds</t>
  </si>
  <si>
    <t xml:space="preserve"> Anzahl negative Richtung des Unterschieds</t>
  </si>
  <si>
    <t>blau</t>
  </si>
  <si>
    <t>rot</t>
  </si>
  <si>
    <t>Registerkarte</t>
  </si>
  <si>
    <t>Inhalt</t>
  </si>
  <si>
    <t>Diese Dokument dient zur Dokumentation und Aufbereitung der Ergebnisse der Tests zu Hypothese 2</t>
  </si>
  <si>
    <t>Voraussetzungen</t>
  </si>
  <si>
    <t>Eintrag der Ergebnisse des Shapiro-Wilk-Tests auf Normalverteilung</t>
  </si>
  <si>
    <t>Ergebnisse</t>
  </si>
  <si>
    <t>Dokumentation der Ergebnisse des Kruskal-Wallis-Tests bzw. Der Fisher's-ANOVA</t>
  </si>
  <si>
    <t>Unterschiede</t>
  </si>
  <si>
    <t>Hilfstabelle</t>
  </si>
  <si>
    <t>Visualisierung</t>
  </si>
  <si>
    <t>Darstellung der Ergebnisse für die Arbeit</t>
  </si>
  <si>
    <t>Richtung Unterschiede</t>
  </si>
  <si>
    <t>Darstellung der Ergebnisse der Post-Hoc-Tests für die Arbeit</t>
  </si>
  <si>
    <t>Final Arbeit Richtungen</t>
  </si>
  <si>
    <t>Hilfstabellen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</si>
</sst>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7" fillId="4" borderId="5" xfId="0" applyFont="1" applyFill="1" applyBorder="1"/>
    <xf numFmtId="0" fontId="7" fillId="4" borderId="6" xfId="0" applyFont="1" applyFill="1" applyBorder="1"/>
    <xf numFmtId="0" fontId="7" fillId="5" borderId="6" xfId="0" applyFont="1" applyFill="1" applyBorder="1"/>
    <xf numFmtId="0" fontId="7" fillId="6" borderId="6" xfId="0" applyFont="1" applyFill="1" applyBorder="1"/>
    <xf numFmtId="0" fontId="0" fillId="0" borderId="8" xfId="0" applyBorder="1"/>
    <xf numFmtId="0" fontId="0" fillId="7" borderId="9" xfId="0" applyFill="1" applyBorder="1"/>
    <xf numFmtId="0" fontId="0" fillId="0" borderId="10" xfId="0" applyBorder="1"/>
    <xf numFmtId="0" fontId="0" fillId="7" borderId="11" xfId="0" applyFill="1" applyBorder="1"/>
    <xf numFmtId="0" fontId="0" fillId="0" borderId="11" xfId="0" applyBorder="1"/>
    <xf numFmtId="0" fontId="0" fillId="0" borderId="12" xfId="0" applyBorder="1"/>
    <xf numFmtId="0" fontId="0" fillId="8" borderId="13" xfId="0" applyFill="1" applyBorder="1"/>
    <xf numFmtId="0" fontId="0" fillId="0" borderId="13" xfId="0" applyBorder="1"/>
    <xf numFmtId="0" fontId="0" fillId="8" borderId="11" xfId="0" applyFill="1" applyBorder="1"/>
    <xf numFmtId="0" fontId="0" fillId="0" borderId="14" xfId="0" applyBorder="1"/>
    <xf numFmtId="0" fontId="0" fillId="8" borderId="15" xfId="0" applyFill="1" applyBorder="1"/>
    <xf numFmtId="0" fontId="0" fillId="0" borderId="15" xfId="0" applyBorder="1"/>
    <xf numFmtId="0" fontId="0" fillId="7" borderId="13" xfId="0" applyFill="1" applyBorder="1"/>
    <xf numFmtId="0" fontId="0" fillId="0" borderId="16" xfId="0" applyBorder="1"/>
    <xf numFmtId="0" fontId="0" fillId="0" borderId="17" xfId="0" applyBorder="1"/>
    <xf numFmtId="0" fontId="0" fillId="7" borderId="17" xfId="0" applyFill="1" applyBorder="1"/>
    <xf numFmtId="0" fontId="0" fillId="0" borderId="18" xfId="0" applyBorder="1"/>
    <xf numFmtId="0" fontId="0" fillId="8" borderId="19" xfId="0" applyFill="1" applyBorder="1"/>
    <xf numFmtId="0" fontId="0" fillId="0" borderId="19" xfId="0" applyBorder="1"/>
    <xf numFmtId="0" fontId="7" fillId="0" borderId="6" xfId="0" applyFont="1" applyBorder="1"/>
    <xf numFmtId="0" fontId="7" fillId="0" borderId="0" xfId="0" applyFont="1"/>
    <xf numFmtId="0" fontId="7" fillId="0" borderId="5" xfId="0" applyFont="1" applyBorder="1" applyAlignment="1">
      <alignment horizontal="right" vertical="center"/>
    </xf>
    <xf numFmtId="0" fontId="10" fillId="0" borderId="7" xfId="0" applyFont="1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7" fillId="0" borderId="20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6" fillId="0" borderId="0" xfId="0" applyFont="1" applyAlignment="1">
      <alignment horizontal="right"/>
    </xf>
    <xf numFmtId="0" fontId="3" fillId="0" borderId="11" xfId="0" applyFont="1" applyBorder="1"/>
    <xf numFmtId="0" fontId="3" fillId="0" borderId="27" xfId="0" applyFont="1" applyBorder="1"/>
    <xf numFmtId="0" fontId="3" fillId="0" borderId="23" xfId="0" applyFont="1" applyBorder="1"/>
    <xf numFmtId="0" fontId="3" fillId="0" borderId="13" xfId="0" applyFont="1" applyBorder="1"/>
    <xf numFmtId="0" fontId="3" fillId="0" borderId="28" xfId="0" applyFont="1" applyBorder="1"/>
    <xf numFmtId="0" fontId="3" fillId="0" borderId="24" xfId="0" applyFont="1" applyBorder="1"/>
    <xf numFmtId="0" fontId="3" fillId="0" borderId="15" xfId="0" applyFont="1" applyBorder="1"/>
    <xf numFmtId="0" fontId="3" fillId="0" borderId="29" xfId="0" applyFont="1" applyBorder="1"/>
    <xf numFmtId="0" fontId="3" fillId="0" borderId="25" xfId="0" applyFont="1" applyBorder="1"/>
    <xf numFmtId="0" fontId="3" fillId="0" borderId="19" xfId="0" applyFont="1" applyBorder="1"/>
    <xf numFmtId="0" fontId="3" fillId="0" borderId="30" xfId="0" applyFont="1" applyBorder="1"/>
    <xf numFmtId="0" fontId="3" fillId="0" borderId="26" xfId="0" applyFont="1" applyBorder="1"/>
    <xf numFmtId="0" fontId="3" fillId="0" borderId="0" xfId="0" applyFont="1"/>
    <xf numFmtId="0" fontId="7" fillId="6" borderId="21" xfId="0" applyFont="1" applyFill="1" applyBorder="1"/>
    <xf numFmtId="0" fontId="7" fillId="6" borderId="22" xfId="0" applyFont="1" applyFill="1" applyBorder="1"/>
    <xf numFmtId="0" fontId="7" fillId="5" borderId="21" xfId="0" applyFont="1" applyFill="1" applyBorder="1"/>
    <xf numFmtId="0" fontId="7" fillId="5" borderId="22" xfId="0" applyFont="1" applyFill="1" applyBorder="1"/>
    <xf numFmtId="0" fontId="7" fillId="6" borderId="20" xfId="0" applyFont="1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64" fontId="0" fillId="0" borderId="24" xfId="0" applyNumberFormat="1" applyBorder="1"/>
    <xf numFmtId="164" fontId="0" fillId="0" borderId="9" xfId="0" applyNumberFormat="1" applyBorder="1"/>
    <xf numFmtId="0" fontId="0" fillId="0" borderId="35" xfId="0" applyBorder="1"/>
    <xf numFmtId="3" fontId="0" fillId="0" borderId="11" xfId="0" applyNumberFormat="1" applyBorder="1"/>
    <xf numFmtId="0" fontId="6" fillId="0" borderId="0" xfId="0" applyFont="1"/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0" fillId="0" borderId="3" xfId="0" applyBorder="1"/>
    <xf numFmtId="9" fontId="0" fillId="0" borderId="3" xfId="1" applyFont="1" applyBorder="1"/>
    <xf numFmtId="164" fontId="0" fillId="0" borderId="3" xfId="0" applyNumberFormat="1" applyBorder="1"/>
    <xf numFmtId="0" fontId="0" fillId="5" borderId="1" xfId="0" applyFill="1" applyBorder="1"/>
    <xf numFmtId="164" fontId="0" fillId="5" borderId="3" xfId="0" applyNumberFormat="1" applyFill="1" applyBorder="1"/>
    <xf numFmtId="0" fontId="0" fillId="0" borderId="1" xfId="0" applyBorder="1"/>
    <xf numFmtId="0" fontId="0" fillId="0" borderId="42" xfId="0" applyBorder="1"/>
    <xf numFmtId="0" fontId="0" fillId="0" borderId="36" xfId="0" applyBorder="1"/>
    <xf numFmtId="164" fontId="12" fillId="0" borderId="3" xfId="0" applyNumberFormat="1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quotePrefix="1"/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1" fillId="6" borderId="1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33275-0F83-40CE-AEDF-AA87C0B6B086}">
  <dimension ref="A1:B9"/>
  <sheetViews>
    <sheetView tabSelected="1" workbookViewId="0">
      <selection activeCell="B9" sqref="B9"/>
    </sheetView>
  </sheetViews>
  <sheetFormatPr defaultRowHeight="14.25" x14ac:dyDescent="0.45"/>
  <cols>
    <col min="1" max="1" width="21.33203125" customWidth="1"/>
  </cols>
  <sheetData>
    <row r="1" spans="1:2" x14ac:dyDescent="0.45">
      <c r="A1" t="s">
        <v>75</v>
      </c>
    </row>
    <row r="3" spans="1:2" x14ac:dyDescent="0.45">
      <c r="A3" s="98" t="s">
        <v>73</v>
      </c>
      <c r="B3" s="98" t="s">
        <v>74</v>
      </c>
    </row>
    <row r="4" spans="1:2" x14ac:dyDescent="0.45">
      <c r="A4" t="s">
        <v>76</v>
      </c>
      <c r="B4" t="s">
        <v>77</v>
      </c>
    </row>
    <row r="5" spans="1:2" x14ac:dyDescent="0.45">
      <c r="A5" t="s">
        <v>78</v>
      </c>
      <c r="B5" t="s">
        <v>79</v>
      </c>
    </row>
    <row r="6" spans="1:2" x14ac:dyDescent="0.45">
      <c r="A6" t="s">
        <v>80</v>
      </c>
      <c r="B6" t="s">
        <v>81</v>
      </c>
    </row>
    <row r="7" spans="1:2" x14ac:dyDescent="0.45">
      <c r="A7" t="s">
        <v>82</v>
      </c>
      <c r="B7" t="s">
        <v>83</v>
      </c>
    </row>
    <row r="8" spans="1:2" x14ac:dyDescent="0.45">
      <c r="A8" t="s">
        <v>84</v>
      </c>
      <c r="B8" t="s">
        <v>87</v>
      </c>
    </row>
    <row r="9" spans="1:2" x14ac:dyDescent="0.45">
      <c r="A9" t="s">
        <v>86</v>
      </c>
      <c r="B9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V10"/>
  <sheetViews>
    <sheetView showGridLines="0" zoomScale="70" zoomScaleNormal="70" workbookViewId="0">
      <selection activeCell="F24" sqref="F24"/>
    </sheetView>
  </sheetViews>
  <sheetFormatPr defaultRowHeight="14.25" x14ac:dyDescent="0.45"/>
  <cols>
    <col min="2" max="2" width="8.06640625" bestFit="1" customWidth="1"/>
    <col min="3" max="3" width="10.1328125" customWidth="1"/>
    <col min="4" max="20" width="10.1328125" bestFit="1" customWidth="1"/>
    <col min="21" max="21" width="10.1328125" customWidth="1"/>
    <col min="22" max="22" width="10.1328125" bestFit="1" customWidth="1"/>
  </cols>
  <sheetData>
    <row r="4" spans="2:22" ht="18" x14ac:dyDescent="0.55000000000000004">
      <c r="C4" s="88" t="s">
        <v>25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2:22" ht="18" x14ac:dyDescent="0.45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14</v>
      </c>
      <c r="R5" s="1" t="s">
        <v>15</v>
      </c>
      <c r="S5" s="1" t="s">
        <v>16</v>
      </c>
      <c r="T5" s="1" t="s">
        <v>17</v>
      </c>
      <c r="U5" s="1" t="s">
        <v>18</v>
      </c>
      <c r="V5" s="1" t="s">
        <v>19</v>
      </c>
    </row>
    <row r="6" spans="2:22" ht="23.25" x14ac:dyDescent="0.45">
      <c r="B6" s="2" t="s">
        <v>20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</row>
    <row r="7" spans="2:22" ht="23.25" x14ac:dyDescent="0.45">
      <c r="B7" s="2" t="s">
        <v>21</v>
      </c>
      <c r="C7" s="3">
        <v>0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</row>
    <row r="8" spans="2:22" ht="23.25" x14ac:dyDescent="0.45">
      <c r="B8" s="2" t="s">
        <v>22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</row>
    <row r="9" spans="2:22" ht="23.25" x14ac:dyDescent="0.45">
      <c r="B9" s="2" t="s">
        <v>23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</row>
    <row r="10" spans="2:22" ht="23.25" x14ac:dyDescent="0.45">
      <c r="B10" s="2" t="s">
        <v>24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</row>
  </sheetData>
  <mergeCells count="1">
    <mergeCell ref="C4:V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8FC3B-E796-482C-AFEF-D432B5467E2B}">
  <dimension ref="A1:AA102"/>
  <sheetViews>
    <sheetView zoomScale="80" zoomScaleNormal="80" workbookViewId="0">
      <selection activeCell="R1" sqref="R1:U1"/>
    </sheetView>
  </sheetViews>
  <sheetFormatPr defaultRowHeight="18" x14ac:dyDescent="0.55000000000000004"/>
  <cols>
    <col min="1" max="1" width="10.06640625" bestFit="1" customWidth="1"/>
    <col min="2" max="2" width="19.53125" bestFit="1" customWidth="1"/>
    <col min="3" max="3" width="11.19921875" customWidth="1"/>
    <col min="4" max="4" width="4.265625" customWidth="1"/>
    <col min="5" max="5" width="12.46484375" customWidth="1"/>
    <col min="6" max="6" width="4.3984375" customWidth="1"/>
    <col min="7" max="7" width="9.86328125" customWidth="1"/>
    <col min="8" max="8" width="3.9296875" customWidth="1"/>
    <col min="9" max="9" width="9.46484375" customWidth="1"/>
    <col min="10" max="10" width="4.6640625" customWidth="1"/>
    <col min="11" max="11" width="9.265625" customWidth="1"/>
    <col min="12" max="12" width="3.33203125" customWidth="1"/>
    <col min="13" max="13" width="9.73046875" customWidth="1"/>
    <col min="14" max="14" width="2.53125" customWidth="1"/>
    <col min="18" max="21" width="9.06640625" style="50"/>
    <col min="24" max="24" width="26.53125" customWidth="1"/>
  </cols>
  <sheetData>
    <row r="1" spans="1:27" ht="21.4" thickBot="1" x14ac:dyDescent="0.7">
      <c r="O1" s="89" t="s">
        <v>40</v>
      </c>
      <c r="P1" s="89"/>
      <c r="Q1" s="89"/>
      <c r="R1" s="91" t="s">
        <v>44</v>
      </c>
      <c r="S1" s="91"/>
      <c r="T1" s="91"/>
      <c r="U1" s="91"/>
      <c r="V1" s="31"/>
    </row>
    <row r="2" spans="1:27" ht="26.65" thickBot="1" x14ac:dyDescent="0.7">
      <c r="A2" s="4" t="s">
        <v>26</v>
      </c>
      <c r="B2" s="5" t="s">
        <v>27</v>
      </c>
      <c r="C2" s="27" t="s">
        <v>29</v>
      </c>
      <c r="D2" s="27" t="s">
        <v>28</v>
      </c>
      <c r="E2" s="27" t="s">
        <v>30</v>
      </c>
      <c r="F2" s="27" t="s">
        <v>28</v>
      </c>
      <c r="G2" s="27" t="s">
        <v>31</v>
      </c>
      <c r="H2" s="27" t="s">
        <v>28</v>
      </c>
      <c r="I2" s="27" t="s">
        <v>32</v>
      </c>
      <c r="J2" s="27" t="s">
        <v>28</v>
      </c>
      <c r="K2" s="27" t="s">
        <v>33</v>
      </c>
      <c r="L2" s="27" t="s">
        <v>28</v>
      </c>
      <c r="M2" s="27" t="s">
        <v>34</v>
      </c>
      <c r="N2" s="32" t="s">
        <v>28</v>
      </c>
      <c r="O2" s="53" t="s">
        <v>28</v>
      </c>
      <c r="P2" s="6" t="s">
        <v>36</v>
      </c>
      <c r="Q2" s="54" t="s">
        <v>37</v>
      </c>
      <c r="R2" s="55" t="s">
        <v>41</v>
      </c>
      <c r="S2" s="51" t="s">
        <v>42</v>
      </c>
      <c r="T2" s="7" t="s">
        <v>43</v>
      </c>
      <c r="U2" s="52" t="s">
        <v>28</v>
      </c>
      <c r="V2" s="28"/>
      <c r="W2" s="29" t="s">
        <v>28</v>
      </c>
      <c r="X2" s="30" t="s">
        <v>35</v>
      </c>
    </row>
    <row r="3" spans="1:27" x14ac:dyDescent="0.55000000000000004">
      <c r="A3" s="8" t="s">
        <v>0</v>
      </c>
      <c r="B3" s="9" t="s">
        <v>20</v>
      </c>
      <c r="C3" s="60" t="str">
        <f>IF($O$3=0,"-","")</f>
        <v>-</v>
      </c>
      <c r="D3" s="60" t="str">
        <f t="shared" ref="D3:N3" si="0">IF($O$3=0,"-","")</f>
        <v>-</v>
      </c>
      <c r="E3" s="60" t="str">
        <f t="shared" si="0"/>
        <v>-</v>
      </c>
      <c r="F3" s="60" t="str">
        <f t="shared" si="0"/>
        <v>-</v>
      </c>
      <c r="G3" s="60" t="str">
        <f t="shared" si="0"/>
        <v>-</v>
      </c>
      <c r="H3" s="60" t="str">
        <f t="shared" si="0"/>
        <v>-</v>
      </c>
      <c r="I3" s="60" t="str">
        <f t="shared" si="0"/>
        <v>-</v>
      </c>
      <c r="J3" s="60" t="str">
        <f t="shared" si="0"/>
        <v>-</v>
      </c>
      <c r="K3" s="60" t="str">
        <f t="shared" si="0"/>
        <v>-</v>
      </c>
      <c r="L3" s="60" t="str">
        <f t="shared" si="0"/>
        <v>-</v>
      </c>
      <c r="M3" s="60" t="str">
        <f t="shared" si="0"/>
        <v>-</v>
      </c>
      <c r="N3" s="60" t="str">
        <f t="shared" si="0"/>
        <v>-</v>
      </c>
      <c r="O3" s="15">
        <v>0</v>
      </c>
      <c r="P3" s="15"/>
      <c r="Q3" s="34"/>
      <c r="R3" s="41"/>
      <c r="S3" s="41"/>
      <c r="T3" s="42"/>
      <c r="U3" s="43"/>
    </row>
    <row r="4" spans="1:27" ht="14.25" x14ac:dyDescent="0.45">
      <c r="A4" s="10" t="s">
        <v>0</v>
      </c>
      <c r="B4" s="11" t="s">
        <v>21</v>
      </c>
      <c r="C4" s="12" t="s">
        <v>45</v>
      </c>
      <c r="D4" s="12" t="s">
        <v>45</v>
      </c>
      <c r="E4" s="12" t="s">
        <v>45</v>
      </c>
      <c r="F4" s="12" t="s">
        <v>45</v>
      </c>
      <c r="G4" s="12" t="s">
        <v>45</v>
      </c>
      <c r="H4" s="12" t="s">
        <v>45</v>
      </c>
      <c r="I4" s="12" t="s">
        <v>45</v>
      </c>
      <c r="J4" s="12" t="s">
        <v>45</v>
      </c>
      <c r="K4" s="12" t="s">
        <v>45</v>
      </c>
      <c r="L4" s="12" t="s">
        <v>45</v>
      </c>
      <c r="M4" s="12" t="s">
        <v>45</v>
      </c>
      <c r="N4" s="12" t="s">
        <v>45</v>
      </c>
      <c r="O4" s="12" t="s">
        <v>45</v>
      </c>
      <c r="P4" s="12" t="s">
        <v>45</v>
      </c>
      <c r="Q4" s="33" t="s">
        <v>45</v>
      </c>
      <c r="R4" s="12">
        <v>2.8393000000000002</v>
      </c>
      <c r="S4" s="12">
        <v>3</v>
      </c>
      <c r="T4" s="56">
        <v>391.38843000000003</v>
      </c>
      <c r="U4" s="33">
        <v>1</v>
      </c>
      <c r="W4" s="37" t="s">
        <v>38</v>
      </c>
      <c r="X4" t="s">
        <v>39</v>
      </c>
    </row>
    <row r="5" spans="1:27" ht="14.25" customHeight="1" x14ac:dyDescent="0.45">
      <c r="A5" s="13" t="s">
        <v>0</v>
      </c>
      <c r="B5" s="14" t="s">
        <v>22</v>
      </c>
      <c r="C5" s="15">
        <v>-3.9914299999999998</v>
      </c>
      <c r="D5" s="15">
        <v>1</v>
      </c>
      <c r="E5" s="15">
        <v>-7.7466600000000003</v>
      </c>
      <c r="F5" s="15">
        <v>1</v>
      </c>
      <c r="G5" s="15">
        <v>6.6746999999999996</v>
      </c>
      <c r="H5" s="15">
        <v>1</v>
      </c>
      <c r="I5" s="15">
        <v>-5.1711799999999997</v>
      </c>
      <c r="J5" s="15">
        <v>1</v>
      </c>
      <c r="K5" s="15">
        <v>-4.56541</v>
      </c>
      <c r="L5" s="15">
        <v>1</v>
      </c>
      <c r="M5" s="15"/>
      <c r="N5" s="12">
        <v>0</v>
      </c>
      <c r="O5" s="15">
        <v>1</v>
      </c>
      <c r="P5" s="15">
        <v>40.56418</v>
      </c>
      <c r="Q5" s="59">
        <v>3.4000000000000002E-2</v>
      </c>
      <c r="R5" s="15"/>
      <c r="S5" s="15"/>
      <c r="T5" s="57"/>
      <c r="U5" s="34"/>
      <c r="X5" s="90" t="s">
        <v>46</v>
      </c>
      <c r="Y5" s="90"/>
      <c r="Z5" s="90"/>
      <c r="AA5" s="90"/>
    </row>
    <row r="6" spans="1:27" ht="14.25" x14ac:dyDescent="0.45">
      <c r="A6" s="10" t="s">
        <v>0</v>
      </c>
      <c r="B6" s="16" t="s">
        <v>23</v>
      </c>
      <c r="C6" s="12">
        <v>4.2815899999999996</v>
      </c>
      <c r="D6" s="12">
        <v>1</v>
      </c>
      <c r="E6" s="12">
        <v>8.4021699999999999</v>
      </c>
      <c r="F6" s="12">
        <v>1</v>
      </c>
      <c r="G6" s="12">
        <v>7.2642300000000004</v>
      </c>
      <c r="H6" s="12">
        <v>1</v>
      </c>
      <c r="I6" s="12">
        <v>5.7017199999999999</v>
      </c>
      <c r="J6" s="12">
        <v>1</v>
      </c>
      <c r="K6" s="12">
        <v>5.2303899999999999</v>
      </c>
      <c r="L6" s="12">
        <v>1</v>
      </c>
      <c r="M6" s="12"/>
      <c r="N6" s="12">
        <v>0</v>
      </c>
      <c r="O6" s="12">
        <v>1</v>
      </c>
      <c r="P6" s="12">
        <v>48.97522</v>
      </c>
      <c r="Q6" s="33">
        <v>4.1119999999999997E-2</v>
      </c>
      <c r="R6" s="12"/>
      <c r="S6" s="12"/>
      <c r="T6" s="56"/>
      <c r="U6" s="33"/>
      <c r="X6" s="90"/>
      <c r="Y6" s="90"/>
      <c r="Z6" s="90"/>
      <c r="AA6" s="90"/>
    </row>
    <row r="7" spans="1:27" ht="14.65" thickBot="1" x14ac:dyDescent="0.5">
      <c r="A7" s="17" t="s">
        <v>0</v>
      </c>
      <c r="B7" s="18" t="s">
        <v>24</v>
      </c>
      <c r="C7" s="19">
        <v>-3.8830800000000001</v>
      </c>
      <c r="D7" s="19">
        <v>1</v>
      </c>
      <c r="E7" s="19">
        <v>-7.5546499999999996</v>
      </c>
      <c r="F7" s="19">
        <v>1</v>
      </c>
      <c r="G7" s="19">
        <v>-5.6192900000000003</v>
      </c>
      <c r="H7" s="19">
        <v>1</v>
      </c>
      <c r="I7" s="19">
        <v>-5.0686299999999997</v>
      </c>
      <c r="J7" s="19">
        <v>1</v>
      </c>
      <c r="K7" s="19">
        <v>-3.7869000000000002</v>
      </c>
      <c r="L7" s="19">
        <v>1</v>
      </c>
      <c r="M7" s="19"/>
      <c r="N7" s="19">
        <v>0</v>
      </c>
      <c r="O7" s="19">
        <v>1</v>
      </c>
      <c r="P7" s="19">
        <v>35.497120000000002</v>
      </c>
      <c r="Q7" s="35">
        <v>2.9749999999999999E-2</v>
      </c>
      <c r="R7" s="19"/>
      <c r="S7" s="19"/>
      <c r="T7" s="58"/>
      <c r="U7" s="35"/>
      <c r="X7" s="90"/>
      <c r="Y7" s="90"/>
      <c r="Z7" s="90"/>
      <c r="AA7" s="90"/>
    </row>
    <row r="8" spans="1:27" x14ac:dyDescent="0.55000000000000004">
      <c r="A8" s="13" t="s">
        <v>1</v>
      </c>
      <c r="B8" s="20" t="s">
        <v>20</v>
      </c>
      <c r="C8" s="60" t="str">
        <f>IF($O8=0,"-","")</f>
        <v>-</v>
      </c>
      <c r="D8" s="15" t="str">
        <f t="shared" ref="D8:N15" si="1">IF($O8=0,"-","")</f>
        <v>-</v>
      </c>
      <c r="E8" s="15" t="str">
        <f t="shared" si="1"/>
        <v>-</v>
      </c>
      <c r="F8" s="15" t="str">
        <f t="shared" si="1"/>
        <v>-</v>
      </c>
      <c r="G8" s="15" t="str">
        <f t="shared" si="1"/>
        <v>-</v>
      </c>
      <c r="H8" s="15" t="str">
        <f t="shared" si="1"/>
        <v>-</v>
      </c>
      <c r="I8" s="15" t="str">
        <f t="shared" si="1"/>
        <v>-</v>
      </c>
      <c r="J8" s="15" t="str">
        <f t="shared" si="1"/>
        <v>-</v>
      </c>
      <c r="K8" s="15" t="str">
        <f t="shared" si="1"/>
        <v>-</v>
      </c>
      <c r="L8" s="15" t="str">
        <f t="shared" si="1"/>
        <v>-</v>
      </c>
      <c r="M8" s="15" t="str">
        <f t="shared" si="1"/>
        <v>-</v>
      </c>
      <c r="N8" s="15" t="str">
        <f t="shared" si="1"/>
        <v>-</v>
      </c>
      <c r="O8" s="15">
        <v>0</v>
      </c>
      <c r="P8" s="15"/>
      <c r="Q8" s="34"/>
      <c r="R8" s="41"/>
      <c r="S8" s="41"/>
      <c r="T8" s="42"/>
      <c r="U8" s="43"/>
      <c r="X8" s="90"/>
      <c r="Y8" s="90"/>
      <c r="Z8" s="90"/>
      <c r="AA8" s="90"/>
    </row>
    <row r="9" spans="1:27" x14ac:dyDescent="0.55000000000000004">
      <c r="A9" s="10" t="s">
        <v>1</v>
      </c>
      <c r="B9" s="11" t="s">
        <v>21</v>
      </c>
      <c r="C9" s="12" t="str">
        <f t="shared" ref="C9:C72" si="2">IF($O9=0,"-","")</f>
        <v>-</v>
      </c>
      <c r="D9" s="12" t="str">
        <f t="shared" si="1"/>
        <v>-</v>
      </c>
      <c r="E9" s="12" t="str">
        <f t="shared" si="1"/>
        <v>-</v>
      </c>
      <c r="F9" s="12" t="str">
        <f t="shared" si="1"/>
        <v>-</v>
      </c>
      <c r="G9" s="12" t="str">
        <f t="shared" si="1"/>
        <v>-</v>
      </c>
      <c r="H9" s="12" t="str">
        <f t="shared" si="1"/>
        <v>-</v>
      </c>
      <c r="I9" s="12" t="str">
        <f t="shared" si="1"/>
        <v>-</v>
      </c>
      <c r="J9" s="12" t="str">
        <f t="shared" si="1"/>
        <v>-</v>
      </c>
      <c r="K9" s="12" t="str">
        <f t="shared" si="1"/>
        <v>-</v>
      </c>
      <c r="L9" s="12" t="str">
        <f t="shared" si="1"/>
        <v>-</v>
      </c>
      <c r="M9" s="12" t="str">
        <f t="shared" si="1"/>
        <v>-</v>
      </c>
      <c r="N9" s="12" t="str">
        <f t="shared" si="1"/>
        <v>-</v>
      </c>
      <c r="O9" s="12">
        <v>0</v>
      </c>
      <c r="P9" s="12"/>
      <c r="Q9" s="33"/>
      <c r="R9" s="38"/>
      <c r="S9" s="38"/>
      <c r="T9" s="39"/>
      <c r="U9" s="40"/>
      <c r="X9" s="90"/>
      <c r="Y9" s="90"/>
      <c r="Z9" s="90"/>
      <c r="AA9" s="90"/>
    </row>
    <row r="10" spans="1:27" x14ac:dyDescent="0.55000000000000004">
      <c r="A10" s="10" t="s">
        <v>1</v>
      </c>
      <c r="B10" s="14" t="s">
        <v>22</v>
      </c>
      <c r="C10" s="12">
        <v>-2.91635</v>
      </c>
      <c r="D10" s="12">
        <v>1</v>
      </c>
      <c r="E10" s="12">
        <v>-6.16317</v>
      </c>
      <c r="F10" s="12">
        <v>1</v>
      </c>
      <c r="G10" s="12">
        <v>-6.29488</v>
      </c>
      <c r="H10" s="12">
        <v>1</v>
      </c>
      <c r="I10" s="12">
        <v>-4.3520200000000004</v>
      </c>
      <c r="J10" s="12">
        <v>1</v>
      </c>
      <c r="K10" s="12">
        <v>-4.7566699999999997</v>
      </c>
      <c r="L10" s="12">
        <v>1</v>
      </c>
      <c r="M10" s="12"/>
      <c r="N10" s="12">
        <v>0</v>
      </c>
      <c r="O10" s="15">
        <v>1</v>
      </c>
      <c r="P10" s="15">
        <v>30.547160000000002</v>
      </c>
      <c r="Q10" s="34">
        <v>2.5610000000000001E-2</v>
      </c>
      <c r="R10" s="41"/>
      <c r="S10" s="41"/>
      <c r="T10" s="42"/>
      <c r="U10" s="43"/>
      <c r="X10" s="90"/>
      <c r="Y10" s="90"/>
      <c r="Z10" s="90"/>
      <c r="AA10" s="90"/>
    </row>
    <row r="11" spans="1:27" x14ac:dyDescent="0.55000000000000004">
      <c r="A11" s="10" t="s">
        <v>1</v>
      </c>
      <c r="B11" s="16" t="s">
        <v>23</v>
      </c>
      <c r="C11" s="12">
        <v>4.1035899999999996</v>
      </c>
      <c r="D11" s="12">
        <v>1</v>
      </c>
      <c r="E11" s="12">
        <v>9.0400799999999997</v>
      </c>
      <c r="F11" s="12">
        <v>1</v>
      </c>
      <c r="G11" s="12">
        <v>7.87188</v>
      </c>
      <c r="H11" s="12">
        <v>1</v>
      </c>
      <c r="I11" s="12">
        <v>6.3501300000000001</v>
      </c>
      <c r="J11" s="12">
        <v>1</v>
      </c>
      <c r="K11" s="12">
        <v>5.5522299999999998</v>
      </c>
      <c r="L11" s="12">
        <v>1</v>
      </c>
      <c r="M11" s="12"/>
      <c r="N11" s="12">
        <v>0</v>
      </c>
      <c r="O11" s="12">
        <v>1</v>
      </c>
      <c r="P11" s="12">
        <v>55.987360000000002</v>
      </c>
      <c r="Q11" s="33">
        <v>4.7010000000000003E-2</v>
      </c>
      <c r="R11" s="38"/>
      <c r="S11" s="38"/>
      <c r="T11" s="39"/>
      <c r="U11" s="40"/>
    </row>
    <row r="12" spans="1:27" x14ac:dyDescent="0.55000000000000004">
      <c r="A12" s="17" t="s">
        <v>1</v>
      </c>
      <c r="B12" s="18" t="s">
        <v>24</v>
      </c>
      <c r="C12" s="19">
        <v>-0.86023000000000005</v>
      </c>
      <c r="D12" s="19">
        <v>1</v>
      </c>
      <c r="E12" s="19">
        <v>-2.7151700000000001</v>
      </c>
      <c r="F12" s="19">
        <v>1</v>
      </c>
      <c r="G12" s="19">
        <v>-3.2807300000000001</v>
      </c>
      <c r="H12" s="19">
        <v>1</v>
      </c>
      <c r="I12" s="19"/>
      <c r="J12" s="19">
        <v>0</v>
      </c>
      <c r="K12" s="19"/>
      <c r="L12" s="19">
        <v>0</v>
      </c>
      <c r="M12" s="19"/>
      <c r="N12" s="19">
        <v>0</v>
      </c>
      <c r="O12" s="19">
        <v>1</v>
      </c>
      <c r="P12" s="19">
        <v>7.9808399999999997</v>
      </c>
      <c r="Q12" s="35">
        <v>6.6899999999999998E-3</v>
      </c>
      <c r="R12" s="44"/>
      <c r="S12" s="44"/>
      <c r="T12" s="45"/>
      <c r="U12" s="46"/>
    </row>
    <row r="13" spans="1:27" x14ac:dyDescent="0.55000000000000004">
      <c r="A13" s="21" t="s">
        <v>2</v>
      </c>
      <c r="B13" s="20" t="s">
        <v>20</v>
      </c>
      <c r="C13" s="22">
        <v>1.5164</v>
      </c>
      <c r="D13" s="22">
        <v>0</v>
      </c>
      <c r="E13" s="22">
        <v>-2.9718499999999999</v>
      </c>
      <c r="F13" s="22">
        <v>0</v>
      </c>
      <c r="G13" s="22">
        <v>-1.22925</v>
      </c>
      <c r="H13" s="22">
        <v>0</v>
      </c>
      <c r="I13" s="22">
        <v>-4.9110300000000002</v>
      </c>
      <c r="J13" s="22">
        <v>1</v>
      </c>
      <c r="K13" s="22">
        <v>-2.2556600000000002</v>
      </c>
      <c r="L13" s="22">
        <v>0</v>
      </c>
      <c r="M13" s="22"/>
      <c r="N13" s="22">
        <v>0</v>
      </c>
      <c r="O13" s="15">
        <v>1</v>
      </c>
      <c r="P13" s="15">
        <v>13.37049</v>
      </c>
      <c r="Q13" s="34">
        <v>1.123E-2</v>
      </c>
      <c r="R13" s="41"/>
      <c r="S13" s="41"/>
      <c r="T13" s="42"/>
      <c r="U13" s="43"/>
    </row>
    <row r="14" spans="1:27" x14ac:dyDescent="0.55000000000000004">
      <c r="A14" s="10" t="s">
        <v>2</v>
      </c>
      <c r="B14" s="11" t="s">
        <v>21</v>
      </c>
      <c r="C14" s="12" t="str">
        <f t="shared" si="2"/>
        <v/>
      </c>
      <c r="D14" s="12" t="str">
        <f t="shared" si="1"/>
        <v/>
      </c>
      <c r="E14" s="12" t="str">
        <f t="shared" si="1"/>
        <v/>
      </c>
      <c r="F14" s="12" t="str">
        <f t="shared" si="1"/>
        <v/>
      </c>
      <c r="G14" s="12" t="str">
        <f t="shared" si="1"/>
        <v/>
      </c>
      <c r="H14" s="12" t="str">
        <f t="shared" si="1"/>
        <v/>
      </c>
      <c r="I14" s="12">
        <v>-4.3221299999999996</v>
      </c>
      <c r="J14" s="12">
        <v>1</v>
      </c>
      <c r="K14" s="12" t="str">
        <f t="shared" si="1"/>
        <v/>
      </c>
      <c r="L14" s="12" t="str">
        <f t="shared" si="1"/>
        <v/>
      </c>
      <c r="M14" s="12" t="str">
        <f t="shared" si="1"/>
        <v/>
      </c>
      <c r="N14" s="12" t="str">
        <f t="shared" si="1"/>
        <v/>
      </c>
      <c r="O14" s="12">
        <v>1</v>
      </c>
      <c r="P14" s="12">
        <v>10.923730000000001</v>
      </c>
      <c r="Q14" s="33">
        <v>9.1599999999999997E-3</v>
      </c>
      <c r="R14" s="38"/>
      <c r="S14" s="38"/>
      <c r="T14" s="39"/>
      <c r="U14" s="40"/>
    </row>
    <row r="15" spans="1:27" x14ac:dyDescent="0.55000000000000004">
      <c r="A15" s="10" t="s">
        <v>2</v>
      </c>
      <c r="B15" s="14" t="s">
        <v>22</v>
      </c>
      <c r="C15" s="12" t="str">
        <f t="shared" si="2"/>
        <v/>
      </c>
      <c r="D15" s="12" t="str">
        <f t="shared" si="1"/>
        <v/>
      </c>
      <c r="E15" s="12">
        <v>-5.9129500000000004</v>
      </c>
      <c r="F15" s="61">
        <v>1</v>
      </c>
      <c r="G15" s="12">
        <v>-4.4825100000000004</v>
      </c>
      <c r="H15" s="12">
        <v>1</v>
      </c>
      <c r="I15" s="12">
        <v>-5.8718300000000001</v>
      </c>
      <c r="J15" s="12">
        <v>1</v>
      </c>
      <c r="K15" s="12">
        <v>-4.0894599999999999</v>
      </c>
      <c r="L15" s="12" t="str">
        <f t="shared" si="1"/>
        <v/>
      </c>
      <c r="M15" s="12" t="str">
        <f t="shared" si="1"/>
        <v/>
      </c>
      <c r="N15" s="12" t="str">
        <f t="shared" si="1"/>
        <v/>
      </c>
      <c r="O15" s="15">
        <v>1</v>
      </c>
      <c r="P15" s="15">
        <v>28.131180000000001</v>
      </c>
      <c r="Q15" s="34">
        <v>2.358E-2</v>
      </c>
      <c r="R15" s="41"/>
      <c r="S15" s="41"/>
      <c r="T15" s="42"/>
      <c r="U15" s="43"/>
    </row>
    <row r="16" spans="1:27" x14ac:dyDescent="0.55000000000000004">
      <c r="A16" s="10" t="s">
        <v>2</v>
      </c>
      <c r="B16" s="16" t="s">
        <v>23</v>
      </c>
      <c r="C16" s="12" t="str">
        <f t="shared" si="2"/>
        <v/>
      </c>
      <c r="D16" s="12">
        <v>0</v>
      </c>
      <c r="E16" s="12">
        <v>8.1147500000000008</v>
      </c>
      <c r="F16" s="12">
        <v>1</v>
      </c>
      <c r="G16" s="12">
        <v>6.1167400000000001</v>
      </c>
      <c r="H16" s="12">
        <v>1</v>
      </c>
      <c r="I16" s="12">
        <v>6.0796700000000001</v>
      </c>
      <c r="J16" s="12">
        <v>1</v>
      </c>
      <c r="K16" s="12">
        <v>4.1068699999999998</v>
      </c>
      <c r="L16" s="12">
        <v>1</v>
      </c>
      <c r="M16" s="12" t="str">
        <f t="shared" ref="D16:N39" si="3">IF($O16=0,"-","")</f>
        <v/>
      </c>
      <c r="N16" s="12">
        <v>0</v>
      </c>
      <c r="O16" s="12">
        <v>1</v>
      </c>
      <c r="P16" s="12">
        <v>42.171109999999999</v>
      </c>
      <c r="Q16" s="33">
        <v>3.5349999999999999E-2</v>
      </c>
      <c r="R16" s="38"/>
      <c r="S16" s="38"/>
      <c r="T16" s="39"/>
      <c r="U16" s="40"/>
    </row>
    <row r="17" spans="1:21" x14ac:dyDescent="0.55000000000000004">
      <c r="A17" s="17" t="s">
        <v>2</v>
      </c>
      <c r="B17" s="18" t="s">
        <v>24</v>
      </c>
      <c r="C17" s="19" t="str">
        <f t="shared" si="2"/>
        <v/>
      </c>
      <c r="D17" s="19" t="str">
        <f t="shared" si="3"/>
        <v/>
      </c>
      <c r="E17" s="19">
        <v>-4.55199</v>
      </c>
      <c r="F17" s="19">
        <v>1</v>
      </c>
      <c r="G17" s="19">
        <v>-3.4012199999999999</v>
      </c>
      <c r="H17" s="19">
        <v>1</v>
      </c>
      <c r="I17" s="19">
        <v>-5.4527000000000001</v>
      </c>
      <c r="J17" s="19">
        <v>1</v>
      </c>
      <c r="K17" s="19">
        <v>-3.5133999999999999</v>
      </c>
      <c r="L17" s="19">
        <v>1</v>
      </c>
      <c r="M17" s="19" t="str">
        <f t="shared" si="3"/>
        <v/>
      </c>
      <c r="N17" s="19" t="str">
        <f t="shared" si="3"/>
        <v/>
      </c>
      <c r="O17" s="19">
        <v>1</v>
      </c>
      <c r="P17" s="19">
        <v>20.493829999999999</v>
      </c>
      <c r="Q17" s="35">
        <v>1.719E-2</v>
      </c>
      <c r="R17" s="44"/>
      <c r="S17" s="44"/>
      <c r="T17" s="45"/>
      <c r="U17" s="46"/>
    </row>
    <row r="18" spans="1:21" x14ac:dyDescent="0.55000000000000004">
      <c r="A18" s="21" t="s">
        <v>3</v>
      </c>
      <c r="B18" s="20" t="s">
        <v>20</v>
      </c>
      <c r="C18" s="22" t="str">
        <f t="shared" si="2"/>
        <v/>
      </c>
      <c r="D18" s="22">
        <v>0</v>
      </c>
      <c r="E18" s="22">
        <v>3.9216700000000002</v>
      </c>
      <c r="F18" s="22">
        <v>1</v>
      </c>
      <c r="G18" s="22"/>
      <c r="H18" s="22">
        <v>0</v>
      </c>
      <c r="I18" s="22" t="str">
        <f t="shared" si="3"/>
        <v/>
      </c>
      <c r="J18" s="22">
        <v>0</v>
      </c>
      <c r="K18" s="22" t="str">
        <f t="shared" si="3"/>
        <v/>
      </c>
      <c r="L18" s="22">
        <v>0</v>
      </c>
      <c r="M18" s="22" t="str">
        <f t="shared" si="3"/>
        <v/>
      </c>
      <c r="N18" s="22">
        <v>0</v>
      </c>
      <c r="O18" s="15">
        <v>1</v>
      </c>
      <c r="P18" s="15">
        <v>10.24836</v>
      </c>
      <c r="Q18" s="34">
        <v>8.5900000000000004E-3</v>
      </c>
      <c r="R18" s="41"/>
      <c r="S18" s="41"/>
      <c r="T18" s="42"/>
      <c r="U18" s="43"/>
    </row>
    <row r="19" spans="1:21" x14ac:dyDescent="0.55000000000000004">
      <c r="A19" s="10" t="s">
        <v>3</v>
      </c>
      <c r="B19" s="11" t="s">
        <v>21</v>
      </c>
      <c r="C19" s="12" t="str">
        <f t="shared" si="2"/>
        <v>-</v>
      </c>
      <c r="D19" s="12" t="str">
        <f t="shared" si="3"/>
        <v>-</v>
      </c>
      <c r="E19" s="12" t="str">
        <f t="shared" si="3"/>
        <v>-</v>
      </c>
      <c r="F19" s="12" t="str">
        <f t="shared" si="3"/>
        <v>-</v>
      </c>
      <c r="G19" s="12" t="str">
        <f t="shared" si="3"/>
        <v>-</v>
      </c>
      <c r="H19" s="12" t="str">
        <f t="shared" si="3"/>
        <v>-</v>
      </c>
      <c r="I19" s="12" t="str">
        <f t="shared" si="3"/>
        <v>-</v>
      </c>
      <c r="J19" s="12" t="str">
        <f t="shared" si="3"/>
        <v>-</v>
      </c>
      <c r="K19" s="12" t="str">
        <f t="shared" si="3"/>
        <v>-</v>
      </c>
      <c r="L19" s="12" t="str">
        <f t="shared" si="3"/>
        <v>-</v>
      </c>
      <c r="M19" s="12" t="str">
        <f t="shared" si="3"/>
        <v>-</v>
      </c>
      <c r="N19" s="12" t="str">
        <f t="shared" si="3"/>
        <v>-</v>
      </c>
      <c r="O19" s="12">
        <v>0</v>
      </c>
      <c r="P19" s="12"/>
      <c r="Q19" s="33"/>
      <c r="R19" s="38"/>
      <c r="S19" s="38"/>
      <c r="T19" s="39"/>
      <c r="U19" s="40"/>
    </row>
    <row r="20" spans="1:21" x14ac:dyDescent="0.55000000000000004">
      <c r="A20" s="10" t="s">
        <v>3</v>
      </c>
      <c r="B20" s="14" t="s">
        <v>22</v>
      </c>
      <c r="C20" s="12">
        <v>-5.4567800000000002</v>
      </c>
      <c r="D20" s="12">
        <v>1</v>
      </c>
      <c r="E20" s="12">
        <v>-8.4529200000000007</v>
      </c>
      <c r="F20" s="12">
        <v>1</v>
      </c>
      <c r="G20" s="12">
        <v>-5.5410300000000001</v>
      </c>
      <c r="H20" s="12">
        <v>1</v>
      </c>
      <c r="I20" s="12">
        <v>-4.8186200000000001</v>
      </c>
      <c r="J20" s="12">
        <v>1</v>
      </c>
      <c r="K20" s="12">
        <v>-3.3331200000000001</v>
      </c>
      <c r="L20" s="12">
        <v>1</v>
      </c>
      <c r="M20" s="12" t="str">
        <f t="shared" si="3"/>
        <v/>
      </c>
      <c r="N20" s="12">
        <v>0</v>
      </c>
      <c r="O20" s="15">
        <v>1</v>
      </c>
      <c r="P20" s="15">
        <v>42.23565</v>
      </c>
      <c r="Q20" s="34">
        <v>3.5400000000000001E-2</v>
      </c>
      <c r="R20" s="41"/>
      <c r="S20" s="41"/>
      <c r="T20" s="42"/>
      <c r="U20" s="43"/>
    </row>
    <row r="21" spans="1:21" x14ac:dyDescent="0.55000000000000004">
      <c r="A21" s="10" t="s">
        <v>3</v>
      </c>
      <c r="B21" s="16" t="s">
        <v>23</v>
      </c>
      <c r="C21" s="12">
        <v>6.4793099999999999</v>
      </c>
      <c r="D21" s="12">
        <v>1</v>
      </c>
      <c r="E21" s="12">
        <v>10.85439</v>
      </c>
      <c r="F21" s="12">
        <v>1</v>
      </c>
      <c r="G21" s="12">
        <v>5.7453000000000003</v>
      </c>
      <c r="H21" s="12">
        <v>1</v>
      </c>
      <c r="I21" s="12">
        <v>6.2672499999999998</v>
      </c>
      <c r="J21" s="12">
        <v>1</v>
      </c>
      <c r="K21" s="12" t="str">
        <f t="shared" si="3"/>
        <v/>
      </c>
      <c r="L21" s="12">
        <v>0</v>
      </c>
      <c r="M21" s="12" t="str">
        <f t="shared" si="3"/>
        <v/>
      </c>
      <c r="N21" s="12">
        <v>0</v>
      </c>
      <c r="O21" s="12">
        <v>1</v>
      </c>
      <c r="P21" s="12">
        <v>62.401629999999997</v>
      </c>
      <c r="Q21" s="33">
        <v>5.2310000000000002E-2</v>
      </c>
      <c r="R21" s="38"/>
      <c r="S21" s="38"/>
      <c r="T21" s="39"/>
      <c r="U21" s="40"/>
    </row>
    <row r="22" spans="1:21" x14ac:dyDescent="0.55000000000000004">
      <c r="A22" s="17" t="s">
        <v>3</v>
      </c>
      <c r="B22" s="18" t="s">
        <v>24</v>
      </c>
      <c r="C22" s="19" t="str">
        <f t="shared" si="2"/>
        <v/>
      </c>
      <c r="D22" s="19">
        <v>0</v>
      </c>
      <c r="E22" s="19">
        <v>-6.0217299999999998</v>
      </c>
      <c r="F22" s="19">
        <v>1</v>
      </c>
      <c r="G22" s="19">
        <v>-4.76159</v>
      </c>
      <c r="H22" s="19">
        <v>1</v>
      </c>
      <c r="I22" s="19">
        <v>-4.1119899999999996</v>
      </c>
      <c r="J22" s="19">
        <v>1</v>
      </c>
      <c r="K22" s="19">
        <v>-3.52</v>
      </c>
      <c r="L22" s="19">
        <v>1</v>
      </c>
      <c r="M22" s="19" t="str">
        <f t="shared" si="3"/>
        <v/>
      </c>
      <c r="N22" s="19">
        <v>0</v>
      </c>
      <c r="O22" s="19">
        <v>1</v>
      </c>
      <c r="P22" s="19">
        <v>24.078009999999999</v>
      </c>
      <c r="Q22" s="35">
        <v>2.0219999999999998E-2</v>
      </c>
      <c r="R22" s="44"/>
      <c r="S22" s="44"/>
      <c r="T22" s="45"/>
      <c r="U22" s="46"/>
    </row>
    <row r="23" spans="1:21" x14ac:dyDescent="0.55000000000000004">
      <c r="A23" s="21" t="s">
        <v>4</v>
      </c>
      <c r="B23" s="23" t="s">
        <v>20</v>
      </c>
      <c r="C23" s="22" t="str">
        <f t="shared" si="2"/>
        <v>-</v>
      </c>
      <c r="D23" s="22" t="str">
        <f t="shared" si="3"/>
        <v>-</v>
      </c>
      <c r="E23" s="22" t="str">
        <f t="shared" si="3"/>
        <v>-</v>
      </c>
      <c r="F23" s="22" t="str">
        <f t="shared" si="3"/>
        <v>-</v>
      </c>
      <c r="G23" s="22" t="str">
        <f t="shared" si="3"/>
        <v>-</v>
      </c>
      <c r="H23" s="22" t="str">
        <f t="shared" si="3"/>
        <v>-</v>
      </c>
      <c r="I23" s="22" t="str">
        <f t="shared" si="3"/>
        <v>-</v>
      </c>
      <c r="J23" s="22" t="str">
        <f t="shared" si="3"/>
        <v>-</v>
      </c>
      <c r="K23" s="22" t="str">
        <f t="shared" si="3"/>
        <v>-</v>
      </c>
      <c r="L23" s="22" t="str">
        <f t="shared" si="3"/>
        <v>-</v>
      </c>
      <c r="M23" s="22" t="str">
        <f t="shared" si="3"/>
        <v>-</v>
      </c>
      <c r="N23" s="22" t="str">
        <f t="shared" si="3"/>
        <v>-</v>
      </c>
      <c r="O23" s="15">
        <v>0</v>
      </c>
      <c r="P23" s="15"/>
      <c r="Q23" s="34"/>
      <c r="R23" s="41"/>
      <c r="S23" s="41"/>
      <c r="T23" s="42"/>
      <c r="U23" s="43"/>
    </row>
    <row r="24" spans="1:21" x14ac:dyDescent="0.55000000000000004">
      <c r="A24" s="10" t="s">
        <v>4</v>
      </c>
      <c r="B24" s="11" t="s">
        <v>21</v>
      </c>
      <c r="C24" s="12" t="str">
        <f t="shared" si="2"/>
        <v>-</v>
      </c>
      <c r="D24" s="12" t="str">
        <f t="shared" si="3"/>
        <v>-</v>
      </c>
      <c r="E24" s="12" t="str">
        <f t="shared" si="3"/>
        <v>-</v>
      </c>
      <c r="F24" s="12" t="str">
        <f t="shared" si="3"/>
        <v>-</v>
      </c>
      <c r="G24" s="12" t="str">
        <f t="shared" si="3"/>
        <v>-</v>
      </c>
      <c r="H24" s="12" t="str">
        <f t="shared" si="3"/>
        <v>-</v>
      </c>
      <c r="I24" s="12" t="str">
        <f t="shared" si="3"/>
        <v>-</v>
      </c>
      <c r="J24" s="12" t="str">
        <f t="shared" si="3"/>
        <v>-</v>
      </c>
      <c r="K24" s="12" t="str">
        <f t="shared" si="3"/>
        <v>-</v>
      </c>
      <c r="L24" s="12" t="str">
        <f t="shared" si="3"/>
        <v>-</v>
      </c>
      <c r="M24" s="12" t="str">
        <f t="shared" si="3"/>
        <v>-</v>
      </c>
      <c r="N24" s="12" t="str">
        <f t="shared" si="3"/>
        <v>-</v>
      </c>
      <c r="O24" s="12">
        <v>0</v>
      </c>
      <c r="P24" s="12"/>
      <c r="Q24" s="33"/>
      <c r="R24" s="38"/>
      <c r="S24" s="38"/>
      <c r="T24" s="39"/>
      <c r="U24" s="40"/>
    </row>
    <row r="25" spans="1:21" x14ac:dyDescent="0.55000000000000004">
      <c r="A25" s="10" t="s">
        <v>4</v>
      </c>
      <c r="B25" s="16" t="s">
        <v>22</v>
      </c>
      <c r="C25" s="12" t="str">
        <f t="shared" si="2"/>
        <v>-</v>
      </c>
      <c r="D25" s="12" t="str">
        <f t="shared" si="3"/>
        <v>-</v>
      </c>
      <c r="E25" s="12" t="str">
        <f t="shared" si="3"/>
        <v>-</v>
      </c>
      <c r="F25" s="12" t="str">
        <f t="shared" si="3"/>
        <v>-</v>
      </c>
      <c r="G25" s="12" t="str">
        <f t="shared" si="3"/>
        <v>-</v>
      </c>
      <c r="H25" s="12" t="str">
        <f t="shared" si="3"/>
        <v>-</v>
      </c>
      <c r="I25" s="12" t="str">
        <f t="shared" si="3"/>
        <v>-</v>
      </c>
      <c r="J25" s="12" t="str">
        <f t="shared" si="3"/>
        <v>-</v>
      </c>
      <c r="K25" s="12" t="str">
        <f t="shared" si="3"/>
        <v>-</v>
      </c>
      <c r="L25" s="12" t="str">
        <f t="shared" si="3"/>
        <v>-</v>
      </c>
      <c r="M25" s="12" t="str">
        <f t="shared" si="3"/>
        <v>-</v>
      </c>
      <c r="N25" s="12" t="str">
        <f t="shared" si="3"/>
        <v>-</v>
      </c>
      <c r="O25" s="15">
        <v>0</v>
      </c>
      <c r="P25" s="15"/>
      <c r="Q25" s="34"/>
      <c r="R25" s="41"/>
      <c r="S25" s="41"/>
      <c r="T25" s="42"/>
      <c r="U25" s="43"/>
    </row>
    <row r="26" spans="1:21" x14ac:dyDescent="0.55000000000000004">
      <c r="A26" s="10" t="s">
        <v>4</v>
      </c>
      <c r="B26" s="16" t="s">
        <v>23</v>
      </c>
      <c r="C26" s="12" t="str">
        <f t="shared" si="2"/>
        <v>-</v>
      </c>
      <c r="D26" s="12" t="str">
        <f t="shared" si="3"/>
        <v>-</v>
      </c>
      <c r="E26" s="12" t="str">
        <f t="shared" si="3"/>
        <v>-</v>
      </c>
      <c r="F26" s="12" t="str">
        <f t="shared" si="3"/>
        <v>-</v>
      </c>
      <c r="G26" s="12" t="str">
        <f t="shared" si="3"/>
        <v>-</v>
      </c>
      <c r="H26" s="12" t="str">
        <f t="shared" si="3"/>
        <v>-</v>
      </c>
      <c r="I26" s="12" t="str">
        <f t="shared" si="3"/>
        <v>-</v>
      </c>
      <c r="J26" s="12" t="str">
        <f t="shared" si="3"/>
        <v>-</v>
      </c>
      <c r="K26" s="12" t="str">
        <f t="shared" si="3"/>
        <v>-</v>
      </c>
      <c r="L26" s="12" t="str">
        <f t="shared" si="3"/>
        <v>-</v>
      </c>
      <c r="M26" s="12" t="str">
        <f t="shared" si="3"/>
        <v>-</v>
      </c>
      <c r="N26" s="12" t="str">
        <f t="shared" si="3"/>
        <v>-</v>
      </c>
      <c r="O26" s="12">
        <v>0</v>
      </c>
      <c r="P26" s="12"/>
      <c r="Q26" s="33"/>
      <c r="R26" s="38"/>
      <c r="S26" s="38"/>
      <c r="T26" s="39"/>
      <c r="U26" s="40"/>
    </row>
    <row r="27" spans="1:21" x14ac:dyDescent="0.55000000000000004">
      <c r="A27" s="17" t="s">
        <v>4</v>
      </c>
      <c r="B27" s="18" t="s">
        <v>24</v>
      </c>
      <c r="C27" s="19" t="str">
        <f t="shared" si="2"/>
        <v>-</v>
      </c>
      <c r="D27" s="19" t="str">
        <f t="shared" si="3"/>
        <v>-</v>
      </c>
      <c r="E27" s="19" t="str">
        <f t="shared" si="3"/>
        <v>-</v>
      </c>
      <c r="F27" s="19" t="str">
        <f t="shared" si="3"/>
        <v>-</v>
      </c>
      <c r="G27" s="19" t="str">
        <f t="shared" si="3"/>
        <v>-</v>
      </c>
      <c r="H27" s="19" t="str">
        <f t="shared" si="3"/>
        <v>-</v>
      </c>
      <c r="I27" s="19" t="str">
        <f t="shared" si="3"/>
        <v>-</v>
      </c>
      <c r="J27" s="19" t="str">
        <f t="shared" si="3"/>
        <v>-</v>
      </c>
      <c r="K27" s="19" t="str">
        <f t="shared" si="3"/>
        <v>-</v>
      </c>
      <c r="L27" s="19" t="str">
        <f t="shared" si="3"/>
        <v>-</v>
      </c>
      <c r="M27" s="19" t="str">
        <f t="shared" si="3"/>
        <v>-</v>
      </c>
      <c r="N27" s="19" t="str">
        <f t="shared" si="3"/>
        <v>-</v>
      </c>
      <c r="O27" s="19">
        <v>0</v>
      </c>
      <c r="P27" s="19"/>
      <c r="Q27" s="35"/>
      <c r="R27" s="44"/>
      <c r="S27" s="44"/>
      <c r="T27" s="45"/>
      <c r="U27" s="46"/>
    </row>
    <row r="28" spans="1:21" x14ac:dyDescent="0.55000000000000004">
      <c r="A28" s="21" t="s">
        <v>5</v>
      </c>
      <c r="B28" s="23" t="s">
        <v>20</v>
      </c>
      <c r="C28" s="22" t="str">
        <f t="shared" si="2"/>
        <v/>
      </c>
      <c r="D28" s="22">
        <v>0</v>
      </c>
      <c r="E28" s="22">
        <v>5.1671800000000001</v>
      </c>
      <c r="F28" s="22">
        <v>1</v>
      </c>
      <c r="G28" s="22" t="str">
        <f t="shared" si="3"/>
        <v/>
      </c>
      <c r="H28" s="22">
        <v>0</v>
      </c>
      <c r="I28" s="22">
        <v>4.55213</v>
      </c>
      <c r="J28" s="22">
        <v>1</v>
      </c>
      <c r="K28" s="22">
        <v>2.26667</v>
      </c>
      <c r="L28" s="22">
        <v>1</v>
      </c>
      <c r="M28" s="22" t="str">
        <f t="shared" si="3"/>
        <v/>
      </c>
      <c r="N28" s="22">
        <v>0</v>
      </c>
      <c r="O28" s="15">
        <v>1</v>
      </c>
      <c r="P28" s="15">
        <v>17.337959999999999</v>
      </c>
      <c r="Q28" s="34">
        <v>1.4579999999999999E-2</v>
      </c>
      <c r="R28" s="41"/>
      <c r="S28" s="41"/>
      <c r="T28" s="42"/>
      <c r="U28" s="43"/>
    </row>
    <row r="29" spans="1:21" x14ac:dyDescent="0.55000000000000004">
      <c r="A29" s="10" t="s">
        <v>5</v>
      </c>
      <c r="B29" s="11" t="s">
        <v>21</v>
      </c>
      <c r="C29" s="12" t="str">
        <f t="shared" si="2"/>
        <v/>
      </c>
      <c r="D29" s="12">
        <v>0</v>
      </c>
      <c r="E29" s="12">
        <v>4.1228600000000002</v>
      </c>
      <c r="F29" s="12">
        <v>1</v>
      </c>
      <c r="G29" s="12" t="str">
        <f t="shared" si="3"/>
        <v/>
      </c>
      <c r="H29" s="12">
        <v>0</v>
      </c>
      <c r="I29" s="12">
        <v>3.8220700000000001</v>
      </c>
      <c r="J29" s="12">
        <v>1</v>
      </c>
      <c r="K29" s="12" t="str">
        <f t="shared" si="3"/>
        <v/>
      </c>
      <c r="L29" s="12">
        <v>0</v>
      </c>
      <c r="M29" s="12" t="str">
        <f t="shared" si="3"/>
        <v/>
      </c>
      <c r="N29" s="12">
        <v>0</v>
      </c>
      <c r="O29" s="12">
        <v>1</v>
      </c>
      <c r="P29" s="12">
        <v>11.93407</v>
      </c>
      <c r="Q29" s="33">
        <v>1.0019999999999999E-2</v>
      </c>
      <c r="R29" s="38"/>
      <c r="S29" s="38"/>
      <c r="T29" s="39"/>
      <c r="U29" s="40"/>
    </row>
    <row r="30" spans="1:21" x14ac:dyDescent="0.55000000000000004">
      <c r="A30" s="10" t="s">
        <v>5</v>
      </c>
      <c r="B30" s="16" t="s">
        <v>22</v>
      </c>
      <c r="C30" s="12" t="str">
        <f t="shared" si="2"/>
        <v>-</v>
      </c>
      <c r="D30" s="12" t="str">
        <f t="shared" si="3"/>
        <v>-</v>
      </c>
      <c r="E30" s="12" t="str">
        <f t="shared" si="3"/>
        <v>-</v>
      </c>
      <c r="F30" s="12" t="str">
        <f t="shared" si="3"/>
        <v>-</v>
      </c>
      <c r="G30" s="12" t="str">
        <f t="shared" si="3"/>
        <v>-</v>
      </c>
      <c r="H30" s="12" t="str">
        <f t="shared" si="3"/>
        <v>-</v>
      </c>
      <c r="I30" s="12" t="str">
        <f t="shared" si="3"/>
        <v>-</v>
      </c>
      <c r="J30" s="12" t="str">
        <f t="shared" si="3"/>
        <v>-</v>
      </c>
      <c r="K30" s="12" t="str">
        <f t="shared" si="3"/>
        <v>-</v>
      </c>
      <c r="L30" s="12" t="str">
        <f t="shared" si="3"/>
        <v>-</v>
      </c>
      <c r="M30" s="12" t="str">
        <f t="shared" si="3"/>
        <v>-</v>
      </c>
      <c r="N30" s="12" t="str">
        <f t="shared" si="3"/>
        <v>-</v>
      </c>
      <c r="O30" s="15">
        <v>0</v>
      </c>
      <c r="P30" s="15"/>
      <c r="Q30" s="34"/>
      <c r="R30" s="41"/>
      <c r="S30" s="41"/>
      <c r="T30" s="42"/>
      <c r="U30" s="43"/>
    </row>
    <row r="31" spans="1:21" x14ac:dyDescent="0.55000000000000004">
      <c r="A31" s="10" t="s">
        <v>5</v>
      </c>
      <c r="B31" s="16" t="s">
        <v>23</v>
      </c>
      <c r="C31" s="12" t="str">
        <f t="shared" si="2"/>
        <v>-</v>
      </c>
      <c r="D31" s="12" t="str">
        <f t="shared" si="3"/>
        <v>-</v>
      </c>
      <c r="E31" s="12" t="str">
        <f t="shared" si="3"/>
        <v>-</v>
      </c>
      <c r="F31" s="12" t="str">
        <f t="shared" si="3"/>
        <v>-</v>
      </c>
      <c r="G31" s="12" t="str">
        <f t="shared" si="3"/>
        <v>-</v>
      </c>
      <c r="H31" s="12" t="str">
        <f t="shared" si="3"/>
        <v>-</v>
      </c>
      <c r="I31" s="12" t="str">
        <f t="shared" si="3"/>
        <v>-</v>
      </c>
      <c r="J31" s="12" t="str">
        <f t="shared" si="3"/>
        <v>-</v>
      </c>
      <c r="K31" s="12" t="str">
        <f t="shared" si="3"/>
        <v>-</v>
      </c>
      <c r="L31" s="12" t="str">
        <f t="shared" si="3"/>
        <v>-</v>
      </c>
      <c r="M31" s="12" t="str">
        <f t="shared" si="3"/>
        <v>-</v>
      </c>
      <c r="N31" s="12" t="str">
        <f t="shared" si="3"/>
        <v>-</v>
      </c>
      <c r="O31" s="12">
        <v>0</v>
      </c>
      <c r="P31" s="12"/>
      <c r="Q31" s="33"/>
      <c r="R31" s="38"/>
      <c r="S31" s="38"/>
      <c r="T31" s="39"/>
      <c r="U31" s="40"/>
    </row>
    <row r="32" spans="1:21" x14ac:dyDescent="0.55000000000000004">
      <c r="A32" s="17" t="s">
        <v>5</v>
      </c>
      <c r="B32" s="18" t="s">
        <v>24</v>
      </c>
      <c r="C32" s="19" t="str">
        <f t="shared" si="2"/>
        <v>-</v>
      </c>
      <c r="D32" s="19" t="str">
        <f t="shared" si="3"/>
        <v>-</v>
      </c>
      <c r="E32" s="19" t="str">
        <f t="shared" si="3"/>
        <v>-</v>
      </c>
      <c r="F32" s="19" t="str">
        <f t="shared" si="3"/>
        <v>-</v>
      </c>
      <c r="G32" s="19" t="str">
        <f t="shared" si="3"/>
        <v>-</v>
      </c>
      <c r="H32" s="19" t="str">
        <f t="shared" si="3"/>
        <v>-</v>
      </c>
      <c r="I32" s="19" t="str">
        <f t="shared" si="3"/>
        <v>-</v>
      </c>
      <c r="J32" s="19" t="str">
        <f t="shared" si="3"/>
        <v>-</v>
      </c>
      <c r="K32" s="19" t="str">
        <f t="shared" si="3"/>
        <v>-</v>
      </c>
      <c r="L32" s="19" t="str">
        <f t="shared" si="3"/>
        <v>-</v>
      </c>
      <c r="M32" s="19" t="str">
        <f t="shared" si="3"/>
        <v>-</v>
      </c>
      <c r="N32" s="19" t="str">
        <f t="shared" si="3"/>
        <v>-</v>
      </c>
      <c r="O32" s="19">
        <v>0</v>
      </c>
      <c r="P32" s="19"/>
      <c r="Q32" s="35"/>
      <c r="R32" s="44"/>
      <c r="S32" s="44"/>
      <c r="T32" s="45"/>
      <c r="U32" s="46"/>
    </row>
    <row r="33" spans="1:21" x14ac:dyDescent="0.55000000000000004">
      <c r="A33" s="13" t="s">
        <v>6</v>
      </c>
      <c r="B33" s="20" t="s">
        <v>20</v>
      </c>
      <c r="C33" s="15">
        <v>4.8604700000000003</v>
      </c>
      <c r="D33" s="15">
        <v>1</v>
      </c>
      <c r="E33" s="15">
        <v>6.4989800000000004</v>
      </c>
      <c r="F33" s="15">
        <v>1</v>
      </c>
      <c r="G33" s="15" t="str">
        <f t="shared" si="3"/>
        <v/>
      </c>
      <c r="H33" s="15">
        <v>0</v>
      </c>
      <c r="I33" s="15" t="str">
        <f t="shared" si="3"/>
        <v/>
      </c>
      <c r="J33" s="15">
        <v>0</v>
      </c>
      <c r="K33" s="15" t="str">
        <f t="shared" si="3"/>
        <v/>
      </c>
      <c r="L33" s="15">
        <v>0</v>
      </c>
      <c r="M33" s="15" t="str">
        <f t="shared" si="3"/>
        <v/>
      </c>
      <c r="N33" s="15">
        <v>0</v>
      </c>
      <c r="O33" s="15">
        <v>1</v>
      </c>
      <c r="P33" s="15">
        <v>21.755400000000002</v>
      </c>
      <c r="Q33" s="34">
        <v>1.8270000000000002E-2</v>
      </c>
      <c r="R33" s="41"/>
      <c r="S33" s="41"/>
      <c r="T33" s="42"/>
      <c r="U33" s="43"/>
    </row>
    <row r="34" spans="1:21" x14ac:dyDescent="0.55000000000000004">
      <c r="A34" s="10" t="s">
        <v>6</v>
      </c>
      <c r="B34" s="11" t="s">
        <v>21</v>
      </c>
      <c r="C34" s="12">
        <v>4.6484800000000002</v>
      </c>
      <c r="D34" s="12">
        <v>1</v>
      </c>
      <c r="E34" s="12">
        <v>6.0671299999999997</v>
      </c>
      <c r="F34" s="12">
        <v>1</v>
      </c>
      <c r="G34" s="12" t="str">
        <f t="shared" si="3"/>
        <v/>
      </c>
      <c r="H34" s="12">
        <v>0</v>
      </c>
      <c r="I34" s="12" t="str">
        <f t="shared" si="3"/>
        <v/>
      </c>
      <c r="J34" s="12">
        <v>0</v>
      </c>
      <c r="K34" s="12" t="str">
        <f t="shared" si="3"/>
        <v/>
      </c>
      <c r="L34" s="12">
        <v>0</v>
      </c>
      <c r="M34" s="12" t="str">
        <f t="shared" si="3"/>
        <v/>
      </c>
      <c r="N34" s="12">
        <v>0</v>
      </c>
      <c r="O34" s="12">
        <v>1</v>
      </c>
      <c r="P34" s="12">
        <v>18.882999999999999</v>
      </c>
      <c r="Q34" s="33">
        <v>1.584E-2</v>
      </c>
      <c r="R34" s="38"/>
      <c r="S34" s="38"/>
      <c r="T34" s="39"/>
      <c r="U34" s="40"/>
    </row>
    <row r="35" spans="1:21" x14ac:dyDescent="0.55000000000000004">
      <c r="A35" s="10" t="s">
        <v>6</v>
      </c>
      <c r="B35" s="16" t="s">
        <v>22</v>
      </c>
      <c r="C35" s="12" t="str">
        <f t="shared" si="2"/>
        <v/>
      </c>
      <c r="D35" s="12">
        <v>0</v>
      </c>
      <c r="E35" s="12" t="str">
        <f t="shared" si="3"/>
        <v/>
      </c>
      <c r="F35" s="12">
        <v>0</v>
      </c>
      <c r="G35" s="12" t="str">
        <f t="shared" si="3"/>
        <v/>
      </c>
      <c r="H35" s="12">
        <v>0</v>
      </c>
      <c r="I35" s="12">
        <v>-4.2220700000000004</v>
      </c>
      <c r="J35" s="12">
        <v>1</v>
      </c>
      <c r="K35" s="12">
        <v>-3.8462999999999998</v>
      </c>
      <c r="L35" s="12">
        <v>1</v>
      </c>
      <c r="M35" s="12" t="str">
        <f t="shared" si="3"/>
        <v/>
      </c>
      <c r="N35" s="12">
        <v>0</v>
      </c>
      <c r="O35" s="15">
        <v>1</v>
      </c>
      <c r="P35" s="15">
        <v>15.30166</v>
      </c>
      <c r="Q35" s="34">
        <v>1.2840000000000001E-2</v>
      </c>
      <c r="R35" s="41"/>
      <c r="S35" s="41"/>
      <c r="T35" s="42"/>
      <c r="U35" s="43"/>
    </row>
    <row r="36" spans="1:21" x14ac:dyDescent="0.55000000000000004">
      <c r="A36" s="10" t="s">
        <v>6</v>
      </c>
      <c r="B36" s="16" t="s">
        <v>23</v>
      </c>
      <c r="C36" s="12" t="str">
        <f t="shared" si="2"/>
        <v/>
      </c>
      <c r="D36" s="12">
        <v>0</v>
      </c>
      <c r="E36" s="12">
        <v>6.1686500000000004</v>
      </c>
      <c r="F36" s="12">
        <v>1</v>
      </c>
      <c r="G36" s="12">
        <v>4.5192699999999997</v>
      </c>
      <c r="H36" s="12">
        <v>1</v>
      </c>
      <c r="I36" s="12">
        <v>5.3730799999999999</v>
      </c>
      <c r="J36" s="12">
        <v>1</v>
      </c>
      <c r="K36" s="12">
        <v>3.66465</v>
      </c>
      <c r="L36" s="12">
        <v>1</v>
      </c>
      <c r="M36" s="12" t="str">
        <f t="shared" si="3"/>
        <v/>
      </c>
      <c r="N36" s="12">
        <v>0</v>
      </c>
      <c r="O36" s="12">
        <v>1</v>
      </c>
      <c r="P36" s="12">
        <v>27.361509999999999</v>
      </c>
      <c r="Q36" s="33">
        <v>2.2939999999999999E-2</v>
      </c>
      <c r="R36" s="38"/>
      <c r="S36" s="38"/>
      <c r="T36" s="39"/>
      <c r="U36" s="40"/>
    </row>
    <row r="37" spans="1:21" x14ac:dyDescent="0.55000000000000004">
      <c r="A37" s="17" t="s">
        <v>6</v>
      </c>
      <c r="B37" s="18" t="s">
        <v>24</v>
      </c>
      <c r="C37" s="19" t="str">
        <f t="shared" si="2"/>
        <v>-</v>
      </c>
      <c r="D37" s="19" t="str">
        <f t="shared" si="3"/>
        <v>-</v>
      </c>
      <c r="E37" s="19" t="str">
        <f t="shared" si="3"/>
        <v>-</v>
      </c>
      <c r="F37" s="19" t="str">
        <f t="shared" si="3"/>
        <v>-</v>
      </c>
      <c r="G37" s="19" t="str">
        <f t="shared" si="3"/>
        <v>-</v>
      </c>
      <c r="H37" s="19" t="str">
        <f t="shared" si="3"/>
        <v>-</v>
      </c>
      <c r="I37" s="19" t="str">
        <f t="shared" si="3"/>
        <v>-</v>
      </c>
      <c r="J37" s="19" t="str">
        <f t="shared" si="3"/>
        <v>-</v>
      </c>
      <c r="K37" s="19" t="str">
        <f t="shared" si="3"/>
        <v>-</v>
      </c>
      <c r="L37" s="19" t="str">
        <f t="shared" si="3"/>
        <v>-</v>
      </c>
      <c r="M37" s="19" t="str">
        <f t="shared" si="3"/>
        <v>-</v>
      </c>
      <c r="N37" s="19" t="str">
        <f t="shared" si="3"/>
        <v>-</v>
      </c>
      <c r="O37" s="19">
        <v>0</v>
      </c>
      <c r="P37" s="19"/>
      <c r="Q37" s="35"/>
      <c r="R37" s="44"/>
      <c r="S37" s="44"/>
      <c r="T37" s="45"/>
      <c r="U37" s="46"/>
    </row>
    <row r="38" spans="1:21" x14ac:dyDescent="0.55000000000000004">
      <c r="A38" s="13" t="s">
        <v>7</v>
      </c>
      <c r="B38" s="20" t="s">
        <v>20</v>
      </c>
      <c r="C38" s="15" t="str">
        <f t="shared" si="2"/>
        <v>-</v>
      </c>
      <c r="D38" s="15" t="str">
        <f t="shared" si="3"/>
        <v>-</v>
      </c>
      <c r="E38" s="15" t="str">
        <f t="shared" si="3"/>
        <v>-</v>
      </c>
      <c r="F38" s="15" t="str">
        <f t="shared" si="3"/>
        <v>-</v>
      </c>
      <c r="G38" s="15" t="str">
        <f t="shared" si="3"/>
        <v>-</v>
      </c>
      <c r="H38" s="15" t="str">
        <f t="shared" si="3"/>
        <v>-</v>
      </c>
      <c r="I38" s="15" t="str">
        <f t="shared" si="3"/>
        <v>-</v>
      </c>
      <c r="J38" s="15" t="str">
        <f t="shared" si="3"/>
        <v>-</v>
      </c>
      <c r="K38" s="15" t="str">
        <f t="shared" si="3"/>
        <v>-</v>
      </c>
      <c r="L38" s="15" t="str">
        <f t="shared" si="3"/>
        <v>-</v>
      </c>
      <c r="M38" s="15" t="str">
        <f t="shared" si="3"/>
        <v>-</v>
      </c>
      <c r="N38" s="15" t="str">
        <f t="shared" si="3"/>
        <v>-</v>
      </c>
      <c r="O38" s="15">
        <v>0</v>
      </c>
      <c r="P38" s="15"/>
      <c r="Q38" s="34"/>
      <c r="R38" s="41"/>
      <c r="S38" s="41"/>
      <c r="T38" s="42"/>
      <c r="U38" s="43"/>
    </row>
    <row r="39" spans="1:21" x14ac:dyDescent="0.55000000000000004">
      <c r="A39" s="10" t="s">
        <v>7</v>
      </c>
      <c r="B39" s="11" t="s">
        <v>21</v>
      </c>
      <c r="C39" s="12" t="str">
        <f t="shared" si="2"/>
        <v>-</v>
      </c>
      <c r="D39" s="12" t="str">
        <f t="shared" si="3"/>
        <v>-</v>
      </c>
      <c r="E39" s="12" t="str">
        <f t="shared" si="3"/>
        <v>-</v>
      </c>
      <c r="F39" s="12" t="str">
        <f t="shared" si="3"/>
        <v>-</v>
      </c>
      <c r="G39" s="12" t="str">
        <f t="shared" si="3"/>
        <v>-</v>
      </c>
      <c r="H39" s="12" t="str">
        <f t="shared" ref="D39:N61" si="4">IF($O39=0,"-","")</f>
        <v>-</v>
      </c>
      <c r="I39" s="12" t="str">
        <f t="shared" si="4"/>
        <v>-</v>
      </c>
      <c r="J39" s="12" t="str">
        <f t="shared" si="4"/>
        <v>-</v>
      </c>
      <c r="K39" s="12" t="str">
        <f t="shared" si="4"/>
        <v>-</v>
      </c>
      <c r="L39" s="12" t="str">
        <f t="shared" si="4"/>
        <v>-</v>
      </c>
      <c r="M39" s="12" t="str">
        <f t="shared" si="4"/>
        <v>-</v>
      </c>
      <c r="N39" s="12" t="str">
        <f t="shared" si="4"/>
        <v>-</v>
      </c>
      <c r="O39" s="12">
        <v>0</v>
      </c>
      <c r="P39" s="12"/>
      <c r="Q39" s="33"/>
      <c r="R39" s="38"/>
      <c r="S39" s="38"/>
      <c r="T39" s="39"/>
      <c r="U39" s="40"/>
    </row>
    <row r="40" spans="1:21" x14ac:dyDescent="0.55000000000000004">
      <c r="A40" s="10" t="s">
        <v>7</v>
      </c>
      <c r="B40" s="16" t="s">
        <v>22</v>
      </c>
      <c r="C40" s="12" t="str">
        <f t="shared" si="2"/>
        <v/>
      </c>
      <c r="D40" s="12">
        <v>0</v>
      </c>
      <c r="E40" s="12">
        <v>-4.0013100000000001</v>
      </c>
      <c r="F40" s="12">
        <v>1</v>
      </c>
      <c r="G40" s="12" t="str">
        <f t="shared" si="4"/>
        <v/>
      </c>
      <c r="H40" s="12">
        <v>0</v>
      </c>
      <c r="I40" s="12" t="str">
        <f t="shared" si="4"/>
        <v/>
      </c>
      <c r="J40" s="12">
        <v>0</v>
      </c>
      <c r="K40" s="12" t="str">
        <f t="shared" si="4"/>
        <v/>
      </c>
      <c r="L40" s="12">
        <v>0</v>
      </c>
      <c r="M40" s="12" t="str">
        <f t="shared" si="4"/>
        <v/>
      </c>
      <c r="N40" s="12">
        <v>0</v>
      </c>
      <c r="O40" s="15">
        <v>1</v>
      </c>
      <c r="P40" s="15">
        <v>8.5460100000000008</v>
      </c>
      <c r="Q40" s="34">
        <v>7.1999999999999998E-3</v>
      </c>
      <c r="R40" s="41"/>
      <c r="S40" s="41"/>
      <c r="T40" s="42"/>
      <c r="U40" s="43"/>
    </row>
    <row r="41" spans="1:21" x14ac:dyDescent="0.55000000000000004">
      <c r="A41" s="10" t="s">
        <v>7</v>
      </c>
      <c r="B41" s="16" t="s">
        <v>23</v>
      </c>
      <c r="C41" s="12" t="str">
        <f t="shared" si="2"/>
        <v>-</v>
      </c>
      <c r="D41" s="12" t="str">
        <f t="shared" si="4"/>
        <v>-</v>
      </c>
      <c r="E41" s="12" t="str">
        <f t="shared" si="4"/>
        <v>-</v>
      </c>
      <c r="F41" s="12" t="str">
        <f t="shared" si="4"/>
        <v>-</v>
      </c>
      <c r="G41" s="12" t="str">
        <f t="shared" si="4"/>
        <v>-</v>
      </c>
      <c r="H41" s="12" t="str">
        <f t="shared" si="4"/>
        <v>-</v>
      </c>
      <c r="I41" s="12" t="str">
        <f t="shared" si="4"/>
        <v>-</v>
      </c>
      <c r="J41" s="12" t="str">
        <f t="shared" si="4"/>
        <v>-</v>
      </c>
      <c r="K41" s="12" t="str">
        <f t="shared" si="4"/>
        <v>-</v>
      </c>
      <c r="L41" s="12" t="str">
        <f t="shared" si="4"/>
        <v>-</v>
      </c>
      <c r="M41" s="12" t="str">
        <f t="shared" si="4"/>
        <v>-</v>
      </c>
      <c r="N41" s="12" t="str">
        <f t="shared" si="4"/>
        <v>-</v>
      </c>
      <c r="O41" s="12">
        <v>0</v>
      </c>
      <c r="P41" s="12"/>
      <c r="Q41" s="33"/>
      <c r="R41" s="38"/>
      <c r="S41" s="38"/>
      <c r="T41" s="39"/>
      <c r="U41" s="40"/>
    </row>
    <row r="42" spans="1:21" x14ac:dyDescent="0.55000000000000004">
      <c r="A42" s="17" t="s">
        <v>7</v>
      </c>
      <c r="B42" s="18" t="s">
        <v>24</v>
      </c>
      <c r="C42" s="19" t="str">
        <f t="shared" si="2"/>
        <v>-</v>
      </c>
      <c r="D42" s="19" t="str">
        <f t="shared" si="4"/>
        <v>-</v>
      </c>
      <c r="E42" s="19" t="str">
        <f t="shared" si="4"/>
        <v>-</v>
      </c>
      <c r="F42" s="19" t="str">
        <f t="shared" si="4"/>
        <v>-</v>
      </c>
      <c r="G42" s="19" t="str">
        <f t="shared" si="4"/>
        <v>-</v>
      </c>
      <c r="H42" s="19" t="str">
        <f t="shared" si="4"/>
        <v>-</v>
      </c>
      <c r="I42" s="19" t="str">
        <f t="shared" si="4"/>
        <v>-</v>
      </c>
      <c r="J42" s="19" t="str">
        <f t="shared" si="4"/>
        <v>-</v>
      </c>
      <c r="K42" s="19" t="str">
        <f t="shared" si="4"/>
        <v>-</v>
      </c>
      <c r="L42" s="19" t="str">
        <f t="shared" si="4"/>
        <v>-</v>
      </c>
      <c r="M42" s="19" t="str">
        <f t="shared" si="4"/>
        <v>-</v>
      </c>
      <c r="N42" s="19" t="str">
        <f t="shared" si="4"/>
        <v>-</v>
      </c>
      <c r="O42" s="19">
        <v>0</v>
      </c>
      <c r="P42" s="19"/>
      <c r="Q42" s="35"/>
      <c r="R42" s="44"/>
      <c r="S42" s="44"/>
      <c r="T42" s="45"/>
      <c r="U42" s="46"/>
    </row>
    <row r="43" spans="1:21" x14ac:dyDescent="0.55000000000000004">
      <c r="A43" s="13" t="s">
        <v>8</v>
      </c>
      <c r="B43" s="20" t="s">
        <v>20</v>
      </c>
      <c r="C43" s="15" t="str">
        <f t="shared" si="2"/>
        <v>-</v>
      </c>
      <c r="D43" s="15" t="str">
        <f t="shared" si="4"/>
        <v>-</v>
      </c>
      <c r="E43" s="15" t="str">
        <f t="shared" si="4"/>
        <v>-</v>
      </c>
      <c r="F43" s="15" t="str">
        <f t="shared" si="4"/>
        <v>-</v>
      </c>
      <c r="G43" s="15" t="str">
        <f t="shared" si="4"/>
        <v>-</v>
      </c>
      <c r="H43" s="15" t="str">
        <f t="shared" si="4"/>
        <v>-</v>
      </c>
      <c r="I43" s="15" t="str">
        <f t="shared" si="4"/>
        <v>-</v>
      </c>
      <c r="J43" s="15" t="str">
        <f t="shared" si="4"/>
        <v>-</v>
      </c>
      <c r="K43" s="15" t="str">
        <f t="shared" si="4"/>
        <v>-</v>
      </c>
      <c r="L43" s="15" t="str">
        <f t="shared" si="4"/>
        <v>-</v>
      </c>
      <c r="M43" s="15" t="str">
        <f t="shared" si="4"/>
        <v>-</v>
      </c>
      <c r="N43" s="15" t="str">
        <f t="shared" si="4"/>
        <v>-</v>
      </c>
      <c r="O43" s="15">
        <v>0</v>
      </c>
      <c r="P43" s="15"/>
      <c r="Q43" s="34"/>
      <c r="R43" s="41"/>
      <c r="S43" s="41"/>
      <c r="T43" s="42"/>
      <c r="U43" s="43"/>
    </row>
    <row r="44" spans="1:21" x14ac:dyDescent="0.55000000000000004">
      <c r="A44" s="10" t="s">
        <v>8</v>
      </c>
      <c r="B44" s="11" t="s">
        <v>21</v>
      </c>
      <c r="C44" s="12" t="str">
        <f t="shared" si="2"/>
        <v>-</v>
      </c>
      <c r="D44" s="12" t="str">
        <f t="shared" si="4"/>
        <v>-</v>
      </c>
      <c r="E44" s="12" t="str">
        <f t="shared" si="4"/>
        <v>-</v>
      </c>
      <c r="F44" s="12" t="str">
        <f t="shared" si="4"/>
        <v>-</v>
      </c>
      <c r="G44" s="12" t="str">
        <f t="shared" si="4"/>
        <v>-</v>
      </c>
      <c r="H44" s="12" t="str">
        <f t="shared" si="4"/>
        <v>-</v>
      </c>
      <c r="I44" s="12" t="str">
        <f t="shared" si="4"/>
        <v>-</v>
      </c>
      <c r="J44" s="12" t="str">
        <f t="shared" si="4"/>
        <v>-</v>
      </c>
      <c r="K44" s="12" t="str">
        <f t="shared" si="4"/>
        <v>-</v>
      </c>
      <c r="L44" s="12" t="str">
        <f t="shared" si="4"/>
        <v>-</v>
      </c>
      <c r="M44" s="12" t="str">
        <f t="shared" si="4"/>
        <v>-</v>
      </c>
      <c r="N44" s="12" t="str">
        <f t="shared" si="4"/>
        <v>-</v>
      </c>
      <c r="O44" s="12">
        <v>0</v>
      </c>
      <c r="P44" s="12"/>
      <c r="Q44" s="33"/>
      <c r="R44" s="38"/>
      <c r="S44" s="38"/>
      <c r="T44" s="39"/>
      <c r="U44" s="40"/>
    </row>
    <row r="45" spans="1:21" x14ac:dyDescent="0.55000000000000004">
      <c r="A45" s="10" t="s">
        <v>8</v>
      </c>
      <c r="B45" s="14" t="s">
        <v>22</v>
      </c>
      <c r="C45" s="12" t="str">
        <f t="shared" si="2"/>
        <v/>
      </c>
      <c r="D45" s="12">
        <v>0</v>
      </c>
      <c r="E45" s="12">
        <v>-5.8429099999999998</v>
      </c>
      <c r="F45" s="12">
        <v>1</v>
      </c>
      <c r="G45" s="12" t="str">
        <f t="shared" si="4"/>
        <v/>
      </c>
      <c r="H45" s="12">
        <v>0</v>
      </c>
      <c r="I45" s="12">
        <v>-4.3998200000000001</v>
      </c>
      <c r="J45" s="12">
        <v>1</v>
      </c>
      <c r="K45" s="12" t="str">
        <f t="shared" si="4"/>
        <v/>
      </c>
      <c r="L45" s="12">
        <v>0</v>
      </c>
      <c r="M45" s="12" t="str">
        <f t="shared" si="4"/>
        <v/>
      </c>
      <c r="N45" s="12">
        <v>0</v>
      </c>
      <c r="O45" s="15">
        <v>1</v>
      </c>
      <c r="P45" s="15">
        <v>18.372140000000002</v>
      </c>
      <c r="Q45" s="34">
        <v>1.54E-2</v>
      </c>
      <c r="R45" s="41"/>
      <c r="S45" s="41"/>
      <c r="T45" s="42"/>
      <c r="U45" s="43"/>
    </row>
    <row r="46" spans="1:21" x14ac:dyDescent="0.55000000000000004">
      <c r="A46" s="10" t="s">
        <v>8</v>
      </c>
      <c r="B46" s="16" t="s">
        <v>23</v>
      </c>
      <c r="C46" s="12" t="str">
        <f t="shared" si="2"/>
        <v/>
      </c>
      <c r="D46" s="12">
        <v>0</v>
      </c>
      <c r="E46" s="12">
        <v>5.5285000000000002</v>
      </c>
      <c r="F46" s="12">
        <v>1</v>
      </c>
      <c r="G46" s="12" t="str">
        <f t="shared" si="4"/>
        <v/>
      </c>
      <c r="H46" s="12">
        <v>0</v>
      </c>
      <c r="I46" s="12">
        <v>4.7560399999999996</v>
      </c>
      <c r="J46" s="12">
        <v>1</v>
      </c>
      <c r="K46" s="12" t="str">
        <f t="shared" si="4"/>
        <v/>
      </c>
      <c r="L46" s="12">
        <v>0</v>
      </c>
      <c r="M46" s="12" t="str">
        <f t="shared" si="4"/>
        <v/>
      </c>
      <c r="N46" s="12">
        <v>0</v>
      </c>
      <c r="O46" s="12">
        <v>1</v>
      </c>
      <c r="P46" s="12">
        <v>20.415780000000002</v>
      </c>
      <c r="Q46" s="33">
        <v>1.711E-2</v>
      </c>
      <c r="R46" s="38"/>
      <c r="S46" s="38"/>
      <c r="T46" s="39"/>
      <c r="U46" s="40"/>
    </row>
    <row r="47" spans="1:21" x14ac:dyDescent="0.55000000000000004">
      <c r="A47" s="17" t="s">
        <v>8</v>
      </c>
      <c r="B47" s="18" t="s">
        <v>24</v>
      </c>
      <c r="C47" s="19" t="str">
        <f t="shared" si="2"/>
        <v>-</v>
      </c>
      <c r="D47" s="19" t="str">
        <f t="shared" si="4"/>
        <v>-</v>
      </c>
      <c r="E47" s="19" t="str">
        <f t="shared" si="4"/>
        <v>-</v>
      </c>
      <c r="F47" s="19" t="str">
        <f t="shared" si="4"/>
        <v>-</v>
      </c>
      <c r="G47" s="19" t="str">
        <f t="shared" si="4"/>
        <v>-</v>
      </c>
      <c r="H47" s="19" t="str">
        <f t="shared" si="4"/>
        <v>-</v>
      </c>
      <c r="I47" s="19" t="str">
        <f t="shared" si="4"/>
        <v>-</v>
      </c>
      <c r="J47" s="19" t="str">
        <f t="shared" si="4"/>
        <v>-</v>
      </c>
      <c r="K47" s="19" t="str">
        <f t="shared" si="4"/>
        <v>-</v>
      </c>
      <c r="L47" s="19" t="str">
        <f t="shared" si="4"/>
        <v>-</v>
      </c>
      <c r="M47" s="19" t="str">
        <f t="shared" si="4"/>
        <v>-</v>
      </c>
      <c r="N47" s="19" t="str">
        <f t="shared" si="4"/>
        <v>-</v>
      </c>
      <c r="O47" s="19">
        <v>0</v>
      </c>
      <c r="P47" s="19"/>
      <c r="Q47" s="35"/>
      <c r="R47" s="44"/>
      <c r="S47" s="44"/>
      <c r="T47" s="45"/>
      <c r="U47" s="46"/>
    </row>
    <row r="48" spans="1:21" x14ac:dyDescent="0.55000000000000004">
      <c r="A48" s="13" t="s">
        <v>9</v>
      </c>
      <c r="B48" s="20" t="s">
        <v>20</v>
      </c>
      <c r="C48" s="15" t="str">
        <f t="shared" si="2"/>
        <v>-</v>
      </c>
      <c r="D48" s="15" t="str">
        <f t="shared" si="4"/>
        <v>-</v>
      </c>
      <c r="E48" s="15" t="str">
        <f t="shared" si="4"/>
        <v>-</v>
      </c>
      <c r="F48" s="15" t="str">
        <f t="shared" si="4"/>
        <v>-</v>
      </c>
      <c r="G48" s="15" t="str">
        <f t="shared" si="4"/>
        <v>-</v>
      </c>
      <c r="H48" s="15" t="str">
        <f t="shared" si="4"/>
        <v>-</v>
      </c>
      <c r="I48" s="15" t="str">
        <f t="shared" si="4"/>
        <v>-</v>
      </c>
      <c r="J48" s="15" t="str">
        <f t="shared" si="4"/>
        <v>-</v>
      </c>
      <c r="K48" s="15" t="str">
        <f t="shared" si="4"/>
        <v>-</v>
      </c>
      <c r="L48" s="15" t="str">
        <f t="shared" si="4"/>
        <v>-</v>
      </c>
      <c r="M48" s="15" t="str">
        <f t="shared" si="4"/>
        <v>-</v>
      </c>
      <c r="N48" s="15" t="str">
        <f t="shared" si="4"/>
        <v>-</v>
      </c>
      <c r="O48" s="15">
        <v>0</v>
      </c>
      <c r="P48" s="15"/>
      <c r="Q48" s="34"/>
      <c r="R48" s="41"/>
      <c r="S48" s="41"/>
      <c r="T48" s="42"/>
      <c r="U48" s="43"/>
    </row>
    <row r="49" spans="1:21" x14ac:dyDescent="0.55000000000000004">
      <c r="A49" s="10" t="s">
        <v>9</v>
      </c>
      <c r="B49" s="11" t="s">
        <v>21</v>
      </c>
      <c r="C49" s="12" t="str">
        <f t="shared" si="2"/>
        <v/>
      </c>
      <c r="D49" s="12">
        <v>0</v>
      </c>
      <c r="E49" s="12" t="str">
        <f t="shared" si="4"/>
        <v/>
      </c>
      <c r="F49" s="12">
        <v>0</v>
      </c>
      <c r="G49" s="12" t="str">
        <f t="shared" si="4"/>
        <v/>
      </c>
      <c r="H49" s="12">
        <v>0</v>
      </c>
      <c r="I49" s="12">
        <v>-4.1394099999999998</v>
      </c>
      <c r="J49" s="12">
        <v>1</v>
      </c>
      <c r="K49" s="12" t="str">
        <f t="shared" si="4"/>
        <v/>
      </c>
      <c r="L49" s="12">
        <v>0</v>
      </c>
      <c r="M49" s="12" t="str">
        <f t="shared" si="4"/>
        <v/>
      </c>
      <c r="N49" s="12">
        <v>0</v>
      </c>
      <c r="O49" s="12">
        <v>1</v>
      </c>
      <c r="P49" s="12">
        <v>9.5248699999999999</v>
      </c>
      <c r="Q49" s="33">
        <v>7.9799999999999992E-3</v>
      </c>
      <c r="R49" s="38"/>
      <c r="S49" s="38"/>
      <c r="T49" s="39"/>
      <c r="U49" s="40"/>
    </row>
    <row r="50" spans="1:21" x14ac:dyDescent="0.55000000000000004">
      <c r="A50" s="10" t="s">
        <v>9</v>
      </c>
      <c r="B50" s="14" t="s">
        <v>22</v>
      </c>
      <c r="C50" s="12" t="str">
        <f t="shared" si="2"/>
        <v/>
      </c>
      <c r="D50" s="12">
        <v>0</v>
      </c>
      <c r="E50" s="12">
        <v>-7.0486599999999999</v>
      </c>
      <c r="F50" s="12">
        <v>1</v>
      </c>
      <c r="G50" s="12" t="str">
        <f t="shared" si="4"/>
        <v/>
      </c>
      <c r="H50" s="12">
        <v>0</v>
      </c>
      <c r="I50" s="12">
        <v>-6.8216900000000003</v>
      </c>
      <c r="J50" s="12">
        <v>1</v>
      </c>
      <c r="K50" s="12" t="str">
        <f t="shared" si="4"/>
        <v/>
      </c>
      <c r="L50" s="12">
        <v>0</v>
      </c>
      <c r="M50" s="12" t="str">
        <f t="shared" si="4"/>
        <v/>
      </c>
      <c r="N50" s="12">
        <v>0</v>
      </c>
      <c r="O50" s="15">
        <v>1</v>
      </c>
      <c r="P50" s="15">
        <v>33.072429999999997</v>
      </c>
      <c r="Q50" s="34">
        <v>2.7789999999999999E-2</v>
      </c>
      <c r="R50" s="41"/>
      <c r="S50" s="41"/>
      <c r="T50" s="42"/>
      <c r="U50" s="43"/>
    </row>
    <row r="51" spans="1:21" x14ac:dyDescent="0.55000000000000004">
      <c r="A51" s="10" t="s">
        <v>9</v>
      </c>
      <c r="B51" s="16" t="s">
        <v>23</v>
      </c>
      <c r="C51" s="12">
        <v>3.7778399999999999</v>
      </c>
      <c r="D51" s="12">
        <v>1</v>
      </c>
      <c r="E51" s="12">
        <v>8.6720600000000001</v>
      </c>
      <c r="F51" s="12">
        <v>1</v>
      </c>
      <c r="G51" s="12">
        <v>4.7296300000000002</v>
      </c>
      <c r="H51" s="12">
        <v>1</v>
      </c>
      <c r="I51" s="12">
        <v>6.1776999999999997</v>
      </c>
      <c r="J51" s="12">
        <v>1</v>
      </c>
      <c r="K51" s="12" t="str">
        <f t="shared" si="4"/>
        <v/>
      </c>
      <c r="L51" s="12">
        <v>0</v>
      </c>
      <c r="M51" s="12" t="str">
        <f t="shared" si="4"/>
        <v/>
      </c>
      <c r="N51" s="12">
        <v>0</v>
      </c>
      <c r="O51" s="12">
        <v>1</v>
      </c>
      <c r="P51" s="12">
        <v>43.12753</v>
      </c>
      <c r="Q51" s="33">
        <v>3.6299999999999999E-2</v>
      </c>
      <c r="R51" s="38"/>
      <c r="S51" s="38"/>
      <c r="T51" s="39"/>
      <c r="U51" s="40"/>
    </row>
    <row r="52" spans="1:21" x14ac:dyDescent="0.55000000000000004">
      <c r="A52" s="17" t="s">
        <v>9</v>
      </c>
      <c r="B52" s="18" t="s">
        <v>24</v>
      </c>
      <c r="C52" s="19" t="str">
        <f t="shared" si="2"/>
        <v/>
      </c>
      <c r="D52" s="19">
        <v>0</v>
      </c>
      <c r="E52" s="19">
        <v>-7.7922200000000004</v>
      </c>
      <c r="F52" s="19">
        <v>1</v>
      </c>
      <c r="G52" s="19">
        <v>-4.8786500000000004</v>
      </c>
      <c r="H52" s="19">
        <v>1</v>
      </c>
      <c r="I52" s="19">
        <v>-5.9494400000000001</v>
      </c>
      <c r="J52" s="19">
        <v>1</v>
      </c>
      <c r="K52" s="19">
        <v>-3.8850899999999999</v>
      </c>
      <c r="L52" s="19">
        <v>1</v>
      </c>
      <c r="M52" s="19" t="str">
        <f t="shared" si="4"/>
        <v/>
      </c>
      <c r="N52" s="19">
        <v>0</v>
      </c>
      <c r="O52" s="19">
        <v>1</v>
      </c>
      <c r="P52" s="19">
        <v>38.992519999999999</v>
      </c>
      <c r="Q52" s="35">
        <v>3.2680000000000001E-2</v>
      </c>
      <c r="R52" s="44"/>
      <c r="S52" s="44"/>
      <c r="T52" s="45"/>
      <c r="U52" s="46"/>
    </row>
    <row r="53" spans="1:21" x14ac:dyDescent="0.55000000000000004">
      <c r="A53" s="13" t="s">
        <v>10</v>
      </c>
      <c r="B53" s="20" t="s">
        <v>20</v>
      </c>
      <c r="C53" s="15" t="str">
        <f t="shared" si="2"/>
        <v>-</v>
      </c>
      <c r="D53" s="15" t="str">
        <f t="shared" si="4"/>
        <v>-</v>
      </c>
      <c r="E53" s="15" t="str">
        <f t="shared" si="4"/>
        <v>-</v>
      </c>
      <c r="F53" s="15" t="str">
        <f t="shared" si="4"/>
        <v>-</v>
      </c>
      <c r="G53" s="15" t="str">
        <f t="shared" si="4"/>
        <v>-</v>
      </c>
      <c r="H53" s="15" t="str">
        <f t="shared" si="4"/>
        <v>-</v>
      </c>
      <c r="I53" s="15" t="str">
        <f t="shared" si="4"/>
        <v>-</v>
      </c>
      <c r="J53" s="15" t="str">
        <f t="shared" si="4"/>
        <v>-</v>
      </c>
      <c r="K53" s="15" t="str">
        <f t="shared" si="4"/>
        <v>-</v>
      </c>
      <c r="L53" s="15" t="str">
        <f t="shared" si="4"/>
        <v>-</v>
      </c>
      <c r="M53" s="15" t="str">
        <f t="shared" si="4"/>
        <v>-</v>
      </c>
      <c r="N53" s="15" t="str">
        <f t="shared" si="4"/>
        <v>-</v>
      </c>
      <c r="O53" s="15">
        <v>0</v>
      </c>
      <c r="P53" s="15"/>
      <c r="Q53" s="34"/>
      <c r="R53" s="41"/>
      <c r="S53" s="41"/>
      <c r="T53" s="42"/>
      <c r="U53" s="43"/>
    </row>
    <row r="54" spans="1:21" x14ac:dyDescent="0.55000000000000004">
      <c r="A54" s="10" t="s">
        <v>10</v>
      </c>
      <c r="B54" s="11" t="s">
        <v>21</v>
      </c>
      <c r="C54" s="12" t="str">
        <f t="shared" si="2"/>
        <v>-</v>
      </c>
      <c r="D54" s="12" t="str">
        <f t="shared" si="4"/>
        <v>-</v>
      </c>
      <c r="E54" s="12" t="str">
        <f t="shared" si="4"/>
        <v>-</v>
      </c>
      <c r="F54" s="12" t="str">
        <f t="shared" si="4"/>
        <v>-</v>
      </c>
      <c r="G54" s="12" t="str">
        <f t="shared" si="4"/>
        <v>-</v>
      </c>
      <c r="H54" s="12" t="str">
        <f t="shared" si="4"/>
        <v>-</v>
      </c>
      <c r="I54" s="12" t="str">
        <f t="shared" si="4"/>
        <v>-</v>
      </c>
      <c r="J54" s="12" t="str">
        <f t="shared" si="4"/>
        <v>-</v>
      </c>
      <c r="K54" s="12" t="str">
        <f t="shared" si="4"/>
        <v>-</v>
      </c>
      <c r="L54" s="12" t="str">
        <f t="shared" si="4"/>
        <v>-</v>
      </c>
      <c r="M54" s="12" t="str">
        <f t="shared" si="4"/>
        <v>-</v>
      </c>
      <c r="N54" s="12" t="str">
        <f t="shared" si="4"/>
        <v>-</v>
      </c>
      <c r="O54" s="12">
        <v>0</v>
      </c>
      <c r="P54" s="12"/>
      <c r="Q54" s="33"/>
      <c r="R54" s="38"/>
      <c r="S54" s="38"/>
      <c r="T54" s="39"/>
      <c r="U54" s="40"/>
    </row>
    <row r="55" spans="1:21" x14ac:dyDescent="0.55000000000000004">
      <c r="A55" s="10" t="s">
        <v>10</v>
      </c>
      <c r="B55" s="16" t="s">
        <v>22</v>
      </c>
      <c r="C55" s="12" t="str">
        <f t="shared" si="2"/>
        <v/>
      </c>
      <c r="D55" s="12">
        <v>0</v>
      </c>
      <c r="E55" s="12">
        <v>-4.7804799999999998</v>
      </c>
      <c r="F55" s="12">
        <v>1</v>
      </c>
      <c r="G55" s="12"/>
      <c r="H55" s="12">
        <v>0</v>
      </c>
      <c r="I55" s="12">
        <v>-5.1117900000000001</v>
      </c>
      <c r="J55" s="12">
        <v>1</v>
      </c>
      <c r="K55" s="12" t="str">
        <f t="shared" si="4"/>
        <v/>
      </c>
      <c r="L55" s="12">
        <v>0</v>
      </c>
      <c r="M55" s="12" t="str">
        <f t="shared" si="4"/>
        <v/>
      </c>
      <c r="N55" s="12">
        <v>0</v>
      </c>
      <c r="O55" s="15">
        <v>1</v>
      </c>
      <c r="P55" s="15">
        <v>16.828430000000001</v>
      </c>
      <c r="Q55" s="34">
        <v>1.414E-2</v>
      </c>
      <c r="R55" s="41"/>
      <c r="S55" s="41"/>
      <c r="T55" s="42"/>
      <c r="U55" s="43"/>
    </row>
    <row r="56" spans="1:21" x14ac:dyDescent="0.55000000000000004">
      <c r="A56" s="10" t="s">
        <v>10</v>
      </c>
      <c r="B56" s="16" t="s">
        <v>23</v>
      </c>
      <c r="C56" s="12" t="str">
        <f t="shared" si="2"/>
        <v/>
      </c>
      <c r="D56" s="12">
        <v>0</v>
      </c>
      <c r="E56" s="12">
        <v>7.5942100000000003</v>
      </c>
      <c r="F56" s="12">
        <v>1</v>
      </c>
      <c r="G56" s="12" t="str">
        <f t="shared" si="4"/>
        <v/>
      </c>
      <c r="H56" s="12">
        <v>0</v>
      </c>
      <c r="I56" s="12">
        <v>6.6580199999999996</v>
      </c>
      <c r="J56" s="12">
        <v>1</v>
      </c>
      <c r="K56" s="12" t="str">
        <f t="shared" si="4"/>
        <v/>
      </c>
      <c r="L56" s="12">
        <v>0</v>
      </c>
      <c r="M56" s="12" t="str">
        <f t="shared" si="4"/>
        <v/>
      </c>
      <c r="N56" s="12">
        <v>0</v>
      </c>
      <c r="O56" s="12">
        <v>1</v>
      </c>
      <c r="P56" s="12">
        <v>36.000720000000001</v>
      </c>
      <c r="Q56" s="33">
        <v>3.023E-2</v>
      </c>
      <c r="R56" s="38"/>
      <c r="S56" s="38"/>
      <c r="T56" s="39"/>
      <c r="U56" s="40"/>
    </row>
    <row r="57" spans="1:21" x14ac:dyDescent="0.55000000000000004">
      <c r="A57" s="17" t="s">
        <v>10</v>
      </c>
      <c r="B57" s="18" t="s">
        <v>24</v>
      </c>
      <c r="C57" s="19" t="str">
        <f t="shared" si="2"/>
        <v>-</v>
      </c>
      <c r="D57" s="19" t="str">
        <f t="shared" si="4"/>
        <v>-</v>
      </c>
      <c r="E57" s="19" t="str">
        <f t="shared" si="4"/>
        <v>-</v>
      </c>
      <c r="F57" s="19" t="str">
        <f t="shared" si="4"/>
        <v>-</v>
      </c>
      <c r="G57" s="19" t="str">
        <f t="shared" si="4"/>
        <v>-</v>
      </c>
      <c r="H57" s="19" t="str">
        <f t="shared" si="4"/>
        <v>-</v>
      </c>
      <c r="I57" s="19" t="str">
        <f t="shared" si="4"/>
        <v>-</v>
      </c>
      <c r="J57" s="19" t="str">
        <f t="shared" si="4"/>
        <v>-</v>
      </c>
      <c r="K57" s="19" t="str">
        <f t="shared" si="4"/>
        <v>-</v>
      </c>
      <c r="L57" s="19" t="str">
        <f t="shared" si="4"/>
        <v>-</v>
      </c>
      <c r="M57" s="19" t="str">
        <f t="shared" si="4"/>
        <v>-</v>
      </c>
      <c r="N57" s="19" t="str">
        <f t="shared" si="4"/>
        <v>-</v>
      </c>
      <c r="O57" s="19">
        <v>0</v>
      </c>
      <c r="P57" s="19"/>
      <c r="Q57" s="35"/>
      <c r="R57" s="44"/>
      <c r="S57" s="44"/>
      <c r="T57" s="45"/>
      <c r="U57" s="46"/>
    </row>
    <row r="58" spans="1:21" x14ac:dyDescent="0.55000000000000004">
      <c r="A58" s="13" t="s">
        <v>11</v>
      </c>
      <c r="B58" s="20" t="s">
        <v>20</v>
      </c>
      <c r="C58" s="15" t="str">
        <f t="shared" si="2"/>
        <v>-</v>
      </c>
      <c r="D58" s="15" t="str">
        <f t="shared" si="4"/>
        <v>-</v>
      </c>
      <c r="E58" s="15" t="str">
        <f t="shared" si="4"/>
        <v>-</v>
      </c>
      <c r="F58" s="15" t="str">
        <f t="shared" si="4"/>
        <v>-</v>
      </c>
      <c r="G58" s="15" t="str">
        <f t="shared" si="4"/>
        <v>-</v>
      </c>
      <c r="H58" s="15" t="str">
        <f t="shared" si="4"/>
        <v>-</v>
      </c>
      <c r="I58" s="15" t="str">
        <f t="shared" si="4"/>
        <v>-</v>
      </c>
      <c r="J58" s="15" t="str">
        <f t="shared" si="4"/>
        <v>-</v>
      </c>
      <c r="K58" s="15" t="str">
        <f t="shared" si="4"/>
        <v>-</v>
      </c>
      <c r="L58" s="15" t="str">
        <f t="shared" si="4"/>
        <v>-</v>
      </c>
      <c r="M58" s="15" t="str">
        <f t="shared" si="4"/>
        <v>-</v>
      </c>
      <c r="N58" s="15" t="str">
        <f t="shared" si="4"/>
        <v>-</v>
      </c>
      <c r="O58" s="15">
        <v>0</v>
      </c>
      <c r="P58" s="15"/>
      <c r="Q58" s="34"/>
      <c r="R58" s="41"/>
      <c r="S58" s="41"/>
      <c r="T58" s="42"/>
      <c r="U58" s="43"/>
    </row>
    <row r="59" spans="1:21" x14ac:dyDescent="0.55000000000000004">
      <c r="A59" s="10" t="s">
        <v>11</v>
      </c>
      <c r="B59" s="11" t="s">
        <v>21</v>
      </c>
      <c r="C59" s="12" t="str">
        <f t="shared" si="2"/>
        <v/>
      </c>
      <c r="D59" s="12">
        <v>0</v>
      </c>
      <c r="E59" s="12">
        <v>-3.6171799999999998</v>
      </c>
      <c r="F59" s="12">
        <v>1</v>
      </c>
      <c r="G59" s="12" t="str">
        <f t="shared" si="4"/>
        <v/>
      </c>
      <c r="H59" s="12">
        <v>0</v>
      </c>
      <c r="I59" s="12" t="str">
        <f t="shared" si="4"/>
        <v/>
      </c>
      <c r="J59" s="12">
        <v>0</v>
      </c>
      <c r="K59" s="12" t="str">
        <f t="shared" si="4"/>
        <v/>
      </c>
      <c r="L59" s="12">
        <v>0</v>
      </c>
      <c r="M59" s="12" t="str">
        <f t="shared" si="4"/>
        <v/>
      </c>
      <c r="N59" s="12">
        <v>0</v>
      </c>
      <c r="O59" s="12">
        <v>1</v>
      </c>
      <c r="P59" s="62">
        <v>8087</v>
      </c>
      <c r="Q59" s="33">
        <v>6.7799999999999996E-3</v>
      </c>
      <c r="R59" s="38"/>
      <c r="S59" s="38"/>
      <c r="T59" s="39"/>
      <c r="U59" s="40"/>
    </row>
    <row r="60" spans="1:21" x14ac:dyDescent="0.55000000000000004">
      <c r="A60" s="10" t="s">
        <v>11</v>
      </c>
      <c r="B60" s="16" t="s">
        <v>22</v>
      </c>
      <c r="C60" s="12">
        <v>-4.0331599999999996</v>
      </c>
      <c r="D60" s="12">
        <v>1</v>
      </c>
      <c r="E60" s="12">
        <v>-7.6145100000000001</v>
      </c>
      <c r="F60" s="12">
        <v>1</v>
      </c>
      <c r="G60" s="12">
        <v>-5.3695199999999996</v>
      </c>
      <c r="H60" s="12">
        <v>1</v>
      </c>
      <c r="I60" s="12">
        <v>-5.2466499999999998</v>
      </c>
      <c r="J60" s="12">
        <v>1</v>
      </c>
      <c r="K60" s="12">
        <v>-4.2396700000000003</v>
      </c>
      <c r="L60" s="12">
        <v>1</v>
      </c>
      <c r="M60" s="12" t="str">
        <f t="shared" si="4"/>
        <v/>
      </c>
      <c r="N60" s="12">
        <v>0</v>
      </c>
      <c r="O60" s="15">
        <v>1</v>
      </c>
      <c r="P60" s="15">
        <v>38.992530000000002</v>
      </c>
      <c r="Q60" s="34">
        <v>3.2770000000000001E-2</v>
      </c>
      <c r="R60" s="41"/>
      <c r="S60" s="41"/>
      <c r="T60" s="42"/>
      <c r="U60" s="43"/>
    </row>
    <row r="61" spans="1:21" x14ac:dyDescent="0.55000000000000004">
      <c r="A61" s="10" t="s">
        <v>11</v>
      </c>
      <c r="B61" s="16" t="s">
        <v>23</v>
      </c>
      <c r="C61" s="12">
        <v>3.8361100000000001</v>
      </c>
      <c r="D61" s="12">
        <v>1</v>
      </c>
      <c r="E61" s="12">
        <v>7.3835499999999996</v>
      </c>
      <c r="F61" s="12">
        <v>1</v>
      </c>
      <c r="G61" s="12">
        <v>5.1140699999999999</v>
      </c>
      <c r="H61" s="12">
        <v>1</v>
      </c>
      <c r="I61" s="12">
        <v>4.9114699999999996</v>
      </c>
      <c r="J61" s="12">
        <v>1</v>
      </c>
      <c r="K61" s="12">
        <v>3.7769400000000002</v>
      </c>
      <c r="L61" s="12">
        <v>1</v>
      </c>
      <c r="M61" s="12" t="str">
        <f t="shared" si="4"/>
        <v/>
      </c>
      <c r="N61" s="12">
        <v>0</v>
      </c>
      <c r="O61" s="12">
        <v>1</v>
      </c>
      <c r="P61" s="12">
        <v>34.969859999999997</v>
      </c>
      <c r="Q61" s="33">
        <v>2.9389999999999999E-2</v>
      </c>
      <c r="R61" s="38"/>
      <c r="S61" s="38"/>
      <c r="T61" s="39"/>
      <c r="U61" s="40"/>
    </row>
    <row r="62" spans="1:21" x14ac:dyDescent="0.55000000000000004">
      <c r="A62" s="17" t="s">
        <v>11</v>
      </c>
      <c r="B62" s="18" t="s">
        <v>24</v>
      </c>
      <c r="C62" s="19">
        <v>-4.14757</v>
      </c>
      <c r="D62" s="19">
        <v>1</v>
      </c>
      <c r="E62" s="19">
        <v>-6.6292</v>
      </c>
      <c r="F62" s="19">
        <v>1</v>
      </c>
      <c r="G62" s="19">
        <v>-4.7093999999999996</v>
      </c>
      <c r="H62" s="19">
        <v>1</v>
      </c>
      <c r="I62" s="19">
        <v>-3.67516</v>
      </c>
      <c r="J62" s="19">
        <v>1</v>
      </c>
      <c r="K62" s="19" t="str">
        <f t="shared" ref="D62:N85" si="5">IF($O62=0,"-","")</f>
        <v/>
      </c>
      <c r="L62" s="19">
        <v>0</v>
      </c>
      <c r="M62" s="19" t="str">
        <f t="shared" si="5"/>
        <v/>
      </c>
      <c r="N62" s="19">
        <v>0</v>
      </c>
      <c r="O62" s="19">
        <v>1</v>
      </c>
      <c r="P62" s="19">
        <v>27.86713</v>
      </c>
      <c r="Q62" s="35">
        <v>2.3359999999999999E-2</v>
      </c>
      <c r="R62" s="44"/>
      <c r="S62" s="44"/>
      <c r="T62" s="45"/>
      <c r="U62" s="46"/>
    </row>
    <row r="63" spans="1:21" x14ac:dyDescent="0.55000000000000004">
      <c r="A63" s="13" t="s">
        <v>12</v>
      </c>
      <c r="B63" s="20" t="s">
        <v>20</v>
      </c>
      <c r="C63" s="15" t="str">
        <f t="shared" si="2"/>
        <v/>
      </c>
      <c r="D63" s="15">
        <v>0</v>
      </c>
      <c r="E63" s="15" t="str">
        <f t="shared" si="5"/>
        <v/>
      </c>
      <c r="F63" s="15">
        <v>0</v>
      </c>
      <c r="G63" s="15" t="str">
        <f t="shared" si="5"/>
        <v/>
      </c>
      <c r="H63" s="15">
        <v>0</v>
      </c>
      <c r="I63" s="15" t="str">
        <f t="shared" si="5"/>
        <v/>
      </c>
      <c r="J63" s="15">
        <v>0</v>
      </c>
      <c r="K63" s="15">
        <v>4.2267200000000003</v>
      </c>
      <c r="L63" s="15">
        <v>1</v>
      </c>
      <c r="M63" s="15">
        <v>4.3456700000000001</v>
      </c>
      <c r="N63" s="15">
        <v>1</v>
      </c>
      <c r="O63" s="15">
        <v>1</v>
      </c>
      <c r="P63" s="15">
        <v>13.36598</v>
      </c>
      <c r="Q63" s="34">
        <v>0.1123</v>
      </c>
      <c r="R63" s="41"/>
      <c r="S63" s="41"/>
      <c r="T63" s="42"/>
      <c r="U63" s="43"/>
    </row>
    <row r="64" spans="1:21" x14ac:dyDescent="0.55000000000000004">
      <c r="A64" s="10" t="s">
        <v>12</v>
      </c>
      <c r="B64" s="11" t="s">
        <v>21</v>
      </c>
      <c r="C64" s="12" t="str">
        <f t="shared" si="2"/>
        <v/>
      </c>
      <c r="D64" s="12">
        <v>0</v>
      </c>
      <c r="E64" s="12" t="str">
        <f t="shared" si="5"/>
        <v/>
      </c>
      <c r="F64" s="12">
        <v>0</v>
      </c>
      <c r="G64" s="12" t="str">
        <f t="shared" si="5"/>
        <v/>
      </c>
      <c r="H64" s="12">
        <v>0</v>
      </c>
      <c r="I64" s="12" t="str">
        <f t="shared" si="5"/>
        <v/>
      </c>
      <c r="J64" s="12">
        <v>0</v>
      </c>
      <c r="K64" s="12">
        <v>3.9705699999999999</v>
      </c>
      <c r="L64" s="12">
        <v>1</v>
      </c>
      <c r="M64" s="12">
        <v>4.1462000000000003</v>
      </c>
      <c r="N64" s="12">
        <v>1</v>
      </c>
      <c r="O64" s="12">
        <v>1</v>
      </c>
      <c r="P64" s="12">
        <v>10.37102</v>
      </c>
      <c r="Q64" s="33">
        <v>8.6999999999999994E-3</v>
      </c>
      <c r="R64" s="38"/>
      <c r="S64" s="38"/>
      <c r="T64" s="39"/>
      <c r="U64" s="40"/>
    </row>
    <row r="65" spans="1:21" x14ac:dyDescent="0.55000000000000004">
      <c r="A65" s="10" t="s">
        <v>12</v>
      </c>
      <c r="B65" s="16" t="s">
        <v>22</v>
      </c>
      <c r="C65" s="12" t="str">
        <f t="shared" si="2"/>
        <v>-</v>
      </c>
      <c r="D65" s="12" t="str">
        <f t="shared" si="5"/>
        <v>-</v>
      </c>
      <c r="E65" s="12" t="str">
        <f t="shared" si="5"/>
        <v>-</v>
      </c>
      <c r="F65" s="12" t="str">
        <f t="shared" si="5"/>
        <v>-</v>
      </c>
      <c r="G65" s="12" t="str">
        <f t="shared" si="5"/>
        <v>-</v>
      </c>
      <c r="H65" s="12" t="str">
        <f t="shared" si="5"/>
        <v>-</v>
      </c>
      <c r="I65" s="12" t="str">
        <f t="shared" si="5"/>
        <v>-</v>
      </c>
      <c r="J65" s="12" t="str">
        <f t="shared" si="5"/>
        <v>-</v>
      </c>
      <c r="K65" s="12" t="str">
        <f t="shared" si="5"/>
        <v>-</v>
      </c>
      <c r="L65" s="12" t="str">
        <f t="shared" si="5"/>
        <v>-</v>
      </c>
      <c r="M65" s="12" t="str">
        <f t="shared" si="5"/>
        <v>-</v>
      </c>
      <c r="N65" s="12" t="str">
        <f t="shared" si="5"/>
        <v>-</v>
      </c>
      <c r="O65" s="15">
        <v>0</v>
      </c>
      <c r="P65" s="15"/>
      <c r="Q65" s="34"/>
      <c r="R65" s="41"/>
      <c r="S65" s="41"/>
      <c r="T65" s="42"/>
      <c r="U65" s="43"/>
    </row>
    <row r="66" spans="1:21" x14ac:dyDescent="0.55000000000000004">
      <c r="A66" s="10" t="s">
        <v>12</v>
      </c>
      <c r="B66" s="16" t="s">
        <v>23</v>
      </c>
      <c r="C66" s="12" t="str">
        <f t="shared" si="2"/>
        <v/>
      </c>
      <c r="D66" s="12">
        <v>0</v>
      </c>
      <c r="E66" s="12">
        <v>4.1988099999999999</v>
      </c>
      <c r="F66" s="12">
        <v>1</v>
      </c>
      <c r="G66" s="12" t="str">
        <f t="shared" si="5"/>
        <v/>
      </c>
      <c r="H66" s="12">
        <v>0</v>
      </c>
      <c r="I66" s="12" t="str">
        <f t="shared" si="5"/>
        <v/>
      </c>
      <c r="J66" s="12">
        <v>0</v>
      </c>
      <c r="K66" s="12" t="str">
        <f t="shared" si="5"/>
        <v/>
      </c>
      <c r="L66" s="12">
        <v>0</v>
      </c>
      <c r="M66" s="12" t="str">
        <f t="shared" si="5"/>
        <v/>
      </c>
      <c r="N66" s="12">
        <v>0</v>
      </c>
      <c r="O66" s="12">
        <v>1</v>
      </c>
      <c r="P66" s="12">
        <v>10.35514</v>
      </c>
      <c r="Q66" s="33">
        <v>8.6899999999999998E-3</v>
      </c>
      <c r="R66" s="38"/>
      <c r="S66" s="38"/>
      <c r="T66" s="39"/>
      <c r="U66" s="40"/>
    </row>
    <row r="67" spans="1:21" x14ac:dyDescent="0.55000000000000004">
      <c r="A67" s="17" t="s">
        <v>12</v>
      </c>
      <c r="B67" s="18" t="s">
        <v>24</v>
      </c>
      <c r="C67" s="19" t="str">
        <f t="shared" si="2"/>
        <v>-</v>
      </c>
      <c r="D67" s="19" t="str">
        <f t="shared" si="5"/>
        <v>-</v>
      </c>
      <c r="E67" s="19" t="str">
        <f t="shared" si="5"/>
        <v>-</v>
      </c>
      <c r="F67" s="19" t="str">
        <f t="shared" si="5"/>
        <v>-</v>
      </c>
      <c r="G67" s="19" t="str">
        <f t="shared" si="5"/>
        <v>-</v>
      </c>
      <c r="H67" s="19" t="str">
        <f t="shared" si="5"/>
        <v>-</v>
      </c>
      <c r="I67" s="19" t="str">
        <f t="shared" si="5"/>
        <v>-</v>
      </c>
      <c r="J67" s="19" t="str">
        <f t="shared" si="5"/>
        <v>-</v>
      </c>
      <c r="K67" s="19" t="str">
        <f t="shared" si="5"/>
        <v>-</v>
      </c>
      <c r="L67" s="19" t="str">
        <f t="shared" si="5"/>
        <v>-</v>
      </c>
      <c r="M67" s="19" t="str">
        <f t="shared" si="5"/>
        <v>-</v>
      </c>
      <c r="N67" s="19" t="str">
        <f t="shared" si="5"/>
        <v>-</v>
      </c>
      <c r="O67" s="19">
        <v>0</v>
      </c>
      <c r="P67" s="19"/>
      <c r="Q67" s="35"/>
      <c r="R67" s="44"/>
      <c r="S67" s="44"/>
      <c r="T67" s="45"/>
      <c r="U67" s="46"/>
    </row>
    <row r="68" spans="1:21" x14ac:dyDescent="0.55000000000000004">
      <c r="A68" s="13" t="s">
        <v>13</v>
      </c>
      <c r="B68" s="20" t="s">
        <v>20</v>
      </c>
      <c r="C68" s="15" t="str">
        <f t="shared" si="2"/>
        <v>-</v>
      </c>
      <c r="D68" s="15" t="str">
        <f t="shared" si="5"/>
        <v>-</v>
      </c>
      <c r="E68" s="15" t="str">
        <f t="shared" si="5"/>
        <v>-</v>
      </c>
      <c r="F68" s="15" t="str">
        <f t="shared" si="5"/>
        <v>-</v>
      </c>
      <c r="G68" s="15" t="str">
        <f t="shared" si="5"/>
        <v>-</v>
      </c>
      <c r="H68" s="15" t="str">
        <f t="shared" si="5"/>
        <v>-</v>
      </c>
      <c r="I68" s="15" t="str">
        <f t="shared" si="5"/>
        <v>-</v>
      </c>
      <c r="J68" s="15" t="str">
        <f t="shared" si="5"/>
        <v>-</v>
      </c>
      <c r="K68" s="15" t="str">
        <f t="shared" si="5"/>
        <v>-</v>
      </c>
      <c r="L68" s="15" t="str">
        <f t="shared" si="5"/>
        <v>-</v>
      </c>
      <c r="M68" s="15" t="str">
        <f t="shared" si="5"/>
        <v>-</v>
      </c>
      <c r="N68" s="15" t="str">
        <f t="shared" si="5"/>
        <v>-</v>
      </c>
      <c r="O68" s="15">
        <v>0</v>
      </c>
      <c r="P68" s="15"/>
      <c r="Q68" s="34"/>
      <c r="R68" s="41"/>
      <c r="S68" s="41"/>
      <c r="T68" s="42"/>
      <c r="U68" s="43"/>
    </row>
    <row r="69" spans="1:21" x14ac:dyDescent="0.55000000000000004">
      <c r="A69" s="10" t="s">
        <v>13</v>
      </c>
      <c r="B69" s="11" t="s">
        <v>21</v>
      </c>
      <c r="C69" s="12" t="str">
        <f t="shared" si="2"/>
        <v/>
      </c>
      <c r="D69" s="12">
        <v>0</v>
      </c>
      <c r="E69" s="12" t="str">
        <f t="shared" si="5"/>
        <v/>
      </c>
      <c r="F69" s="12">
        <v>0</v>
      </c>
      <c r="G69" s="12" t="str">
        <f t="shared" si="5"/>
        <v/>
      </c>
      <c r="H69" s="12">
        <v>0</v>
      </c>
      <c r="I69" s="12">
        <v>-4.1394099999999998</v>
      </c>
      <c r="J69" s="12">
        <v>1</v>
      </c>
      <c r="K69" s="12" t="str">
        <f t="shared" si="5"/>
        <v/>
      </c>
      <c r="L69" s="12">
        <v>0</v>
      </c>
      <c r="M69" s="12" t="str">
        <f t="shared" si="5"/>
        <v/>
      </c>
      <c r="N69" s="12">
        <v>0</v>
      </c>
      <c r="O69" s="12">
        <v>1</v>
      </c>
      <c r="P69" s="12">
        <v>9.5248699999999999</v>
      </c>
      <c r="Q69" s="33">
        <v>7.9799999999999992E-3</v>
      </c>
      <c r="R69" s="38"/>
      <c r="S69" s="38"/>
      <c r="T69" s="39"/>
      <c r="U69" s="40"/>
    </row>
    <row r="70" spans="1:21" x14ac:dyDescent="0.55000000000000004">
      <c r="A70" s="10" t="s">
        <v>13</v>
      </c>
      <c r="B70" s="16" t="s">
        <v>22</v>
      </c>
      <c r="C70" s="12" t="str">
        <f t="shared" si="2"/>
        <v/>
      </c>
      <c r="D70" s="12">
        <v>0</v>
      </c>
      <c r="E70" s="12">
        <v>-7.0486599999999999</v>
      </c>
      <c r="F70" s="12">
        <v>1</v>
      </c>
      <c r="G70" s="12" t="str">
        <f t="shared" si="5"/>
        <v/>
      </c>
      <c r="H70" s="12">
        <v>0</v>
      </c>
      <c r="I70" s="12">
        <v>-6.8216900000000003</v>
      </c>
      <c r="J70" s="12">
        <v>1</v>
      </c>
      <c r="K70" s="12" t="str">
        <f t="shared" si="5"/>
        <v/>
      </c>
      <c r="L70" s="12">
        <v>0</v>
      </c>
      <c r="M70" s="12" t="str">
        <f t="shared" si="5"/>
        <v/>
      </c>
      <c r="N70" s="12">
        <v>0</v>
      </c>
      <c r="O70" s="15">
        <v>1</v>
      </c>
      <c r="P70" s="15">
        <v>33.072429999999997</v>
      </c>
      <c r="Q70" s="34">
        <v>2.7789999999999999E-2</v>
      </c>
      <c r="R70" s="41"/>
      <c r="S70" s="41"/>
      <c r="T70" s="42"/>
      <c r="U70" s="43"/>
    </row>
    <row r="71" spans="1:21" x14ac:dyDescent="0.55000000000000004">
      <c r="A71" s="10" t="s">
        <v>13</v>
      </c>
      <c r="B71" s="16" t="s">
        <v>23</v>
      </c>
      <c r="C71" s="12">
        <v>3.7778399999999999</v>
      </c>
      <c r="D71" s="12">
        <v>1</v>
      </c>
      <c r="E71" s="12">
        <v>8.6720600000000001</v>
      </c>
      <c r="F71" s="12">
        <v>1</v>
      </c>
      <c r="G71" s="12">
        <v>4.7296300000000002</v>
      </c>
      <c r="H71" s="12">
        <v>1</v>
      </c>
      <c r="I71" s="12">
        <v>6.1776999999999997</v>
      </c>
      <c r="J71" s="12">
        <v>1</v>
      </c>
      <c r="K71" s="12" t="str">
        <f t="shared" si="5"/>
        <v/>
      </c>
      <c r="L71" s="12">
        <v>0</v>
      </c>
      <c r="M71" s="12" t="str">
        <f t="shared" si="5"/>
        <v/>
      </c>
      <c r="N71" s="12">
        <v>0</v>
      </c>
      <c r="O71" s="12">
        <v>1</v>
      </c>
      <c r="P71" s="12">
        <v>43.12753</v>
      </c>
      <c r="Q71" s="33">
        <v>3.6299999999999999E-2</v>
      </c>
      <c r="R71" s="38"/>
      <c r="S71" s="38"/>
      <c r="T71" s="39"/>
      <c r="U71" s="40"/>
    </row>
    <row r="72" spans="1:21" x14ac:dyDescent="0.55000000000000004">
      <c r="A72" s="17" t="s">
        <v>13</v>
      </c>
      <c r="B72" s="18" t="s">
        <v>24</v>
      </c>
      <c r="C72" s="19" t="str">
        <f t="shared" si="2"/>
        <v/>
      </c>
      <c r="D72" s="19">
        <v>0</v>
      </c>
      <c r="E72" s="19">
        <v>-7.7922200000000004</v>
      </c>
      <c r="F72" s="19">
        <v>1</v>
      </c>
      <c r="G72" s="19">
        <v>-4.8786500000000004</v>
      </c>
      <c r="H72" s="19">
        <v>1</v>
      </c>
      <c r="I72" s="19">
        <v>-5.9494400000000001</v>
      </c>
      <c r="J72" s="19">
        <v>1</v>
      </c>
      <c r="K72" s="19">
        <v>-3.8850899999999999</v>
      </c>
      <c r="L72" s="19">
        <v>1</v>
      </c>
      <c r="M72" s="19" t="str">
        <f t="shared" si="5"/>
        <v/>
      </c>
      <c r="N72" s="19">
        <v>0</v>
      </c>
      <c r="O72" s="19">
        <v>1</v>
      </c>
      <c r="P72" s="19">
        <v>38.992519999999999</v>
      </c>
      <c r="Q72" s="35">
        <v>3.2680000000000001E-2</v>
      </c>
      <c r="R72" s="44"/>
      <c r="S72" s="44"/>
      <c r="T72" s="45"/>
      <c r="U72" s="46"/>
    </row>
    <row r="73" spans="1:21" x14ac:dyDescent="0.55000000000000004">
      <c r="A73" s="13" t="s">
        <v>14</v>
      </c>
      <c r="B73" s="20" t="s">
        <v>20</v>
      </c>
      <c r="C73" s="15" t="str">
        <f t="shared" ref="C73:C99" si="6">IF($O73=0,"-","")</f>
        <v>-</v>
      </c>
      <c r="D73" s="15" t="str">
        <f t="shared" si="5"/>
        <v>-</v>
      </c>
      <c r="E73" s="15" t="str">
        <f t="shared" si="5"/>
        <v>-</v>
      </c>
      <c r="F73" s="15" t="str">
        <f t="shared" si="5"/>
        <v>-</v>
      </c>
      <c r="G73" s="15" t="str">
        <f t="shared" si="5"/>
        <v>-</v>
      </c>
      <c r="H73" s="15" t="str">
        <f t="shared" si="5"/>
        <v>-</v>
      </c>
      <c r="I73" s="15" t="str">
        <f t="shared" si="5"/>
        <v>-</v>
      </c>
      <c r="J73" s="15" t="str">
        <f t="shared" si="5"/>
        <v>-</v>
      </c>
      <c r="K73" s="15" t="str">
        <f t="shared" si="5"/>
        <v>-</v>
      </c>
      <c r="L73" s="15" t="str">
        <f t="shared" si="5"/>
        <v>-</v>
      </c>
      <c r="M73" s="15" t="str">
        <f t="shared" si="5"/>
        <v>-</v>
      </c>
      <c r="N73" s="15" t="str">
        <f t="shared" si="5"/>
        <v>-</v>
      </c>
      <c r="O73" s="15">
        <v>0</v>
      </c>
      <c r="P73" s="15"/>
      <c r="Q73" s="34"/>
      <c r="R73" s="41"/>
      <c r="S73" s="41"/>
      <c r="T73" s="42"/>
      <c r="U73" s="43"/>
    </row>
    <row r="74" spans="1:21" x14ac:dyDescent="0.55000000000000004">
      <c r="A74" s="10" t="s">
        <v>14</v>
      </c>
      <c r="B74" s="11" t="s">
        <v>21</v>
      </c>
      <c r="C74" s="12" t="str">
        <f t="shared" si="6"/>
        <v>-</v>
      </c>
      <c r="D74" s="12" t="str">
        <f t="shared" si="5"/>
        <v>-</v>
      </c>
      <c r="E74" s="12" t="str">
        <f t="shared" si="5"/>
        <v>-</v>
      </c>
      <c r="F74" s="12" t="str">
        <f t="shared" si="5"/>
        <v>-</v>
      </c>
      <c r="G74" s="12" t="str">
        <f t="shared" si="5"/>
        <v>-</v>
      </c>
      <c r="H74" s="12" t="str">
        <f t="shared" si="5"/>
        <v>-</v>
      </c>
      <c r="I74" s="12" t="str">
        <f t="shared" si="5"/>
        <v>-</v>
      </c>
      <c r="J74" s="12" t="str">
        <f t="shared" si="5"/>
        <v>-</v>
      </c>
      <c r="K74" s="12" t="str">
        <f t="shared" si="5"/>
        <v>-</v>
      </c>
      <c r="L74" s="12" t="str">
        <f t="shared" si="5"/>
        <v>-</v>
      </c>
      <c r="M74" s="12" t="str">
        <f t="shared" si="5"/>
        <v>-</v>
      </c>
      <c r="N74" s="12" t="str">
        <f t="shared" si="5"/>
        <v>-</v>
      </c>
      <c r="O74" s="12">
        <v>0</v>
      </c>
      <c r="P74" s="12"/>
      <c r="Q74" s="33"/>
      <c r="R74" s="38"/>
      <c r="S74" s="38"/>
      <c r="T74" s="39"/>
      <c r="U74" s="40"/>
    </row>
    <row r="75" spans="1:21" x14ac:dyDescent="0.55000000000000004">
      <c r="A75" s="10" t="s">
        <v>14</v>
      </c>
      <c r="B75" s="14" t="s">
        <v>22</v>
      </c>
      <c r="C75" s="12" t="str">
        <f t="shared" si="6"/>
        <v/>
      </c>
      <c r="D75" s="12">
        <v>0</v>
      </c>
      <c r="E75" s="12">
        <v>-6.3209099999999996</v>
      </c>
      <c r="F75" s="12">
        <v>1</v>
      </c>
      <c r="G75" s="12" t="str">
        <f t="shared" si="5"/>
        <v/>
      </c>
      <c r="H75" s="12">
        <v>0</v>
      </c>
      <c r="I75" s="12">
        <v>-3.2987099999999998</v>
      </c>
      <c r="J75" s="12">
        <v>1</v>
      </c>
      <c r="K75" s="12" t="str">
        <f t="shared" si="5"/>
        <v/>
      </c>
      <c r="L75" s="12">
        <v>0</v>
      </c>
      <c r="M75" s="12" t="str">
        <f t="shared" si="5"/>
        <v/>
      </c>
      <c r="N75" s="12">
        <v>0</v>
      </c>
      <c r="O75" s="15">
        <v>1</v>
      </c>
      <c r="P75" s="15">
        <v>19.432929999999999</v>
      </c>
      <c r="Q75" s="34">
        <v>1.6320000000000001E-2</v>
      </c>
      <c r="R75" s="41"/>
      <c r="S75" s="41"/>
      <c r="T75" s="42"/>
      <c r="U75" s="43"/>
    </row>
    <row r="76" spans="1:21" x14ac:dyDescent="0.55000000000000004">
      <c r="A76" s="10" t="s">
        <v>14</v>
      </c>
      <c r="B76" s="16" t="s">
        <v>23</v>
      </c>
      <c r="C76" s="12">
        <v>4.7749800000000002</v>
      </c>
      <c r="D76" s="12">
        <v>1</v>
      </c>
      <c r="E76" s="12">
        <v>7.7507700000000002</v>
      </c>
      <c r="F76" s="12">
        <v>1</v>
      </c>
      <c r="G76" s="12" t="str">
        <f t="shared" si="5"/>
        <v/>
      </c>
      <c r="H76" s="12">
        <v>0</v>
      </c>
      <c r="I76" s="12">
        <v>4.2309299999999999</v>
      </c>
      <c r="J76" s="12">
        <v>1</v>
      </c>
      <c r="K76" s="12" t="str">
        <f t="shared" si="5"/>
        <v/>
      </c>
      <c r="L76" s="12">
        <v>0</v>
      </c>
      <c r="M76" s="12" t="str">
        <f t="shared" si="5"/>
        <v/>
      </c>
      <c r="N76" s="12">
        <v>0</v>
      </c>
      <c r="O76" s="12">
        <v>1</v>
      </c>
      <c r="P76" s="12">
        <v>30.046199999999999</v>
      </c>
      <c r="Q76" s="33">
        <v>2.5229999999999999E-2</v>
      </c>
      <c r="R76" s="38"/>
      <c r="S76" s="38"/>
      <c r="T76" s="39"/>
      <c r="U76" s="40"/>
    </row>
    <row r="77" spans="1:21" x14ac:dyDescent="0.55000000000000004">
      <c r="A77" s="17" t="s">
        <v>14</v>
      </c>
      <c r="B77" s="18" t="s">
        <v>24</v>
      </c>
      <c r="C77" s="19">
        <v>-4.04101</v>
      </c>
      <c r="D77" s="19">
        <v>1</v>
      </c>
      <c r="E77" s="19">
        <v>-6.3641500000000004</v>
      </c>
      <c r="F77" s="19">
        <v>1</v>
      </c>
      <c r="G77" s="19" t="str">
        <f t="shared" si="5"/>
        <v/>
      </c>
      <c r="H77" s="19">
        <v>0</v>
      </c>
      <c r="I77" s="19" t="str">
        <f t="shared" si="5"/>
        <v/>
      </c>
      <c r="J77" s="19">
        <v>0</v>
      </c>
      <c r="K77" s="19" t="str">
        <f t="shared" si="5"/>
        <v/>
      </c>
      <c r="L77" s="19">
        <v>0</v>
      </c>
      <c r="M77" s="19" t="str">
        <f t="shared" si="5"/>
        <v/>
      </c>
      <c r="N77" s="19">
        <v>0</v>
      </c>
      <c r="O77" s="19">
        <v>1</v>
      </c>
      <c r="P77" s="19">
        <v>21.68402</v>
      </c>
      <c r="Q77" s="35">
        <v>1.822E-2</v>
      </c>
      <c r="R77" s="44"/>
      <c r="S77" s="44"/>
      <c r="T77" s="45"/>
      <c r="U77" s="46"/>
    </row>
    <row r="78" spans="1:21" x14ac:dyDescent="0.55000000000000004">
      <c r="A78" s="13" t="s">
        <v>15</v>
      </c>
      <c r="B78" s="20" t="s">
        <v>20</v>
      </c>
      <c r="C78" s="15" t="str">
        <f t="shared" si="6"/>
        <v/>
      </c>
      <c r="D78" s="15">
        <v>0</v>
      </c>
      <c r="E78" s="15" t="str">
        <f t="shared" si="5"/>
        <v/>
      </c>
      <c r="F78" s="15">
        <v>0</v>
      </c>
      <c r="G78" s="15">
        <v>-3.9475099999999999</v>
      </c>
      <c r="H78" s="15">
        <v>1</v>
      </c>
      <c r="I78" s="15" t="str">
        <f t="shared" si="5"/>
        <v/>
      </c>
      <c r="J78" s="15">
        <v>0</v>
      </c>
      <c r="K78" s="15" t="str">
        <f t="shared" si="5"/>
        <v/>
      </c>
      <c r="L78" s="15">
        <v>0</v>
      </c>
      <c r="M78" s="15" t="str">
        <f t="shared" si="5"/>
        <v/>
      </c>
      <c r="N78" s="15">
        <v>0</v>
      </c>
      <c r="O78" s="15">
        <v>1</v>
      </c>
      <c r="P78" s="15">
        <v>8.55396</v>
      </c>
      <c r="Q78" s="34">
        <v>7.1700000000000002E-3</v>
      </c>
      <c r="R78" s="41"/>
      <c r="S78" s="41"/>
      <c r="T78" s="42"/>
      <c r="U78" s="43"/>
    </row>
    <row r="79" spans="1:21" x14ac:dyDescent="0.55000000000000004">
      <c r="A79" s="10" t="s">
        <v>15</v>
      </c>
      <c r="B79" s="11" t="s">
        <v>21</v>
      </c>
      <c r="C79" s="12" t="str">
        <f t="shared" si="6"/>
        <v/>
      </c>
      <c r="D79" s="12">
        <v>0</v>
      </c>
      <c r="E79" s="12" t="str">
        <f t="shared" si="5"/>
        <v/>
      </c>
      <c r="F79" s="12">
        <v>0</v>
      </c>
      <c r="G79" s="12">
        <v>-4.4962999999999997</v>
      </c>
      <c r="H79" s="12">
        <v>1</v>
      </c>
      <c r="I79" s="12" t="str">
        <f t="shared" si="5"/>
        <v/>
      </c>
      <c r="J79" s="12">
        <v>0</v>
      </c>
      <c r="K79" s="12" t="str">
        <f t="shared" si="5"/>
        <v/>
      </c>
      <c r="L79" s="12">
        <v>0</v>
      </c>
      <c r="M79" s="12" t="str">
        <f t="shared" si="5"/>
        <v/>
      </c>
      <c r="N79" s="12">
        <v>0</v>
      </c>
      <c r="O79" s="12">
        <v>1</v>
      </c>
      <c r="P79" s="12">
        <v>13.87786</v>
      </c>
      <c r="Q79" s="33">
        <v>0.1163</v>
      </c>
      <c r="R79" s="38"/>
      <c r="S79" s="38"/>
      <c r="T79" s="39"/>
      <c r="U79" s="40"/>
    </row>
    <row r="80" spans="1:21" x14ac:dyDescent="0.55000000000000004">
      <c r="A80" s="10" t="s">
        <v>15</v>
      </c>
      <c r="B80" s="14" t="s">
        <v>22</v>
      </c>
      <c r="C80" s="12">
        <v>-8.2918900000000004</v>
      </c>
      <c r="D80" s="12">
        <v>1</v>
      </c>
      <c r="E80" s="12">
        <v>-9.6552699999999998</v>
      </c>
      <c r="F80" s="12">
        <v>1</v>
      </c>
      <c r="G80" s="12" t="str">
        <f t="shared" si="5"/>
        <v/>
      </c>
      <c r="H80" s="12">
        <v>0</v>
      </c>
      <c r="I80" s="12">
        <v>-3.65544</v>
      </c>
      <c r="J80" s="12">
        <v>1</v>
      </c>
      <c r="K80" s="12" t="str">
        <f t="shared" si="5"/>
        <v/>
      </c>
      <c r="L80" s="12">
        <v>0</v>
      </c>
      <c r="M80" s="12" t="str">
        <f t="shared" si="5"/>
        <v/>
      </c>
      <c r="N80" s="12">
        <v>0</v>
      </c>
      <c r="O80" s="15">
        <v>1</v>
      </c>
      <c r="P80" s="15">
        <v>55.05068</v>
      </c>
      <c r="Q80" s="34">
        <v>4.614E-2</v>
      </c>
      <c r="R80" s="41"/>
      <c r="S80" s="41"/>
      <c r="T80" s="42"/>
      <c r="U80" s="43"/>
    </row>
    <row r="81" spans="1:21" x14ac:dyDescent="0.55000000000000004">
      <c r="A81" s="10" t="s">
        <v>15</v>
      </c>
      <c r="B81" s="16" t="s">
        <v>23</v>
      </c>
      <c r="C81" s="12">
        <v>8.1590799999999994</v>
      </c>
      <c r="D81" s="12">
        <v>1</v>
      </c>
      <c r="E81" s="12">
        <v>9.0946400000000001</v>
      </c>
      <c r="F81" s="12">
        <v>1</v>
      </c>
      <c r="G81" s="12" t="str">
        <f t="shared" si="5"/>
        <v/>
      </c>
      <c r="H81" s="12">
        <v>0</v>
      </c>
      <c r="I81" s="12">
        <v>3.65795</v>
      </c>
      <c r="J81" s="12">
        <v>1</v>
      </c>
      <c r="K81" s="12" t="str">
        <f t="shared" si="5"/>
        <v/>
      </c>
      <c r="L81" s="12">
        <v>0</v>
      </c>
      <c r="M81" s="12" t="str">
        <f t="shared" si="5"/>
        <v/>
      </c>
      <c r="N81" s="12">
        <v>0</v>
      </c>
      <c r="O81" s="12">
        <v>1</v>
      </c>
      <c r="P81" s="12">
        <v>51.210050000000003</v>
      </c>
      <c r="Q81" s="33">
        <v>4.2999999999999997E-2</v>
      </c>
      <c r="R81" s="38"/>
      <c r="S81" s="38"/>
      <c r="T81" s="39"/>
      <c r="U81" s="40"/>
    </row>
    <row r="82" spans="1:21" x14ac:dyDescent="0.55000000000000004">
      <c r="A82" s="17" t="s">
        <v>15</v>
      </c>
      <c r="B82" s="18" t="s">
        <v>24</v>
      </c>
      <c r="C82" s="19">
        <v>-6.5556999999999999</v>
      </c>
      <c r="D82" s="19">
        <v>1</v>
      </c>
      <c r="E82" s="19">
        <v>-7.2334300000000002</v>
      </c>
      <c r="F82" s="19">
        <v>1</v>
      </c>
      <c r="G82" s="19">
        <v>-3.71828</v>
      </c>
      <c r="H82" s="19">
        <v>1</v>
      </c>
      <c r="I82" s="19" t="str">
        <f t="shared" si="5"/>
        <v/>
      </c>
      <c r="J82" s="19">
        <v>0</v>
      </c>
      <c r="K82" s="19" t="str">
        <f t="shared" si="5"/>
        <v/>
      </c>
      <c r="L82" s="19">
        <v>0</v>
      </c>
      <c r="M82" s="19" t="str">
        <f t="shared" si="5"/>
        <v/>
      </c>
      <c r="N82" s="19">
        <v>0</v>
      </c>
      <c r="O82" s="19">
        <v>1</v>
      </c>
      <c r="P82" s="19">
        <v>33.851329999999997</v>
      </c>
      <c r="Q82" s="35">
        <v>2.8400000000000002E-2</v>
      </c>
      <c r="R82" s="44"/>
      <c r="S82" s="44"/>
      <c r="T82" s="45"/>
      <c r="U82" s="46"/>
    </row>
    <row r="83" spans="1:21" x14ac:dyDescent="0.55000000000000004">
      <c r="A83" s="13" t="s">
        <v>16</v>
      </c>
      <c r="B83" s="20" t="s">
        <v>20</v>
      </c>
      <c r="C83" s="15">
        <v>-3.0745300000000002</v>
      </c>
      <c r="D83" s="15">
        <v>1</v>
      </c>
      <c r="E83" s="15">
        <v>-4.0761700000000003</v>
      </c>
      <c r="F83" s="15">
        <v>1</v>
      </c>
      <c r="G83" s="15">
        <v>-4.0761700000000003</v>
      </c>
      <c r="H83" s="15">
        <v>1</v>
      </c>
      <c r="I83" s="15" t="str">
        <f t="shared" si="5"/>
        <v/>
      </c>
      <c r="J83" s="15">
        <v>0</v>
      </c>
      <c r="K83" s="15" t="str">
        <f t="shared" si="5"/>
        <v/>
      </c>
      <c r="L83" s="15">
        <v>0</v>
      </c>
      <c r="M83" s="15" t="str">
        <f t="shared" si="5"/>
        <v/>
      </c>
      <c r="N83" s="15">
        <v>0</v>
      </c>
      <c r="O83" s="15">
        <v>1</v>
      </c>
      <c r="P83" s="15">
        <v>13.11364</v>
      </c>
      <c r="Q83" s="34">
        <v>1.1010000000000001E-2</v>
      </c>
      <c r="R83" s="41"/>
      <c r="S83" s="41"/>
      <c r="T83" s="42"/>
      <c r="U83" s="43"/>
    </row>
    <row r="84" spans="1:21" x14ac:dyDescent="0.55000000000000004">
      <c r="A84" s="10" t="s">
        <v>16</v>
      </c>
      <c r="B84" s="11" t="s">
        <v>21</v>
      </c>
      <c r="C84" s="12" t="str">
        <f t="shared" si="6"/>
        <v/>
      </c>
      <c r="D84" s="12">
        <v>0</v>
      </c>
      <c r="E84" s="12">
        <v>-4.6738099999999996</v>
      </c>
      <c r="F84" s="12">
        <v>1</v>
      </c>
      <c r="G84" s="12" t="str">
        <f t="shared" si="5"/>
        <v/>
      </c>
      <c r="H84" s="12">
        <v>0</v>
      </c>
      <c r="I84" s="12" t="str">
        <f t="shared" si="5"/>
        <v/>
      </c>
      <c r="J84" s="12">
        <v>0</v>
      </c>
      <c r="K84" s="12" t="str">
        <f t="shared" si="5"/>
        <v/>
      </c>
      <c r="L84" s="12">
        <v>0</v>
      </c>
      <c r="M84" s="12" t="str">
        <f t="shared" si="5"/>
        <v/>
      </c>
      <c r="N84" s="12">
        <v>0</v>
      </c>
      <c r="O84" s="12">
        <v>1</v>
      </c>
      <c r="P84" s="12">
        <v>13.418329999999999</v>
      </c>
      <c r="Q84" s="33">
        <v>1.1259999999999999E-2</v>
      </c>
      <c r="R84" s="38"/>
      <c r="S84" s="38"/>
      <c r="T84" s="39"/>
      <c r="U84" s="40"/>
    </row>
    <row r="85" spans="1:21" x14ac:dyDescent="0.55000000000000004">
      <c r="A85" s="10" t="s">
        <v>16</v>
      </c>
      <c r="B85" s="16" t="s">
        <v>22</v>
      </c>
      <c r="C85" s="12" t="str">
        <f t="shared" si="6"/>
        <v/>
      </c>
      <c r="D85" s="12">
        <v>0</v>
      </c>
      <c r="E85" s="12">
        <v>-4.69543</v>
      </c>
      <c r="F85" s="12">
        <v>1</v>
      </c>
      <c r="G85" s="12" t="str">
        <f t="shared" si="5"/>
        <v/>
      </c>
      <c r="H85" s="12">
        <v>0</v>
      </c>
      <c r="I85" s="12" t="str">
        <f t="shared" si="5"/>
        <v/>
      </c>
      <c r="J85" s="12">
        <v>0</v>
      </c>
      <c r="K85" s="12" t="str">
        <f t="shared" si="5"/>
        <v/>
      </c>
      <c r="L85" s="12">
        <v>0</v>
      </c>
      <c r="M85" s="12" t="str">
        <f t="shared" ref="D85:N102" si="7">IF($O85=0,"-","")</f>
        <v/>
      </c>
      <c r="N85" s="12">
        <v>0</v>
      </c>
      <c r="O85" s="15">
        <v>1</v>
      </c>
      <c r="P85" s="15">
        <v>11.17581</v>
      </c>
      <c r="Q85" s="34">
        <v>9.3699999999999999E-3</v>
      </c>
      <c r="R85" s="41"/>
      <c r="S85" s="41"/>
      <c r="T85" s="42"/>
      <c r="U85" s="43"/>
    </row>
    <row r="86" spans="1:21" x14ac:dyDescent="0.55000000000000004">
      <c r="A86" s="10" t="s">
        <v>16</v>
      </c>
      <c r="B86" s="16" t="s">
        <v>23</v>
      </c>
      <c r="C86" s="12">
        <v>5.1771200000000004</v>
      </c>
      <c r="D86" s="12">
        <v>1</v>
      </c>
      <c r="E86" s="12">
        <v>6.0231000000000003</v>
      </c>
      <c r="F86" s="12">
        <v>1</v>
      </c>
      <c r="G86" s="12" t="str">
        <f t="shared" si="7"/>
        <v/>
      </c>
      <c r="H86" s="12">
        <v>0</v>
      </c>
      <c r="I86" s="12" t="str">
        <f t="shared" si="7"/>
        <v/>
      </c>
      <c r="J86" s="12">
        <v>0</v>
      </c>
      <c r="K86" s="12" t="str">
        <f t="shared" si="7"/>
        <v/>
      </c>
      <c r="L86" s="12">
        <v>0</v>
      </c>
      <c r="M86" s="12" t="str">
        <f t="shared" si="7"/>
        <v/>
      </c>
      <c r="N86" s="12">
        <v>0</v>
      </c>
      <c r="O86" s="12">
        <v>1</v>
      </c>
      <c r="P86" s="12">
        <v>22.19144</v>
      </c>
      <c r="Q86" s="33">
        <v>1.8630000000000001E-2</v>
      </c>
      <c r="R86" s="38"/>
      <c r="S86" s="38"/>
      <c r="T86" s="39"/>
      <c r="U86" s="40"/>
    </row>
    <row r="87" spans="1:21" x14ac:dyDescent="0.55000000000000004">
      <c r="A87" s="17" t="s">
        <v>16</v>
      </c>
      <c r="B87" s="18" t="s">
        <v>24</v>
      </c>
      <c r="C87" s="19">
        <v>-3.9903200000000001</v>
      </c>
      <c r="D87" s="19">
        <v>1</v>
      </c>
      <c r="E87" s="19">
        <v>-4.3933299999999997</v>
      </c>
      <c r="F87" s="19">
        <v>1</v>
      </c>
      <c r="G87" s="19" t="str">
        <f t="shared" si="7"/>
        <v/>
      </c>
      <c r="H87" s="19">
        <v>0</v>
      </c>
      <c r="I87" s="19" t="str">
        <f t="shared" si="7"/>
        <v/>
      </c>
      <c r="J87" s="19">
        <v>0</v>
      </c>
      <c r="K87" s="19" t="str">
        <f t="shared" si="7"/>
        <v/>
      </c>
      <c r="L87" s="19">
        <v>0</v>
      </c>
      <c r="M87" s="19" t="str">
        <f t="shared" si="7"/>
        <v/>
      </c>
      <c r="N87" s="19">
        <v>0</v>
      </c>
      <c r="O87" s="19">
        <v>1</v>
      </c>
      <c r="P87" s="19">
        <v>11.88302</v>
      </c>
      <c r="Q87" s="35">
        <v>9.9600000000000001E-3</v>
      </c>
      <c r="R87" s="44"/>
      <c r="S87" s="44"/>
      <c r="T87" s="45"/>
      <c r="U87" s="46"/>
    </row>
    <row r="88" spans="1:21" x14ac:dyDescent="0.55000000000000004">
      <c r="A88" s="13" t="s">
        <v>17</v>
      </c>
      <c r="B88" s="20" t="s">
        <v>20</v>
      </c>
      <c r="C88" s="15" t="str">
        <f t="shared" si="6"/>
        <v>-</v>
      </c>
      <c r="D88" s="15" t="str">
        <f t="shared" si="7"/>
        <v>-</v>
      </c>
      <c r="E88" s="15" t="str">
        <f t="shared" si="7"/>
        <v>-</v>
      </c>
      <c r="F88" s="15" t="str">
        <f t="shared" si="7"/>
        <v>-</v>
      </c>
      <c r="G88" s="15" t="str">
        <f t="shared" si="7"/>
        <v>-</v>
      </c>
      <c r="H88" s="15" t="str">
        <f t="shared" si="7"/>
        <v>-</v>
      </c>
      <c r="I88" s="15" t="str">
        <f t="shared" si="7"/>
        <v>-</v>
      </c>
      <c r="J88" s="15" t="str">
        <f t="shared" si="7"/>
        <v>-</v>
      </c>
      <c r="K88" s="15" t="str">
        <f t="shared" si="7"/>
        <v>-</v>
      </c>
      <c r="L88" s="15" t="str">
        <f t="shared" si="7"/>
        <v>-</v>
      </c>
      <c r="M88" s="15" t="str">
        <f t="shared" si="7"/>
        <v>-</v>
      </c>
      <c r="N88" s="15" t="str">
        <f t="shared" si="7"/>
        <v>-</v>
      </c>
      <c r="O88" s="15">
        <v>0</v>
      </c>
      <c r="P88" s="15"/>
      <c r="Q88" s="34"/>
      <c r="R88" s="41"/>
      <c r="S88" s="41"/>
      <c r="T88" s="42"/>
      <c r="U88" s="43"/>
    </row>
    <row r="89" spans="1:21" x14ac:dyDescent="0.55000000000000004">
      <c r="A89" s="10" t="s">
        <v>17</v>
      </c>
      <c r="B89" s="11" t="s">
        <v>21</v>
      </c>
      <c r="C89" s="12" t="str">
        <f t="shared" si="6"/>
        <v>-</v>
      </c>
      <c r="D89" s="12" t="str">
        <f t="shared" si="7"/>
        <v>-</v>
      </c>
      <c r="E89" s="12" t="str">
        <f t="shared" si="7"/>
        <v>-</v>
      </c>
      <c r="F89" s="12" t="str">
        <f t="shared" si="7"/>
        <v>-</v>
      </c>
      <c r="G89" s="12" t="str">
        <f t="shared" si="7"/>
        <v>-</v>
      </c>
      <c r="H89" s="12" t="str">
        <f t="shared" si="7"/>
        <v>-</v>
      </c>
      <c r="I89" s="12" t="str">
        <f t="shared" si="7"/>
        <v>-</v>
      </c>
      <c r="J89" s="12" t="str">
        <f t="shared" si="7"/>
        <v>-</v>
      </c>
      <c r="K89" s="12" t="str">
        <f t="shared" si="7"/>
        <v>-</v>
      </c>
      <c r="L89" s="12" t="str">
        <f t="shared" si="7"/>
        <v>-</v>
      </c>
      <c r="M89" s="12" t="str">
        <f t="shared" si="7"/>
        <v>-</v>
      </c>
      <c r="N89" s="12" t="str">
        <f t="shared" si="7"/>
        <v>-</v>
      </c>
      <c r="O89" s="12">
        <v>0</v>
      </c>
      <c r="P89" s="12"/>
      <c r="Q89" s="33"/>
      <c r="R89" s="38"/>
      <c r="S89" s="38"/>
      <c r="T89" s="39"/>
      <c r="U89" s="40"/>
    </row>
    <row r="90" spans="1:21" x14ac:dyDescent="0.55000000000000004">
      <c r="A90" s="10" t="s">
        <v>17</v>
      </c>
      <c r="B90" s="16" t="s">
        <v>22</v>
      </c>
      <c r="C90" s="12">
        <v>-4.7301500000000001</v>
      </c>
      <c r="D90" s="12">
        <v>1</v>
      </c>
      <c r="E90" s="12">
        <v>-6.0701000000000001</v>
      </c>
      <c r="F90" s="12">
        <v>1</v>
      </c>
      <c r="G90" s="12" t="str">
        <f t="shared" si="7"/>
        <v/>
      </c>
      <c r="H90" s="12">
        <v>0</v>
      </c>
      <c r="I90" s="12" t="str">
        <f t="shared" si="7"/>
        <v/>
      </c>
      <c r="J90" s="12">
        <v>0</v>
      </c>
      <c r="K90" s="12" t="str">
        <f t="shared" si="7"/>
        <v/>
      </c>
      <c r="L90" s="12">
        <v>0</v>
      </c>
      <c r="M90" s="12" t="str">
        <f t="shared" si="7"/>
        <v/>
      </c>
      <c r="N90" s="12">
        <v>0</v>
      </c>
      <c r="O90" s="15">
        <v>1</v>
      </c>
      <c r="P90" s="15">
        <v>20.321100000000001</v>
      </c>
      <c r="Q90" s="34">
        <v>1.7059999999999999E-2</v>
      </c>
      <c r="R90" s="41"/>
      <c r="S90" s="41"/>
      <c r="T90" s="42"/>
      <c r="U90" s="43"/>
    </row>
    <row r="91" spans="1:21" x14ac:dyDescent="0.55000000000000004">
      <c r="A91" s="10" t="s">
        <v>17</v>
      </c>
      <c r="B91" s="16" t="s">
        <v>23</v>
      </c>
      <c r="C91" s="12">
        <v>5.16411</v>
      </c>
      <c r="D91" s="12">
        <v>1</v>
      </c>
      <c r="E91" s="12">
        <v>7.3913799999999998</v>
      </c>
      <c r="F91" s="12">
        <v>1</v>
      </c>
      <c r="G91" s="12">
        <v>3.97424</v>
      </c>
      <c r="H91" s="12">
        <v>1</v>
      </c>
      <c r="I91" s="12">
        <v>3.9966599999999999</v>
      </c>
      <c r="J91" s="12">
        <v>1</v>
      </c>
      <c r="K91" s="12" t="str">
        <f t="shared" si="7"/>
        <v/>
      </c>
      <c r="L91" s="12">
        <v>0</v>
      </c>
      <c r="M91" s="12" t="str">
        <f t="shared" si="7"/>
        <v/>
      </c>
      <c r="N91" s="12">
        <v>0</v>
      </c>
      <c r="O91" s="12">
        <v>1</v>
      </c>
      <c r="P91" s="12">
        <v>32.743200000000002</v>
      </c>
      <c r="Q91" s="33">
        <v>2.7490000000000001E-2</v>
      </c>
      <c r="R91" s="38"/>
      <c r="S91" s="38"/>
      <c r="T91" s="39"/>
      <c r="U91" s="40"/>
    </row>
    <row r="92" spans="1:21" x14ac:dyDescent="0.55000000000000004">
      <c r="A92" s="17" t="s">
        <v>17</v>
      </c>
      <c r="B92" s="18" t="s">
        <v>24</v>
      </c>
      <c r="C92" s="19">
        <v>-3.6366200000000002</v>
      </c>
      <c r="D92" s="19">
        <v>1</v>
      </c>
      <c r="E92" s="19" t="str">
        <f t="shared" si="7"/>
        <v/>
      </c>
      <c r="F92" s="19">
        <v>0</v>
      </c>
      <c r="G92" s="19" t="str">
        <f t="shared" si="7"/>
        <v/>
      </c>
      <c r="H92" s="19">
        <v>0</v>
      </c>
      <c r="I92" s="19" t="str">
        <f t="shared" si="7"/>
        <v/>
      </c>
      <c r="J92" s="19">
        <v>0</v>
      </c>
      <c r="K92" s="19" t="str">
        <f t="shared" si="7"/>
        <v/>
      </c>
      <c r="L92" s="19">
        <v>0</v>
      </c>
      <c r="M92" s="19" t="str">
        <f t="shared" si="7"/>
        <v/>
      </c>
      <c r="N92" s="19">
        <v>0</v>
      </c>
      <c r="O92" s="19">
        <v>1</v>
      </c>
      <c r="P92" s="19">
        <v>8.18079</v>
      </c>
      <c r="Q92" s="35">
        <v>6.8599999999999998E-3</v>
      </c>
      <c r="R92" s="44"/>
      <c r="S92" s="44"/>
      <c r="T92" s="45"/>
      <c r="U92" s="46"/>
    </row>
    <row r="93" spans="1:21" x14ac:dyDescent="0.55000000000000004">
      <c r="A93" s="13" t="s">
        <v>18</v>
      </c>
      <c r="B93" s="20" t="s">
        <v>20</v>
      </c>
      <c r="C93" s="15" t="str">
        <f t="shared" si="6"/>
        <v>-</v>
      </c>
      <c r="D93" s="15" t="str">
        <f t="shared" si="7"/>
        <v>-</v>
      </c>
      <c r="E93" s="15" t="str">
        <f t="shared" si="7"/>
        <v>-</v>
      </c>
      <c r="F93" s="15" t="str">
        <f t="shared" si="7"/>
        <v>-</v>
      </c>
      <c r="G93" s="15" t="str">
        <f t="shared" si="7"/>
        <v>-</v>
      </c>
      <c r="H93" s="15" t="str">
        <f t="shared" si="7"/>
        <v>-</v>
      </c>
      <c r="I93" s="15" t="str">
        <f t="shared" si="7"/>
        <v>-</v>
      </c>
      <c r="J93" s="15" t="str">
        <f t="shared" si="7"/>
        <v>-</v>
      </c>
      <c r="K93" s="15" t="str">
        <f t="shared" si="7"/>
        <v>-</v>
      </c>
      <c r="L93" s="15" t="str">
        <f t="shared" si="7"/>
        <v>-</v>
      </c>
      <c r="M93" s="15" t="str">
        <f t="shared" si="7"/>
        <v>-</v>
      </c>
      <c r="N93" s="15" t="str">
        <f t="shared" si="7"/>
        <v>-</v>
      </c>
      <c r="O93" s="15">
        <v>0</v>
      </c>
      <c r="P93" s="15"/>
      <c r="Q93" s="34"/>
      <c r="R93" s="41"/>
      <c r="S93" s="41"/>
      <c r="T93" s="42"/>
      <c r="U93" s="43"/>
    </row>
    <row r="94" spans="1:21" x14ac:dyDescent="0.55000000000000004">
      <c r="A94" s="10" t="s">
        <v>18</v>
      </c>
      <c r="B94" s="11" t="s">
        <v>21</v>
      </c>
      <c r="C94" s="12" t="str">
        <f t="shared" si="6"/>
        <v>-</v>
      </c>
      <c r="D94" s="12" t="str">
        <f t="shared" si="7"/>
        <v>-</v>
      </c>
      <c r="E94" s="12" t="str">
        <f t="shared" si="7"/>
        <v>-</v>
      </c>
      <c r="F94" s="12" t="str">
        <f t="shared" si="7"/>
        <v>-</v>
      </c>
      <c r="G94" s="12" t="str">
        <f t="shared" si="7"/>
        <v>-</v>
      </c>
      <c r="H94" s="12" t="str">
        <f t="shared" si="7"/>
        <v>-</v>
      </c>
      <c r="I94" s="12" t="str">
        <f t="shared" si="7"/>
        <v>-</v>
      </c>
      <c r="J94" s="12" t="str">
        <f t="shared" si="7"/>
        <v>-</v>
      </c>
      <c r="K94" s="12" t="str">
        <f t="shared" si="7"/>
        <v>-</v>
      </c>
      <c r="L94" s="12" t="str">
        <f t="shared" si="7"/>
        <v>-</v>
      </c>
      <c r="M94" s="12" t="str">
        <f t="shared" si="7"/>
        <v>-</v>
      </c>
      <c r="N94" s="12" t="str">
        <f t="shared" si="7"/>
        <v>-</v>
      </c>
      <c r="O94" s="12">
        <v>0</v>
      </c>
      <c r="P94" s="12"/>
      <c r="Q94" s="33"/>
      <c r="R94" s="38"/>
      <c r="S94" s="38"/>
      <c r="T94" s="39"/>
      <c r="U94" s="40"/>
    </row>
    <row r="95" spans="1:21" x14ac:dyDescent="0.55000000000000004">
      <c r="A95" s="10" t="s">
        <v>18</v>
      </c>
      <c r="B95" s="16" t="s">
        <v>22</v>
      </c>
      <c r="C95" s="12">
        <v>-7.02095</v>
      </c>
      <c r="D95" s="12">
        <v>1</v>
      </c>
      <c r="E95" s="12">
        <v>-7.6825599999999996</v>
      </c>
      <c r="F95" s="12">
        <v>1</v>
      </c>
      <c r="G95" s="12" t="str">
        <f t="shared" si="7"/>
        <v/>
      </c>
      <c r="H95" s="12">
        <v>0</v>
      </c>
      <c r="I95" s="12" t="str">
        <f t="shared" si="7"/>
        <v/>
      </c>
      <c r="J95" s="12">
        <v>0</v>
      </c>
      <c r="K95" s="12" t="str">
        <f t="shared" si="7"/>
        <v/>
      </c>
      <c r="L95" s="12">
        <v>0</v>
      </c>
      <c r="M95" s="12" t="str">
        <f t="shared" si="7"/>
        <v/>
      </c>
      <c r="N95" s="12">
        <v>0</v>
      </c>
      <c r="O95" s="15">
        <v>1</v>
      </c>
      <c r="P95" s="15">
        <v>39.148850000000003</v>
      </c>
      <c r="Q95" s="34">
        <v>3.2930000000000001E-2</v>
      </c>
      <c r="R95" s="41"/>
      <c r="S95" s="41"/>
      <c r="T95" s="42"/>
      <c r="U95" s="43"/>
    </row>
    <row r="96" spans="1:21" x14ac:dyDescent="0.55000000000000004">
      <c r="A96" s="10" t="s">
        <v>18</v>
      </c>
      <c r="B96" s="16" t="s">
        <v>23</v>
      </c>
      <c r="C96" s="12">
        <v>7.1651600000000002</v>
      </c>
      <c r="D96" s="12">
        <v>1</v>
      </c>
      <c r="E96" s="12">
        <v>8.2570099999999993</v>
      </c>
      <c r="F96" s="12">
        <v>1</v>
      </c>
      <c r="G96" s="12" t="str">
        <f t="shared" si="7"/>
        <v/>
      </c>
      <c r="H96" s="12">
        <v>0</v>
      </c>
      <c r="I96" s="12" t="str">
        <f t="shared" si="7"/>
        <v/>
      </c>
      <c r="J96" s="12">
        <v>0</v>
      </c>
      <c r="K96" s="12" t="str">
        <f t="shared" si="7"/>
        <v/>
      </c>
      <c r="L96" s="12">
        <v>0</v>
      </c>
      <c r="M96" s="12" t="str">
        <f t="shared" si="7"/>
        <v/>
      </c>
      <c r="N96" s="12">
        <v>0</v>
      </c>
      <c r="O96" s="12">
        <v>1</v>
      </c>
      <c r="P96" s="12">
        <v>41.098799999999997</v>
      </c>
      <c r="Q96" s="33">
        <v>3.4540000000000001E-2</v>
      </c>
      <c r="R96" s="38"/>
      <c r="S96" s="38"/>
      <c r="T96" s="39"/>
      <c r="U96" s="40"/>
    </row>
    <row r="97" spans="1:21" x14ac:dyDescent="0.55000000000000004">
      <c r="A97" s="17" t="s">
        <v>18</v>
      </c>
      <c r="B97" s="18" t="s">
        <v>24</v>
      </c>
      <c r="C97" s="19">
        <v>-4.8729100000000001</v>
      </c>
      <c r="D97" s="19">
        <v>1</v>
      </c>
      <c r="E97" s="19">
        <v>-6.6870500000000002</v>
      </c>
      <c r="F97" s="19">
        <v>1</v>
      </c>
      <c r="G97" s="19" t="str">
        <f t="shared" si="7"/>
        <v/>
      </c>
      <c r="H97" s="19">
        <v>0</v>
      </c>
      <c r="I97" s="19" t="str">
        <f t="shared" si="7"/>
        <v/>
      </c>
      <c r="J97" s="19">
        <v>0</v>
      </c>
      <c r="K97" s="19" t="str">
        <f t="shared" si="7"/>
        <v/>
      </c>
      <c r="L97" s="19">
        <v>0</v>
      </c>
      <c r="M97" s="19" t="str">
        <f t="shared" si="7"/>
        <v/>
      </c>
      <c r="N97" s="19">
        <v>0</v>
      </c>
      <c r="O97" s="19">
        <v>1</v>
      </c>
      <c r="P97" s="19">
        <v>25.91188</v>
      </c>
      <c r="Q97" s="35">
        <v>2.1739999999999999E-2</v>
      </c>
      <c r="R97" s="44"/>
      <c r="S97" s="44"/>
      <c r="T97" s="45"/>
      <c r="U97" s="46"/>
    </row>
    <row r="98" spans="1:21" x14ac:dyDescent="0.55000000000000004">
      <c r="A98" s="13" t="s">
        <v>19</v>
      </c>
      <c r="B98" s="20" t="s">
        <v>20</v>
      </c>
      <c r="C98" s="15" t="str">
        <f t="shared" si="6"/>
        <v/>
      </c>
      <c r="D98" s="15">
        <v>0</v>
      </c>
      <c r="E98" s="15" t="str">
        <f t="shared" si="7"/>
        <v/>
      </c>
      <c r="F98" s="15">
        <v>0</v>
      </c>
      <c r="G98" s="15">
        <v>-4.6079499999999998</v>
      </c>
      <c r="H98" s="15">
        <v>1</v>
      </c>
      <c r="I98" s="15" t="str">
        <f t="shared" si="7"/>
        <v/>
      </c>
      <c r="J98" s="15">
        <v>0</v>
      </c>
      <c r="K98" s="15">
        <v>-4.7895399999999997</v>
      </c>
      <c r="L98" s="15">
        <v>1</v>
      </c>
      <c r="M98" s="15">
        <v>-3.0304600000000002</v>
      </c>
      <c r="N98" s="15">
        <v>1</v>
      </c>
      <c r="O98" s="15">
        <v>1</v>
      </c>
      <c r="P98" s="15">
        <v>12.38471</v>
      </c>
      <c r="Q98" s="34">
        <v>1.042E-2</v>
      </c>
      <c r="R98" s="41"/>
      <c r="S98" s="41"/>
      <c r="T98" s="42"/>
      <c r="U98" s="43"/>
    </row>
    <row r="99" spans="1:21" x14ac:dyDescent="0.55000000000000004">
      <c r="A99" s="10" t="s">
        <v>19</v>
      </c>
      <c r="B99" s="11" t="s">
        <v>21</v>
      </c>
      <c r="C99" s="12" t="str">
        <f t="shared" si="6"/>
        <v/>
      </c>
      <c r="D99" s="12">
        <v>0</v>
      </c>
      <c r="E99" s="12" t="str">
        <f t="shared" si="7"/>
        <v/>
      </c>
      <c r="F99" s="12">
        <v>0</v>
      </c>
      <c r="G99" s="12">
        <v>-5.2287999999999997</v>
      </c>
      <c r="H99" s="12">
        <v>1</v>
      </c>
      <c r="I99" s="12" t="str">
        <f t="shared" si="7"/>
        <v/>
      </c>
      <c r="J99" s="12">
        <v>0</v>
      </c>
      <c r="K99" s="12">
        <v>-5.3202800000000003</v>
      </c>
      <c r="L99" s="12">
        <v>1</v>
      </c>
      <c r="M99" s="12">
        <v>-4.3929</v>
      </c>
      <c r="N99" s="12">
        <v>1</v>
      </c>
      <c r="O99" s="12">
        <v>1</v>
      </c>
      <c r="P99" s="12">
        <v>16.34412</v>
      </c>
      <c r="Q99" s="33">
        <v>1.371E-2</v>
      </c>
      <c r="R99" s="38"/>
      <c r="S99" s="38"/>
      <c r="T99" s="39"/>
      <c r="U99" s="40"/>
    </row>
    <row r="100" spans="1:21" x14ac:dyDescent="0.55000000000000004">
      <c r="A100" s="10" t="s">
        <v>19</v>
      </c>
      <c r="B100" s="16" t="s">
        <v>22</v>
      </c>
      <c r="C100" s="12">
        <v>-5.4163199999999998</v>
      </c>
      <c r="D100" s="12">
        <v>1</v>
      </c>
      <c r="E100" s="12">
        <v>-10.17047</v>
      </c>
      <c r="F100" s="12">
        <v>1</v>
      </c>
      <c r="G100" s="12">
        <v>-4.3894599999999997</v>
      </c>
      <c r="H100" s="12">
        <v>1</v>
      </c>
      <c r="I100" s="12">
        <v>-7.09849</v>
      </c>
      <c r="J100" s="12">
        <v>1</v>
      </c>
      <c r="K100" s="12" t="str">
        <f t="shared" si="7"/>
        <v/>
      </c>
      <c r="L100" s="12">
        <v>0</v>
      </c>
      <c r="M100" s="12" t="str">
        <f t="shared" si="7"/>
        <v/>
      </c>
      <c r="N100" s="12">
        <v>0</v>
      </c>
      <c r="O100" s="15">
        <v>1</v>
      </c>
      <c r="P100" s="15">
        <v>57.056660000000001</v>
      </c>
      <c r="Q100" s="34">
        <v>4.7989999999999998E-2</v>
      </c>
      <c r="R100" s="41"/>
      <c r="S100" s="41"/>
      <c r="T100" s="42"/>
      <c r="U100" s="43"/>
    </row>
    <row r="101" spans="1:21" x14ac:dyDescent="0.55000000000000004">
      <c r="A101" s="10" t="s">
        <v>19</v>
      </c>
      <c r="B101" s="16" t="s">
        <v>23</v>
      </c>
      <c r="C101" s="12">
        <v>6.8271100000000002</v>
      </c>
      <c r="D101" s="12">
        <v>1</v>
      </c>
      <c r="E101" s="12">
        <v>10.0387</v>
      </c>
      <c r="F101" s="12">
        <v>1</v>
      </c>
      <c r="G101" s="12">
        <v>3.95933</v>
      </c>
      <c r="H101" s="12">
        <v>1</v>
      </c>
      <c r="I101" s="12">
        <v>5.45601</v>
      </c>
      <c r="J101" s="12">
        <v>1</v>
      </c>
      <c r="K101" s="12" t="str">
        <f t="shared" si="7"/>
        <v/>
      </c>
      <c r="L101" s="12">
        <v>0</v>
      </c>
      <c r="M101" s="12" t="str">
        <f t="shared" si="7"/>
        <v/>
      </c>
      <c r="N101" s="12">
        <v>0</v>
      </c>
      <c r="O101" s="12">
        <v>1</v>
      </c>
      <c r="P101" s="12">
        <v>54.165799999999997</v>
      </c>
      <c r="Q101" s="33">
        <v>4.5560000000000003E-2</v>
      </c>
      <c r="R101" s="38"/>
      <c r="S101" s="38"/>
      <c r="T101" s="39"/>
      <c r="U101" s="40"/>
    </row>
    <row r="102" spans="1:21" ht="18.399999999999999" thickBot="1" x14ac:dyDescent="0.6">
      <c r="A102" s="24" t="s">
        <v>19</v>
      </c>
      <c r="B102" s="25" t="s">
        <v>24</v>
      </c>
      <c r="C102" s="26"/>
      <c r="D102" s="26">
        <v>0</v>
      </c>
      <c r="E102" s="26">
        <v>-6.1449600000000002</v>
      </c>
      <c r="F102" s="26">
        <v>1</v>
      </c>
      <c r="G102" s="26">
        <v>-3.9902799999999998</v>
      </c>
      <c r="H102" s="26">
        <v>1</v>
      </c>
      <c r="I102" s="26">
        <v>-3.95939</v>
      </c>
      <c r="J102" s="26">
        <v>1</v>
      </c>
      <c r="K102" s="26" t="str">
        <f t="shared" si="7"/>
        <v/>
      </c>
      <c r="L102" s="26">
        <v>0</v>
      </c>
      <c r="M102" s="26" t="str">
        <f t="shared" si="7"/>
        <v/>
      </c>
      <c r="N102" s="26">
        <v>0</v>
      </c>
      <c r="O102" s="26">
        <v>1</v>
      </c>
      <c r="P102" s="26">
        <v>23.14105</v>
      </c>
      <c r="Q102" s="36">
        <v>1.9429999999999999E-2</v>
      </c>
      <c r="R102" s="47"/>
      <c r="S102" s="47"/>
      <c r="T102" s="48"/>
      <c r="U102" s="49"/>
    </row>
  </sheetData>
  <autoFilter ref="A2:U102" xr:uid="{69C8FC3B-E796-482C-AFEF-D432B5467E2B}"/>
  <mergeCells count="3">
    <mergeCell ref="O1:Q1"/>
    <mergeCell ref="X5:AA10"/>
    <mergeCell ref="R1:U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A104-525C-4FE1-BD98-A7073B6E7180}">
  <dimension ref="B2:F102"/>
  <sheetViews>
    <sheetView topLeftCell="A88" workbookViewId="0">
      <selection activeCell="K10" sqref="K10"/>
    </sheetView>
  </sheetViews>
  <sheetFormatPr defaultRowHeight="14.25" x14ac:dyDescent="0.45"/>
  <sheetData>
    <row r="2" spans="2:6" x14ac:dyDescent="0.45">
      <c r="B2" t="s">
        <v>26</v>
      </c>
      <c r="C2" t="s">
        <v>47</v>
      </c>
      <c r="D2" t="s">
        <v>36</v>
      </c>
      <c r="E2" t="s">
        <v>37</v>
      </c>
      <c r="F2" t="s">
        <v>28</v>
      </c>
    </row>
    <row r="3" spans="2:6" x14ac:dyDescent="0.45">
      <c r="B3" t="s">
        <v>0</v>
      </c>
      <c r="C3" t="s">
        <v>20</v>
      </c>
      <c r="D3">
        <f>Ergebnisse!P3</f>
        <v>0</v>
      </c>
      <c r="E3">
        <f>Ergebnisse!Q3</f>
        <v>0</v>
      </c>
      <c r="F3">
        <f>Ergebnisse!O3</f>
        <v>0</v>
      </c>
    </row>
    <row r="4" spans="2:6" x14ac:dyDescent="0.45">
      <c r="B4" t="s">
        <v>0</v>
      </c>
      <c r="C4" t="s">
        <v>21</v>
      </c>
      <c r="D4" t="str">
        <f>Ergebnisse!P4</f>
        <v>-</v>
      </c>
      <c r="E4" t="str">
        <f>Ergebnisse!Q4</f>
        <v>-</v>
      </c>
      <c r="F4" t="str">
        <f>Ergebnisse!O4</f>
        <v>-</v>
      </c>
    </row>
    <row r="5" spans="2:6" x14ac:dyDescent="0.45">
      <c r="B5" t="s">
        <v>0</v>
      </c>
      <c r="C5" t="s">
        <v>22</v>
      </c>
      <c r="D5">
        <f>Ergebnisse!P5</f>
        <v>40.56418</v>
      </c>
      <c r="E5">
        <f>Ergebnisse!Q5</f>
        <v>3.4000000000000002E-2</v>
      </c>
      <c r="F5">
        <f>Ergebnisse!O5</f>
        <v>1</v>
      </c>
    </row>
    <row r="6" spans="2:6" x14ac:dyDescent="0.45">
      <c r="B6" t="s">
        <v>0</v>
      </c>
      <c r="C6" t="s">
        <v>23</v>
      </c>
      <c r="D6">
        <f>Ergebnisse!P6</f>
        <v>48.97522</v>
      </c>
      <c r="E6">
        <f>Ergebnisse!Q6</f>
        <v>4.1119999999999997E-2</v>
      </c>
      <c r="F6">
        <f>Ergebnisse!O6</f>
        <v>1</v>
      </c>
    </row>
    <row r="7" spans="2:6" x14ac:dyDescent="0.45">
      <c r="B7" t="s">
        <v>0</v>
      </c>
      <c r="C7" t="s">
        <v>24</v>
      </c>
      <c r="D7">
        <f>Ergebnisse!P7</f>
        <v>35.497120000000002</v>
      </c>
      <c r="E7">
        <f>Ergebnisse!Q7</f>
        <v>2.9749999999999999E-2</v>
      </c>
      <c r="F7">
        <f>Ergebnisse!O7</f>
        <v>1</v>
      </c>
    </row>
    <row r="8" spans="2:6" x14ac:dyDescent="0.45">
      <c r="B8" t="s">
        <v>1</v>
      </c>
      <c r="C8" t="s">
        <v>20</v>
      </c>
      <c r="D8">
        <f>Ergebnisse!P8</f>
        <v>0</v>
      </c>
      <c r="E8">
        <f>Ergebnisse!Q8</f>
        <v>0</v>
      </c>
      <c r="F8">
        <f>Ergebnisse!O8</f>
        <v>0</v>
      </c>
    </row>
    <row r="9" spans="2:6" x14ac:dyDescent="0.45">
      <c r="B9" t="s">
        <v>1</v>
      </c>
      <c r="C9" t="s">
        <v>21</v>
      </c>
      <c r="D9">
        <f>Ergebnisse!P9</f>
        <v>0</v>
      </c>
      <c r="E9">
        <f>Ergebnisse!Q9</f>
        <v>0</v>
      </c>
      <c r="F9">
        <f>Ergebnisse!O9</f>
        <v>0</v>
      </c>
    </row>
    <row r="10" spans="2:6" x14ac:dyDescent="0.45">
      <c r="B10" t="s">
        <v>1</v>
      </c>
      <c r="C10" t="s">
        <v>22</v>
      </c>
      <c r="D10">
        <f>Ergebnisse!P10</f>
        <v>30.547160000000002</v>
      </c>
      <c r="E10">
        <f>Ergebnisse!Q10</f>
        <v>2.5610000000000001E-2</v>
      </c>
      <c r="F10">
        <f>Ergebnisse!O10</f>
        <v>1</v>
      </c>
    </row>
    <row r="11" spans="2:6" x14ac:dyDescent="0.45">
      <c r="B11" t="s">
        <v>1</v>
      </c>
      <c r="C11" t="s">
        <v>23</v>
      </c>
      <c r="D11">
        <f>Ergebnisse!P11</f>
        <v>55.987360000000002</v>
      </c>
      <c r="E11">
        <f>Ergebnisse!Q11</f>
        <v>4.7010000000000003E-2</v>
      </c>
      <c r="F11">
        <f>Ergebnisse!O11</f>
        <v>1</v>
      </c>
    </row>
    <row r="12" spans="2:6" x14ac:dyDescent="0.45">
      <c r="B12" t="s">
        <v>1</v>
      </c>
      <c r="C12" t="s">
        <v>24</v>
      </c>
      <c r="D12">
        <f>Ergebnisse!P12</f>
        <v>7.9808399999999997</v>
      </c>
      <c r="E12">
        <f>Ergebnisse!Q12</f>
        <v>6.6899999999999998E-3</v>
      </c>
      <c r="F12">
        <f>Ergebnisse!O12</f>
        <v>1</v>
      </c>
    </row>
    <row r="13" spans="2:6" x14ac:dyDescent="0.45">
      <c r="B13" t="s">
        <v>2</v>
      </c>
      <c r="C13" t="s">
        <v>20</v>
      </c>
      <c r="D13">
        <f>Ergebnisse!P13</f>
        <v>13.37049</v>
      </c>
      <c r="E13">
        <f>Ergebnisse!Q13</f>
        <v>1.123E-2</v>
      </c>
      <c r="F13">
        <f>Ergebnisse!O13</f>
        <v>1</v>
      </c>
    </row>
    <row r="14" spans="2:6" x14ac:dyDescent="0.45">
      <c r="B14" t="s">
        <v>2</v>
      </c>
      <c r="C14" t="s">
        <v>21</v>
      </c>
      <c r="D14">
        <f>Ergebnisse!P14</f>
        <v>10.923730000000001</v>
      </c>
      <c r="E14">
        <f>Ergebnisse!Q14</f>
        <v>9.1599999999999997E-3</v>
      </c>
      <c r="F14">
        <f>Ergebnisse!O14</f>
        <v>1</v>
      </c>
    </row>
    <row r="15" spans="2:6" x14ac:dyDescent="0.45">
      <c r="B15" t="s">
        <v>2</v>
      </c>
      <c r="C15" t="s">
        <v>22</v>
      </c>
      <c r="D15">
        <f>Ergebnisse!P15</f>
        <v>28.131180000000001</v>
      </c>
      <c r="E15">
        <f>Ergebnisse!Q15</f>
        <v>2.358E-2</v>
      </c>
      <c r="F15">
        <f>Ergebnisse!O15</f>
        <v>1</v>
      </c>
    </row>
    <row r="16" spans="2:6" x14ac:dyDescent="0.45">
      <c r="B16" t="s">
        <v>2</v>
      </c>
      <c r="C16" t="s">
        <v>23</v>
      </c>
      <c r="D16">
        <f>Ergebnisse!P16</f>
        <v>42.171109999999999</v>
      </c>
      <c r="E16">
        <f>Ergebnisse!Q16</f>
        <v>3.5349999999999999E-2</v>
      </c>
      <c r="F16">
        <f>Ergebnisse!O16</f>
        <v>1</v>
      </c>
    </row>
    <row r="17" spans="2:6" x14ac:dyDescent="0.45">
      <c r="B17" t="s">
        <v>2</v>
      </c>
      <c r="C17" t="s">
        <v>24</v>
      </c>
      <c r="D17">
        <f>Ergebnisse!P17</f>
        <v>20.493829999999999</v>
      </c>
      <c r="E17">
        <f>Ergebnisse!Q17</f>
        <v>1.719E-2</v>
      </c>
      <c r="F17">
        <f>Ergebnisse!O17</f>
        <v>1</v>
      </c>
    </row>
    <row r="18" spans="2:6" x14ac:dyDescent="0.45">
      <c r="B18" t="s">
        <v>3</v>
      </c>
      <c r="C18" t="s">
        <v>20</v>
      </c>
      <c r="D18">
        <f>Ergebnisse!P18</f>
        <v>10.24836</v>
      </c>
      <c r="E18">
        <f>Ergebnisse!Q18</f>
        <v>8.5900000000000004E-3</v>
      </c>
      <c r="F18">
        <f>Ergebnisse!O18</f>
        <v>1</v>
      </c>
    </row>
    <row r="19" spans="2:6" x14ac:dyDescent="0.45">
      <c r="B19" t="s">
        <v>3</v>
      </c>
      <c r="C19" t="s">
        <v>21</v>
      </c>
      <c r="D19">
        <f>Ergebnisse!P19</f>
        <v>0</v>
      </c>
      <c r="E19">
        <f>Ergebnisse!Q19</f>
        <v>0</v>
      </c>
      <c r="F19">
        <f>Ergebnisse!O19</f>
        <v>0</v>
      </c>
    </row>
    <row r="20" spans="2:6" x14ac:dyDescent="0.45">
      <c r="B20" t="s">
        <v>3</v>
      </c>
      <c r="C20" t="s">
        <v>22</v>
      </c>
      <c r="D20">
        <f>Ergebnisse!P20</f>
        <v>42.23565</v>
      </c>
      <c r="E20">
        <f>Ergebnisse!Q20</f>
        <v>3.5400000000000001E-2</v>
      </c>
      <c r="F20">
        <f>Ergebnisse!O20</f>
        <v>1</v>
      </c>
    </row>
    <row r="21" spans="2:6" x14ac:dyDescent="0.45">
      <c r="B21" t="s">
        <v>3</v>
      </c>
      <c r="C21" t="s">
        <v>23</v>
      </c>
      <c r="D21">
        <f>Ergebnisse!P21</f>
        <v>62.401629999999997</v>
      </c>
      <c r="E21">
        <f>Ergebnisse!Q21</f>
        <v>5.2310000000000002E-2</v>
      </c>
      <c r="F21">
        <f>Ergebnisse!O21</f>
        <v>1</v>
      </c>
    </row>
    <row r="22" spans="2:6" x14ac:dyDescent="0.45">
      <c r="B22" t="s">
        <v>3</v>
      </c>
      <c r="C22" t="s">
        <v>24</v>
      </c>
      <c r="D22">
        <f>Ergebnisse!P22</f>
        <v>24.078009999999999</v>
      </c>
      <c r="E22">
        <f>Ergebnisse!Q22</f>
        <v>2.0219999999999998E-2</v>
      </c>
      <c r="F22">
        <f>Ergebnisse!O22</f>
        <v>1</v>
      </c>
    </row>
    <row r="23" spans="2:6" x14ac:dyDescent="0.45">
      <c r="B23" t="s">
        <v>4</v>
      </c>
      <c r="C23" t="s">
        <v>20</v>
      </c>
      <c r="D23">
        <f>Ergebnisse!P23</f>
        <v>0</v>
      </c>
      <c r="E23">
        <f>Ergebnisse!Q23</f>
        <v>0</v>
      </c>
      <c r="F23">
        <f>Ergebnisse!O23</f>
        <v>0</v>
      </c>
    </row>
    <row r="24" spans="2:6" x14ac:dyDescent="0.45">
      <c r="B24" t="s">
        <v>4</v>
      </c>
      <c r="C24" t="s">
        <v>21</v>
      </c>
      <c r="D24">
        <f>Ergebnisse!P24</f>
        <v>0</v>
      </c>
      <c r="E24">
        <f>Ergebnisse!Q24</f>
        <v>0</v>
      </c>
      <c r="F24">
        <f>Ergebnisse!O24</f>
        <v>0</v>
      </c>
    </row>
    <row r="25" spans="2:6" x14ac:dyDescent="0.45">
      <c r="B25" t="s">
        <v>4</v>
      </c>
      <c r="C25" t="s">
        <v>22</v>
      </c>
      <c r="D25">
        <f>Ergebnisse!P25</f>
        <v>0</v>
      </c>
      <c r="E25">
        <f>Ergebnisse!Q25</f>
        <v>0</v>
      </c>
      <c r="F25">
        <f>Ergebnisse!O25</f>
        <v>0</v>
      </c>
    </row>
    <row r="26" spans="2:6" x14ac:dyDescent="0.45">
      <c r="B26" t="s">
        <v>4</v>
      </c>
      <c r="C26" t="s">
        <v>23</v>
      </c>
      <c r="D26">
        <f>Ergebnisse!P26</f>
        <v>0</v>
      </c>
      <c r="E26">
        <f>Ergebnisse!Q26</f>
        <v>0</v>
      </c>
      <c r="F26">
        <f>Ergebnisse!O26</f>
        <v>0</v>
      </c>
    </row>
    <row r="27" spans="2:6" x14ac:dyDescent="0.45">
      <c r="B27" t="s">
        <v>4</v>
      </c>
      <c r="C27" t="s">
        <v>24</v>
      </c>
      <c r="D27">
        <f>Ergebnisse!P27</f>
        <v>0</v>
      </c>
      <c r="E27">
        <f>Ergebnisse!Q27</f>
        <v>0</v>
      </c>
      <c r="F27">
        <f>Ergebnisse!O27</f>
        <v>0</v>
      </c>
    </row>
    <row r="28" spans="2:6" x14ac:dyDescent="0.45">
      <c r="B28" t="s">
        <v>5</v>
      </c>
      <c r="C28" t="s">
        <v>20</v>
      </c>
      <c r="D28">
        <f>Ergebnisse!P28</f>
        <v>17.337959999999999</v>
      </c>
      <c r="E28">
        <f>Ergebnisse!Q28</f>
        <v>1.4579999999999999E-2</v>
      </c>
      <c r="F28">
        <f>Ergebnisse!O28</f>
        <v>1</v>
      </c>
    </row>
    <row r="29" spans="2:6" x14ac:dyDescent="0.45">
      <c r="B29" t="s">
        <v>5</v>
      </c>
      <c r="C29" t="s">
        <v>21</v>
      </c>
      <c r="D29">
        <f>Ergebnisse!P29</f>
        <v>11.93407</v>
      </c>
      <c r="E29">
        <f>Ergebnisse!Q29</f>
        <v>1.0019999999999999E-2</v>
      </c>
      <c r="F29">
        <f>Ergebnisse!O29</f>
        <v>1</v>
      </c>
    </row>
    <row r="30" spans="2:6" x14ac:dyDescent="0.45">
      <c r="B30" t="s">
        <v>5</v>
      </c>
      <c r="C30" t="s">
        <v>22</v>
      </c>
      <c r="D30">
        <f>Ergebnisse!P30</f>
        <v>0</v>
      </c>
      <c r="E30">
        <f>Ergebnisse!Q30</f>
        <v>0</v>
      </c>
      <c r="F30">
        <f>Ergebnisse!O30</f>
        <v>0</v>
      </c>
    </row>
    <row r="31" spans="2:6" x14ac:dyDescent="0.45">
      <c r="B31" t="s">
        <v>5</v>
      </c>
      <c r="C31" t="s">
        <v>23</v>
      </c>
      <c r="D31">
        <f>Ergebnisse!P31</f>
        <v>0</v>
      </c>
      <c r="E31">
        <f>Ergebnisse!Q31</f>
        <v>0</v>
      </c>
      <c r="F31">
        <f>Ergebnisse!O31</f>
        <v>0</v>
      </c>
    </row>
    <row r="32" spans="2:6" x14ac:dyDescent="0.45">
      <c r="B32" t="s">
        <v>5</v>
      </c>
      <c r="C32" t="s">
        <v>24</v>
      </c>
      <c r="D32">
        <f>Ergebnisse!P32</f>
        <v>0</v>
      </c>
      <c r="E32">
        <f>Ergebnisse!Q32</f>
        <v>0</v>
      </c>
      <c r="F32">
        <f>Ergebnisse!O32</f>
        <v>0</v>
      </c>
    </row>
    <row r="33" spans="2:6" x14ac:dyDescent="0.45">
      <c r="B33" t="s">
        <v>6</v>
      </c>
      <c r="C33" t="s">
        <v>20</v>
      </c>
      <c r="D33">
        <f>Ergebnisse!P33</f>
        <v>21.755400000000002</v>
      </c>
      <c r="E33">
        <f>Ergebnisse!Q33</f>
        <v>1.8270000000000002E-2</v>
      </c>
      <c r="F33">
        <f>Ergebnisse!O33</f>
        <v>1</v>
      </c>
    </row>
    <row r="34" spans="2:6" x14ac:dyDescent="0.45">
      <c r="B34" t="s">
        <v>6</v>
      </c>
      <c r="C34" t="s">
        <v>21</v>
      </c>
      <c r="D34">
        <f>Ergebnisse!P34</f>
        <v>18.882999999999999</v>
      </c>
      <c r="E34">
        <f>Ergebnisse!Q34</f>
        <v>1.584E-2</v>
      </c>
      <c r="F34">
        <f>Ergebnisse!O34</f>
        <v>1</v>
      </c>
    </row>
    <row r="35" spans="2:6" x14ac:dyDescent="0.45">
      <c r="B35" t="s">
        <v>6</v>
      </c>
      <c r="C35" t="s">
        <v>22</v>
      </c>
      <c r="D35">
        <f>Ergebnisse!P35</f>
        <v>15.30166</v>
      </c>
      <c r="E35">
        <f>Ergebnisse!Q35</f>
        <v>1.2840000000000001E-2</v>
      </c>
      <c r="F35">
        <f>Ergebnisse!O35</f>
        <v>1</v>
      </c>
    </row>
    <row r="36" spans="2:6" x14ac:dyDescent="0.45">
      <c r="B36" t="s">
        <v>6</v>
      </c>
      <c r="C36" t="s">
        <v>23</v>
      </c>
      <c r="D36">
        <f>Ergebnisse!P36</f>
        <v>27.361509999999999</v>
      </c>
      <c r="E36">
        <f>Ergebnisse!Q36</f>
        <v>2.2939999999999999E-2</v>
      </c>
      <c r="F36">
        <f>Ergebnisse!O36</f>
        <v>1</v>
      </c>
    </row>
    <row r="37" spans="2:6" x14ac:dyDescent="0.45">
      <c r="B37" t="s">
        <v>6</v>
      </c>
      <c r="C37" t="s">
        <v>24</v>
      </c>
      <c r="D37">
        <f>Ergebnisse!P37</f>
        <v>0</v>
      </c>
      <c r="E37">
        <f>Ergebnisse!Q37</f>
        <v>0</v>
      </c>
      <c r="F37">
        <f>Ergebnisse!O37</f>
        <v>0</v>
      </c>
    </row>
    <row r="38" spans="2:6" x14ac:dyDescent="0.45">
      <c r="B38" t="s">
        <v>7</v>
      </c>
      <c r="C38" t="s">
        <v>20</v>
      </c>
      <c r="D38">
        <f>Ergebnisse!P38</f>
        <v>0</v>
      </c>
      <c r="E38">
        <f>Ergebnisse!Q38</f>
        <v>0</v>
      </c>
      <c r="F38">
        <f>Ergebnisse!O38</f>
        <v>0</v>
      </c>
    </row>
    <row r="39" spans="2:6" x14ac:dyDescent="0.45">
      <c r="B39" t="s">
        <v>7</v>
      </c>
      <c r="C39" t="s">
        <v>21</v>
      </c>
      <c r="D39">
        <f>Ergebnisse!P39</f>
        <v>0</v>
      </c>
      <c r="E39">
        <f>Ergebnisse!Q39</f>
        <v>0</v>
      </c>
      <c r="F39">
        <f>Ergebnisse!O39</f>
        <v>0</v>
      </c>
    </row>
    <row r="40" spans="2:6" x14ac:dyDescent="0.45">
      <c r="B40" t="s">
        <v>7</v>
      </c>
      <c r="C40" t="s">
        <v>22</v>
      </c>
      <c r="D40">
        <f>Ergebnisse!P40</f>
        <v>8.5460100000000008</v>
      </c>
      <c r="E40">
        <f>Ergebnisse!Q40</f>
        <v>7.1999999999999998E-3</v>
      </c>
      <c r="F40">
        <f>Ergebnisse!O40</f>
        <v>1</v>
      </c>
    </row>
    <row r="41" spans="2:6" x14ac:dyDescent="0.45">
      <c r="B41" t="s">
        <v>7</v>
      </c>
      <c r="C41" t="s">
        <v>23</v>
      </c>
      <c r="D41">
        <f>Ergebnisse!P41</f>
        <v>0</v>
      </c>
      <c r="E41">
        <f>Ergebnisse!Q41</f>
        <v>0</v>
      </c>
      <c r="F41">
        <f>Ergebnisse!O41</f>
        <v>0</v>
      </c>
    </row>
    <row r="42" spans="2:6" x14ac:dyDescent="0.45">
      <c r="B42" t="s">
        <v>7</v>
      </c>
      <c r="C42" t="s">
        <v>24</v>
      </c>
      <c r="D42">
        <f>Ergebnisse!P42</f>
        <v>0</v>
      </c>
      <c r="E42">
        <f>Ergebnisse!Q42</f>
        <v>0</v>
      </c>
      <c r="F42">
        <f>Ergebnisse!O42</f>
        <v>0</v>
      </c>
    </row>
    <row r="43" spans="2:6" x14ac:dyDescent="0.45">
      <c r="B43" t="s">
        <v>8</v>
      </c>
      <c r="C43" t="s">
        <v>20</v>
      </c>
      <c r="D43">
        <f>Ergebnisse!P43</f>
        <v>0</v>
      </c>
      <c r="E43">
        <f>Ergebnisse!Q43</f>
        <v>0</v>
      </c>
      <c r="F43">
        <f>Ergebnisse!O43</f>
        <v>0</v>
      </c>
    </row>
    <row r="44" spans="2:6" x14ac:dyDescent="0.45">
      <c r="B44" t="s">
        <v>8</v>
      </c>
      <c r="C44" t="s">
        <v>21</v>
      </c>
      <c r="D44">
        <f>Ergebnisse!P44</f>
        <v>0</v>
      </c>
      <c r="E44">
        <f>Ergebnisse!Q44</f>
        <v>0</v>
      </c>
      <c r="F44">
        <f>Ergebnisse!O44</f>
        <v>0</v>
      </c>
    </row>
    <row r="45" spans="2:6" x14ac:dyDescent="0.45">
      <c r="B45" t="s">
        <v>8</v>
      </c>
      <c r="C45" t="s">
        <v>22</v>
      </c>
      <c r="D45">
        <f>Ergebnisse!P45</f>
        <v>18.372140000000002</v>
      </c>
      <c r="E45">
        <f>Ergebnisse!Q45</f>
        <v>1.54E-2</v>
      </c>
      <c r="F45">
        <f>Ergebnisse!O45</f>
        <v>1</v>
      </c>
    </row>
    <row r="46" spans="2:6" x14ac:dyDescent="0.45">
      <c r="B46" t="s">
        <v>8</v>
      </c>
      <c r="C46" t="s">
        <v>23</v>
      </c>
      <c r="D46">
        <f>Ergebnisse!P46</f>
        <v>20.415780000000002</v>
      </c>
      <c r="E46">
        <f>Ergebnisse!Q46</f>
        <v>1.711E-2</v>
      </c>
      <c r="F46">
        <f>Ergebnisse!O46</f>
        <v>1</v>
      </c>
    </row>
    <row r="47" spans="2:6" x14ac:dyDescent="0.45">
      <c r="B47" t="s">
        <v>8</v>
      </c>
      <c r="C47" t="s">
        <v>24</v>
      </c>
      <c r="D47">
        <f>Ergebnisse!P47</f>
        <v>0</v>
      </c>
      <c r="E47">
        <f>Ergebnisse!Q47</f>
        <v>0</v>
      </c>
      <c r="F47">
        <f>Ergebnisse!O47</f>
        <v>0</v>
      </c>
    </row>
    <row r="48" spans="2:6" x14ac:dyDescent="0.45">
      <c r="B48" t="s">
        <v>9</v>
      </c>
      <c r="C48" t="s">
        <v>20</v>
      </c>
      <c r="D48">
        <f>Ergebnisse!P48</f>
        <v>0</v>
      </c>
      <c r="E48">
        <f>Ergebnisse!Q48</f>
        <v>0</v>
      </c>
      <c r="F48">
        <f>Ergebnisse!O48</f>
        <v>0</v>
      </c>
    </row>
    <row r="49" spans="2:6" x14ac:dyDescent="0.45">
      <c r="B49" t="s">
        <v>9</v>
      </c>
      <c r="C49" t="s">
        <v>21</v>
      </c>
      <c r="D49">
        <f>Ergebnisse!P49</f>
        <v>9.5248699999999999</v>
      </c>
      <c r="E49">
        <f>Ergebnisse!Q49</f>
        <v>7.9799999999999992E-3</v>
      </c>
      <c r="F49">
        <f>Ergebnisse!O49</f>
        <v>1</v>
      </c>
    </row>
    <row r="50" spans="2:6" x14ac:dyDescent="0.45">
      <c r="B50" t="s">
        <v>9</v>
      </c>
      <c r="C50" t="s">
        <v>22</v>
      </c>
      <c r="D50">
        <f>Ergebnisse!P50</f>
        <v>33.072429999999997</v>
      </c>
      <c r="E50">
        <f>Ergebnisse!Q50</f>
        <v>2.7789999999999999E-2</v>
      </c>
      <c r="F50">
        <f>Ergebnisse!O50</f>
        <v>1</v>
      </c>
    </row>
    <row r="51" spans="2:6" x14ac:dyDescent="0.45">
      <c r="B51" t="s">
        <v>9</v>
      </c>
      <c r="C51" t="s">
        <v>23</v>
      </c>
      <c r="D51">
        <f>Ergebnisse!P51</f>
        <v>43.12753</v>
      </c>
      <c r="E51">
        <f>Ergebnisse!Q51</f>
        <v>3.6299999999999999E-2</v>
      </c>
      <c r="F51">
        <f>Ergebnisse!O51</f>
        <v>1</v>
      </c>
    </row>
    <row r="52" spans="2:6" x14ac:dyDescent="0.45">
      <c r="B52" t="s">
        <v>9</v>
      </c>
      <c r="C52" t="s">
        <v>24</v>
      </c>
      <c r="D52">
        <f>Ergebnisse!P52</f>
        <v>38.992519999999999</v>
      </c>
      <c r="E52">
        <f>Ergebnisse!Q52</f>
        <v>3.2680000000000001E-2</v>
      </c>
      <c r="F52">
        <f>Ergebnisse!O52</f>
        <v>1</v>
      </c>
    </row>
    <row r="53" spans="2:6" x14ac:dyDescent="0.45">
      <c r="B53" t="s">
        <v>10</v>
      </c>
      <c r="C53" t="s">
        <v>20</v>
      </c>
      <c r="D53">
        <f>Ergebnisse!P53</f>
        <v>0</v>
      </c>
      <c r="E53">
        <f>Ergebnisse!Q53</f>
        <v>0</v>
      </c>
      <c r="F53">
        <f>Ergebnisse!O53</f>
        <v>0</v>
      </c>
    </row>
    <row r="54" spans="2:6" x14ac:dyDescent="0.45">
      <c r="B54" t="s">
        <v>10</v>
      </c>
      <c r="C54" t="s">
        <v>21</v>
      </c>
      <c r="D54">
        <f>Ergebnisse!P54</f>
        <v>0</v>
      </c>
      <c r="E54">
        <f>Ergebnisse!Q54</f>
        <v>0</v>
      </c>
      <c r="F54">
        <f>Ergebnisse!O54</f>
        <v>0</v>
      </c>
    </row>
    <row r="55" spans="2:6" x14ac:dyDescent="0.45">
      <c r="B55" t="s">
        <v>10</v>
      </c>
      <c r="C55" t="s">
        <v>22</v>
      </c>
      <c r="D55">
        <f>Ergebnisse!P55</f>
        <v>16.828430000000001</v>
      </c>
      <c r="E55">
        <f>Ergebnisse!Q55</f>
        <v>1.414E-2</v>
      </c>
      <c r="F55">
        <f>Ergebnisse!O55</f>
        <v>1</v>
      </c>
    </row>
    <row r="56" spans="2:6" x14ac:dyDescent="0.45">
      <c r="B56" t="s">
        <v>10</v>
      </c>
      <c r="C56" t="s">
        <v>23</v>
      </c>
      <c r="D56">
        <f>Ergebnisse!P56</f>
        <v>36.000720000000001</v>
      </c>
      <c r="E56">
        <f>Ergebnisse!Q56</f>
        <v>3.023E-2</v>
      </c>
      <c r="F56">
        <f>Ergebnisse!O56</f>
        <v>1</v>
      </c>
    </row>
    <row r="57" spans="2:6" x14ac:dyDescent="0.45">
      <c r="B57" t="s">
        <v>10</v>
      </c>
      <c r="C57" t="s">
        <v>24</v>
      </c>
      <c r="D57">
        <f>Ergebnisse!P57</f>
        <v>0</v>
      </c>
      <c r="E57">
        <f>Ergebnisse!Q57</f>
        <v>0</v>
      </c>
      <c r="F57">
        <f>Ergebnisse!O57</f>
        <v>0</v>
      </c>
    </row>
    <row r="58" spans="2:6" x14ac:dyDescent="0.45">
      <c r="B58" t="s">
        <v>11</v>
      </c>
      <c r="C58" t="s">
        <v>20</v>
      </c>
      <c r="D58">
        <f>Ergebnisse!P58</f>
        <v>0</v>
      </c>
      <c r="E58">
        <f>Ergebnisse!Q58</f>
        <v>0</v>
      </c>
      <c r="F58">
        <f>Ergebnisse!O58</f>
        <v>0</v>
      </c>
    </row>
    <row r="59" spans="2:6" x14ac:dyDescent="0.45">
      <c r="B59" t="s">
        <v>11</v>
      </c>
      <c r="C59" t="s">
        <v>21</v>
      </c>
      <c r="D59">
        <f>Ergebnisse!P59</f>
        <v>8087</v>
      </c>
      <c r="E59">
        <f>Ergebnisse!Q59</f>
        <v>6.7799999999999996E-3</v>
      </c>
      <c r="F59">
        <f>Ergebnisse!O59</f>
        <v>1</v>
      </c>
    </row>
    <row r="60" spans="2:6" x14ac:dyDescent="0.45">
      <c r="B60" t="s">
        <v>11</v>
      </c>
      <c r="C60" t="s">
        <v>22</v>
      </c>
      <c r="D60">
        <f>Ergebnisse!P60</f>
        <v>38.992530000000002</v>
      </c>
      <c r="E60">
        <f>Ergebnisse!Q60</f>
        <v>3.2770000000000001E-2</v>
      </c>
      <c r="F60">
        <f>Ergebnisse!O60</f>
        <v>1</v>
      </c>
    </row>
    <row r="61" spans="2:6" x14ac:dyDescent="0.45">
      <c r="B61" t="s">
        <v>11</v>
      </c>
      <c r="C61" t="s">
        <v>23</v>
      </c>
      <c r="D61">
        <f>Ergebnisse!P61</f>
        <v>34.969859999999997</v>
      </c>
      <c r="E61">
        <f>Ergebnisse!Q61</f>
        <v>2.9389999999999999E-2</v>
      </c>
      <c r="F61">
        <f>Ergebnisse!O61</f>
        <v>1</v>
      </c>
    </row>
    <row r="62" spans="2:6" x14ac:dyDescent="0.45">
      <c r="B62" t="s">
        <v>11</v>
      </c>
      <c r="C62" t="s">
        <v>24</v>
      </c>
      <c r="D62">
        <f>Ergebnisse!P62</f>
        <v>27.86713</v>
      </c>
      <c r="E62">
        <f>Ergebnisse!Q62</f>
        <v>2.3359999999999999E-2</v>
      </c>
      <c r="F62">
        <f>Ergebnisse!O62</f>
        <v>1</v>
      </c>
    </row>
    <row r="63" spans="2:6" x14ac:dyDescent="0.45">
      <c r="B63" t="s">
        <v>12</v>
      </c>
      <c r="C63" t="s">
        <v>20</v>
      </c>
      <c r="D63">
        <f>Ergebnisse!P63</f>
        <v>13.36598</v>
      </c>
      <c r="E63">
        <f>Ergebnisse!Q63</f>
        <v>0.1123</v>
      </c>
      <c r="F63">
        <f>Ergebnisse!O63</f>
        <v>1</v>
      </c>
    </row>
    <row r="64" spans="2:6" x14ac:dyDescent="0.45">
      <c r="B64" t="s">
        <v>12</v>
      </c>
      <c r="C64" t="s">
        <v>21</v>
      </c>
      <c r="D64">
        <f>Ergebnisse!P64</f>
        <v>10.37102</v>
      </c>
      <c r="E64">
        <f>Ergebnisse!Q64</f>
        <v>8.6999999999999994E-3</v>
      </c>
      <c r="F64">
        <f>Ergebnisse!O64</f>
        <v>1</v>
      </c>
    </row>
    <row r="65" spans="2:6" x14ac:dyDescent="0.45">
      <c r="B65" t="s">
        <v>12</v>
      </c>
      <c r="C65" t="s">
        <v>22</v>
      </c>
      <c r="D65">
        <f>Ergebnisse!P65</f>
        <v>0</v>
      </c>
      <c r="E65">
        <f>Ergebnisse!Q65</f>
        <v>0</v>
      </c>
      <c r="F65">
        <f>Ergebnisse!O65</f>
        <v>0</v>
      </c>
    </row>
    <row r="66" spans="2:6" x14ac:dyDescent="0.45">
      <c r="B66" t="s">
        <v>12</v>
      </c>
      <c r="C66" t="s">
        <v>23</v>
      </c>
      <c r="D66">
        <f>Ergebnisse!P66</f>
        <v>10.35514</v>
      </c>
      <c r="E66">
        <f>Ergebnisse!Q66</f>
        <v>8.6899999999999998E-3</v>
      </c>
      <c r="F66">
        <f>Ergebnisse!O66</f>
        <v>1</v>
      </c>
    </row>
    <row r="67" spans="2:6" x14ac:dyDescent="0.45">
      <c r="B67" t="s">
        <v>12</v>
      </c>
      <c r="C67" t="s">
        <v>24</v>
      </c>
      <c r="D67">
        <f>Ergebnisse!P67</f>
        <v>0</v>
      </c>
      <c r="E67">
        <f>Ergebnisse!Q67</f>
        <v>0</v>
      </c>
      <c r="F67">
        <f>Ergebnisse!O67</f>
        <v>0</v>
      </c>
    </row>
    <row r="68" spans="2:6" x14ac:dyDescent="0.45">
      <c r="B68" t="s">
        <v>13</v>
      </c>
      <c r="C68" t="s">
        <v>20</v>
      </c>
      <c r="D68">
        <f>Ergebnisse!P68</f>
        <v>0</v>
      </c>
      <c r="E68">
        <f>Ergebnisse!Q68</f>
        <v>0</v>
      </c>
      <c r="F68">
        <f>Ergebnisse!O68</f>
        <v>0</v>
      </c>
    </row>
    <row r="69" spans="2:6" x14ac:dyDescent="0.45">
      <c r="B69" t="s">
        <v>13</v>
      </c>
      <c r="C69" t="s">
        <v>21</v>
      </c>
      <c r="D69">
        <f>Ergebnisse!P69</f>
        <v>9.5248699999999999</v>
      </c>
      <c r="E69">
        <f>Ergebnisse!Q69</f>
        <v>7.9799999999999992E-3</v>
      </c>
      <c r="F69">
        <f>Ergebnisse!O69</f>
        <v>1</v>
      </c>
    </row>
    <row r="70" spans="2:6" x14ac:dyDescent="0.45">
      <c r="B70" t="s">
        <v>13</v>
      </c>
      <c r="C70" t="s">
        <v>22</v>
      </c>
      <c r="D70">
        <f>Ergebnisse!P70</f>
        <v>33.072429999999997</v>
      </c>
      <c r="E70">
        <f>Ergebnisse!Q70</f>
        <v>2.7789999999999999E-2</v>
      </c>
      <c r="F70">
        <f>Ergebnisse!O70</f>
        <v>1</v>
      </c>
    </row>
    <row r="71" spans="2:6" x14ac:dyDescent="0.45">
      <c r="B71" t="s">
        <v>13</v>
      </c>
      <c r="C71" t="s">
        <v>23</v>
      </c>
      <c r="D71">
        <f>Ergebnisse!P71</f>
        <v>43.12753</v>
      </c>
      <c r="E71">
        <f>Ergebnisse!Q71</f>
        <v>3.6299999999999999E-2</v>
      </c>
      <c r="F71">
        <f>Ergebnisse!O71</f>
        <v>1</v>
      </c>
    </row>
    <row r="72" spans="2:6" x14ac:dyDescent="0.45">
      <c r="B72" t="s">
        <v>13</v>
      </c>
      <c r="C72" t="s">
        <v>24</v>
      </c>
      <c r="D72">
        <f>Ergebnisse!P72</f>
        <v>38.992519999999999</v>
      </c>
      <c r="E72">
        <f>Ergebnisse!Q72</f>
        <v>3.2680000000000001E-2</v>
      </c>
      <c r="F72">
        <f>Ergebnisse!O72</f>
        <v>1</v>
      </c>
    </row>
    <row r="73" spans="2:6" x14ac:dyDescent="0.45">
      <c r="B73" t="s">
        <v>14</v>
      </c>
      <c r="C73" t="s">
        <v>20</v>
      </c>
      <c r="D73">
        <f>Ergebnisse!P73</f>
        <v>0</v>
      </c>
      <c r="E73">
        <f>Ergebnisse!Q73</f>
        <v>0</v>
      </c>
      <c r="F73">
        <f>Ergebnisse!O73</f>
        <v>0</v>
      </c>
    </row>
    <row r="74" spans="2:6" x14ac:dyDescent="0.45">
      <c r="B74" t="s">
        <v>14</v>
      </c>
      <c r="C74" t="s">
        <v>21</v>
      </c>
      <c r="D74">
        <f>Ergebnisse!P74</f>
        <v>0</v>
      </c>
      <c r="E74">
        <f>Ergebnisse!Q74</f>
        <v>0</v>
      </c>
      <c r="F74">
        <f>Ergebnisse!O74</f>
        <v>0</v>
      </c>
    </row>
    <row r="75" spans="2:6" x14ac:dyDescent="0.45">
      <c r="B75" t="s">
        <v>14</v>
      </c>
      <c r="C75" t="s">
        <v>22</v>
      </c>
      <c r="D75">
        <f>Ergebnisse!P75</f>
        <v>19.432929999999999</v>
      </c>
      <c r="E75">
        <f>Ergebnisse!Q75</f>
        <v>1.6320000000000001E-2</v>
      </c>
      <c r="F75">
        <f>Ergebnisse!O75</f>
        <v>1</v>
      </c>
    </row>
    <row r="76" spans="2:6" x14ac:dyDescent="0.45">
      <c r="B76" t="s">
        <v>14</v>
      </c>
      <c r="C76" t="s">
        <v>23</v>
      </c>
      <c r="D76">
        <f>Ergebnisse!P76</f>
        <v>30.046199999999999</v>
      </c>
      <c r="E76">
        <f>Ergebnisse!Q76</f>
        <v>2.5229999999999999E-2</v>
      </c>
      <c r="F76">
        <f>Ergebnisse!O76</f>
        <v>1</v>
      </c>
    </row>
    <row r="77" spans="2:6" x14ac:dyDescent="0.45">
      <c r="B77" t="s">
        <v>14</v>
      </c>
      <c r="C77" t="s">
        <v>24</v>
      </c>
      <c r="D77">
        <f>Ergebnisse!P77</f>
        <v>21.68402</v>
      </c>
      <c r="E77">
        <f>Ergebnisse!Q77</f>
        <v>1.822E-2</v>
      </c>
      <c r="F77">
        <f>Ergebnisse!O77</f>
        <v>1</v>
      </c>
    </row>
    <row r="78" spans="2:6" x14ac:dyDescent="0.45">
      <c r="B78" t="s">
        <v>15</v>
      </c>
      <c r="C78" t="s">
        <v>20</v>
      </c>
      <c r="D78">
        <f>Ergebnisse!P78</f>
        <v>8.55396</v>
      </c>
      <c r="E78">
        <f>Ergebnisse!Q78</f>
        <v>7.1700000000000002E-3</v>
      </c>
      <c r="F78">
        <f>Ergebnisse!O78</f>
        <v>1</v>
      </c>
    </row>
    <row r="79" spans="2:6" x14ac:dyDescent="0.45">
      <c r="B79" t="s">
        <v>15</v>
      </c>
      <c r="C79" t="s">
        <v>21</v>
      </c>
      <c r="D79">
        <f>Ergebnisse!P79</f>
        <v>13.87786</v>
      </c>
      <c r="E79">
        <f>Ergebnisse!Q79</f>
        <v>0.1163</v>
      </c>
      <c r="F79">
        <f>Ergebnisse!O79</f>
        <v>1</v>
      </c>
    </row>
    <row r="80" spans="2:6" x14ac:dyDescent="0.45">
      <c r="B80" t="s">
        <v>15</v>
      </c>
      <c r="C80" t="s">
        <v>22</v>
      </c>
      <c r="D80">
        <f>Ergebnisse!P80</f>
        <v>55.05068</v>
      </c>
      <c r="E80">
        <f>Ergebnisse!Q80</f>
        <v>4.614E-2</v>
      </c>
      <c r="F80">
        <f>Ergebnisse!O80</f>
        <v>1</v>
      </c>
    </row>
    <row r="81" spans="2:6" x14ac:dyDescent="0.45">
      <c r="B81" t="s">
        <v>15</v>
      </c>
      <c r="C81" t="s">
        <v>23</v>
      </c>
      <c r="D81">
        <f>Ergebnisse!P81</f>
        <v>51.210050000000003</v>
      </c>
      <c r="E81">
        <f>Ergebnisse!Q81</f>
        <v>4.2999999999999997E-2</v>
      </c>
      <c r="F81">
        <f>Ergebnisse!O81</f>
        <v>1</v>
      </c>
    </row>
    <row r="82" spans="2:6" x14ac:dyDescent="0.45">
      <c r="B82" t="s">
        <v>15</v>
      </c>
      <c r="C82" t="s">
        <v>24</v>
      </c>
      <c r="D82">
        <f>Ergebnisse!P82</f>
        <v>33.851329999999997</v>
      </c>
      <c r="E82">
        <f>Ergebnisse!Q82</f>
        <v>2.8400000000000002E-2</v>
      </c>
      <c r="F82">
        <f>Ergebnisse!O82</f>
        <v>1</v>
      </c>
    </row>
    <row r="83" spans="2:6" x14ac:dyDescent="0.45">
      <c r="B83" t="s">
        <v>16</v>
      </c>
      <c r="C83" t="s">
        <v>20</v>
      </c>
      <c r="D83">
        <f>Ergebnisse!P83</f>
        <v>13.11364</v>
      </c>
      <c r="E83">
        <f>Ergebnisse!Q83</f>
        <v>1.1010000000000001E-2</v>
      </c>
      <c r="F83">
        <f>Ergebnisse!O83</f>
        <v>1</v>
      </c>
    </row>
    <row r="84" spans="2:6" x14ac:dyDescent="0.45">
      <c r="B84" t="s">
        <v>16</v>
      </c>
      <c r="C84" t="s">
        <v>21</v>
      </c>
      <c r="D84">
        <f>Ergebnisse!P84</f>
        <v>13.418329999999999</v>
      </c>
      <c r="E84">
        <f>Ergebnisse!Q84</f>
        <v>1.1259999999999999E-2</v>
      </c>
      <c r="F84">
        <f>Ergebnisse!O84</f>
        <v>1</v>
      </c>
    </row>
    <row r="85" spans="2:6" x14ac:dyDescent="0.45">
      <c r="B85" t="s">
        <v>16</v>
      </c>
      <c r="C85" t="s">
        <v>22</v>
      </c>
      <c r="D85">
        <f>Ergebnisse!P85</f>
        <v>11.17581</v>
      </c>
      <c r="E85">
        <f>Ergebnisse!Q85</f>
        <v>9.3699999999999999E-3</v>
      </c>
      <c r="F85">
        <f>Ergebnisse!O85</f>
        <v>1</v>
      </c>
    </row>
    <row r="86" spans="2:6" x14ac:dyDescent="0.45">
      <c r="B86" t="s">
        <v>16</v>
      </c>
      <c r="C86" t="s">
        <v>23</v>
      </c>
      <c r="D86">
        <f>Ergebnisse!P86</f>
        <v>22.19144</v>
      </c>
      <c r="E86">
        <f>Ergebnisse!Q86</f>
        <v>1.8630000000000001E-2</v>
      </c>
      <c r="F86">
        <f>Ergebnisse!O86</f>
        <v>1</v>
      </c>
    </row>
    <row r="87" spans="2:6" x14ac:dyDescent="0.45">
      <c r="B87" t="s">
        <v>16</v>
      </c>
      <c r="C87" t="s">
        <v>24</v>
      </c>
      <c r="D87">
        <f>Ergebnisse!P87</f>
        <v>11.88302</v>
      </c>
      <c r="E87">
        <f>Ergebnisse!Q87</f>
        <v>9.9600000000000001E-3</v>
      </c>
      <c r="F87">
        <f>Ergebnisse!O87</f>
        <v>1</v>
      </c>
    </row>
    <row r="88" spans="2:6" x14ac:dyDescent="0.45">
      <c r="B88" t="s">
        <v>17</v>
      </c>
      <c r="C88" t="s">
        <v>20</v>
      </c>
      <c r="D88">
        <f>Ergebnisse!P88</f>
        <v>0</v>
      </c>
      <c r="E88">
        <f>Ergebnisse!Q88</f>
        <v>0</v>
      </c>
      <c r="F88">
        <f>Ergebnisse!O88</f>
        <v>0</v>
      </c>
    </row>
    <row r="89" spans="2:6" x14ac:dyDescent="0.45">
      <c r="B89" t="s">
        <v>17</v>
      </c>
      <c r="C89" t="s">
        <v>21</v>
      </c>
      <c r="D89">
        <f>Ergebnisse!P89</f>
        <v>0</v>
      </c>
      <c r="E89">
        <f>Ergebnisse!Q89</f>
        <v>0</v>
      </c>
      <c r="F89">
        <f>Ergebnisse!O89</f>
        <v>0</v>
      </c>
    </row>
    <row r="90" spans="2:6" x14ac:dyDescent="0.45">
      <c r="B90" t="s">
        <v>17</v>
      </c>
      <c r="C90" t="s">
        <v>22</v>
      </c>
      <c r="D90">
        <f>Ergebnisse!P90</f>
        <v>20.321100000000001</v>
      </c>
      <c r="E90">
        <f>Ergebnisse!Q90</f>
        <v>1.7059999999999999E-2</v>
      </c>
      <c r="F90">
        <f>Ergebnisse!O90</f>
        <v>1</v>
      </c>
    </row>
    <row r="91" spans="2:6" x14ac:dyDescent="0.45">
      <c r="B91" t="s">
        <v>17</v>
      </c>
      <c r="C91" t="s">
        <v>23</v>
      </c>
      <c r="D91">
        <f>Ergebnisse!P91</f>
        <v>32.743200000000002</v>
      </c>
      <c r="E91">
        <f>Ergebnisse!Q91</f>
        <v>2.7490000000000001E-2</v>
      </c>
      <c r="F91">
        <f>Ergebnisse!O91</f>
        <v>1</v>
      </c>
    </row>
    <row r="92" spans="2:6" x14ac:dyDescent="0.45">
      <c r="B92" t="s">
        <v>17</v>
      </c>
      <c r="C92" t="s">
        <v>24</v>
      </c>
      <c r="D92">
        <f>Ergebnisse!P92</f>
        <v>8.18079</v>
      </c>
      <c r="E92">
        <f>Ergebnisse!Q92</f>
        <v>6.8599999999999998E-3</v>
      </c>
      <c r="F92">
        <f>Ergebnisse!O92</f>
        <v>1</v>
      </c>
    </row>
    <row r="93" spans="2:6" x14ac:dyDescent="0.45">
      <c r="B93" t="s">
        <v>18</v>
      </c>
      <c r="C93" t="s">
        <v>20</v>
      </c>
      <c r="D93">
        <f>Ergebnisse!P93</f>
        <v>0</v>
      </c>
      <c r="E93">
        <f>Ergebnisse!Q93</f>
        <v>0</v>
      </c>
      <c r="F93">
        <f>Ergebnisse!O93</f>
        <v>0</v>
      </c>
    </row>
    <row r="94" spans="2:6" x14ac:dyDescent="0.45">
      <c r="B94" t="s">
        <v>18</v>
      </c>
      <c r="C94" t="s">
        <v>21</v>
      </c>
      <c r="D94">
        <f>Ergebnisse!P94</f>
        <v>0</v>
      </c>
      <c r="E94">
        <f>Ergebnisse!Q94</f>
        <v>0</v>
      </c>
      <c r="F94">
        <f>Ergebnisse!O94</f>
        <v>0</v>
      </c>
    </row>
    <row r="95" spans="2:6" x14ac:dyDescent="0.45">
      <c r="B95" t="s">
        <v>18</v>
      </c>
      <c r="C95" t="s">
        <v>22</v>
      </c>
      <c r="D95">
        <f>Ergebnisse!P95</f>
        <v>39.148850000000003</v>
      </c>
      <c r="E95">
        <f>Ergebnisse!Q95</f>
        <v>3.2930000000000001E-2</v>
      </c>
      <c r="F95">
        <f>Ergebnisse!O95</f>
        <v>1</v>
      </c>
    </row>
    <row r="96" spans="2:6" x14ac:dyDescent="0.45">
      <c r="B96" t="s">
        <v>18</v>
      </c>
      <c r="C96" t="s">
        <v>23</v>
      </c>
      <c r="D96">
        <f>Ergebnisse!P96</f>
        <v>41.098799999999997</v>
      </c>
      <c r="E96">
        <f>Ergebnisse!Q96</f>
        <v>3.4540000000000001E-2</v>
      </c>
      <c r="F96">
        <f>Ergebnisse!O96</f>
        <v>1</v>
      </c>
    </row>
    <row r="97" spans="2:6" x14ac:dyDescent="0.45">
      <c r="B97" t="s">
        <v>18</v>
      </c>
      <c r="C97" t="s">
        <v>24</v>
      </c>
      <c r="D97">
        <f>Ergebnisse!P97</f>
        <v>25.91188</v>
      </c>
      <c r="E97">
        <f>Ergebnisse!Q97</f>
        <v>2.1739999999999999E-2</v>
      </c>
      <c r="F97">
        <f>Ergebnisse!O97</f>
        <v>1</v>
      </c>
    </row>
    <row r="98" spans="2:6" x14ac:dyDescent="0.45">
      <c r="B98" t="s">
        <v>19</v>
      </c>
      <c r="C98" t="s">
        <v>20</v>
      </c>
      <c r="D98">
        <f>Ergebnisse!P98</f>
        <v>12.38471</v>
      </c>
      <c r="E98">
        <f>Ergebnisse!Q98</f>
        <v>1.042E-2</v>
      </c>
      <c r="F98">
        <f>Ergebnisse!O98</f>
        <v>1</v>
      </c>
    </row>
    <row r="99" spans="2:6" x14ac:dyDescent="0.45">
      <c r="B99" t="s">
        <v>19</v>
      </c>
      <c r="C99" t="s">
        <v>21</v>
      </c>
      <c r="D99">
        <f>Ergebnisse!P99</f>
        <v>16.34412</v>
      </c>
      <c r="E99">
        <f>Ergebnisse!Q99</f>
        <v>1.371E-2</v>
      </c>
      <c r="F99">
        <f>Ergebnisse!O99</f>
        <v>1</v>
      </c>
    </row>
    <row r="100" spans="2:6" x14ac:dyDescent="0.45">
      <c r="B100" t="s">
        <v>19</v>
      </c>
      <c r="C100" t="s">
        <v>22</v>
      </c>
      <c r="D100">
        <f>Ergebnisse!P100</f>
        <v>57.056660000000001</v>
      </c>
      <c r="E100">
        <f>Ergebnisse!Q100</f>
        <v>4.7989999999999998E-2</v>
      </c>
      <c r="F100">
        <f>Ergebnisse!O100</f>
        <v>1</v>
      </c>
    </row>
    <row r="101" spans="2:6" x14ac:dyDescent="0.45">
      <c r="B101" t="s">
        <v>19</v>
      </c>
      <c r="C101" t="s">
        <v>23</v>
      </c>
      <c r="D101">
        <f>Ergebnisse!P101</f>
        <v>54.165799999999997</v>
      </c>
      <c r="E101">
        <f>Ergebnisse!Q101</f>
        <v>4.5560000000000003E-2</v>
      </c>
      <c r="F101">
        <f>Ergebnisse!O101</f>
        <v>1</v>
      </c>
    </row>
    <row r="102" spans="2:6" x14ac:dyDescent="0.45">
      <c r="B102" t="s">
        <v>19</v>
      </c>
      <c r="C102" t="s">
        <v>24</v>
      </c>
      <c r="D102">
        <f>Ergebnisse!P102</f>
        <v>23.14105</v>
      </c>
      <c r="E102">
        <f>Ergebnisse!Q102</f>
        <v>1.9429999999999999E-2</v>
      </c>
      <c r="F102">
        <f>Ergebnisse!O102</f>
        <v>1</v>
      </c>
    </row>
  </sheetData>
  <autoFilter ref="B2:F102" xr:uid="{69D2A104-525C-4FE1-BD98-A7073B6E718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3BB1-C23D-4219-8FBF-6796263AA343}">
  <dimension ref="C5:N11"/>
  <sheetViews>
    <sheetView showGridLines="0" workbookViewId="0">
      <selection activeCell="G25" sqref="G25"/>
    </sheetView>
  </sheetViews>
  <sheetFormatPr defaultRowHeight="14.25" x14ac:dyDescent="0.45"/>
  <cols>
    <col min="3" max="3" width="10.265625" bestFit="1" customWidth="1"/>
    <col min="4" max="4" width="7.86328125" bestFit="1" customWidth="1"/>
    <col min="5" max="5" width="7" bestFit="1" customWidth="1"/>
    <col min="6" max="6" width="8.53125" customWidth="1"/>
    <col min="7" max="7" width="8.33203125" customWidth="1"/>
    <col min="8" max="8" width="11.59765625" customWidth="1"/>
    <col min="9" max="9" width="21.265625" bestFit="1" customWidth="1"/>
  </cols>
  <sheetData>
    <row r="5" spans="3:14" ht="14.65" thickBot="1" x14ac:dyDescent="0.5">
      <c r="F5" s="92" t="s">
        <v>52</v>
      </c>
      <c r="G5" s="93"/>
      <c r="H5" s="94"/>
      <c r="I5" s="73" t="s">
        <v>53</v>
      </c>
      <c r="M5" s="63"/>
      <c r="N5" s="63"/>
    </row>
    <row r="6" spans="3:14" ht="18" x14ac:dyDescent="0.45">
      <c r="C6" s="64" t="s">
        <v>47</v>
      </c>
      <c r="D6" s="65" t="s">
        <v>55</v>
      </c>
      <c r="E6" s="66" t="s">
        <v>48</v>
      </c>
      <c r="F6" s="65" t="s">
        <v>49</v>
      </c>
      <c r="G6" s="65" t="s">
        <v>50</v>
      </c>
      <c r="H6" s="65" t="s">
        <v>51</v>
      </c>
      <c r="I6" s="69" t="s">
        <v>54</v>
      </c>
    </row>
    <row r="7" spans="3:14" ht="23.25" x14ac:dyDescent="0.45">
      <c r="C7" s="67" t="s">
        <v>20</v>
      </c>
      <c r="D7" s="70">
        <f>COUNTIFS(Unterschiede!$F$3:$F$102,1,Unterschiede!$C$3:$C$102,C7)</f>
        <v>8</v>
      </c>
      <c r="E7" s="71">
        <f>D7/20</f>
        <v>0.4</v>
      </c>
      <c r="F7" s="72">
        <f>_xlfn.MINIFS(Unterschiede!$E$3:$E$102,Unterschiede!$F$3:$F$102,1,Unterschiede!$C$3:$C$102,C7)</f>
        <v>7.1700000000000002E-3</v>
      </c>
      <c r="G7" s="72">
        <f>_xlfn.MAXIFS(Unterschiede!$E$3:$E$102,Unterschiede!$F$3:$F$102,1,Unterschiede!$C$3:$C$102,C7)</f>
        <v>0.1123</v>
      </c>
      <c r="H7" s="72">
        <f>AVERAGEIFS(Unterschiede!$E$3:$E$102,Unterschiede!$F$3:$F$102,1,Unterschiede!$C$3:$C$102,C7)</f>
        <v>2.4196250000000002E-2</v>
      </c>
      <c r="I7" s="75"/>
    </row>
    <row r="8" spans="3:14" ht="23.25" x14ac:dyDescent="0.45">
      <c r="C8" s="67" t="s">
        <v>21</v>
      </c>
      <c r="D8" s="70">
        <f>COUNTIFS(Unterschiede!$F$3:$F$102,1,Unterschiede!$C$3:$C$102,C8)+1</f>
        <v>11</v>
      </c>
      <c r="E8" s="71">
        <f t="shared" ref="E8:E11" si="0">D8/20</f>
        <v>0.55000000000000004</v>
      </c>
      <c r="F8" s="72">
        <f>_xlfn.MINIFS(Unterschiede!$E$3:$E$102,Unterschiede!$F$3:$F$102,1,Unterschiede!$C$3:$C$102,C8)</f>
        <v>6.7799999999999996E-3</v>
      </c>
      <c r="G8" s="72">
        <f>_xlfn.MAXIFS(Unterschiede!$E$3:$E$102,Unterschiede!$F$3:$F$102,1,Unterschiede!$C$3:$C$102,C8)</f>
        <v>0.1163</v>
      </c>
      <c r="H8" s="72">
        <f>AVERAGEIFS(Unterschiede!$E$3:$E$102,Unterschiede!$F$3:$F$102,1,Unterschiede!$C$3:$C$102,C8)</f>
        <v>2.0772999999999996E-2</v>
      </c>
      <c r="I8" s="74">
        <f>(2.8393*3)/(2.8393*3+1190)</f>
        <v>7.1070277715501789E-3</v>
      </c>
    </row>
    <row r="9" spans="3:14" ht="23.25" x14ac:dyDescent="0.45">
      <c r="C9" s="67" t="s">
        <v>22</v>
      </c>
      <c r="D9" s="70">
        <f>COUNTIFS(Unterschiede!$F$3:$F$102,1,Unterschiede!$C$3:$C$102,C9)</f>
        <v>17</v>
      </c>
      <c r="E9" s="71">
        <f t="shared" si="0"/>
        <v>0.85</v>
      </c>
      <c r="F9" s="72">
        <f>_xlfn.MINIFS(Unterschiede!$E$3:$E$102,Unterschiede!$F$3:$F$102,1,Unterschiede!$C$3:$C$102,C9)</f>
        <v>7.1999999999999998E-3</v>
      </c>
      <c r="G9" s="72">
        <f>_xlfn.MAXIFS(Unterschiede!$E$3:$E$102,Unterschiede!$F$3:$F$102,1,Unterschiede!$C$3:$C$102,C9)</f>
        <v>4.7989999999999998E-2</v>
      </c>
      <c r="H9" s="72">
        <f>AVERAGEIFS(Unterschiede!$E$3:$E$102,Unterschiede!$F$3:$F$102,1,Unterschiede!$C$3:$C$102,C9)</f>
        <v>2.5078235294117651E-2</v>
      </c>
      <c r="I9" s="76"/>
    </row>
    <row r="10" spans="3:14" ht="23.25" x14ac:dyDescent="0.45">
      <c r="C10" s="67" t="s">
        <v>23</v>
      </c>
      <c r="D10" s="70">
        <f>COUNTIFS(Unterschiede!$F$3:$F$102,1,Unterschiede!$C$3:$C$102,C10)</f>
        <v>17</v>
      </c>
      <c r="E10" s="71">
        <f t="shared" si="0"/>
        <v>0.85</v>
      </c>
      <c r="F10" s="72">
        <f>_xlfn.MINIFS(Unterschiede!$E$3:$E$102,Unterschiede!$F$3:$F$102,1,Unterschiede!$C$3:$C$102,C10)</f>
        <v>8.6899999999999998E-3</v>
      </c>
      <c r="G10" s="72">
        <f>_xlfn.MAXIFS(Unterschiede!$E$3:$E$102,Unterschiede!$F$3:$F$102,1,Unterschiede!$C$3:$C$102,C10)</f>
        <v>5.2310000000000002E-2</v>
      </c>
      <c r="H10" s="72">
        <f>AVERAGEIFS(Unterschiede!$E$3:$E$102,Unterschiede!$F$3:$F$102,1,Unterschiede!$C$3:$C$102,C10)</f>
        <v>3.2423529411764698E-2</v>
      </c>
      <c r="I10" s="76"/>
    </row>
    <row r="11" spans="3:14" ht="23.65" thickBot="1" x14ac:dyDescent="0.5">
      <c r="C11" s="68" t="s">
        <v>24</v>
      </c>
      <c r="D11" s="70">
        <f>COUNTIFS(Unterschiede!$F$3:$F$102,1,Unterschiede!$C$3:$C$102,C11)</f>
        <v>13</v>
      </c>
      <c r="E11" s="71">
        <f t="shared" si="0"/>
        <v>0.65</v>
      </c>
      <c r="F11" s="72">
        <f>_xlfn.MINIFS(Unterschiede!$E$3:$E$102,Unterschiede!$F$3:$F$102,1,Unterschiede!$C$3:$C$102,C11)</f>
        <v>6.6899999999999998E-3</v>
      </c>
      <c r="G11" s="72">
        <f>_xlfn.MAXIFS(Unterschiede!$E$3:$E$102,Unterschiede!$F$3:$F$102,1,Unterschiede!$C$3:$C$102,C11)</f>
        <v>3.2680000000000001E-2</v>
      </c>
      <c r="H11" s="72">
        <f>AVERAGEIFS(Unterschiede!$E$3:$E$102,Unterschiede!$F$3:$F$102,1,Unterschiede!$C$3:$C$102,C11)</f>
        <v>2.0552307692307696E-2</v>
      </c>
      <c r="I11" s="77"/>
    </row>
  </sheetData>
  <mergeCells count="1">
    <mergeCell ref="F5:H5"/>
  </mergeCells>
  <pageMargins left="0.7" right="0.7" top="0.75" bottom="0.75" header="0.3" footer="0.3"/>
  <ignoredErrors>
    <ignoredError sqref="D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2431-44DE-4AD1-AFD6-DC8B1E2F5468}">
  <dimension ref="A1:W62"/>
  <sheetViews>
    <sheetView topLeftCell="A15" zoomScale="70" zoomScaleNormal="70" workbookViewId="0">
      <selection activeCell="B7" sqref="B7"/>
    </sheetView>
  </sheetViews>
  <sheetFormatPr defaultRowHeight="14.25" x14ac:dyDescent="0.45"/>
  <cols>
    <col min="3" max="3" width="8.19921875" customWidth="1"/>
    <col min="4" max="23" width="10.1328125" bestFit="1" customWidth="1"/>
  </cols>
  <sheetData>
    <row r="1" spans="1:23" x14ac:dyDescent="0.45">
      <c r="A1" t="s">
        <v>56</v>
      </c>
    </row>
    <row r="2" spans="1:23" x14ac:dyDescent="0.45">
      <c r="A2" t="s">
        <v>57</v>
      </c>
    </row>
    <row r="3" spans="1:23" x14ac:dyDescent="0.45">
      <c r="A3" t="s">
        <v>58</v>
      </c>
    </row>
    <row r="5" spans="1:23" x14ac:dyDescent="0.45">
      <c r="A5" t="s">
        <v>60</v>
      </c>
      <c r="B5" t="s">
        <v>71</v>
      </c>
    </row>
    <row r="6" spans="1:23" x14ac:dyDescent="0.45">
      <c r="A6" t="s">
        <v>61</v>
      </c>
      <c r="B6" t="s">
        <v>72</v>
      </c>
      <c r="D6" s="95" t="s">
        <v>59</v>
      </c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</row>
    <row r="7" spans="1:23" x14ac:dyDescent="0.45"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</row>
    <row r="8" spans="1:23" ht="18" x14ac:dyDescent="0.4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  <c r="P8" s="1" t="s">
        <v>12</v>
      </c>
      <c r="Q8" s="1" t="s">
        <v>13</v>
      </c>
      <c r="R8" s="1" t="s">
        <v>14</v>
      </c>
      <c r="S8" s="1" t="s">
        <v>15</v>
      </c>
      <c r="T8" s="1" t="s">
        <v>16</v>
      </c>
      <c r="U8" s="1" t="s">
        <v>17</v>
      </c>
      <c r="V8" s="1" t="s">
        <v>18</v>
      </c>
      <c r="W8" s="1" t="s">
        <v>19</v>
      </c>
    </row>
    <row r="9" spans="1:23" ht="23.25" x14ac:dyDescent="0.45">
      <c r="C9" s="81" t="s">
        <v>29</v>
      </c>
      <c r="D9" s="82" t="str">
        <f>IF($P$3=0,"-","")</f>
        <v>-</v>
      </c>
      <c r="E9" s="82" t="s">
        <v>45</v>
      </c>
      <c r="F9" s="83">
        <v>1.5164</v>
      </c>
      <c r="G9" s="83" t="s">
        <v>45</v>
      </c>
      <c r="H9" s="83" t="str">
        <f>IF($P23=0,"-","")</f>
        <v/>
      </c>
      <c r="I9" s="83" t="s">
        <v>45</v>
      </c>
      <c r="J9" s="83">
        <v>4.8604700000000003</v>
      </c>
      <c r="K9" s="83" t="s">
        <v>45</v>
      </c>
      <c r="L9" s="83" t="s">
        <v>45</v>
      </c>
      <c r="M9" s="83" t="s">
        <v>45</v>
      </c>
      <c r="N9" s="83" t="s">
        <v>45</v>
      </c>
      <c r="O9" s="83" t="s">
        <v>45</v>
      </c>
      <c r="P9" s="83" t="s">
        <v>45</v>
      </c>
      <c r="Q9" s="83" t="s">
        <v>45</v>
      </c>
      <c r="R9" s="83" t="s">
        <v>45</v>
      </c>
      <c r="S9" s="83" t="s">
        <v>45</v>
      </c>
      <c r="T9" s="83">
        <v>-3.0745300000000002</v>
      </c>
      <c r="U9" s="83" t="s">
        <v>45</v>
      </c>
      <c r="V9" s="83" t="s">
        <v>45</v>
      </c>
      <c r="W9" s="83" t="s">
        <v>45</v>
      </c>
    </row>
    <row r="10" spans="1:23" ht="23.25" x14ac:dyDescent="0.45">
      <c r="C10" s="81" t="s">
        <v>30</v>
      </c>
      <c r="D10" s="82" t="s">
        <v>45</v>
      </c>
      <c r="E10" s="83" t="s">
        <v>45</v>
      </c>
      <c r="F10" s="83">
        <v>-2.9718499999999999</v>
      </c>
      <c r="G10" s="83">
        <v>3.9216700000000002</v>
      </c>
      <c r="H10" s="83" t="s">
        <v>45</v>
      </c>
      <c r="I10" s="83">
        <v>5.1671800000000001</v>
      </c>
      <c r="J10" s="83">
        <v>6.4989800000000004</v>
      </c>
      <c r="K10" s="83" t="s">
        <v>45</v>
      </c>
      <c r="L10" s="83" t="s">
        <v>45</v>
      </c>
      <c r="M10" s="83" t="s">
        <v>45</v>
      </c>
      <c r="N10" s="83" t="s">
        <v>45</v>
      </c>
      <c r="O10" s="83" t="s">
        <v>45</v>
      </c>
      <c r="P10" s="83" t="s">
        <v>45</v>
      </c>
      <c r="Q10" s="83" t="s">
        <v>45</v>
      </c>
      <c r="R10" s="83" t="s">
        <v>45</v>
      </c>
      <c r="S10" s="83" t="s">
        <v>45</v>
      </c>
      <c r="T10" s="83">
        <v>-4.0761700000000003</v>
      </c>
      <c r="U10" s="83" t="s">
        <v>45</v>
      </c>
      <c r="V10" s="83" t="s">
        <v>45</v>
      </c>
      <c r="W10" s="83" t="s">
        <v>45</v>
      </c>
    </row>
    <row r="11" spans="1:23" ht="23.25" x14ac:dyDescent="0.45">
      <c r="C11" s="81" t="s">
        <v>31</v>
      </c>
      <c r="D11" s="82" t="s">
        <v>45</v>
      </c>
      <c r="E11" s="83" t="s">
        <v>45</v>
      </c>
      <c r="F11" s="83">
        <v>-1.22925</v>
      </c>
      <c r="G11" s="83" t="s">
        <v>45</v>
      </c>
      <c r="H11" s="83" t="s">
        <v>45</v>
      </c>
      <c r="I11" s="83" t="s">
        <v>45</v>
      </c>
      <c r="J11" s="83" t="s">
        <v>45</v>
      </c>
      <c r="K11" s="83" t="s">
        <v>45</v>
      </c>
      <c r="L11" s="83" t="s">
        <v>45</v>
      </c>
      <c r="M11" s="83" t="s">
        <v>45</v>
      </c>
      <c r="N11" s="83" t="s">
        <v>45</v>
      </c>
      <c r="O11" s="83" t="s">
        <v>45</v>
      </c>
      <c r="P11" s="83" t="s">
        <v>45</v>
      </c>
      <c r="Q11" s="83" t="s">
        <v>45</v>
      </c>
      <c r="R11" s="83" t="s">
        <v>45</v>
      </c>
      <c r="S11" s="83">
        <v>-3.9475099999999999</v>
      </c>
      <c r="T11" s="83">
        <v>-4.0761700000000003</v>
      </c>
      <c r="U11" s="83" t="s">
        <v>45</v>
      </c>
      <c r="V11" s="83" t="s">
        <v>45</v>
      </c>
      <c r="W11" s="83">
        <v>-4.6079499999999998</v>
      </c>
    </row>
    <row r="12" spans="1:23" ht="23.25" x14ac:dyDescent="0.45">
      <c r="C12" s="81" t="s">
        <v>32</v>
      </c>
      <c r="D12" s="82" t="s">
        <v>45</v>
      </c>
      <c r="E12" s="83" t="s">
        <v>45</v>
      </c>
      <c r="F12" s="83">
        <v>-4.9110300000000002</v>
      </c>
      <c r="G12" s="83" t="s">
        <v>45</v>
      </c>
      <c r="H12" s="83" t="s">
        <v>45</v>
      </c>
      <c r="I12" s="83">
        <v>4.55213</v>
      </c>
      <c r="J12" s="83" t="s">
        <v>45</v>
      </c>
      <c r="K12" s="83" t="s">
        <v>45</v>
      </c>
      <c r="L12" s="83" t="s">
        <v>45</v>
      </c>
      <c r="M12" s="83" t="s">
        <v>45</v>
      </c>
      <c r="N12" s="83" t="s">
        <v>45</v>
      </c>
      <c r="O12" s="83" t="s">
        <v>45</v>
      </c>
      <c r="P12" s="83" t="s">
        <v>45</v>
      </c>
      <c r="Q12" s="83" t="s">
        <v>45</v>
      </c>
      <c r="R12" s="83" t="s">
        <v>45</v>
      </c>
      <c r="S12" s="83" t="s">
        <v>45</v>
      </c>
      <c r="T12" s="83" t="s">
        <v>45</v>
      </c>
      <c r="U12" s="83" t="s">
        <v>45</v>
      </c>
      <c r="V12" s="83" t="s">
        <v>45</v>
      </c>
      <c r="W12" s="83" t="s">
        <v>45</v>
      </c>
    </row>
    <row r="13" spans="1:23" ht="23.25" x14ac:dyDescent="0.45">
      <c r="C13" s="81" t="s">
        <v>33</v>
      </c>
      <c r="D13" s="82" t="str">
        <f>IF($P$3=0,"-","")</f>
        <v>-</v>
      </c>
      <c r="E13" s="83" t="s">
        <v>45</v>
      </c>
      <c r="F13" s="83">
        <v>-2.2556600000000002</v>
      </c>
      <c r="G13" s="83" t="str">
        <f>IF($P18=0,"-","")</f>
        <v>-</v>
      </c>
      <c r="H13" s="83" t="str">
        <f>IF($P23=0,"-","")</f>
        <v/>
      </c>
      <c r="I13" s="83">
        <v>2.26667</v>
      </c>
      <c r="J13" s="83" t="str">
        <f>IF($P33=0,"-","")</f>
        <v/>
      </c>
      <c r="K13" s="83" t="str">
        <f>IF($P38=0,"-","")</f>
        <v/>
      </c>
      <c r="L13" s="83" t="str">
        <f>IF($P43=0,"-","")</f>
        <v>-</v>
      </c>
      <c r="M13" s="83" t="str">
        <f>IF($P48=0,"-","")</f>
        <v/>
      </c>
      <c r="N13" s="83" t="str">
        <f>IF($P53=0,"-","")</f>
        <v>-</v>
      </c>
      <c r="O13" s="83" t="str">
        <f>IF($P58=0,"-","")</f>
        <v/>
      </c>
      <c r="P13" s="83">
        <v>4.2267200000000003</v>
      </c>
      <c r="Q13" s="83" t="str">
        <f>IF($P68=0,"-","")</f>
        <v>-</v>
      </c>
      <c r="R13" s="83" t="str">
        <f>IF($P73=0,"-","")</f>
        <v>-</v>
      </c>
      <c r="S13" s="83" t="str">
        <f>IF($P78=0,"-","")</f>
        <v>-</v>
      </c>
      <c r="T13" s="83" t="str">
        <f>IF($P83=0,"-","")</f>
        <v>-</v>
      </c>
      <c r="U13" s="83" t="str">
        <f>IF($P88=0,"-","")</f>
        <v>-</v>
      </c>
      <c r="V13" s="83" t="str">
        <f>IF($P93=0,"-","")</f>
        <v>-</v>
      </c>
      <c r="W13" s="83">
        <v>-4.7895399999999997</v>
      </c>
    </row>
    <row r="14" spans="1:23" ht="23.25" x14ac:dyDescent="0.45">
      <c r="C14" s="81" t="s">
        <v>34</v>
      </c>
      <c r="D14" s="78" t="str">
        <f>IF($P$3=0,"-","")</f>
        <v>-</v>
      </c>
      <c r="E14" s="80" t="s">
        <v>45</v>
      </c>
      <c r="F14" s="80" t="s">
        <v>45</v>
      </c>
      <c r="G14" s="80" t="str">
        <f>IF($P18=0,"-","")</f>
        <v>-</v>
      </c>
      <c r="H14" s="80" t="str">
        <f>IF($P23=0,"-","")</f>
        <v/>
      </c>
      <c r="I14" s="80" t="str">
        <f>IF($P28=0,"-","")</f>
        <v>-</v>
      </c>
      <c r="J14" s="80" t="str">
        <f>IF($P33=0,"-","")</f>
        <v/>
      </c>
      <c r="K14" s="80" t="str">
        <f>IF($P38=0,"-","")</f>
        <v/>
      </c>
      <c r="L14" s="80" t="str">
        <f>IF($P43=0,"-","")</f>
        <v>-</v>
      </c>
      <c r="M14" s="80" t="str">
        <f>IF($P48=0,"-","")</f>
        <v/>
      </c>
      <c r="N14" s="80" t="str">
        <f>IF($P53=0,"-","")</f>
        <v>-</v>
      </c>
      <c r="O14" s="80" t="str">
        <f>IF($P58=0,"-","")</f>
        <v/>
      </c>
      <c r="P14" s="80">
        <v>4.3456700000000001</v>
      </c>
      <c r="Q14" s="80" t="str">
        <f>IF($P68=0,"-","")</f>
        <v>-</v>
      </c>
      <c r="R14" s="80" t="str">
        <f>IF($P73=0,"-","")</f>
        <v>-</v>
      </c>
      <c r="S14" s="80" t="str">
        <f>IF($P78=0,"-","")</f>
        <v>-</v>
      </c>
      <c r="T14" s="80" t="str">
        <f>IF($P83=0,"-","")</f>
        <v>-</v>
      </c>
      <c r="U14" s="80" t="str">
        <f>IF($P88=0,"-","")</f>
        <v>-</v>
      </c>
      <c r="V14" s="80" t="str">
        <f>IF($P93=0,"-","")</f>
        <v>-</v>
      </c>
      <c r="W14" s="80">
        <v>-3.0304600000000002</v>
      </c>
    </row>
    <row r="18" spans="3:23" x14ac:dyDescent="0.45">
      <c r="D18" s="95" t="s">
        <v>62</v>
      </c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</row>
    <row r="19" spans="3:23" x14ac:dyDescent="0.45"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</row>
    <row r="20" spans="3:23" ht="18" x14ac:dyDescent="0.45">
      <c r="D20" s="1" t="s">
        <v>0</v>
      </c>
      <c r="E20" s="1" t="s">
        <v>1</v>
      </c>
      <c r="F20" s="1" t="s">
        <v>2</v>
      </c>
      <c r="G20" s="1" t="s">
        <v>3</v>
      </c>
      <c r="H20" s="1" t="s">
        <v>4</v>
      </c>
      <c r="I20" s="1" t="s">
        <v>5</v>
      </c>
      <c r="J20" s="1" t="s">
        <v>6</v>
      </c>
      <c r="K20" s="1" t="s">
        <v>7</v>
      </c>
      <c r="L20" s="1" t="s">
        <v>8</v>
      </c>
      <c r="M20" s="1" t="s">
        <v>9</v>
      </c>
      <c r="N20" s="1" t="s">
        <v>10</v>
      </c>
      <c r="O20" s="1" t="s">
        <v>11</v>
      </c>
      <c r="P20" s="1" t="s">
        <v>12</v>
      </c>
      <c r="Q20" s="1" t="s">
        <v>13</v>
      </c>
      <c r="R20" s="1" t="s">
        <v>14</v>
      </c>
      <c r="S20" s="1" t="s">
        <v>15</v>
      </c>
      <c r="T20" s="1" t="s">
        <v>16</v>
      </c>
      <c r="U20" s="1" t="s">
        <v>17</v>
      </c>
      <c r="V20" s="1" t="s">
        <v>18</v>
      </c>
      <c r="W20" s="1" t="s">
        <v>19</v>
      </c>
    </row>
    <row r="21" spans="3:23" ht="23.25" x14ac:dyDescent="0.45">
      <c r="C21" s="81" t="s">
        <v>29</v>
      </c>
      <c r="D21" s="80" t="s">
        <v>45</v>
      </c>
      <c r="E21" s="80" t="s">
        <v>45</v>
      </c>
      <c r="F21" s="80" t="s">
        <v>45</v>
      </c>
      <c r="G21" s="80" t="s">
        <v>45</v>
      </c>
      <c r="H21" s="80" t="s">
        <v>45</v>
      </c>
      <c r="I21" s="80" t="s">
        <v>45</v>
      </c>
      <c r="J21" s="80">
        <v>4.6484800000000002</v>
      </c>
      <c r="K21" s="80" t="s">
        <v>45</v>
      </c>
      <c r="L21" s="80" t="s">
        <v>45</v>
      </c>
      <c r="M21" s="80" t="s">
        <v>45</v>
      </c>
      <c r="N21" s="80" t="s">
        <v>45</v>
      </c>
      <c r="O21" s="80" t="s">
        <v>45</v>
      </c>
      <c r="P21" s="80" t="s">
        <v>45</v>
      </c>
      <c r="Q21" s="80" t="s">
        <v>45</v>
      </c>
      <c r="R21" s="80" t="s">
        <v>45</v>
      </c>
      <c r="S21" s="80" t="s">
        <v>45</v>
      </c>
      <c r="T21" s="80" t="s">
        <v>45</v>
      </c>
      <c r="U21" s="80" t="s">
        <v>45</v>
      </c>
      <c r="V21" s="80" t="s">
        <v>45</v>
      </c>
      <c r="W21" s="80" t="s">
        <v>45</v>
      </c>
    </row>
    <row r="22" spans="3:23" ht="23.25" x14ac:dyDescent="0.45">
      <c r="C22" s="81" t="s">
        <v>30</v>
      </c>
      <c r="D22" s="84">
        <v>0.23796999999999999</v>
      </c>
      <c r="E22" s="80" t="s">
        <v>45</v>
      </c>
      <c r="F22" s="80" t="s">
        <v>45</v>
      </c>
      <c r="G22" s="80" t="str">
        <f>IF($P19=0,"-","")</f>
        <v>-</v>
      </c>
      <c r="H22" s="80" t="s">
        <v>45</v>
      </c>
      <c r="I22" s="80">
        <v>4.1228600000000002</v>
      </c>
      <c r="J22" s="80">
        <v>6.0671299999999997</v>
      </c>
      <c r="K22" s="80" t="str">
        <f>IF($P39=0,"-","")</f>
        <v>-</v>
      </c>
      <c r="L22" s="80" t="str">
        <f>IF($P44=0,"-","")</f>
        <v/>
      </c>
      <c r="M22" s="80" t="str">
        <f>IF($P49=0,"-","")</f>
        <v/>
      </c>
      <c r="N22" s="80" t="str">
        <f>IF($P54=0,"-","")</f>
        <v>-</v>
      </c>
      <c r="O22" s="80">
        <v>-3.6171799999999998</v>
      </c>
      <c r="P22" s="80" t="str">
        <f>IF($P64=0,"-","")</f>
        <v>-</v>
      </c>
      <c r="Q22" s="80" t="str">
        <f>IF($P69=0,"-","")</f>
        <v>-</v>
      </c>
      <c r="R22" s="80" t="str">
        <f>IF($P74=0,"-","")</f>
        <v>-</v>
      </c>
      <c r="S22" s="80" t="str">
        <f>IF($P79=0,"-","")</f>
        <v>-</v>
      </c>
      <c r="T22" s="80">
        <v>-4.6738099999999996</v>
      </c>
      <c r="U22" s="80" t="str">
        <f>IF($P89=0,"-","")</f>
        <v>-</v>
      </c>
      <c r="V22" s="80" t="str">
        <f>IF($P94=0,"-","")</f>
        <v>-</v>
      </c>
      <c r="W22" s="80" t="s">
        <v>63</v>
      </c>
    </row>
    <row r="23" spans="3:23" ht="23.25" x14ac:dyDescent="0.45">
      <c r="C23" s="81" t="s">
        <v>31</v>
      </c>
      <c r="D23" s="80" t="s">
        <v>45</v>
      </c>
      <c r="E23" s="80" t="s">
        <v>45</v>
      </c>
      <c r="F23" s="80" t="s">
        <v>45</v>
      </c>
      <c r="G23" s="80" t="str">
        <f>IF($P19=0,"-","")</f>
        <v>-</v>
      </c>
      <c r="H23" s="80" t="s">
        <v>45</v>
      </c>
      <c r="I23" s="80" t="str">
        <f>IF($P29=0,"-","")</f>
        <v>-</v>
      </c>
      <c r="J23" s="80" t="str">
        <f>IF($P34=0,"-","")</f>
        <v/>
      </c>
      <c r="K23" s="80" t="str">
        <f>IF($P39=0,"-","")</f>
        <v>-</v>
      </c>
      <c r="L23" s="80" t="str">
        <f>IF($P44=0,"-","")</f>
        <v/>
      </c>
      <c r="M23" s="80" t="str">
        <f>IF($P49=0,"-","")</f>
        <v/>
      </c>
      <c r="N23" s="80" t="str">
        <f>IF($P54=0,"-","")</f>
        <v>-</v>
      </c>
      <c r="O23" s="80" t="str">
        <f>IF($P59=0,"-","")</f>
        <v/>
      </c>
      <c r="P23" s="80" t="str">
        <f>IF($P64=0,"-","")</f>
        <v>-</v>
      </c>
      <c r="Q23" s="80" t="str">
        <f>IF($P69=0,"-","")</f>
        <v>-</v>
      </c>
      <c r="R23" s="80" t="str">
        <f>IF($P74=0,"-","")</f>
        <v>-</v>
      </c>
      <c r="S23" s="80">
        <v>-4.4962999999999997</v>
      </c>
      <c r="T23" s="80" t="str">
        <f>IF($P84=0,"-","")</f>
        <v>-</v>
      </c>
      <c r="U23" s="80" t="str">
        <f>IF($P89=0,"-","")</f>
        <v>-</v>
      </c>
      <c r="V23" s="80" t="str">
        <f>IF($P94=0,"-","")</f>
        <v>-</v>
      </c>
      <c r="W23" s="80">
        <v>-5.2287999999999997</v>
      </c>
    </row>
    <row r="24" spans="3:23" ht="23.25" x14ac:dyDescent="0.45">
      <c r="C24" s="81" t="s">
        <v>32</v>
      </c>
      <c r="D24" s="80" t="s">
        <v>45</v>
      </c>
      <c r="E24" s="80" t="s">
        <v>45</v>
      </c>
      <c r="F24" s="80">
        <v>-4.3221299999999996</v>
      </c>
      <c r="G24" s="80" t="str">
        <f>IF($P19=0,"-","")</f>
        <v>-</v>
      </c>
      <c r="H24" s="80" t="s">
        <v>45</v>
      </c>
      <c r="I24" s="80">
        <v>3.8220700000000001</v>
      </c>
      <c r="J24" s="80" t="str">
        <f>IF($P34=0,"-","")</f>
        <v/>
      </c>
      <c r="K24" s="80" t="str">
        <f>IF($P39=0,"-","")</f>
        <v>-</v>
      </c>
      <c r="L24" s="80" t="str">
        <f>IF($P44=0,"-","")</f>
        <v/>
      </c>
      <c r="M24" s="80">
        <v>-4.1394099999999998</v>
      </c>
      <c r="N24" s="80" t="str">
        <f>IF($P54=0,"-","")</f>
        <v>-</v>
      </c>
      <c r="O24" s="80" t="str">
        <f>IF($P59=0,"-","")</f>
        <v/>
      </c>
      <c r="P24" s="80" t="str">
        <f>IF($P64=0,"-","")</f>
        <v>-</v>
      </c>
      <c r="Q24" s="80">
        <v>-4.1394099999999998</v>
      </c>
      <c r="R24" s="80" t="str">
        <f>IF($P74=0,"-","")</f>
        <v>-</v>
      </c>
      <c r="S24" s="80" t="str">
        <f>IF($P79=0,"-","")</f>
        <v>-</v>
      </c>
      <c r="T24" s="80" t="str">
        <f>IF($P84=0,"-","")</f>
        <v>-</v>
      </c>
      <c r="U24" s="80" t="str">
        <f>IF($P89=0,"-","")</f>
        <v>-</v>
      </c>
      <c r="V24" s="80" t="str">
        <f>IF($P94=0,"-","")</f>
        <v>-</v>
      </c>
      <c r="W24" s="80" t="str">
        <f>IF($P99=0,"-","")</f>
        <v>-</v>
      </c>
    </row>
    <row r="25" spans="3:23" ht="23.25" x14ac:dyDescent="0.45">
      <c r="C25" s="81" t="s">
        <v>33</v>
      </c>
      <c r="D25" s="80" t="s">
        <v>45</v>
      </c>
      <c r="E25" s="80" t="s">
        <v>45</v>
      </c>
      <c r="F25" s="80" t="s">
        <v>45</v>
      </c>
      <c r="G25" s="80" t="str">
        <f>IF($P19=0,"-","")</f>
        <v>-</v>
      </c>
      <c r="H25" s="80" t="s">
        <v>45</v>
      </c>
      <c r="I25" s="80" t="str">
        <f>IF($P29=0,"-","")</f>
        <v>-</v>
      </c>
      <c r="J25" s="80" t="str">
        <f>IF($P34=0,"-","")</f>
        <v/>
      </c>
      <c r="K25" s="80" t="str">
        <f>IF($P39=0,"-","")</f>
        <v>-</v>
      </c>
      <c r="L25" s="80" t="str">
        <f>IF($P44=0,"-","")</f>
        <v/>
      </c>
      <c r="M25" s="80" t="str">
        <f>IF($P49=0,"-","")</f>
        <v/>
      </c>
      <c r="N25" s="80" t="str">
        <f>IF($P54=0,"-","")</f>
        <v>-</v>
      </c>
      <c r="O25" s="80" t="str">
        <f>IF($P59=0,"-","")</f>
        <v/>
      </c>
      <c r="P25" s="80">
        <v>3.9705699999999999</v>
      </c>
      <c r="Q25" s="80" t="str">
        <f>IF($P69=0,"-","")</f>
        <v>-</v>
      </c>
      <c r="R25" s="80" t="str">
        <f>IF($P74=0,"-","")</f>
        <v>-</v>
      </c>
      <c r="S25" s="80" t="str">
        <f>IF($P79=0,"-","")</f>
        <v>-</v>
      </c>
      <c r="T25" s="80" t="str">
        <f>IF($P84=0,"-","")</f>
        <v>-</v>
      </c>
      <c r="U25" s="80" t="str">
        <f>IF($P89=0,"-","")</f>
        <v>-</v>
      </c>
      <c r="V25" s="80" t="str">
        <f>IF($P94=0,"-","")</f>
        <v>-</v>
      </c>
      <c r="W25" s="80">
        <v>-5.3202800000000003</v>
      </c>
    </row>
    <row r="26" spans="3:23" ht="23.25" x14ac:dyDescent="0.45">
      <c r="C26" s="81" t="s">
        <v>34</v>
      </c>
      <c r="D26" s="80" t="s">
        <v>45</v>
      </c>
      <c r="E26" s="80" t="s">
        <v>45</v>
      </c>
      <c r="F26" s="80" t="s">
        <v>45</v>
      </c>
      <c r="G26" s="80" t="str">
        <f>IF($P19=0,"-","")</f>
        <v>-</v>
      </c>
      <c r="H26" s="80" t="s">
        <v>45</v>
      </c>
      <c r="I26" s="80" t="str">
        <f>IF($P29=0,"-","")</f>
        <v>-</v>
      </c>
      <c r="J26" s="80" t="str">
        <f>IF($P34=0,"-","")</f>
        <v/>
      </c>
      <c r="K26" s="80" t="str">
        <f>IF($P39=0,"-","")</f>
        <v>-</v>
      </c>
      <c r="L26" s="80" t="str">
        <f>IF($P44=0,"-","")</f>
        <v/>
      </c>
      <c r="M26" s="80" t="str">
        <f>IF($P49=0,"-","")</f>
        <v/>
      </c>
      <c r="N26" s="80" t="str">
        <f>IF($P54=0,"-","")</f>
        <v>-</v>
      </c>
      <c r="O26" s="80" t="str">
        <f>IF($P59=0,"-","")</f>
        <v/>
      </c>
      <c r="P26" s="80">
        <v>4.1462000000000003</v>
      </c>
      <c r="Q26" s="80" t="str">
        <f>IF($P69=0,"-","")</f>
        <v>-</v>
      </c>
      <c r="R26" s="80" t="str">
        <f>IF($P74=0,"-","")</f>
        <v>-</v>
      </c>
      <c r="S26" s="80" t="str">
        <f>IF($P79=0,"-","")</f>
        <v>-</v>
      </c>
      <c r="T26" s="80" t="str">
        <f>IF($P84=0,"-","")</f>
        <v>-</v>
      </c>
      <c r="U26" s="80" t="str">
        <f>IF($P89=0,"-","")</f>
        <v>-</v>
      </c>
      <c r="V26" s="80" t="str">
        <f>IF($P94=0,"-","")</f>
        <v>-</v>
      </c>
      <c r="W26" s="80">
        <v>-4.3929</v>
      </c>
    </row>
    <row r="30" spans="3:23" x14ac:dyDescent="0.45">
      <c r="D30" s="95" t="s">
        <v>64</v>
      </c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</row>
    <row r="31" spans="3:23" x14ac:dyDescent="0.45"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</row>
    <row r="32" spans="3:23" ht="18" x14ac:dyDescent="0.45">
      <c r="D32" s="1" t="s">
        <v>0</v>
      </c>
      <c r="E32" s="1" t="s">
        <v>1</v>
      </c>
      <c r="F32" s="1" t="s">
        <v>2</v>
      </c>
      <c r="G32" s="1" t="s">
        <v>3</v>
      </c>
      <c r="H32" s="1" t="s">
        <v>4</v>
      </c>
      <c r="I32" s="1" t="s">
        <v>5</v>
      </c>
      <c r="J32" s="1" t="s">
        <v>6</v>
      </c>
      <c r="K32" s="1" t="s">
        <v>7</v>
      </c>
      <c r="L32" s="1" t="s">
        <v>8</v>
      </c>
      <c r="M32" s="1" t="s">
        <v>9</v>
      </c>
      <c r="N32" s="1" t="s">
        <v>10</v>
      </c>
      <c r="O32" s="1" t="s">
        <v>11</v>
      </c>
      <c r="P32" s="1" t="s">
        <v>12</v>
      </c>
      <c r="Q32" s="1" t="s">
        <v>13</v>
      </c>
      <c r="R32" s="1" t="s">
        <v>14</v>
      </c>
      <c r="S32" s="1" t="s">
        <v>15</v>
      </c>
      <c r="T32" s="1" t="s">
        <v>16</v>
      </c>
      <c r="U32" s="1" t="s">
        <v>17</v>
      </c>
      <c r="V32" s="1" t="s">
        <v>18</v>
      </c>
      <c r="W32" s="1" t="s">
        <v>19</v>
      </c>
    </row>
    <row r="33" spans="3:23" ht="23.25" x14ac:dyDescent="0.45">
      <c r="C33" s="81" t="s">
        <v>29</v>
      </c>
      <c r="D33" s="80">
        <v>-3.9914299999999998</v>
      </c>
      <c r="E33" s="80">
        <v>-2.91635</v>
      </c>
      <c r="F33" s="80" t="str">
        <f>IF($P15=0,"-","")</f>
        <v>-</v>
      </c>
      <c r="G33" s="80">
        <v>-5.4567800000000002</v>
      </c>
      <c r="H33" s="80" t="s">
        <v>45</v>
      </c>
      <c r="I33" s="80" t="str">
        <f>IF($P30=0,"-","")</f>
        <v>-</v>
      </c>
      <c r="J33" s="80" t="s">
        <v>45</v>
      </c>
      <c r="K33" s="80" t="str">
        <f>IF($P40=0,"-","")</f>
        <v>-</v>
      </c>
      <c r="L33" s="80" t="str">
        <f>IF($P45=0,"-","")</f>
        <v/>
      </c>
      <c r="M33" s="80" t="str">
        <f>IF($P50=0,"-","")</f>
        <v/>
      </c>
      <c r="N33" s="80" t="str">
        <f>IF($P55=0,"-","")</f>
        <v>-</v>
      </c>
      <c r="O33" s="80">
        <v>-4.0331599999999996</v>
      </c>
      <c r="P33" s="80" t="str">
        <f>IF($P65=0,"-","")</f>
        <v>-</v>
      </c>
      <c r="Q33" s="80" t="str">
        <f>IF($P70=0,"-","")</f>
        <v>-</v>
      </c>
      <c r="R33" s="80" t="str">
        <f>IF($P75=0,"-","")</f>
        <v>-</v>
      </c>
      <c r="S33" s="80">
        <v>-8.2918900000000004</v>
      </c>
      <c r="T33" s="80" t="str">
        <f>IF($P85=0,"-","")</f>
        <v>-</v>
      </c>
      <c r="U33" s="80">
        <v>-4.7301500000000001</v>
      </c>
      <c r="V33" s="80">
        <v>-7.02095</v>
      </c>
      <c r="W33" s="80">
        <v>-5.4163199999999998</v>
      </c>
    </row>
    <row r="34" spans="3:23" ht="23.25" x14ac:dyDescent="0.45">
      <c r="C34" s="81" t="s">
        <v>30</v>
      </c>
      <c r="D34" s="80">
        <v>-7.7466600000000003</v>
      </c>
      <c r="E34" s="80">
        <v>-6.16317</v>
      </c>
      <c r="F34" s="80">
        <v>-5.9129500000000004</v>
      </c>
      <c r="G34" s="80">
        <v>-8.4529200000000007</v>
      </c>
      <c r="H34" s="80" t="s">
        <v>45</v>
      </c>
      <c r="I34" s="80" t="str">
        <f>IF($P30=0,"-","")</f>
        <v>-</v>
      </c>
      <c r="J34" s="80" t="s">
        <v>45</v>
      </c>
      <c r="K34" s="80">
        <v>-4.0013100000000001</v>
      </c>
      <c r="L34" s="80">
        <v>-5.8429099999999998</v>
      </c>
      <c r="M34" s="80">
        <v>-7.0486599999999999</v>
      </c>
      <c r="N34" s="80">
        <v>-4.7804799999999998</v>
      </c>
      <c r="O34" s="80">
        <v>-7.6145100000000001</v>
      </c>
      <c r="P34" s="80" t="str">
        <f>IF($P65=0,"-","")</f>
        <v>-</v>
      </c>
      <c r="Q34" s="80">
        <v>-7.0486599999999999</v>
      </c>
      <c r="R34" s="80">
        <v>-6.3209099999999996</v>
      </c>
      <c r="S34" s="80">
        <v>-9.6552699999999998</v>
      </c>
      <c r="T34" s="80">
        <v>-4.69543</v>
      </c>
      <c r="U34" s="80">
        <v>-6.0701000000000001</v>
      </c>
      <c r="V34" s="80">
        <v>-7.6825599999999996</v>
      </c>
      <c r="W34" s="80">
        <v>-10.17047</v>
      </c>
    </row>
    <row r="35" spans="3:23" ht="23.25" x14ac:dyDescent="0.45">
      <c r="C35" s="81" t="s">
        <v>31</v>
      </c>
      <c r="D35" s="80">
        <v>6.6746999999999996</v>
      </c>
      <c r="E35" s="80">
        <v>-6.29488</v>
      </c>
      <c r="F35" s="80">
        <v>-4.4825100000000004</v>
      </c>
      <c r="G35" s="80">
        <v>-5.5410300000000001</v>
      </c>
      <c r="H35" s="80" t="s">
        <v>45</v>
      </c>
      <c r="I35" s="80" t="str">
        <f>IF($P30=0,"-","")</f>
        <v>-</v>
      </c>
      <c r="J35" s="80" t="s">
        <v>45</v>
      </c>
      <c r="K35" s="80" t="str">
        <f>IF($P40=0,"-","")</f>
        <v>-</v>
      </c>
      <c r="L35" s="80" t="str">
        <f>IF($P45=0,"-","")</f>
        <v/>
      </c>
      <c r="M35" s="80" t="str">
        <f>IF($P50=0,"-","")</f>
        <v/>
      </c>
      <c r="N35" s="80" t="s">
        <v>45</v>
      </c>
      <c r="O35" s="80">
        <v>-5.3695199999999996</v>
      </c>
      <c r="P35" s="80" t="str">
        <f>IF($P65=0,"-","")</f>
        <v>-</v>
      </c>
      <c r="Q35" s="80" t="str">
        <f>IF($P70=0,"-","")</f>
        <v>-</v>
      </c>
      <c r="R35" s="80" t="str">
        <f>IF($P75=0,"-","")</f>
        <v>-</v>
      </c>
      <c r="S35" s="80" t="str">
        <f>IF($P80=0,"-","")</f>
        <v>-</v>
      </c>
      <c r="T35" s="80" t="str">
        <f>IF($P85=0,"-","")</f>
        <v>-</v>
      </c>
      <c r="U35" s="80" t="str">
        <f>IF($P90=0,"-","")</f>
        <v>-</v>
      </c>
      <c r="V35" s="80" t="str">
        <f>IF($P95=0,"-","")</f>
        <v>-</v>
      </c>
      <c r="W35" s="80">
        <v>-4.3894599999999997</v>
      </c>
    </row>
    <row r="36" spans="3:23" ht="23.25" x14ac:dyDescent="0.45">
      <c r="C36" s="81" t="s">
        <v>32</v>
      </c>
      <c r="D36" s="80">
        <v>-5.1711799999999997</v>
      </c>
      <c r="E36" s="80">
        <v>-4.3520200000000004</v>
      </c>
      <c r="F36" s="80">
        <v>-5.8718300000000001</v>
      </c>
      <c r="G36" s="80">
        <v>-4.8186200000000001</v>
      </c>
      <c r="H36" s="80" t="s">
        <v>45</v>
      </c>
      <c r="I36" s="80" t="str">
        <f>IF($P30=0,"-","")</f>
        <v>-</v>
      </c>
      <c r="J36" s="80">
        <v>-4.2220700000000004</v>
      </c>
      <c r="K36" s="80" t="str">
        <f>IF($P40=0,"-","")</f>
        <v>-</v>
      </c>
      <c r="L36" s="80">
        <v>-4.3998200000000001</v>
      </c>
      <c r="M36" s="80">
        <v>-6.8216900000000003</v>
      </c>
      <c r="N36" s="80">
        <v>-5.1117900000000001</v>
      </c>
      <c r="O36" s="80">
        <v>-5.2466499999999998</v>
      </c>
      <c r="P36" s="80" t="str">
        <f>IF($P65=0,"-","")</f>
        <v>-</v>
      </c>
      <c r="Q36" s="80">
        <v>-6.8216900000000003</v>
      </c>
      <c r="R36" s="80">
        <v>-3.2987099999999998</v>
      </c>
      <c r="S36" s="80">
        <v>-3.65544</v>
      </c>
      <c r="T36" s="80" t="str">
        <f>IF($P85=0,"-","")</f>
        <v>-</v>
      </c>
      <c r="U36" s="80" t="str">
        <f>IF($P90=0,"-","")</f>
        <v>-</v>
      </c>
      <c r="V36" s="80" t="str">
        <f>IF($P95=0,"-","")</f>
        <v>-</v>
      </c>
      <c r="W36" s="80">
        <v>-7.09849</v>
      </c>
    </row>
    <row r="37" spans="3:23" ht="23.25" x14ac:dyDescent="0.45">
      <c r="C37" s="81" t="s">
        <v>33</v>
      </c>
      <c r="D37" s="80">
        <v>-4.56541</v>
      </c>
      <c r="E37" s="80">
        <v>-4.7566699999999997</v>
      </c>
      <c r="F37" s="80">
        <v>-4.0894599999999999</v>
      </c>
      <c r="G37" s="80">
        <v>-3.3331200000000001</v>
      </c>
      <c r="H37" s="80" t="s">
        <v>45</v>
      </c>
      <c r="I37" s="80" t="str">
        <f>IF($P30=0,"-","")</f>
        <v>-</v>
      </c>
      <c r="J37" s="80">
        <v>-3.8462999999999998</v>
      </c>
      <c r="K37" s="80" t="str">
        <f>IF($P40=0,"-","")</f>
        <v>-</v>
      </c>
      <c r="L37" s="80" t="str">
        <f>IF($P45=0,"-","")</f>
        <v/>
      </c>
      <c r="M37" s="80" t="str">
        <f>IF($P50=0,"-","")</f>
        <v/>
      </c>
      <c r="N37" s="80" t="str">
        <f>IF($P55=0,"-","")</f>
        <v>-</v>
      </c>
      <c r="O37" s="80">
        <v>-4.2396700000000003</v>
      </c>
      <c r="P37" s="80" t="str">
        <f>IF($P65=0,"-","")</f>
        <v>-</v>
      </c>
      <c r="Q37" s="80" t="str">
        <f>IF($P70=0,"-","")</f>
        <v>-</v>
      </c>
      <c r="R37" s="80" t="str">
        <f>IF($P75=0,"-","")</f>
        <v>-</v>
      </c>
      <c r="S37" s="80" t="str">
        <f>IF($P80=0,"-","")</f>
        <v>-</v>
      </c>
      <c r="T37" s="80" t="str">
        <f>IF($P85=0,"-","")</f>
        <v>-</v>
      </c>
      <c r="U37" s="80" t="str">
        <f>IF($P90=0,"-","")</f>
        <v>-</v>
      </c>
      <c r="V37" s="80" t="str">
        <f>IF($P95=0,"-","")</f>
        <v>-</v>
      </c>
      <c r="W37" s="80" t="str">
        <f>IF($P100=0,"-","")</f>
        <v>-</v>
      </c>
    </row>
    <row r="38" spans="3:23" ht="23.25" x14ac:dyDescent="0.45">
      <c r="C38" s="81" t="s">
        <v>34</v>
      </c>
      <c r="D38" s="80" t="s">
        <v>45</v>
      </c>
      <c r="E38" s="80" t="s">
        <v>45</v>
      </c>
      <c r="F38" s="80" t="s">
        <v>45</v>
      </c>
      <c r="G38" s="80" t="s">
        <v>45</v>
      </c>
      <c r="H38" s="80" t="s">
        <v>45</v>
      </c>
      <c r="I38" s="80" t="s">
        <v>45</v>
      </c>
      <c r="J38" s="80" t="s">
        <v>45</v>
      </c>
      <c r="K38" s="80" t="s">
        <v>45</v>
      </c>
      <c r="L38" s="80" t="s">
        <v>45</v>
      </c>
      <c r="M38" s="80" t="s">
        <v>45</v>
      </c>
      <c r="N38" s="80" t="s">
        <v>45</v>
      </c>
      <c r="O38" s="80" t="s">
        <v>45</v>
      </c>
      <c r="P38" s="80" t="s">
        <v>45</v>
      </c>
      <c r="Q38" s="80" t="s">
        <v>45</v>
      </c>
      <c r="R38" s="80" t="s">
        <v>45</v>
      </c>
      <c r="S38" s="80" t="str">
        <f>IF($P80=0,"-","")</f>
        <v>-</v>
      </c>
      <c r="T38" s="80" t="str">
        <f>IF($P85=0,"-","")</f>
        <v>-</v>
      </c>
      <c r="U38" s="80" t="str">
        <f>IF($P90=0,"-","")</f>
        <v>-</v>
      </c>
      <c r="V38" s="80" t="str">
        <f>IF($P95=0,"-","")</f>
        <v>-</v>
      </c>
      <c r="W38" s="80" t="str">
        <f>IF($P100=0,"-","")</f>
        <v>-</v>
      </c>
    </row>
    <row r="42" spans="3:23" x14ac:dyDescent="0.45">
      <c r="D42" s="95" t="s">
        <v>65</v>
      </c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</row>
    <row r="43" spans="3:23" x14ac:dyDescent="0.45"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</row>
    <row r="44" spans="3:23" ht="18" x14ac:dyDescent="0.45">
      <c r="D44" s="1" t="s">
        <v>0</v>
      </c>
      <c r="E44" s="1" t="s">
        <v>1</v>
      </c>
      <c r="F44" s="1" t="s">
        <v>2</v>
      </c>
      <c r="G44" s="1" t="s">
        <v>3</v>
      </c>
      <c r="H44" s="1" t="s">
        <v>4</v>
      </c>
      <c r="I44" s="1" t="s">
        <v>5</v>
      </c>
      <c r="J44" s="1" t="s">
        <v>6</v>
      </c>
      <c r="K44" s="1" t="s">
        <v>7</v>
      </c>
      <c r="L44" s="1" t="s">
        <v>8</v>
      </c>
      <c r="M44" s="1" t="s">
        <v>9</v>
      </c>
      <c r="N44" s="1" t="s">
        <v>10</v>
      </c>
      <c r="O44" s="1" t="s">
        <v>11</v>
      </c>
      <c r="P44" s="1" t="s">
        <v>12</v>
      </c>
      <c r="Q44" s="1" t="s">
        <v>13</v>
      </c>
      <c r="R44" s="1" t="s">
        <v>14</v>
      </c>
      <c r="S44" s="1" t="s">
        <v>15</v>
      </c>
      <c r="T44" s="1" t="s">
        <v>16</v>
      </c>
      <c r="U44" s="1" t="s">
        <v>17</v>
      </c>
      <c r="V44" s="1" t="s">
        <v>18</v>
      </c>
      <c r="W44" s="1" t="s">
        <v>19</v>
      </c>
    </row>
    <row r="45" spans="3:23" ht="23.25" x14ac:dyDescent="0.45">
      <c r="C45" s="81" t="s">
        <v>29</v>
      </c>
      <c r="D45" s="80">
        <v>4.2815899999999996</v>
      </c>
      <c r="E45" s="80">
        <v>4.1035899999999996</v>
      </c>
      <c r="F45" s="80" t="str">
        <f>IF($P16=0,"-","")</f>
        <v>-</v>
      </c>
      <c r="G45" s="80">
        <v>6.4793099999999999</v>
      </c>
      <c r="H45" s="80" t="s">
        <v>45</v>
      </c>
      <c r="I45" s="80" t="str">
        <f>IF($P31=0,"-","")</f>
        <v>-</v>
      </c>
      <c r="J45" s="80" t="s">
        <v>45</v>
      </c>
      <c r="K45" s="80" t="str">
        <f>IF($P41=0,"-","")</f>
        <v>-</v>
      </c>
      <c r="L45" s="80" t="s">
        <v>45</v>
      </c>
      <c r="M45" s="80">
        <v>3.7778399999999999</v>
      </c>
      <c r="N45" s="80" t="str">
        <f>IF($P56=0,"-","")</f>
        <v/>
      </c>
      <c r="O45" s="80">
        <v>3.8361100000000001</v>
      </c>
      <c r="P45" s="80" t="str">
        <f>IF($P66=0,"-","")</f>
        <v>-</v>
      </c>
      <c r="Q45" s="80">
        <v>3.7778399999999999</v>
      </c>
      <c r="R45" s="80">
        <v>4.7749800000000002</v>
      </c>
      <c r="S45" s="80">
        <v>8.1590799999999994</v>
      </c>
      <c r="T45" s="80">
        <v>5.1771200000000004</v>
      </c>
      <c r="U45" s="80">
        <v>5.16411</v>
      </c>
      <c r="V45" s="80">
        <v>7.1651600000000002</v>
      </c>
      <c r="W45" s="80">
        <v>6.8271100000000002</v>
      </c>
    </row>
    <row r="46" spans="3:23" ht="23.25" x14ac:dyDescent="0.45">
      <c r="C46" s="81" t="s">
        <v>30</v>
      </c>
      <c r="D46" s="80">
        <v>8.4021699999999999</v>
      </c>
      <c r="E46" s="80">
        <v>9.0400799999999997</v>
      </c>
      <c r="F46" s="80">
        <v>8.1147500000000008</v>
      </c>
      <c r="G46" s="80">
        <v>10.85439</v>
      </c>
      <c r="H46" s="80" t="s">
        <v>45</v>
      </c>
      <c r="I46" s="80" t="str">
        <f>IF($P31=0,"-","")</f>
        <v>-</v>
      </c>
      <c r="J46" s="80">
        <v>6.1686500000000004</v>
      </c>
      <c r="K46" s="80" t="str">
        <f>IF($P41=0,"-","")</f>
        <v>-</v>
      </c>
      <c r="L46" s="80">
        <v>5.5285000000000002</v>
      </c>
      <c r="M46" s="80">
        <v>8.6720600000000001</v>
      </c>
      <c r="N46" s="80">
        <v>7.5942100000000003</v>
      </c>
      <c r="O46" s="80">
        <v>7.3835499999999996</v>
      </c>
      <c r="P46" s="80">
        <v>4.1988099999999999</v>
      </c>
      <c r="Q46" s="80">
        <v>8.6720600000000001</v>
      </c>
      <c r="R46" s="80">
        <v>7.7507700000000002</v>
      </c>
      <c r="S46" s="80">
        <v>9.0946400000000001</v>
      </c>
      <c r="T46" s="80">
        <v>6.0231000000000003</v>
      </c>
      <c r="U46" s="80">
        <v>7.3913799999999998</v>
      </c>
      <c r="V46" s="80">
        <v>8.2570099999999993</v>
      </c>
      <c r="W46" s="80">
        <v>10.0387</v>
      </c>
    </row>
    <row r="47" spans="3:23" ht="23.25" x14ac:dyDescent="0.45">
      <c r="C47" s="81" t="s">
        <v>31</v>
      </c>
      <c r="D47" s="80">
        <v>7.2642300000000004</v>
      </c>
      <c r="E47" s="80">
        <v>7.87188</v>
      </c>
      <c r="F47" s="80">
        <v>6.1167400000000001</v>
      </c>
      <c r="G47" s="80">
        <v>5.7453000000000003</v>
      </c>
      <c r="H47" s="80" t="s">
        <v>45</v>
      </c>
      <c r="I47" s="80" t="str">
        <f>IF($P31=0,"-","")</f>
        <v>-</v>
      </c>
      <c r="J47" s="80">
        <v>4.5192699999999997</v>
      </c>
      <c r="K47" s="80" t="str">
        <f>IF($P41=0,"-","")</f>
        <v>-</v>
      </c>
      <c r="L47" s="80" t="s">
        <v>45</v>
      </c>
      <c r="M47" s="80">
        <v>4.7296300000000002</v>
      </c>
      <c r="N47" s="80" t="str">
        <f>IF($P56=0,"-","")</f>
        <v/>
      </c>
      <c r="O47" s="80">
        <v>5.1140699999999999</v>
      </c>
      <c r="P47" s="80" t="str">
        <f>IF($P66=0,"-","")</f>
        <v>-</v>
      </c>
      <c r="Q47" s="80">
        <v>4.7296300000000002</v>
      </c>
      <c r="R47" s="80" t="str">
        <f>IF($P76=0,"-","")</f>
        <v>-</v>
      </c>
      <c r="S47" s="80" t="str">
        <f>IF($P81=0,"-","")</f>
        <v>-</v>
      </c>
      <c r="T47" s="80" t="str">
        <f>IF($P86=0,"-","")</f>
        <v>-</v>
      </c>
      <c r="U47" s="80">
        <v>3.97424</v>
      </c>
      <c r="V47" s="80" t="str">
        <f>IF($P96=0,"-","")</f>
        <v>-</v>
      </c>
      <c r="W47" s="80">
        <v>3.95933</v>
      </c>
    </row>
    <row r="48" spans="3:23" ht="23.25" x14ac:dyDescent="0.45">
      <c r="C48" s="81" t="s">
        <v>32</v>
      </c>
      <c r="D48" s="80">
        <v>5.7017199999999999</v>
      </c>
      <c r="E48" s="80">
        <v>6.3501300000000001</v>
      </c>
      <c r="F48" s="80">
        <v>6.0796700000000001</v>
      </c>
      <c r="G48" s="80">
        <v>6.2672499999999998</v>
      </c>
      <c r="H48" s="80" t="s">
        <v>45</v>
      </c>
      <c r="I48" s="80" t="str">
        <f>IF($P31=0,"-","")</f>
        <v>-</v>
      </c>
      <c r="J48" s="80">
        <v>5.3730799999999999</v>
      </c>
      <c r="K48" s="80" t="str">
        <f>IF($P41=0,"-","")</f>
        <v>-</v>
      </c>
      <c r="L48" s="80">
        <v>4.7560399999999996</v>
      </c>
      <c r="M48" s="80">
        <v>6.1776999999999997</v>
      </c>
      <c r="N48" s="80">
        <v>6.6580199999999996</v>
      </c>
      <c r="O48" s="80">
        <v>4.9114699999999996</v>
      </c>
      <c r="P48" s="80" t="str">
        <f>IF($P66=0,"-","")</f>
        <v>-</v>
      </c>
      <c r="Q48" s="80">
        <v>6.1776999999999997</v>
      </c>
      <c r="R48" s="80">
        <v>4.2309299999999999</v>
      </c>
      <c r="S48" s="80">
        <v>3.65795</v>
      </c>
      <c r="T48" s="80" t="str">
        <f>IF($P86=0,"-","")</f>
        <v>-</v>
      </c>
      <c r="U48" s="80">
        <v>3.9966599999999999</v>
      </c>
      <c r="V48" s="80" t="str">
        <f>IF($P96=0,"-","")</f>
        <v>-</v>
      </c>
      <c r="W48" s="80">
        <v>5.45601</v>
      </c>
    </row>
    <row r="49" spans="3:23" ht="23.25" x14ac:dyDescent="0.45">
      <c r="C49" s="81" t="s">
        <v>33</v>
      </c>
      <c r="D49" s="80">
        <v>5.2303899999999999</v>
      </c>
      <c r="E49" s="80">
        <v>5.5522299999999998</v>
      </c>
      <c r="F49" s="80">
        <v>4.1068699999999998</v>
      </c>
      <c r="G49" s="80" t="str">
        <f>IF($P21=0,"-","")</f>
        <v/>
      </c>
      <c r="H49" s="80" t="str">
        <f>IF($P26=0,"-","")</f>
        <v/>
      </c>
      <c r="I49" s="80" t="str">
        <f>IF($P31=0,"-","")</f>
        <v>-</v>
      </c>
      <c r="J49" s="80">
        <v>3.66465</v>
      </c>
      <c r="K49" s="80" t="str">
        <f>IF($P41=0,"-","")</f>
        <v>-</v>
      </c>
      <c r="L49" s="80" t="str">
        <f>IF($P46=0,"-","")</f>
        <v/>
      </c>
      <c r="M49" s="80" t="str">
        <f>IF($P51=0,"-","")</f>
        <v>-</v>
      </c>
      <c r="N49" s="80" t="str">
        <f>IF($P56=0,"-","")</f>
        <v/>
      </c>
      <c r="O49" s="80">
        <v>3.7769400000000002</v>
      </c>
      <c r="P49" s="80" t="str">
        <f>IF($P66=0,"-","")</f>
        <v>-</v>
      </c>
      <c r="Q49" s="80" t="str">
        <f>IF($P71=0,"-","")</f>
        <v>-</v>
      </c>
      <c r="R49" s="80" t="str">
        <f>IF($P76=0,"-","")</f>
        <v>-</v>
      </c>
      <c r="S49" s="80" t="str">
        <f>IF($P81=0,"-","")</f>
        <v>-</v>
      </c>
      <c r="T49" s="80" t="str">
        <f>IF($P86=0,"-","")</f>
        <v>-</v>
      </c>
      <c r="U49" s="80" t="str">
        <f>IF($P91=0,"-","")</f>
        <v>-</v>
      </c>
      <c r="V49" s="80" t="str">
        <f>IF($P96=0,"-","")</f>
        <v>-</v>
      </c>
      <c r="W49" s="80" t="str">
        <f>IF($P101=0,"-","")</f>
        <v>-</v>
      </c>
    </row>
    <row r="50" spans="3:23" ht="23.25" x14ac:dyDescent="0.45">
      <c r="C50" s="81" t="s">
        <v>34</v>
      </c>
      <c r="D50" s="80" t="s">
        <v>45</v>
      </c>
      <c r="E50" s="80" t="s">
        <v>45</v>
      </c>
      <c r="F50" s="80" t="str">
        <f>IF($P16=0,"-","")</f>
        <v>-</v>
      </c>
      <c r="G50" s="80" t="s">
        <v>45</v>
      </c>
      <c r="H50" s="80" t="s">
        <v>45</v>
      </c>
      <c r="I50" s="80" t="s">
        <v>45</v>
      </c>
      <c r="J50" s="80" t="s">
        <v>45</v>
      </c>
      <c r="K50" s="80" t="s">
        <v>45</v>
      </c>
      <c r="L50" s="80" t="s">
        <v>45</v>
      </c>
      <c r="M50" s="80" t="s">
        <v>45</v>
      </c>
      <c r="N50" s="80" t="s">
        <v>45</v>
      </c>
      <c r="O50" s="80" t="str">
        <f>IF($P61=0,"-","")</f>
        <v/>
      </c>
      <c r="P50" s="80" t="str">
        <f>IF($P66=0,"-","")</f>
        <v>-</v>
      </c>
      <c r="Q50" s="80" t="str">
        <f>IF($P71=0,"-","")</f>
        <v>-</v>
      </c>
      <c r="R50" s="80" t="str">
        <f>IF($P76=0,"-","")</f>
        <v>-</v>
      </c>
      <c r="S50" s="80" t="str">
        <f>IF($P81=0,"-","")</f>
        <v>-</v>
      </c>
      <c r="T50" s="80" t="str">
        <f>IF($P86=0,"-","")</f>
        <v>-</v>
      </c>
      <c r="U50" s="80" t="str">
        <f>IF($P91=0,"-","")</f>
        <v>-</v>
      </c>
      <c r="V50" s="80" t="str">
        <f>IF($P96=0,"-","")</f>
        <v>-</v>
      </c>
      <c r="W50" s="80" t="str">
        <f>IF($P101=0,"-","")</f>
        <v>-</v>
      </c>
    </row>
    <row r="54" spans="3:23" x14ac:dyDescent="0.45">
      <c r="D54" s="95" t="s">
        <v>66</v>
      </c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</row>
    <row r="55" spans="3:23" x14ac:dyDescent="0.45"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</row>
    <row r="56" spans="3:23" ht="18" x14ac:dyDescent="0.45">
      <c r="D56" s="1" t="s">
        <v>0</v>
      </c>
      <c r="E56" s="1" t="s">
        <v>1</v>
      </c>
      <c r="F56" s="1" t="s">
        <v>2</v>
      </c>
      <c r="G56" s="1" t="s">
        <v>3</v>
      </c>
      <c r="H56" s="1" t="s">
        <v>4</v>
      </c>
      <c r="I56" s="1" t="s">
        <v>5</v>
      </c>
      <c r="J56" s="1" t="s">
        <v>6</v>
      </c>
      <c r="K56" s="1" t="s">
        <v>7</v>
      </c>
      <c r="L56" s="1" t="s">
        <v>8</v>
      </c>
      <c r="M56" s="1" t="s">
        <v>9</v>
      </c>
      <c r="N56" s="1" t="s">
        <v>10</v>
      </c>
      <c r="O56" s="1" t="s">
        <v>11</v>
      </c>
      <c r="P56" s="1" t="s">
        <v>12</v>
      </c>
      <c r="Q56" s="1" t="s">
        <v>13</v>
      </c>
      <c r="R56" s="1" t="s">
        <v>14</v>
      </c>
      <c r="S56" s="1" t="s">
        <v>15</v>
      </c>
      <c r="T56" s="1" t="s">
        <v>16</v>
      </c>
      <c r="U56" s="1" t="s">
        <v>17</v>
      </c>
      <c r="V56" s="1" t="s">
        <v>18</v>
      </c>
      <c r="W56" s="1" t="s">
        <v>19</v>
      </c>
    </row>
    <row r="57" spans="3:23" ht="23.25" x14ac:dyDescent="0.45">
      <c r="C57" s="81" t="s">
        <v>29</v>
      </c>
      <c r="D57" s="80">
        <v>-3.8830800000000001</v>
      </c>
      <c r="E57" s="80">
        <v>-0.86023000000000005</v>
      </c>
      <c r="F57" s="80" t="str">
        <f>IF($P17=0,"-","")</f>
        <v>-</v>
      </c>
      <c r="G57" s="80" t="s">
        <v>45</v>
      </c>
      <c r="H57" s="80" t="str">
        <f>IF($P27=0,"-","")</f>
        <v>-</v>
      </c>
      <c r="I57" s="80" t="s">
        <v>45</v>
      </c>
      <c r="J57" s="80" t="s">
        <v>45</v>
      </c>
      <c r="K57" s="80" t="s">
        <v>45</v>
      </c>
      <c r="L57" s="80" t="s">
        <v>45</v>
      </c>
      <c r="M57" s="80" t="s">
        <v>45</v>
      </c>
      <c r="N57" s="80" t="s">
        <v>45</v>
      </c>
      <c r="O57" s="80">
        <v>-4.14757</v>
      </c>
      <c r="P57" s="80" t="str">
        <f>IF($P67=0,"-","")</f>
        <v>-</v>
      </c>
      <c r="Q57" s="80" t="str">
        <f>IF($P72=0,"-","")</f>
        <v>-</v>
      </c>
      <c r="R57" s="80">
        <v>-4.04101</v>
      </c>
      <c r="S57" s="80">
        <v>-6.5556999999999999</v>
      </c>
      <c r="T57" s="80">
        <v>-3.9903200000000001</v>
      </c>
      <c r="U57" s="80">
        <v>-3.6366200000000002</v>
      </c>
      <c r="V57" s="80">
        <v>-4.8729100000000001</v>
      </c>
      <c r="W57" s="80" t="s">
        <v>45</v>
      </c>
    </row>
    <row r="58" spans="3:23" ht="23.25" x14ac:dyDescent="0.45">
      <c r="C58" s="81" t="s">
        <v>30</v>
      </c>
      <c r="D58" s="80">
        <v>-7.5546499999999996</v>
      </c>
      <c r="E58" s="80">
        <v>-2.7151700000000001</v>
      </c>
      <c r="F58" s="80">
        <v>-4.55199</v>
      </c>
      <c r="G58" s="80">
        <v>-6.0217299999999998</v>
      </c>
      <c r="H58" s="80" t="str">
        <f>IF($P27=0,"-","")</f>
        <v>-</v>
      </c>
      <c r="I58" s="80" t="s">
        <v>45</v>
      </c>
      <c r="J58" s="80" t="s">
        <v>45</v>
      </c>
      <c r="K58" s="80" t="str">
        <f>IF($P42=0,"-","")</f>
        <v>-</v>
      </c>
      <c r="L58" s="80" t="s">
        <v>45</v>
      </c>
      <c r="M58" s="80">
        <v>-7.7922200000000004</v>
      </c>
      <c r="N58" s="80" t="s">
        <v>45</v>
      </c>
      <c r="O58" s="80">
        <v>-6.6292</v>
      </c>
      <c r="P58" s="80" t="str">
        <f>IF($P67=0,"-","")</f>
        <v>-</v>
      </c>
      <c r="Q58" s="80">
        <v>-7.7922200000000004</v>
      </c>
      <c r="R58" s="80">
        <v>-6.3641500000000004</v>
      </c>
      <c r="S58" s="80">
        <v>-7.2334300000000002</v>
      </c>
      <c r="T58" s="80">
        <v>-4.3933299999999997</v>
      </c>
      <c r="U58" s="80" t="str">
        <f>IF($P92=0,"-","")</f>
        <v>-</v>
      </c>
      <c r="V58" s="80">
        <v>-6.6870500000000002</v>
      </c>
      <c r="W58" s="80">
        <v>-6.1449600000000002</v>
      </c>
    </row>
    <row r="59" spans="3:23" ht="23.25" x14ac:dyDescent="0.45">
      <c r="C59" s="81" t="s">
        <v>31</v>
      </c>
      <c r="D59" s="80">
        <v>-5.6192900000000003</v>
      </c>
      <c r="E59" s="80">
        <v>-3.2807300000000001</v>
      </c>
      <c r="F59" s="80">
        <v>-3.4012199999999999</v>
      </c>
      <c r="G59" s="80">
        <v>-4.76159</v>
      </c>
      <c r="H59" s="80" t="str">
        <f>IF($P27=0,"-","")</f>
        <v>-</v>
      </c>
      <c r="I59" s="80" t="s">
        <v>45</v>
      </c>
      <c r="J59" s="80" t="s">
        <v>45</v>
      </c>
      <c r="K59" s="80" t="str">
        <f>IF($P42=0,"-","")</f>
        <v>-</v>
      </c>
      <c r="L59" s="80" t="s">
        <v>45</v>
      </c>
      <c r="M59" s="80">
        <v>-4.8786500000000004</v>
      </c>
      <c r="N59" s="80" t="s">
        <v>45</v>
      </c>
      <c r="O59" s="80">
        <v>-4.7093999999999996</v>
      </c>
      <c r="P59" s="80" t="str">
        <f>IF($P67=0,"-","")</f>
        <v>-</v>
      </c>
      <c r="Q59" s="80">
        <v>-4.8786500000000004</v>
      </c>
      <c r="R59" s="80" t="str">
        <f>IF($P77=0,"-","")</f>
        <v>-</v>
      </c>
      <c r="S59" s="80">
        <v>-3.71828</v>
      </c>
      <c r="T59" s="80" t="str">
        <f>IF($P87=0,"-","")</f>
        <v>-</v>
      </c>
      <c r="U59" s="80" t="str">
        <f>IF($P92=0,"-","")</f>
        <v>-</v>
      </c>
      <c r="V59" s="80" t="str">
        <f>IF($P97=0,"-","")</f>
        <v>-</v>
      </c>
      <c r="W59" s="80">
        <v>-3.9902799999999998</v>
      </c>
    </row>
    <row r="60" spans="3:23" ht="23.25" x14ac:dyDescent="0.45">
      <c r="C60" s="81" t="s">
        <v>32</v>
      </c>
      <c r="D60" s="80">
        <v>-5.0686299999999997</v>
      </c>
      <c r="E60" s="80" t="s">
        <v>45</v>
      </c>
      <c r="F60" s="80">
        <v>-5.4527000000000001</v>
      </c>
      <c r="G60" s="80">
        <v>-4.1119899999999996</v>
      </c>
      <c r="H60" s="80" t="str">
        <f>IF($P27=0,"-","")</f>
        <v>-</v>
      </c>
      <c r="I60" s="80" t="s">
        <v>45</v>
      </c>
      <c r="J60" s="80" t="s">
        <v>45</v>
      </c>
      <c r="K60" s="80" t="str">
        <f>IF($P42=0,"-","")</f>
        <v>-</v>
      </c>
      <c r="L60" s="80" t="s">
        <v>45</v>
      </c>
      <c r="M60" s="80">
        <v>-5.9494400000000001</v>
      </c>
      <c r="N60" s="80" t="s">
        <v>45</v>
      </c>
      <c r="O60" s="80">
        <v>-3.67516</v>
      </c>
      <c r="P60" s="80" t="str">
        <f>IF($P67=0,"-","")</f>
        <v>-</v>
      </c>
      <c r="Q60" s="80">
        <v>-5.9494400000000001</v>
      </c>
      <c r="R60" s="80" t="str">
        <f>IF($P77=0,"-","")</f>
        <v>-</v>
      </c>
      <c r="S60" s="80" t="str">
        <f>IF($P82=0,"-","")</f>
        <v>-</v>
      </c>
      <c r="T60" s="80" t="str">
        <f>IF($P87=0,"-","")</f>
        <v>-</v>
      </c>
      <c r="U60" s="80" t="str">
        <f>IF($P92=0,"-","")</f>
        <v>-</v>
      </c>
      <c r="V60" s="80" t="str">
        <f>IF($P97=0,"-","")</f>
        <v>-</v>
      </c>
      <c r="W60" s="80">
        <v>-3.95939</v>
      </c>
    </row>
    <row r="61" spans="3:23" ht="23.25" x14ac:dyDescent="0.45">
      <c r="C61" s="81" t="s">
        <v>33</v>
      </c>
      <c r="D61" s="80">
        <v>-3.7869000000000002</v>
      </c>
      <c r="E61" s="80" t="s">
        <v>45</v>
      </c>
      <c r="F61" s="80">
        <v>-3.5133999999999999</v>
      </c>
      <c r="G61" s="80">
        <v>-3.52</v>
      </c>
      <c r="H61" s="80" t="str">
        <f>IF($P27=0,"-","")</f>
        <v>-</v>
      </c>
      <c r="I61" s="80" t="s">
        <v>45</v>
      </c>
      <c r="J61" s="80" t="s">
        <v>45</v>
      </c>
      <c r="K61" s="80" t="str">
        <f>IF($P42=0,"-","")</f>
        <v>-</v>
      </c>
      <c r="L61" s="80" t="s">
        <v>45</v>
      </c>
      <c r="M61" s="80">
        <v>-3.8850899999999999</v>
      </c>
      <c r="N61" s="80" t="s">
        <v>45</v>
      </c>
      <c r="O61" s="80" t="s">
        <v>45</v>
      </c>
      <c r="P61" s="80" t="str">
        <f>IF($P67=0,"-","")</f>
        <v>-</v>
      </c>
      <c r="Q61" s="80">
        <v>-3.8850899999999999</v>
      </c>
      <c r="R61" s="80" t="str">
        <f>IF($P77=0,"-","")</f>
        <v>-</v>
      </c>
      <c r="S61" s="80" t="str">
        <f>IF($P82=0,"-","")</f>
        <v>-</v>
      </c>
      <c r="T61" s="80" t="str">
        <f>IF($P87=0,"-","")</f>
        <v>-</v>
      </c>
      <c r="U61" s="80" t="str">
        <f>IF($P92=0,"-","")</f>
        <v>-</v>
      </c>
      <c r="V61" s="80" t="str">
        <f>IF($P97=0,"-","")</f>
        <v>-</v>
      </c>
      <c r="W61" s="80" t="str">
        <f>IF($P102=0,"-","")</f>
        <v>-</v>
      </c>
    </row>
    <row r="62" spans="3:23" ht="23.25" x14ac:dyDescent="0.45">
      <c r="C62" s="81" t="s">
        <v>34</v>
      </c>
      <c r="D62" s="80" t="s">
        <v>45</v>
      </c>
      <c r="E62" s="80" t="s">
        <v>45</v>
      </c>
      <c r="F62" s="80" t="str">
        <f>IF($P17=0,"-","")</f>
        <v>-</v>
      </c>
      <c r="G62" s="80" t="str">
        <f>IF($P22=0,"-","")</f>
        <v/>
      </c>
      <c r="H62" s="80" t="str">
        <f>IF($P27=0,"-","")</f>
        <v>-</v>
      </c>
      <c r="I62" s="80" t="s">
        <v>45</v>
      </c>
      <c r="J62" s="80" t="s">
        <v>45</v>
      </c>
      <c r="K62" s="80" t="str">
        <f>IF($P42=0,"-","")</f>
        <v>-</v>
      </c>
      <c r="L62" s="80" t="s">
        <v>45</v>
      </c>
      <c r="M62" s="80" t="str">
        <f>IF($P52=0,"-","")</f>
        <v>-</v>
      </c>
      <c r="N62" s="80" t="s">
        <v>45</v>
      </c>
      <c r="O62" s="80" t="s">
        <v>45</v>
      </c>
      <c r="P62" s="80" t="str">
        <f>IF($P67=0,"-","")</f>
        <v>-</v>
      </c>
      <c r="Q62" s="80" t="str">
        <f>IF($P72=0,"-","")</f>
        <v>-</v>
      </c>
      <c r="R62" s="80" t="str">
        <f>IF($P77=0,"-","")</f>
        <v>-</v>
      </c>
      <c r="S62" s="80" t="str">
        <f>IF($P82=0,"-","")</f>
        <v>-</v>
      </c>
      <c r="T62" s="80" t="str">
        <f>IF($P87=0,"-","")</f>
        <v>-</v>
      </c>
      <c r="U62" s="80" t="str">
        <f>IF($P92=0,"-","")</f>
        <v>-</v>
      </c>
      <c r="V62" s="80" t="str">
        <f>IF($P97=0,"-","")</f>
        <v>-</v>
      </c>
      <c r="W62" s="80" t="str">
        <f>IF($P102=0,"-","")</f>
        <v>-</v>
      </c>
    </row>
  </sheetData>
  <mergeCells count="5">
    <mergeCell ref="D6:W7"/>
    <mergeCell ref="D18:W19"/>
    <mergeCell ref="D30:W31"/>
    <mergeCell ref="D42:W43"/>
    <mergeCell ref="D54:W55"/>
  </mergeCells>
  <conditionalFormatting sqref="D9:W14">
    <cfRule type="colorScale" priority="5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D33:W38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D45:W50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D57:W62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E21:W26">
    <cfRule type="colorScale" priority="4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5DEF-999C-4FFC-B34D-95D7604E4F0F}">
  <dimension ref="B5:J23"/>
  <sheetViews>
    <sheetView showGridLines="0" topLeftCell="A4" zoomScaleNormal="100" workbookViewId="0">
      <selection activeCell="A4" sqref="A1:A1048576"/>
    </sheetView>
  </sheetViews>
  <sheetFormatPr defaultRowHeight="14.25" x14ac:dyDescent="0.45"/>
  <cols>
    <col min="3" max="8" width="9.265625" customWidth="1"/>
  </cols>
  <sheetData>
    <row r="5" spans="2:10" ht="16.899999999999999" customHeight="1" x14ac:dyDescent="0.45"/>
    <row r="6" spans="2:10" ht="14.25" customHeight="1" x14ac:dyDescent="0.45">
      <c r="C6" s="87"/>
      <c r="D6" s="87"/>
      <c r="E6" s="87"/>
      <c r="F6" s="87"/>
      <c r="G6" s="87"/>
      <c r="H6" s="87"/>
    </row>
    <row r="7" spans="2:10" ht="14.25" customHeight="1" x14ac:dyDescent="0.45">
      <c r="C7" s="97" t="s">
        <v>69</v>
      </c>
      <c r="D7" s="97"/>
      <c r="E7" s="97"/>
      <c r="F7" s="97"/>
      <c r="G7" s="97"/>
      <c r="H7" s="97"/>
      <c r="J7" s="86" t="s">
        <v>67</v>
      </c>
    </row>
    <row r="8" spans="2:10" ht="18" x14ac:dyDescent="0.45">
      <c r="C8" s="1" t="s">
        <v>29</v>
      </c>
      <c r="D8" s="1" t="s">
        <v>30</v>
      </c>
      <c r="E8" s="1" t="s">
        <v>31</v>
      </c>
      <c r="F8" s="1" t="s">
        <v>32</v>
      </c>
      <c r="G8" s="1" t="s">
        <v>33</v>
      </c>
      <c r="H8" s="1" t="s">
        <v>34</v>
      </c>
    </row>
    <row r="9" spans="2:10" ht="20.75" customHeight="1" x14ac:dyDescent="0.45">
      <c r="B9" s="81" t="s">
        <v>20</v>
      </c>
      <c r="C9" s="79">
        <v>2</v>
      </c>
      <c r="D9" s="79">
        <v>3</v>
      </c>
      <c r="E9" s="79">
        <v>0</v>
      </c>
      <c r="F9" s="79">
        <v>1</v>
      </c>
      <c r="G9" s="79">
        <v>2</v>
      </c>
      <c r="H9" s="79">
        <v>1</v>
      </c>
    </row>
    <row r="10" spans="2:10" ht="20.75" customHeight="1" x14ac:dyDescent="0.45">
      <c r="B10" s="81" t="s">
        <v>21</v>
      </c>
      <c r="C10" s="79">
        <v>1</v>
      </c>
      <c r="D10" s="79">
        <v>2</v>
      </c>
      <c r="E10" s="79">
        <v>0</v>
      </c>
      <c r="F10" s="79">
        <v>1</v>
      </c>
      <c r="G10" s="79">
        <v>1</v>
      </c>
      <c r="H10" s="79">
        <v>1</v>
      </c>
    </row>
    <row r="11" spans="2:10" ht="20.75" customHeight="1" x14ac:dyDescent="0.45">
      <c r="B11" s="81" t="s">
        <v>22</v>
      </c>
      <c r="C11" s="79">
        <v>0</v>
      </c>
      <c r="D11" s="79">
        <v>0</v>
      </c>
      <c r="E11" s="79">
        <v>1</v>
      </c>
      <c r="F11" s="79">
        <v>0</v>
      </c>
      <c r="G11" s="79">
        <v>0</v>
      </c>
      <c r="H11" s="79">
        <v>0</v>
      </c>
    </row>
    <row r="12" spans="2:10" ht="20.75" customHeight="1" x14ac:dyDescent="0.45">
      <c r="B12" s="81" t="s">
        <v>23</v>
      </c>
      <c r="C12" s="79">
        <v>12</v>
      </c>
      <c r="D12" s="79">
        <v>17</v>
      </c>
      <c r="E12" s="79">
        <v>10</v>
      </c>
      <c r="F12" s="79">
        <v>14</v>
      </c>
      <c r="G12" s="79">
        <v>5</v>
      </c>
      <c r="H12" s="79">
        <v>0</v>
      </c>
    </row>
    <row r="13" spans="2:10" ht="20.75" customHeight="1" x14ac:dyDescent="0.45">
      <c r="B13" s="81" t="s">
        <v>24</v>
      </c>
      <c r="C13" s="79">
        <v>0</v>
      </c>
      <c r="D13" s="79">
        <v>0</v>
      </c>
      <c r="E13" s="79">
        <v>0</v>
      </c>
      <c r="F13" s="79">
        <v>0</v>
      </c>
      <c r="G13" s="79">
        <v>0</v>
      </c>
      <c r="H13" s="79">
        <v>0</v>
      </c>
    </row>
    <row r="16" spans="2:10" ht="14.25" customHeight="1" x14ac:dyDescent="0.45">
      <c r="C16" s="85"/>
      <c r="D16" s="85"/>
      <c r="E16" s="85"/>
      <c r="F16" s="85"/>
      <c r="G16" s="85"/>
      <c r="H16" s="85"/>
    </row>
    <row r="17" spans="2:10" ht="14.25" customHeight="1" x14ac:dyDescent="0.45">
      <c r="C17" s="97" t="s">
        <v>70</v>
      </c>
      <c r="D17" s="97"/>
      <c r="E17" s="97"/>
      <c r="F17" s="97"/>
      <c r="G17" s="97"/>
      <c r="H17" s="97"/>
    </row>
    <row r="18" spans="2:10" ht="18" x14ac:dyDescent="0.45">
      <c r="C18" s="1" t="s">
        <v>29</v>
      </c>
      <c r="D18" s="1" t="s">
        <v>30</v>
      </c>
      <c r="E18" s="1" t="s">
        <v>31</v>
      </c>
      <c r="F18" s="1" t="s">
        <v>32</v>
      </c>
      <c r="G18" s="1" t="s">
        <v>33</v>
      </c>
      <c r="H18" s="1" t="s">
        <v>34</v>
      </c>
      <c r="J18" s="86" t="s">
        <v>68</v>
      </c>
    </row>
    <row r="19" spans="2:10" ht="20.75" customHeight="1" x14ac:dyDescent="0.45">
      <c r="B19" s="81" t="s">
        <v>20</v>
      </c>
      <c r="C19" s="79">
        <v>1</v>
      </c>
      <c r="D19" s="79">
        <v>2</v>
      </c>
      <c r="E19" s="79">
        <v>4</v>
      </c>
      <c r="F19" s="79">
        <v>1</v>
      </c>
      <c r="G19" s="79">
        <v>2</v>
      </c>
      <c r="H19" s="79">
        <v>1</v>
      </c>
    </row>
    <row r="20" spans="2:10" ht="20.75" customHeight="1" x14ac:dyDescent="0.45">
      <c r="B20" s="81" t="s">
        <v>21</v>
      </c>
      <c r="C20" s="79">
        <v>0</v>
      </c>
      <c r="D20" s="79">
        <v>2</v>
      </c>
      <c r="E20" s="79">
        <v>2</v>
      </c>
      <c r="F20" s="79">
        <v>3</v>
      </c>
      <c r="G20" s="79">
        <v>1</v>
      </c>
      <c r="H20" s="79">
        <v>1</v>
      </c>
    </row>
    <row r="21" spans="2:10" ht="20.75" customHeight="1" x14ac:dyDescent="0.45">
      <c r="B21" s="81" t="s">
        <v>22</v>
      </c>
      <c r="C21" s="79">
        <v>8</v>
      </c>
      <c r="D21" s="79">
        <v>16</v>
      </c>
      <c r="E21" s="79">
        <v>5</v>
      </c>
      <c r="F21" s="79">
        <v>13</v>
      </c>
      <c r="G21" s="79">
        <v>6</v>
      </c>
      <c r="H21" s="79">
        <v>0</v>
      </c>
    </row>
    <row r="22" spans="2:10" ht="20.75" customHeight="1" x14ac:dyDescent="0.45">
      <c r="B22" s="81" t="s">
        <v>23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</row>
    <row r="23" spans="2:10" ht="20.75" customHeight="1" x14ac:dyDescent="0.45">
      <c r="B23" s="81" t="s">
        <v>24</v>
      </c>
      <c r="C23" s="79">
        <v>8</v>
      </c>
      <c r="D23" s="79">
        <v>12</v>
      </c>
      <c r="E23" s="79">
        <v>9</v>
      </c>
      <c r="F23" s="79">
        <v>7</v>
      </c>
      <c r="G23" s="79">
        <v>5</v>
      </c>
      <c r="H23" s="79">
        <v>0</v>
      </c>
    </row>
  </sheetData>
  <mergeCells count="2">
    <mergeCell ref="C7:H7"/>
    <mergeCell ref="C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Voraussetzungen</vt:lpstr>
      <vt:lpstr>Ergebnisse</vt:lpstr>
      <vt:lpstr>Unterschiede</vt:lpstr>
      <vt:lpstr>Visualisierung</vt:lpstr>
      <vt:lpstr>Richtung Unterschiede</vt:lpstr>
      <vt:lpstr>Final Arbeit Richtungen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Langbauer-Schneeberger</dc:creator>
  <cp:lastModifiedBy>Nico Langbauer-Schneeberger</cp:lastModifiedBy>
  <dcterms:created xsi:type="dcterms:W3CDTF">2015-06-05T18:19:34Z</dcterms:created>
  <dcterms:modified xsi:type="dcterms:W3CDTF">2025-04-24T09:40:23Z</dcterms:modified>
</cp:coreProperties>
</file>