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heis\Documents\Visual Studio 2015\Projects\ProjetMhO - P-Median\"/>
    </mc:Choice>
  </mc:AlternateContent>
  <bookViews>
    <workbookView xWindow="0" yWindow="0" windowWidth="28800" windowHeight="12360" activeTab="1"/>
  </bookViews>
  <sheets>
    <sheet name="Feuil1" sheetId="3" r:id="rId1"/>
    <sheet name="Feuil2" sheetId="4" r:id="rId2"/>
  </sheets>
  <definedNames>
    <definedName name="testDelta" localSheetId="0">Feuil1!$A$1:$H$53</definedName>
  </definedName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1" i="4"/>
  <c r="J11" i="3" l="1"/>
  <c r="I2" i="4" l="1"/>
  <c r="L3" i="4" s="1"/>
  <c r="K15" i="3"/>
  <c r="K14" i="3"/>
  <c r="I1" i="4"/>
  <c r="J15" i="3"/>
  <c r="J14" i="3"/>
  <c r="J10" i="3"/>
  <c r="J6" i="3"/>
  <c r="L11" i="3"/>
  <c r="L10" i="3"/>
  <c r="K10" i="3"/>
  <c r="K11" i="3" s="1"/>
  <c r="C7" i="4"/>
  <c r="I3" i="4"/>
  <c r="B6" i="4" s="1"/>
  <c r="B8" i="4" s="1"/>
  <c r="K6" i="3"/>
  <c r="L6" i="3"/>
  <c r="F3" i="4"/>
  <c r="F2" i="4"/>
  <c r="F1" i="4"/>
  <c r="B3" i="4"/>
  <c r="B4" i="4"/>
  <c r="B2" i="4"/>
  <c r="B1" i="4"/>
  <c r="K3" i="4" l="1"/>
  <c r="L2" i="4"/>
  <c r="C8" i="4"/>
  <c r="D7" i="4"/>
  <c r="A9" i="4" l="1"/>
  <c r="D8" i="4"/>
  <c r="E7" i="4"/>
  <c r="D9" i="4" l="1"/>
  <c r="B9" i="4"/>
  <c r="A10" i="4"/>
  <c r="D10" i="4" s="1"/>
  <c r="C9" i="4"/>
  <c r="E8" i="4"/>
  <c r="E9" i="4" s="1"/>
  <c r="F7" i="4"/>
  <c r="A11" i="4" l="1"/>
  <c r="C10" i="4"/>
  <c r="B10" i="4"/>
  <c r="E10" i="4"/>
  <c r="G7" i="4"/>
  <c r="F8" i="4"/>
  <c r="C11" i="4" l="1"/>
  <c r="B11" i="4"/>
  <c r="A12" i="4"/>
  <c r="E11" i="4"/>
  <c r="D11" i="4"/>
  <c r="F9" i="4"/>
  <c r="F11" i="4"/>
  <c r="F10" i="4"/>
  <c r="H7" i="4"/>
  <c r="H8" i="4" s="1"/>
  <c r="G8" i="4"/>
  <c r="F12" i="4" l="1"/>
  <c r="E12" i="4"/>
  <c r="D12" i="4"/>
  <c r="C12" i="4"/>
  <c r="A13" i="4"/>
  <c r="G13" i="4" s="1"/>
  <c r="B12" i="4"/>
  <c r="H9" i="4"/>
  <c r="H11" i="4"/>
  <c r="H10" i="4"/>
  <c r="G9" i="4"/>
  <c r="G10" i="4"/>
  <c r="G11" i="4"/>
  <c r="G12" i="4"/>
  <c r="D13" i="4" l="1"/>
  <c r="A14" i="4"/>
  <c r="C13" i="4"/>
  <c r="E13" i="4"/>
  <c r="B13" i="4"/>
  <c r="F13" i="4"/>
  <c r="H13" i="4"/>
  <c r="E14" i="4" l="1"/>
  <c r="A15" i="4"/>
  <c r="B14" i="4"/>
  <c r="D14" i="4"/>
  <c r="C14" i="4"/>
  <c r="F14" i="4"/>
  <c r="G14" i="4"/>
  <c r="H14" i="4"/>
  <c r="H15" i="4" l="1"/>
  <c r="D15" i="4"/>
  <c r="C15" i="4"/>
  <c r="A16" i="4"/>
  <c r="O1" i="4" s="1"/>
  <c r="G15" i="4"/>
  <c r="F15" i="4"/>
  <c r="E15" i="4"/>
  <c r="B15" i="4"/>
  <c r="G16" i="4" l="1"/>
  <c r="E16" i="4"/>
  <c r="A17" i="4"/>
  <c r="H16" i="4"/>
  <c r="B16" i="4"/>
  <c r="F16" i="4"/>
  <c r="D16" i="4"/>
  <c r="C16" i="4"/>
  <c r="F17" i="4" l="1"/>
  <c r="C17" i="4"/>
  <c r="B17" i="4"/>
  <c r="E17" i="4"/>
  <c r="H17" i="4"/>
  <c r="G17" i="4"/>
  <c r="D17" i="4"/>
  <c r="A18" i="4"/>
  <c r="O2" i="4" s="1"/>
  <c r="G18" i="4" l="1"/>
  <c r="D18" i="4"/>
  <c r="H18" i="4"/>
  <c r="F18" i="4"/>
  <c r="B18" i="4"/>
  <c r="C18" i="4"/>
  <c r="E18" i="4"/>
</calcChain>
</file>

<file path=xl/connections.xml><?xml version="1.0" encoding="utf-8"?>
<connections xmlns="http://schemas.openxmlformats.org/spreadsheetml/2006/main">
  <connection id="1" name="testDelta" type="6" refreshedVersion="6" background="1" saveData="1">
    <textPr codePage="850" sourceFile="C:\Users\Nasheis\Documents\Visual Studio 2015\Projects\ProjetMhO - P-Median\testDelta.csv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<sst xmlns="http://schemas.openxmlformats.org/spreadsheetml/2006/main" count="40" uniqueCount="22">
  <si>
    <t>t0</t>
  </si>
  <si>
    <t>alpha</t>
  </si>
  <si>
    <t>nbPalier</t>
  </si>
  <si>
    <t>nbEvalMax</t>
  </si>
  <si>
    <t>Delta</t>
  </si>
  <si>
    <t>Nombre Delta</t>
  </si>
  <si>
    <t>Nombre Degradation</t>
  </si>
  <si>
    <t>Nombre Temperature</t>
  </si>
  <si>
    <t>Temp</t>
  </si>
  <si>
    <t>exp(-d/T)</t>
  </si>
  <si>
    <t>numInc</t>
  </si>
  <si>
    <t>degradation</t>
  </si>
  <si>
    <t>Max Delta</t>
  </si>
  <si>
    <t>Delta &lt; 0</t>
  </si>
  <si>
    <t>Nombre d'occurrence degradations</t>
  </si>
  <si>
    <t>Delta &gt; 0 &amp;&amp; Non</t>
  </si>
  <si>
    <t>Delta &gt; 0 &amp;&amp; Oui</t>
  </si>
  <si>
    <t>Moyenne Delta</t>
  </si>
  <si>
    <t>Multiplicateur</t>
  </si>
  <si>
    <t>Delta Base</t>
  </si>
  <si>
    <t>Moy Delta Pos</t>
  </si>
  <si>
    <t>Moyenne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</si>
</sst>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Feuil1!$B$18</c:f>
              <c:strCache>
                <c:ptCount val="1"/>
                <c:pt idx="0">
                  <c:v>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Feuil1!$A$19:$A$585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Feuil1!$B$19:$B$585</c:f>
              <c:numCache>
                <c:formatCode>General</c:formatCode>
                <c:ptCount val="567"/>
                <c:pt idx="0">
                  <c:v>-41</c:v>
                </c:pt>
                <c:pt idx="1">
                  <c:v>-32</c:v>
                </c:pt>
                <c:pt idx="2">
                  <c:v>-31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-23</c:v>
                </c:pt>
                <c:pt idx="7">
                  <c:v>-21</c:v>
                </c:pt>
                <c:pt idx="8">
                  <c:v>-24</c:v>
                </c:pt>
                <c:pt idx="9">
                  <c:v>-16</c:v>
                </c:pt>
                <c:pt idx="10">
                  <c:v>-16</c:v>
                </c:pt>
                <c:pt idx="11">
                  <c:v>-13</c:v>
                </c:pt>
                <c:pt idx="12">
                  <c:v>-12</c:v>
                </c:pt>
                <c:pt idx="13">
                  <c:v>-10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-5</c:v>
                </c:pt>
                <c:pt idx="21">
                  <c:v>-5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-13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-27</c:v>
                </c:pt>
                <c:pt idx="32">
                  <c:v>-1</c:v>
                </c:pt>
                <c:pt idx="33">
                  <c:v>-7</c:v>
                </c:pt>
                <c:pt idx="3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F-4D52-92A4-EE7B094AF6F0}"/>
            </c:ext>
          </c:extLst>
        </c:ser>
        <c:ser>
          <c:idx val="1"/>
          <c:order val="1"/>
          <c:tx>
            <c:strRef>
              <c:f>Feuil1!$K$9</c:f>
              <c:strCache>
                <c:ptCount val="1"/>
                <c:pt idx="0">
                  <c:v>Moyenne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Feuil1!$J$10:$J$11</c:f>
              <c:numCache>
                <c:formatCode>General</c:formatCode>
                <c:ptCount val="2"/>
                <c:pt idx="0">
                  <c:v>0</c:v>
                </c:pt>
                <c:pt idx="1">
                  <c:v>128</c:v>
                </c:pt>
              </c:numCache>
            </c:numRef>
          </c:xVal>
          <c:yVal>
            <c:numRef>
              <c:f>Feuil1!$K$10:$K$11</c:f>
              <c:numCache>
                <c:formatCode>General</c:formatCode>
                <c:ptCount val="2"/>
                <c:pt idx="0">
                  <c:v>-12.828571428571429</c:v>
                </c:pt>
                <c:pt idx="1">
                  <c:v>-12.828571428571429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F-4E78-B3B2-A7C6B98DF7D9}"/>
            </c:ext>
          </c:extLst>
        </c:ser>
        <c:ser>
          <c:idx val="2"/>
          <c:order val="2"/>
          <c:tx>
            <c:strRef>
              <c:f>Feuil1!$L$9</c:f>
              <c:strCache>
                <c:ptCount val="1"/>
                <c:pt idx="0">
                  <c:v>Moy Delta Pos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Feuil1!$J$10:$J$11</c:f>
              <c:numCache>
                <c:formatCode>General</c:formatCode>
                <c:ptCount val="2"/>
                <c:pt idx="0">
                  <c:v>0</c:v>
                </c:pt>
                <c:pt idx="1">
                  <c:v>128</c:v>
                </c:pt>
              </c:numCache>
            </c:numRef>
          </c:xVal>
          <c:yVal>
            <c:numRef>
              <c:f>Feuil1!$L$10:$L$11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F-4E78-B3B2-A7C6B98D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28696"/>
        <c:axId val="505434272"/>
      </c:scatterChart>
      <c:valAx>
        <c:axId val="50542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434272"/>
        <c:crosses val="autoZero"/>
        <c:crossBetween val="midCat"/>
      </c:valAx>
      <c:valAx>
        <c:axId val="5054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42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Feuil1!$E$18</c:f>
              <c:strCache>
                <c:ptCount val="1"/>
                <c:pt idx="0">
                  <c:v>degradation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Feuil1!$A$19:$A$585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Feuil1!$E$19:$E$585</c:f>
              <c:numCache>
                <c:formatCode>General</c:formatCode>
                <c:ptCount val="56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D02-49C2-81BE-7354FAC7D082}"/>
            </c:ext>
          </c:extLst>
        </c:ser>
        <c:ser>
          <c:idx val="1"/>
          <c:order val="1"/>
          <c:tx>
            <c:strRef>
              <c:f>Feuil1!$D$18</c:f>
              <c:strCache>
                <c:ptCount val="1"/>
                <c:pt idx="0">
                  <c:v>exp(-d/T)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Feuil1!$A$19:$A$585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Feuil1!$D$19:$D$585</c:f>
              <c:numCache>
                <c:formatCode>0.00E+00</c:formatCode>
                <c:ptCount val="567"/>
                <c:pt idx="0" formatCode="General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 formatCode="General">
                  <c:v>-1</c:v>
                </c:pt>
                <c:pt idx="6">
                  <c:v>-1</c:v>
                </c:pt>
                <c:pt idx="7" formatCode="General">
                  <c:v>-1</c:v>
                </c:pt>
                <c:pt idx="8">
                  <c:v>-1</c:v>
                </c:pt>
                <c:pt idx="9" formatCode="General">
                  <c:v>-1</c:v>
                </c:pt>
                <c:pt idx="10">
                  <c:v>-1</c:v>
                </c:pt>
                <c:pt idx="11">
                  <c:v>-1</c:v>
                </c:pt>
                <c:pt idx="12" formatCode="General">
                  <c:v>-1</c:v>
                </c:pt>
                <c:pt idx="13">
                  <c:v>-1</c:v>
                </c:pt>
                <c:pt idx="14" formatCode="General">
                  <c:v>-1</c:v>
                </c:pt>
                <c:pt idx="15" formatCode="General">
                  <c:v>-1</c:v>
                </c:pt>
                <c:pt idx="16">
                  <c:v>-1</c:v>
                </c:pt>
                <c:pt idx="17" formatCode="General">
                  <c:v>-1</c:v>
                </c:pt>
                <c:pt idx="18">
                  <c:v>-1</c:v>
                </c:pt>
                <c:pt idx="19">
                  <c:v>-1</c:v>
                </c:pt>
                <c:pt idx="20" formatCode="General">
                  <c:v>-1</c:v>
                </c:pt>
                <c:pt idx="21">
                  <c:v>-1</c:v>
                </c:pt>
                <c:pt idx="22" formatCode="General">
                  <c:v>-1</c:v>
                </c:pt>
                <c:pt idx="23">
                  <c:v>-1</c:v>
                </c:pt>
                <c:pt idx="24">
                  <c:v>-1</c:v>
                </c:pt>
                <c:pt idx="25" formatCode="General">
                  <c:v>-1</c:v>
                </c:pt>
                <c:pt idx="26">
                  <c:v>-1</c:v>
                </c:pt>
                <c:pt idx="27" formatCode="General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 formatCode="General">
                  <c:v>-1</c:v>
                </c:pt>
                <c:pt idx="32" formatCode="General">
                  <c:v>-1</c:v>
                </c:pt>
                <c:pt idx="33" formatCode="General">
                  <c:v>-1</c:v>
                </c:pt>
                <c:pt idx="34" formatCode="General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2-49C2-81BE-7354FAC7D082}"/>
            </c:ext>
          </c:extLst>
        </c:ser>
        <c:ser>
          <c:idx val="2"/>
          <c:order val="2"/>
          <c:tx>
            <c:strRef>
              <c:f>Feuil1!$K$13</c:f>
              <c:strCache>
                <c:ptCount val="1"/>
                <c:pt idx="0">
                  <c:v>Moyenne Exp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Feuil1!$J$14:$J$15</c:f>
              <c:numCache>
                <c:formatCode>General</c:formatCode>
                <c:ptCount val="2"/>
                <c:pt idx="0">
                  <c:v>0</c:v>
                </c:pt>
                <c:pt idx="1">
                  <c:v>128</c:v>
                </c:pt>
              </c:numCache>
            </c:numRef>
          </c:xVal>
          <c:yVal>
            <c:numRef>
              <c:f>Feuil1!$K$14:$K$15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7-44A7-AA78-4448B29B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11496"/>
        <c:axId val="504110512"/>
        <c:extLst/>
      </c:scatterChart>
      <c:valAx>
        <c:axId val="50411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110512"/>
        <c:crosses val="autoZero"/>
        <c:crossBetween val="midCat"/>
      </c:valAx>
      <c:valAx>
        <c:axId val="504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11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Feuil1!$C$18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Feuil1!$A$19:$A$585</c:f>
              <c:numCache>
                <c:formatCode>General</c:formatCode>
                <c:ptCount val="5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Feuil1!$C$19:$C$585</c:f>
              <c:numCache>
                <c:formatCode>General</c:formatCode>
                <c:ptCount val="56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8-4D33-9FDF-FB306BCC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19864"/>
        <c:axId val="510914944"/>
      </c:scatterChart>
      <c:valAx>
        <c:axId val="51091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914944"/>
        <c:crosses val="autoZero"/>
        <c:crossBetween val="midCat"/>
      </c:valAx>
      <c:valAx>
        <c:axId val="5109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91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Feuil1!$J$5:$L$5</c:f>
              <c:strCache>
                <c:ptCount val="3"/>
                <c:pt idx="0">
                  <c:v>Delta &lt; 0</c:v>
                </c:pt>
                <c:pt idx="1">
                  <c:v>Delta &gt; 0 &amp;&amp; Non</c:v>
                </c:pt>
                <c:pt idx="2">
                  <c:v>Delta &gt; 0 &amp;&amp; Oui</c:v>
                </c:pt>
              </c:strCache>
            </c:strRef>
          </c:cat>
          <c:val>
            <c:numRef>
              <c:f>Feuil1!$J$6:$L$6</c:f>
              <c:numCache>
                <c:formatCode>General</c:formatCode>
                <c:ptCount val="3"/>
                <c:pt idx="0">
                  <c:v>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6-4E60-A3EA-11D8E373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868024"/>
        <c:axId val="718864416"/>
      </c:barChart>
      <c:catAx>
        <c:axId val="7188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864416"/>
        <c:crosses val="autoZero"/>
        <c:auto val="1"/>
        <c:lblAlgn val="ctr"/>
        <c:lblOffset val="100"/>
        <c:noMultiLvlLbl val="0"/>
      </c:catAx>
      <c:valAx>
        <c:axId val="7188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86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Degradation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Delta &lt;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Feuil1!$A$7:$A$11</c:f>
              <c:numCache>
                <c:formatCode>General</c:formatCode>
                <c:ptCount val="5"/>
                <c:pt idx="0">
                  <c:v>50</c:v>
                </c:pt>
                <c:pt idx="1">
                  <c:v>30</c:v>
                </c:pt>
                <c:pt idx="2">
                  <c:v>18</c:v>
                </c:pt>
                <c:pt idx="3">
                  <c:v>10.8</c:v>
                </c:pt>
                <c:pt idx="4">
                  <c:v>6.48</c:v>
                </c:pt>
              </c:numCache>
            </c:numRef>
          </c:cat>
          <c:val>
            <c:numRef>
              <c:f>Feuil1!$B$7:$B$11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D-4BB0-BBF6-41544722F29A}"/>
            </c:ext>
          </c:extLst>
        </c:ser>
        <c:ser>
          <c:idx val="1"/>
          <c:order val="1"/>
          <c:tx>
            <c:strRef>
              <c:f>Feuil1!$C$6</c:f>
              <c:strCache>
                <c:ptCount val="1"/>
                <c:pt idx="0">
                  <c:v>Delta &gt; 0 &amp;&amp; 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Feuil1!$A$7:$A$11</c:f>
              <c:numCache>
                <c:formatCode>General</c:formatCode>
                <c:ptCount val="5"/>
                <c:pt idx="0">
                  <c:v>50</c:v>
                </c:pt>
                <c:pt idx="1">
                  <c:v>30</c:v>
                </c:pt>
                <c:pt idx="2">
                  <c:v>18</c:v>
                </c:pt>
                <c:pt idx="3">
                  <c:v>10.8</c:v>
                </c:pt>
                <c:pt idx="4">
                  <c:v>6.48</c:v>
                </c:pt>
              </c:numCache>
            </c:numRef>
          </c:cat>
          <c:val>
            <c:numRef>
              <c:f>Feuil1!$C$7:$C$11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D-4BB0-BBF6-41544722F29A}"/>
            </c:ext>
          </c:extLst>
        </c:ser>
        <c:ser>
          <c:idx val="2"/>
          <c:order val="2"/>
          <c:tx>
            <c:strRef>
              <c:f>Feuil1!$D$6</c:f>
              <c:strCache>
                <c:ptCount val="1"/>
                <c:pt idx="0">
                  <c:v>Delta &gt; 0 &amp;&amp; Oui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Feuil1!$A$7:$A$11</c:f>
              <c:numCache>
                <c:formatCode>General</c:formatCode>
                <c:ptCount val="5"/>
                <c:pt idx="0">
                  <c:v>50</c:v>
                </c:pt>
                <c:pt idx="1">
                  <c:v>30</c:v>
                </c:pt>
                <c:pt idx="2">
                  <c:v>18</c:v>
                </c:pt>
                <c:pt idx="3">
                  <c:v>10.8</c:v>
                </c:pt>
                <c:pt idx="4">
                  <c:v>6.48</c:v>
                </c:pt>
              </c:numCache>
            </c:numRef>
          </c:cat>
          <c:val>
            <c:numRef>
              <c:f>Feuil1!$D$7:$D$11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D-4BB0-BBF6-41544722F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30163704"/>
        <c:axId val="330164032"/>
      </c:barChart>
      <c:catAx>
        <c:axId val="33016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164032"/>
        <c:crosses val="autoZero"/>
        <c:auto val="1"/>
        <c:lblAlgn val="ctr"/>
        <c:lblOffset val="100"/>
        <c:noMultiLvlLbl val="0"/>
      </c:catAx>
      <c:valAx>
        <c:axId val="3301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16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18</c:v>
                </c:pt>
                <c:pt idx="3">
                  <c:v>10.799999999999999</c:v>
                </c:pt>
                <c:pt idx="4">
                  <c:v>6.4799999999999995</c:v>
                </c:pt>
                <c:pt idx="5">
                  <c:v>3.8879999999999995</c:v>
                </c:pt>
                <c:pt idx="6">
                  <c:v>2.3327999999999998</c:v>
                </c:pt>
                <c:pt idx="7">
                  <c:v>1.3996799999999998</c:v>
                </c:pt>
                <c:pt idx="8">
                  <c:v>0.83980799999999989</c:v>
                </c:pt>
                <c:pt idx="9">
                  <c:v>0.50388479999999991</c:v>
                </c:pt>
              </c:numCache>
            </c:numRef>
          </c:xVal>
          <c:yVal>
            <c:numRef>
              <c:f>Feuil2!$B$9:$B$18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D-422B-8F57-7073DB521122}"/>
            </c:ext>
          </c:extLst>
        </c:ser>
        <c:ser>
          <c:idx val="1"/>
          <c:order val="1"/>
          <c:tx>
            <c:strRef>
              <c:f>Feuil2!$C$8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18</c:v>
                </c:pt>
                <c:pt idx="3">
                  <c:v>10.799999999999999</c:v>
                </c:pt>
                <c:pt idx="4">
                  <c:v>6.4799999999999995</c:v>
                </c:pt>
                <c:pt idx="5">
                  <c:v>3.8879999999999995</c:v>
                </c:pt>
                <c:pt idx="6">
                  <c:v>2.3327999999999998</c:v>
                </c:pt>
                <c:pt idx="7">
                  <c:v>1.3996799999999998</c:v>
                </c:pt>
                <c:pt idx="8">
                  <c:v>0.83980799999999989</c:v>
                </c:pt>
                <c:pt idx="9">
                  <c:v>0.50388479999999991</c:v>
                </c:pt>
              </c:numCache>
            </c:numRef>
          </c:xVal>
          <c:yVal>
            <c:numRef>
              <c:f>Feuil2!$C$9:$C$18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D-422B-8F57-7073DB521122}"/>
            </c:ext>
          </c:extLst>
        </c:ser>
        <c:ser>
          <c:idx val="2"/>
          <c:order val="2"/>
          <c:tx>
            <c:strRef>
              <c:f>Feuil2!$D$8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18</c:v>
                </c:pt>
                <c:pt idx="3">
                  <c:v>10.799999999999999</c:v>
                </c:pt>
                <c:pt idx="4">
                  <c:v>6.4799999999999995</c:v>
                </c:pt>
                <c:pt idx="5">
                  <c:v>3.8879999999999995</c:v>
                </c:pt>
                <c:pt idx="6">
                  <c:v>2.3327999999999998</c:v>
                </c:pt>
                <c:pt idx="7">
                  <c:v>1.3996799999999998</c:v>
                </c:pt>
                <c:pt idx="8">
                  <c:v>0.83980799999999989</c:v>
                </c:pt>
                <c:pt idx="9">
                  <c:v>0.50388479999999991</c:v>
                </c:pt>
              </c:numCache>
            </c:numRef>
          </c:xVal>
          <c:yVal>
            <c:numRef>
              <c:f>Feuil2!$D$9:$D$18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D-422B-8F57-7073DB521122}"/>
            </c:ext>
          </c:extLst>
        </c:ser>
        <c:ser>
          <c:idx val="3"/>
          <c:order val="3"/>
          <c:tx>
            <c:strRef>
              <c:f>Feuil2!$E$8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18</c:v>
                </c:pt>
                <c:pt idx="3">
                  <c:v>10.799999999999999</c:v>
                </c:pt>
                <c:pt idx="4">
                  <c:v>6.4799999999999995</c:v>
                </c:pt>
                <c:pt idx="5">
                  <c:v>3.8879999999999995</c:v>
                </c:pt>
                <c:pt idx="6">
                  <c:v>2.3327999999999998</c:v>
                </c:pt>
                <c:pt idx="7">
                  <c:v>1.3996799999999998</c:v>
                </c:pt>
                <c:pt idx="8">
                  <c:v>0.83980799999999989</c:v>
                </c:pt>
                <c:pt idx="9">
                  <c:v>0.50388479999999991</c:v>
                </c:pt>
              </c:numCache>
            </c:numRef>
          </c:xVal>
          <c:yVal>
            <c:numRef>
              <c:f>Feuil2!$E$9:$E$18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6D-422B-8F57-7073DB521122}"/>
            </c:ext>
          </c:extLst>
        </c:ser>
        <c:ser>
          <c:idx val="4"/>
          <c:order val="4"/>
          <c:tx>
            <c:strRef>
              <c:f>Feuil2!$F$8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18</c:v>
                </c:pt>
                <c:pt idx="3">
                  <c:v>10.799999999999999</c:v>
                </c:pt>
                <c:pt idx="4">
                  <c:v>6.4799999999999995</c:v>
                </c:pt>
                <c:pt idx="5">
                  <c:v>3.8879999999999995</c:v>
                </c:pt>
                <c:pt idx="6">
                  <c:v>2.3327999999999998</c:v>
                </c:pt>
                <c:pt idx="7">
                  <c:v>1.3996799999999998</c:v>
                </c:pt>
                <c:pt idx="8">
                  <c:v>0.83980799999999989</c:v>
                </c:pt>
                <c:pt idx="9">
                  <c:v>0.50388479999999991</c:v>
                </c:pt>
              </c:numCache>
            </c:numRef>
          </c:xVal>
          <c:yVal>
            <c:numRef>
              <c:f>Feuil2!$F$9:$F$18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6D-422B-8F57-7073DB521122}"/>
            </c:ext>
          </c:extLst>
        </c:ser>
        <c:ser>
          <c:idx val="5"/>
          <c:order val="5"/>
          <c:tx>
            <c:strRef>
              <c:f>Feuil2!$G$8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18</c:v>
                </c:pt>
                <c:pt idx="3">
                  <c:v>10.799999999999999</c:v>
                </c:pt>
                <c:pt idx="4">
                  <c:v>6.4799999999999995</c:v>
                </c:pt>
                <c:pt idx="5">
                  <c:v>3.8879999999999995</c:v>
                </c:pt>
                <c:pt idx="6">
                  <c:v>2.3327999999999998</c:v>
                </c:pt>
                <c:pt idx="7">
                  <c:v>1.3996799999999998</c:v>
                </c:pt>
                <c:pt idx="8">
                  <c:v>0.83980799999999989</c:v>
                </c:pt>
                <c:pt idx="9">
                  <c:v>0.50388479999999991</c:v>
                </c:pt>
              </c:numCache>
            </c:numRef>
          </c:xVal>
          <c:yVal>
            <c:numRef>
              <c:f>Feuil2!$G$9:$G$18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6D-422B-8F57-7073DB521122}"/>
            </c:ext>
          </c:extLst>
        </c:ser>
        <c:ser>
          <c:idx val="6"/>
          <c:order val="6"/>
          <c:tx>
            <c:strRef>
              <c:f>Feuil2!$H$8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18</c:v>
                </c:pt>
                <c:pt idx="3">
                  <c:v>10.799999999999999</c:v>
                </c:pt>
                <c:pt idx="4">
                  <c:v>6.4799999999999995</c:v>
                </c:pt>
                <c:pt idx="5">
                  <c:v>3.8879999999999995</c:v>
                </c:pt>
                <c:pt idx="6">
                  <c:v>2.3327999999999998</c:v>
                </c:pt>
                <c:pt idx="7">
                  <c:v>1.3996799999999998</c:v>
                </c:pt>
                <c:pt idx="8">
                  <c:v>0.83980799999999989</c:v>
                </c:pt>
                <c:pt idx="9">
                  <c:v>0.50388479999999991</c:v>
                </c:pt>
              </c:numCache>
            </c:numRef>
          </c:xVal>
          <c:yVal>
            <c:numRef>
              <c:f>Feuil2!$H$9:$H$18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6D-422B-8F57-7073DB521122}"/>
            </c:ext>
          </c:extLst>
        </c:ser>
        <c:ser>
          <c:idx val="7"/>
          <c:order val="7"/>
          <c:tx>
            <c:strRef>
              <c:f>Feuil2!$L$1</c:f>
              <c:strCache>
                <c:ptCount val="1"/>
                <c:pt idx="0">
                  <c:v>Moyenne Exp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Feuil2!$K$2:$K$3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Feuil2!$L$2:$L$3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6D-422B-8F57-7073DB521122}"/>
            </c:ext>
          </c:extLst>
        </c:ser>
        <c:ser>
          <c:idx val="8"/>
          <c:order val="8"/>
          <c:tx>
            <c:strRef>
              <c:f>Feuil2!$A$3</c:f>
              <c:strCache>
                <c:ptCount val="1"/>
                <c:pt idx="0">
                  <c:v>nbPalier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Feuil2!$O$1:$O$2</c:f>
              <c:numCache>
                <c:formatCode>General</c:formatCode>
                <c:ptCount val="2"/>
                <c:pt idx="0">
                  <c:v>1.1996799999999999</c:v>
                </c:pt>
                <c:pt idx="1">
                  <c:v>1.1996799999999999</c:v>
                </c:pt>
              </c:numCache>
            </c:numRef>
          </c:xVal>
          <c:yVal>
            <c:numRef>
              <c:f>Feuil2!$N$1:$N$2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C6D-422B-8F57-7073DB52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96216"/>
        <c:axId val="588092936"/>
      </c:scatterChart>
      <c:valAx>
        <c:axId val="5880962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092936"/>
        <c:crosses val="autoZero"/>
        <c:crossBetween val="midCat"/>
      </c:valAx>
      <c:valAx>
        <c:axId val="5880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09621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786492</xdr:colOff>
      <xdr:row>17</xdr:row>
      <xdr:rowOff>83004</xdr:rowOff>
    </xdr:from>
    <xdr:to>
      <xdr:col>18</xdr:col>
      <xdr:colOff>84363</xdr:colOff>
      <xdr:row>44</xdr:row>
      <xdr:rowOff>178254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BC51830-587A-4D80-8521-9BAB036E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757916</xdr:colOff>
      <xdr:row>46</xdr:row>
      <xdr:rowOff>102053</xdr:rowOff>
    </xdr:from>
    <xdr:to>
      <xdr:col>21</xdr:col>
      <xdr:colOff>389162</xdr:colOff>
      <xdr:row>80</xdr:row>
      <xdr:rowOff>83003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5523962-51C0-4B3D-88E1-A550D9067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449037</xdr:colOff>
      <xdr:row>1</xdr:row>
      <xdr:rowOff>148318</xdr:rowOff>
    </xdr:from>
    <xdr:to>
      <xdr:col>18</xdr:col>
      <xdr:colOff>108858</xdr:colOff>
      <xdr:row>16</xdr:row>
      <xdr:rowOff>34018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05DB472-A4AA-4DE3-968E-F3531456B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422501</xdr:colOff>
      <xdr:row>1</xdr:row>
      <xdr:rowOff>179614</xdr:rowOff>
    </xdr:from>
    <xdr:to>
      <xdr:col>24</xdr:col>
      <xdr:colOff>422501</xdr:colOff>
      <xdr:row>16</xdr:row>
      <xdr:rowOff>65314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E21FFA1-275E-47B3-A517-789A7B1CE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469443</xdr:colOff>
      <xdr:row>18</xdr:row>
      <xdr:rowOff>57148</xdr:rowOff>
    </xdr:from>
    <xdr:to>
      <xdr:col>28</xdr:col>
      <xdr:colOff>108857</xdr:colOff>
      <xdr:row>44</xdr:row>
      <xdr:rowOff>163285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AB58550-F2C5-4855-95EA-2F29C0A8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8</xdr:row>
      <xdr:rowOff>38100</xdr:rowOff>
    </xdr:from>
    <xdr:to>
      <xdr:col>13</xdr:col>
      <xdr:colOff>685800</xdr:colOff>
      <xdr:row>32</xdr:row>
      <xdr:rowOff>66675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DA5A0FD-E9A8-4251-81C2-01AD68F1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Del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H56" sqref="H56"/>
    </sheetView>
  </sheetViews>
  <sheetFormatPr baseColWidth="10" defaultRowHeight="15" x14ac:dyDescent="0.25"/>
  <cols>
    <col min="1" max="1" width="11.5703125" bestFit="1" customWidth="1"/>
    <col min="2" max="2" width="9.5703125" customWidth="1"/>
    <col min="3" max="3" width="17.140625" customWidth="1"/>
    <col min="4" max="4" width="21.42578125" bestFit="1" customWidth="1"/>
    <col min="5" max="5" width="12.85546875" bestFit="1" customWidth="1"/>
    <col min="6" max="6" width="10" customWidth="1"/>
    <col min="7" max="7" width="15.42578125" customWidth="1"/>
    <col min="8" max="8" width="2.5703125" customWidth="1"/>
    <col min="9" max="9" width="16.42578125" customWidth="1"/>
    <col min="10" max="10" width="11.85546875" customWidth="1"/>
    <col min="11" max="11" width="17.28515625" customWidth="1"/>
    <col min="12" max="12" width="17.140625" customWidth="1"/>
    <col min="13" max="13" width="16.42578125" customWidth="1"/>
  </cols>
  <sheetData>
    <row r="1" spans="1:12" x14ac:dyDescent="0.25">
      <c r="A1" t="s">
        <v>0</v>
      </c>
      <c r="B1">
        <v>50</v>
      </c>
      <c r="D1" t="s">
        <v>5</v>
      </c>
      <c r="E1">
        <v>108</v>
      </c>
      <c r="G1" t="s">
        <v>12</v>
      </c>
      <c r="H1">
        <v>0</v>
      </c>
    </row>
    <row r="2" spans="1:12" x14ac:dyDescent="0.25">
      <c r="A2" t="s">
        <v>1</v>
      </c>
      <c r="B2">
        <v>0.6</v>
      </c>
      <c r="D2" t="s">
        <v>6</v>
      </c>
      <c r="E2">
        <v>0</v>
      </c>
      <c r="G2" t="s">
        <v>21</v>
      </c>
      <c r="H2">
        <v>0</v>
      </c>
    </row>
    <row r="3" spans="1:12" x14ac:dyDescent="0.25">
      <c r="A3" t="s">
        <v>2</v>
      </c>
      <c r="B3">
        <v>8</v>
      </c>
      <c r="D3" t="s">
        <v>7</v>
      </c>
      <c r="E3">
        <v>8</v>
      </c>
      <c r="G3" t="s">
        <v>17</v>
      </c>
      <c r="H3">
        <v>0</v>
      </c>
    </row>
    <row r="4" spans="1:12" x14ac:dyDescent="0.25">
      <c r="A4" t="s">
        <v>3</v>
      </c>
      <c r="B4">
        <v>100</v>
      </c>
      <c r="J4" t="s">
        <v>14</v>
      </c>
    </row>
    <row r="5" spans="1:12" x14ac:dyDescent="0.25">
      <c r="J5" t="s">
        <v>13</v>
      </c>
      <c r="K5" t="s">
        <v>15</v>
      </c>
      <c r="L5" t="s">
        <v>16</v>
      </c>
    </row>
    <row r="6" spans="1:12" x14ac:dyDescent="0.25">
      <c r="A6" t="s">
        <v>8</v>
      </c>
      <c r="B6" t="s">
        <v>13</v>
      </c>
      <c r="C6" t="s">
        <v>15</v>
      </c>
      <c r="D6" t="s">
        <v>16</v>
      </c>
      <c r="J6">
        <f>COUNTIF(E19:E53,"=-1")</f>
        <v>35</v>
      </c>
      <c r="K6">
        <f>COUNTIF(E7:E53,"=0")</f>
        <v>0</v>
      </c>
      <c r="L6">
        <f>COUNTIF(E7:E53,"=1")</f>
        <v>0</v>
      </c>
    </row>
    <row r="7" spans="1:12" x14ac:dyDescent="0.25">
      <c r="A7">
        <v>50</v>
      </c>
      <c r="B7">
        <v>13</v>
      </c>
      <c r="C7">
        <v>0</v>
      </c>
      <c r="D7">
        <v>0</v>
      </c>
    </row>
    <row r="8" spans="1:12" x14ac:dyDescent="0.25">
      <c r="A8">
        <v>30</v>
      </c>
      <c r="B8">
        <v>12</v>
      </c>
      <c r="C8">
        <v>0</v>
      </c>
      <c r="D8">
        <v>0</v>
      </c>
    </row>
    <row r="9" spans="1:12" x14ac:dyDescent="0.25">
      <c r="A9">
        <v>18</v>
      </c>
      <c r="B9">
        <v>12</v>
      </c>
      <c r="C9">
        <v>0</v>
      </c>
      <c r="D9">
        <v>0</v>
      </c>
      <c r="K9" t="s">
        <v>17</v>
      </c>
      <c r="L9" t="s">
        <v>20</v>
      </c>
    </row>
    <row r="10" spans="1:12" x14ac:dyDescent="0.25">
      <c r="A10">
        <v>10.8</v>
      </c>
      <c r="B10">
        <v>12</v>
      </c>
      <c r="C10">
        <v>0</v>
      </c>
      <c r="D10">
        <v>0</v>
      </c>
      <c r="J10">
        <f>$A$19</f>
        <v>0</v>
      </c>
      <c r="K10">
        <f>AVERAGE(B19:B246)</f>
        <v>-12.828571428571429</v>
      </c>
      <c r="L10">
        <f>H3</f>
        <v>0</v>
      </c>
    </row>
    <row r="11" spans="1:12" x14ac:dyDescent="0.25">
      <c r="A11">
        <v>6.48</v>
      </c>
      <c r="B11">
        <v>12</v>
      </c>
      <c r="C11">
        <v>0</v>
      </c>
      <c r="D11" s="2">
        <v>0</v>
      </c>
      <c r="J11">
        <f>$E$1+20</f>
        <v>128</v>
      </c>
      <c r="K11">
        <f>K10</f>
        <v>-12.828571428571429</v>
      </c>
      <c r="L11">
        <f>H3</f>
        <v>0</v>
      </c>
    </row>
    <row r="12" spans="1:12" x14ac:dyDescent="0.25">
      <c r="A12">
        <v>3.8879999999999999</v>
      </c>
      <c r="B12">
        <v>12</v>
      </c>
      <c r="C12">
        <v>0</v>
      </c>
      <c r="D12" s="1">
        <v>0</v>
      </c>
    </row>
    <row r="13" spans="1:12" x14ac:dyDescent="0.25">
      <c r="A13">
        <v>2.3328000000000002</v>
      </c>
      <c r="B13">
        <v>12</v>
      </c>
      <c r="C13">
        <v>0</v>
      </c>
      <c r="D13" s="1">
        <v>0</v>
      </c>
      <c r="K13" t="s">
        <v>21</v>
      </c>
    </row>
    <row r="14" spans="1:12" x14ac:dyDescent="0.25">
      <c r="A14">
        <v>1.39968</v>
      </c>
      <c r="B14">
        <v>23</v>
      </c>
      <c r="C14">
        <v>0</v>
      </c>
      <c r="D14">
        <v>0</v>
      </c>
      <c r="J14">
        <f>$A$19</f>
        <v>0</v>
      </c>
      <c r="K14">
        <f>$H$2</f>
        <v>0</v>
      </c>
    </row>
    <row r="15" spans="1:12" x14ac:dyDescent="0.25">
      <c r="C15" s="1"/>
      <c r="J15">
        <f>$E$1+20</f>
        <v>128</v>
      </c>
      <c r="K15">
        <f>$H$2</f>
        <v>0</v>
      </c>
    </row>
    <row r="17" spans="1:27" x14ac:dyDescent="0.25">
      <c r="D17" s="1"/>
    </row>
    <row r="18" spans="1:27" x14ac:dyDescent="0.25">
      <c r="A18" t="s">
        <v>10</v>
      </c>
      <c r="B18" t="s">
        <v>4</v>
      </c>
      <c r="C18" t="s">
        <v>8</v>
      </c>
      <c r="D18" s="1" t="s">
        <v>9</v>
      </c>
      <c r="E18" t="s">
        <v>11</v>
      </c>
    </row>
    <row r="19" spans="1:27" x14ac:dyDescent="0.25">
      <c r="A19">
        <v>0</v>
      </c>
      <c r="B19">
        <v>-41</v>
      </c>
      <c r="C19">
        <v>50</v>
      </c>
      <c r="D19">
        <v>-1</v>
      </c>
      <c r="E19">
        <v>-1</v>
      </c>
    </row>
    <row r="20" spans="1:27" x14ac:dyDescent="0.25">
      <c r="A20">
        <v>1</v>
      </c>
      <c r="B20">
        <v>-32</v>
      </c>
      <c r="C20">
        <v>50</v>
      </c>
      <c r="D20" s="1">
        <v>-1</v>
      </c>
      <c r="E20">
        <v>-1</v>
      </c>
    </row>
    <row r="21" spans="1:27" x14ac:dyDescent="0.25">
      <c r="A21">
        <v>2</v>
      </c>
      <c r="B21">
        <v>-31</v>
      </c>
      <c r="C21">
        <v>50</v>
      </c>
      <c r="D21" s="1">
        <v>-1</v>
      </c>
      <c r="E21">
        <v>-1</v>
      </c>
    </row>
    <row r="22" spans="1:27" x14ac:dyDescent="0.25">
      <c r="A22">
        <v>3</v>
      </c>
      <c r="B22">
        <v>-27</v>
      </c>
      <c r="C22">
        <v>50</v>
      </c>
      <c r="D22" s="1">
        <v>-1</v>
      </c>
      <c r="E22">
        <v>-1</v>
      </c>
    </row>
    <row r="23" spans="1:27" x14ac:dyDescent="0.25">
      <c r="A23">
        <v>4</v>
      </c>
      <c r="B23">
        <v>-26</v>
      </c>
      <c r="C23">
        <v>50</v>
      </c>
      <c r="D23" s="1">
        <v>-1</v>
      </c>
      <c r="E23">
        <v>-1</v>
      </c>
      <c r="AA23" s="1"/>
    </row>
    <row r="24" spans="1:27" x14ac:dyDescent="0.25">
      <c r="A24">
        <v>5</v>
      </c>
      <c r="B24">
        <v>-25</v>
      </c>
      <c r="C24">
        <v>50</v>
      </c>
      <c r="D24">
        <v>-1</v>
      </c>
      <c r="E24">
        <v>-1</v>
      </c>
    </row>
    <row r="25" spans="1:27" x14ac:dyDescent="0.25">
      <c r="A25">
        <v>6</v>
      </c>
      <c r="B25">
        <v>-23</v>
      </c>
      <c r="C25">
        <v>50</v>
      </c>
      <c r="D25" s="1">
        <v>-1</v>
      </c>
      <c r="E25">
        <v>-1</v>
      </c>
    </row>
    <row r="26" spans="1:27" x14ac:dyDescent="0.25">
      <c r="A26">
        <v>7</v>
      </c>
      <c r="B26">
        <v>-21</v>
      </c>
      <c r="C26">
        <v>50</v>
      </c>
      <c r="D26">
        <v>-1</v>
      </c>
      <c r="E26">
        <v>-1</v>
      </c>
    </row>
    <row r="27" spans="1:27" x14ac:dyDescent="0.25">
      <c r="A27">
        <v>8</v>
      </c>
      <c r="B27">
        <v>-24</v>
      </c>
      <c r="C27">
        <v>50</v>
      </c>
      <c r="D27" s="1">
        <v>-1</v>
      </c>
      <c r="E27">
        <v>-1</v>
      </c>
    </row>
    <row r="28" spans="1:27" x14ac:dyDescent="0.25">
      <c r="A28">
        <v>9</v>
      </c>
      <c r="B28">
        <v>-16</v>
      </c>
      <c r="C28">
        <v>50</v>
      </c>
      <c r="D28">
        <v>-1</v>
      </c>
      <c r="E28">
        <v>-1</v>
      </c>
    </row>
    <row r="29" spans="1:27" x14ac:dyDescent="0.25">
      <c r="A29">
        <v>10</v>
      </c>
      <c r="B29">
        <v>-16</v>
      </c>
      <c r="C29">
        <v>50</v>
      </c>
      <c r="D29" s="1">
        <v>-1</v>
      </c>
      <c r="E29">
        <v>-1</v>
      </c>
    </row>
    <row r="30" spans="1:27" x14ac:dyDescent="0.25">
      <c r="A30">
        <v>11</v>
      </c>
      <c r="B30">
        <v>-13</v>
      </c>
      <c r="C30">
        <v>50</v>
      </c>
      <c r="D30" s="1">
        <v>-1</v>
      </c>
      <c r="E30">
        <v>-1</v>
      </c>
    </row>
    <row r="31" spans="1:27" x14ac:dyDescent="0.25">
      <c r="A31">
        <v>12</v>
      </c>
      <c r="B31">
        <v>-12</v>
      </c>
      <c r="C31">
        <v>30</v>
      </c>
      <c r="D31">
        <v>-1</v>
      </c>
      <c r="E31">
        <v>-1</v>
      </c>
    </row>
    <row r="32" spans="1:27" x14ac:dyDescent="0.25">
      <c r="A32">
        <v>13</v>
      </c>
      <c r="B32">
        <v>-10</v>
      </c>
      <c r="C32">
        <v>30</v>
      </c>
      <c r="D32" s="1">
        <v>-1</v>
      </c>
      <c r="E32">
        <v>-1</v>
      </c>
    </row>
    <row r="33" spans="1:5" x14ac:dyDescent="0.25">
      <c r="A33">
        <v>14</v>
      </c>
      <c r="B33">
        <v>-10</v>
      </c>
      <c r="C33">
        <v>30</v>
      </c>
      <c r="D33">
        <v>-1</v>
      </c>
      <c r="E33">
        <v>-1</v>
      </c>
    </row>
    <row r="34" spans="1:5" x14ac:dyDescent="0.25">
      <c r="A34">
        <v>15</v>
      </c>
      <c r="B34">
        <v>-9</v>
      </c>
      <c r="C34">
        <v>30</v>
      </c>
      <c r="D34">
        <v>-1</v>
      </c>
      <c r="E34">
        <v>-1</v>
      </c>
    </row>
    <row r="35" spans="1:5" x14ac:dyDescent="0.25">
      <c r="A35">
        <v>16</v>
      </c>
      <c r="B35">
        <v>-8</v>
      </c>
      <c r="C35">
        <v>30</v>
      </c>
      <c r="D35" s="1">
        <v>-1</v>
      </c>
      <c r="E35">
        <v>-1</v>
      </c>
    </row>
    <row r="36" spans="1:5" x14ac:dyDescent="0.25">
      <c r="A36">
        <v>17</v>
      </c>
      <c r="B36">
        <v>-6</v>
      </c>
      <c r="C36">
        <v>30</v>
      </c>
      <c r="D36">
        <v>-1</v>
      </c>
      <c r="E36">
        <v>-1</v>
      </c>
    </row>
    <row r="37" spans="1:5" x14ac:dyDescent="0.25">
      <c r="A37">
        <v>18</v>
      </c>
      <c r="B37">
        <v>-6</v>
      </c>
      <c r="C37">
        <v>30</v>
      </c>
      <c r="D37" s="1">
        <v>-1</v>
      </c>
      <c r="E37">
        <v>-1</v>
      </c>
    </row>
    <row r="38" spans="1:5" x14ac:dyDescent="0.25">
      <c r="A38">
        <v>19</v>
      </c>
      <c r="B38">
        <v>-6</v>
      </c>
      <c r="C38">
        <v>30</v>
      </c>
      <c r="D38" s="1">
        <v>-1</v>
      </c>
      <c r="E38">
        <v>-1</v>
      </c>
    </row>
    <row r="39" spans="1:5" x14ac:dyDescent="0.25">
      <c r="A39">
        <v>20</v>
      </c>
      <c r="B39">
        <v>-5</v>
      </c>
      <c r="C39">
        <v>30</v>
      </c>
      <c r="D39">
        <v>-1</v>
      </c>
      <c r="E39">
        <v>-1</v>
      </c>
    </row>
    <row r="40" spans="1:5" x14ac:dyDescent="0.25">
      <c r="A40">
        <v>21</v>
      </c>
      <c r="B40">
        <v>-5</v>
      </c>
      <c r="C40">
        <v>30</v>
      </c>
      <c r="D40" s="1">
        <v>-1</v>
      </c>
      <c r="E40">
        <v>-1</v>
      </c>
    </row>
    <row r="41" spans="1:5" x14ac:dyDescent="0.25">
      <c r="A41">
        <v>22</v>
      </c>
      <c r="B41">
        <v>-3</v>
      </c>
      <c r="C41">
        <v>30</v>
      </c>
      <c r="D41">
        <v>-1</v>
      </c>
      <c r="E41">
        <v>-1</v>
      </c>
    </row>
    <row r="42" spans="1:5" x14ac:dyDescent="0.25">
      <c r="A42">
        <v>23</v>
      </c>
      <c r="B42">
        <v>-3</v>
      </c>
      <c r="C42">
        <v>30</v>
      </c>
      <c r="D42" s="1">
        <v>-1</v>
      </c>
      <c r="E42">
        <v>-1</v>
      </c>
    </row>
    <row r="43" spans="1:5" x14ac:dyDescent="0.25">
      <c r="A43">
        <v>24</v>
      </c>
      <c r="B43">
        <v>-3</v>
      </c>
      <c r="C43">
        <v>18</v>
      </c>
      <c r="D43" s="1">
        <v>-1</v>
      </c>
      <c r="E43">
        <v>-1</v>
      </c>
    </row>
    <row r="44" spans="1:5" x14ac:dyDescent="0.25">
      <c r="A44">
        <v>25</v>
      </c>
      <c r="B44">
        <v>-3</v>
      </c>
      <c r="C44">
        <v>18</v>
      </c>
      <c r="D44">
        <v>-1</v>
      </c>
      <c r="E44">
        <v>-1</v>
      </c>
    </row>
    <row r="45" spans="1:5" x14ac:dyDescent="0.25">
      <c r="A45">
        <v>26</v>
      </c>
      <c r="B45">
        <v>-2</v>
      </c>
      <c r="C45">
        <v>18</v>
      </c>
      <c r="D45" s="1">
        <v>-1</v>
      </c>
      <c r="E45">
        <v>-1</v>
      </c>
    </row>
    <row r="46" spans="1:5" x14ac:dyDescent="0.25">
      <c r="A46">
        <v>27</v>
      </c>
      <c r="B46">
        <v>-13</v>
      </c>
      <c r="C46">
        <v>18</v>
      </c>
      <c r="D46">
        <v>-1</v>
      </c>
      <c r="E46">
        <v>-1</v>
      </c>
    </row>
    <row r="47" spans="1:5" x14ac:dyDescent="0.25">
      <c r="A47">
        <v>28</v>
      </c>
      <c r="B47">
        <v>-2</v>
      </c>
      <c r="C47">
        <v>18</v>
      </c>
      <c r="D47" s="1">
        <v>-1</v>
      </c>
      <c r="E47">
        <v>-1</v>
      </c>
    </row>
    <row r="48" spans="1:5" x14ac:dyDescent="0.25">
      <c r="A48">
        <v>29</v>
      </c>
      <c r="B48">
        <v>-2</v>
      </c>
      <c r="C48">
        <v>18</v>
      </c>
      <c r="D48" s="1">
        <v>-1</v>
      </c>
      <c r="E48">
        <v>-1</v>
      </c>
    </row>
    <row r="49" spans="1:5" x14ac:dyDescent="0.25">
      <c r="A49">
        <v>30</v>
      </c>
      <c r="B49">
        <v>-2</v>
      </c>
      <c r="C49">
        <v>18</v>
      </c>
      <c r="D49" s="1">
        <v>-1</v>
      </c>
      <c r="E49">
        <v>-1</v>
      </c>
    </row>
    <row r="50" spans="1:5" x14ac:dyDescent="0.25">
      <c r="A50">
        <v>31</v>
      </c>
      <c r="B50">
        <v>-27</v>
      </c>
      <c r="C50">
        <v>18</v>
      </c>
      <c r="D50">
        <v>-1</v>
      </c>
      <c r="E50">
        <v>-1</v>
      </c>
    </row>
    <row r="51" spans="1:5" x14ac:dyDescent="0.25">
      <c r="A51">
        <v>32</v>
      </c>
      <c r="B51">
        <v>-1</v>
      </c>
      <c r="C51">
        <v>18</v>
      </c>
      <c r="D51">
        <v>-1</v>
      </c>
      <c r="E51">
        <v>-1</v>
      </c>
    </row>
    <row r="52" spans="1:5" x14ac:dyDescent="0.25">
      <c r="A52">
        <v>33</v>
      </c>
      <c r="B52">
        <v>-7</v>
      </c>
      <c r="C52">
        <v>18</v>
      </c>
      <c r="D52">
        <v>-1</v>
      </c>
      <c r="E52">
        <v>-1</v>
      </c>
    </row>
    <row r="53" spans="1:5" x14ac:dyDescent="0.25">
      <c r="A53">
        <v>34</v>
      </c>
      <c r="B53">
        <v>-9</v>
      </c>
      <c r="C53">
        <v>18</v>
      </c>
      <c r="D53">
        <v>-1</v>
      </c>
      <c r="E53">
        <v>-1</v>
      </c>
    </row>
  </sheetData>
  <sortState ref="A7:E53">
    <sortCondition descending="1" ref="E10"/>
  </sortState>
  <conditionalFormatting sqref="D18:D53">
    <cfRule type="cellIs" dxfId="13" priority="1" operator="between">
      <formula>0</formula>
      <formula>0.1</formula>
    </cfRule>
    <cfRule type="cellIs" dxfId="12" priority="8" operator="between">
      <formula>0.5</formula>
      <formula>1</formula>
    </cfRule>
    <cfRule type="cellIs" dxfId="11" priority="10" operator="between">
      <formula>0.2</formula>
      <formula>0.5</formula>
    </cfRule>
    <cfRule type="cellIs" dxfId="10" priority="11" operator="between">
      <formula>0</formula>
      <formula>0.2</formula>
    </cfRule>
    <cfRule type="cellIs" dxfId="9" priority="12" operator="equal">
      <formula>-1</formula>
    </cfRule>
  </conditionalFormatting>
  <conditionalFormatting sqref="E18:E53">
    <cfRule type="cellIs" dxfId="8" priority="7" operator="equal">
      <formula>0</formula>
    </cfRule>
    <cfRule type="cellIs" dxfId="7" priority="9" operator="equal">
      <formula>1</formula>
    </cfRule>
  </conditionalFormatting>
  <conditionalFormatting sqref="B19:B53">
    <cfRule type="cellIs" dxfId="6" priority="2" operator="equal">
      <formula>0</formula>
    </cfRule>
    <cfRule type="cellIs" dxfId="5" priority="3" operator="greaterThan">
      <formula>500</formula>
    </cfRule>
    <cfRule type="cellIs" dxfId="4" priority="4" operator="between">
      <formula>100</formula>
      <formula>500</formula>
    </cfRule>
    <cfRule type="cellIs" dxfId="3" priority="5" operator="between">
      <formula>0</formula>
      <formula>100</formula>
    </cfRule>
    <cfRule type="cellIs" dxfId="2" priority="6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D3" sqref="D3"/>
    </sheetView>
  </sheetViews>
  <sheetFormatPr baseColWidth="10" defaultRowHeight="15" x14ac:dyDescent="0.25"/>
  <cols>
    <col min="1" max="1" width="15.28515625" customWidth="1"/>
    <col min="2" max="2" width="17" customWidth="1"/>
    <col min="3" max="3" width="16.42578125" customWidth="1"/>
    <col min="4" max="4" width="18" customWidth="1"/>
    <col min="5" max="5" width="21" customWidth="1"/>
    <col min="6" max="6" width="15" customWidth="1"/>
    <col min="7" max="7" width="14.140625" customWidth="1"/>
    <col min="8" max="8" width="17.85546875" customWidth="1"/>
    <col min="11" max="11" width="17.28515625" customWidth="1"/>
  </cols>
  <sheetData>
    <row r="1" spans="1:15" x14ac:dyDescent="0.25">
      <c r="A1" t="s">
        <v>0</v>
      </c>
      <c r="B1">
        <f>Feuil1!B1</f>
        <v>50</v>
      </c>
      <c r="C1">
        <f>B1</f>
        <v>50</v>
      </c>
      <c r="E1" t="s">
        <v>5</v>
      </c>
      <c r="F1">
        <f>Feuil1!E1</f>
        <v>108</v>
      </c>
      <c r="H1" t="s">
        <v>12</v>
      </c>
      <c r="I1">
        <f>Feuil1!H1</f>
        <v>0</v>
      </c>
      <c r="L1" t="s">
        <v>21</v>
      </c>
      <c r="N1">
        <v>0</v>
      </c>
      <c r="O1">
        <f>CHOOSE($C$3,$A$9,$A$10,$A$11,$A$12,$A$13,$A$14,$A$15,$A$16,$A$17,$A$18) - 0.2</f>
        <v>1.1996799999999999</v>
      </c>
    </row>
    <row r="2" spans="1:15" x14ac:dyDescent="0.25">
      <c r="A2" t="s">
        <v>1</v>
      </c>
      <c r="B2">
        <f>Feuil1!B2</f>
        <v>0.6</v>
      </c>
      <c r="C2">
        <f t="shared" ref="C2:C3" si="0">B2</f>
        <v>0.6</v>
      </c>
      <c r="E2" t="s">
        <v>6</v>
      </c>
      <c r="F2">
        <f>Feuil1!E2</f>
        <v>0</v>
      </c>
      <c r="H2" t="s">
        <v>21</v>
      </c>
      <c r="I2">
        <f>Feuil1!H2</f>
        <v>0</v>
      </c>
      <c r="K2">
        <v>0</v>
      </c>
      <c r="L2">
        <f>$I$2</f>
        <v>0</v>
      </c>
      <c r="N2">
        <v>1</v>
      </c>
      <c r="O2">
        <f>O1</f>
        <v>1.1996799999999999</v>
      </c>
    </row>
    <row r="3" spans="1:15" x14ac:dyDescent="0.25">
      <c r="A3" t="s">
        <v>2</v>
      </c>
      <c r="B3">
        <f>Feuil1!B3</f>
        <v>8</v>
      </c>
      <c r="C3">
        <f t="shared" si="0"/>
        <v>8</v>
      </c>
      <c r="E3" t="s">
        <v>7</v>
      </c>
      <c r="F3">
        <f>Feuil1!E3</f>
        <v>8</v>
      </c>
      <c r="H3" t="s">
        <v>17</v>
      </c>
      <c r="I3">
        <f>Feuil1!H3</f>
        <v>0</v>
      </c>
      <c r="K3">
        <f>C1+10</f>
        <v>60</v>
      </c>
      <c r="L3">
        <f>$I$2</f>
        <v>0</v>
      </c>
    </row>
    <row r="4" spans="1:15" x14ac:dyDescent="0.25">
      <c r="A4" t="s">
        <v>3</v>
      </c>
      <c r="B4">
        <f>Feuil1!B4</f>
        <v>100</v>
      </c>
    </row>
    <row r="5" spans="1:15" ht="14.25" customHeight="1" x14ac:dyDescent="0.25"/>
    <row r="6" spans="1:15" x14ac:dyDescent="0.25">
      <c r="A6" t="s">
        <v>19</v>
      </c>
      <c r="B6">
        <f>I3</f>
        <v>0</v>
      </c>
    </row>
    <row r="7" spans="1:15" x14ac:dyDescent="0.25">
      <c r="A7" t="s">
        <v>18</v>
      </c>
      <c r="B7">
        <v>2</v>
      </c>
      <c r="C7">
        <f>B7*0.5</f>
        <v>1</v>
      </c>
      <c r="D7">
        <f t="shared" ref="D7:E7" si="1">C7*0.5</f>
        <v>0.5</v>
      </c>
      <c r="E7">
        <f t="shared" si="1"/>
        <v>0.25</v>
      </c>
      <c r="F7">
        <f t="shared" ref="F7:G7" si="2">E7*0.5</f>
        <v>0.125</v>
      </c>
      <c r="G7">
        <f t="shared" si="2"/>
        <v>6.25E-2</v>
      </c>
      <c r="H7">
        <f t="shared" ref="H7" si="3">G7*0.5</f>
        <v>3.125E-2</v>
      </c>
    </row>
    <row r="8" spans="1:15" x14ac:dyDescent="0.25">
      <c r="A8" t="s">
        <v>8</v>
      </c>
      <c r="B8">
        <f>TRUNC($B$6*B7)</f>
        <v>0</v>
      </c>
      <c r="C8">
        <f t="shared" ref="C8:H8" si="4">TRUNC($B$6*C7)</f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</row>
    <row r="9" spans="1:15" x14ac:dyDescent="0.25">
      <c r="A9">
        <f>$C$1</f>
        <v>50</v>
      </c>
      <c r="B9">
        <f>EXP(-B$8/$A9)</f>
        <v>1</v>
      </c>
      <c r="C9">
        <f t="shared" ref="C9:H18" si="5">EXP(-C$8/$A9)</f>
        <v>1</v>
      </c>
      <c r="D9">
        <f t="shared" si="5"/>
        <v>1</v>
      </c>
      <c r="E9">
        <f t="shared" si="5"/>
        <v>1</v>
      </c>
      <c r="F9">
        <f t="shared" si="5"/>
        <v>1</v>
      </c>
      <c r="G9">
        <f t="shared" si="5"/>
        <v>1</v>
      </c>
      <c r="H9">
        <f t="shared" si="5"/>
        <v>1</v>
      </c>
    </row>
    <row r="10" spans="1:15" x14ac:dyDescent="0.25">
      <c r="A10">
        <f>A9*$C$2</f>
        <v>30</v>
      </c>
      <c r="B10">
        <f t="shared" ref="B10:B18" si="6">EXP(-B$8/$A10)</f>
        <v>1</v>
      </c>
      <c r="C10">
        <f t="shared" si="5"/>
        <v>1</v>
      </c>
      <c r="D10">
        <f t="shared" si="5"/>
        <v>1</v>
      </c>
      <c r="E10">
        <f t="shared" si="5"/>
        <v>1</v>
      </c>
      <c r="F10">
        <f t="shared" si="5"/>
        <v>1</v>
      </c>
      <c r="G10">
        <f t="shared" si="5"/>
        <v>1</v>
      </c>
      <c r="H10">
        <f t="shared" si="5"/>
        <v>1</v>
      </c>
    </row>
    <row r="11" spans="1:15" x14ac:dyDescent="0.25">
      <c r="A11">
        <f t="shared" ref="A11:A18" si="7">A10*$C$2</f>
        <v>18</v>
      </c>
      <c r="B11">
        <f t="shared" si="6"/>
        <v>1</v>
      </c>
      <c r="C11">
        <f t="shared" si="5"/>
        <v>1</v>
      </c>
      <c r="D11">
        <f t="shared" si="5"/>
        <v>1</v>
      </c>
      <c r="E11">
        <f t="shared" si="5"/>
        <v>1</v>
      </c>
      <c r="F11">
        <f t="shared" si="5"/>
        <v>1</v>
      </c>
      <c r="G11">
        <f t="shared" si="5"/>
        <v>1</v>
      </c>
      <c r="H11">
        <f t="shared" si="5"/>
        <v>1</v>
      </c>
    </row>
    <row r="12" spans="1:15" x14ac:dyDescent="0.25">
      <c r="A12">
        <f t="shared" si="7"/>
        <v>10.799999999999999</v>
      </c>
      <c r="B12">
        <f t="shared" si="6"/>
        <v>1</v>
      </c>
      <c r="C12">
        <f t="shared" si="5"/>
        <v>1</v>
      </c>
      <c r="D12">
        <f t="shared" si="5"/>
        <v>1</v>
      </c>
      <c r="E12">
        <f t="shared" si="5"/>
        <v>1</v>
      </c>
      <c r="F12">
        <f t="shared" si="5"/>
        <v>1</v>
      </c>
      <c r="G12">
        <f t="shared" si="5"/>
        <v>1</v>
      </c>
      <c r="H12">
        <v>12</v>
      </c>
    </row>
    <row r="13" spans="1:15" x14ac:dyDescent="0.25">
      <c r="A13">
        <f t="shared" si="7"/>
        <v>6.4799999999999995</v>
      </c>
      <c r="B13">
        <f t="shared" si="6"/>
        <v>1</v>
      </c>
      <c r="C13">
        <f t="shared" si="5"/>
        <v>1</v>
      </c>
      <c r="D13">
        <f t="shared" si="5"/>
        <v>1</v>
      </c>
      <c r="E13">
        <f t="shared" si="5"/>
        <v>1</v>
      </c>
      <c r="F13">
        <f t="shared" si="5"/>
        <v>1</v>
      </c>
      <c r="G13">
        <f t="shared" si="5"/>
        <v>1</v>
      </c>
      <c r="H13">
        <f t="shared" si="5"/>
        <v>1</v>
      </c>
    </row>
    <row r="14" spans="1:15" x14ac:dyDescent="0.25">
      <c r="A14">
        <f t="shared" si="7"/>
        <v>3.8879999999999995</v>
      </c>
      <c r="B14">
        <f t="shared" si="6"/>
        <v>1</v>
      </c>
      <c r="C14">
        <f t="shared" si="5"/>
        <v>1</v>
      </c>
      <c r="D14">
        <f t="shared" si="5"/>
        <v>1</v>
      </c>
      <c r="E14">
        <f t="shared" si="5"/>
        <v>1</v>
      </c>
      <c r="F14">
        <f t="shared" si="5"/>
        <v>1</v>
      </c>
      <c r="G14">
        <f t="shared" si="5"/>
        <v>1</v>
      </c>
      <c r="H14">
        <f t="shared" si="5"/>
        <v>1</v>
      </c>
    </row>
    <row r="15" spans="1:15" x14ac:dyDescent="0.25">
      <c r="A15">
        <f t="shared" si="7"/>
        <v>2.3327999999999998</v>
      </c>
      <c r="B15">
        <f t="shared" si="6"/>
        <v>1</v>
      </c>
      <c r="C15">
        <f t="shared" si="5"/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</row>
    <row r="16" spans="1:15" x14ac:dyDescent="0.25">
      <c r="A16">
        <f t="shared" si="7"/>
        <v>1.3996799999999998</v>
      </c>
      <c r="B16">
        <f t="shared" si="6"/>
        <v>1</v>
      </c>
      <c r="C16">
        <f t="shared" si="5"/>
        <v>1</v>
      </c>
      <c r="D16">
        <f t="shared" si="5"/>
        <v>1</v>
      </c>
      <c r="E16">
        <f t="shared" si="5"/>
        <v>1</v>
      </c>
      <c r="F16">
        <f t="shared" si="5"/>
        <v>1</v>
      </c>
      <c r="G16">
        <f t="shared" si="5"/>
        <v>1</v>
      </c>
      <c r="H16">
        <f t="shared" si="5"/>
        <v>1</v>
      </c>
    </row>
    <row r="17" spans="1:8" x14ac:dyDescent="0.25">
      <c r="A17">
        <f t="shared" si="7"/>
        <v>0.83980799999999989</v>
      </c>
      <c r="B17">
        <f t="shared" si="6"/>
        <v>1</v>
      </c>
      <c r="C17">
        <f t="shared" si="5"/>
        <v>1</v>
      </c>
      <c r="D17">
        <f t="shared" si="5"/>
        <v>1</v>
      </c>
      <c r="E17">
        <f t="shared" si="5"/>
        <v>1</v>
      </c>
      <c r="F17">
        <f t="shared" si="5"/>
        <v>1</v>
      </c>
      <c r="G17">
        <f t="shared" si="5"/>
        <v>1</v>
      </c>
      <c r="H17">
        <f t="shared" si="5"/>
        <v>1</v>
      </c>
    </row>
    <row r="18" spans="1:8" x14ac:dyDescent="0.25">
      <c r="A18">
        <f t="shared" si="7"/>
        <v>0.50388479999999991</v>
      </c>
      <c r="B18">
        <f t="shared" si="6"/>
        <v>1</v>
      </c>
      <c r="C18">
        <f t="shared" si="5"/>
        <v>1</v>
      </c>
      <c r="D18">
        <f t="shared" si="5"/>
        <v>1</v>
      </c>
      <c r="E18">
        <f t="shared" si="5"/>
        <v>1</v>
      </c>
      <c r="F18">
        <f t="shared" si="5"/>
        <v>1</v>
      </c>
      <c r="G18">
        <f t="shared" si="5"/>
        <v>1</v>
      </c>
      <c r="H18">
        <f t="shared" si="5"/>
        <v>1</v>
      </c>
    </row>
    <row r="20" spans="1:8" x14ac:dyDescent="0.25">
      <c r="A20" s="3">
        <v>0</v>
      </c>
    </row>
    <row r="21" spans="1:8" x14ac:dyDescent="0.25">
      <c r="A21" s="3">
        <v>1</v>
      </c>
    </row>
    <row r="22" spans="1:8" x14ac:dyDescent="0.25">
      <c r="A22" s="3">
        <v>2</v>
      </c>
    </row>
    <row r="23" spans="1:8" x14ac:dyDescent="0.25">
      <c r="A23" s="3">
        <v>3</v>
      </c>
    </row>
    <row r="24" spans="1:8" x14ac:dyDescent="0.25">
      <c r="A24" s="3">
        <v>4</v>
      </c>
    </row>
    <row r="25" spans="1:8" x14ac:dyDescent="0.25">
      <c r="A25" s="3">
        <v>5</v>
      </c>
    </row>
    <row r="26" spans="1:8" x14ac:dyDescent="0.25">
      <c r="A26" s="3">
        <v>6</v>
      </c>
    </row>
    <row r="27" spans="1:8" x14ac:dyDescent="0.25">
      <c r="A27" s="3">
        <v>7</v>
      </c>
    </row>
    <row r="28" spans="1:8" x14ac:dyDescent="0.25">
      <c r="A28" s="3">
        <v>8</v>
      </c>
    </row>
    <row r="29" spans="1:8" x14ac:dyDescent="0.25">
      <c r="A29" s="3">
        <v>9</v>
      </c>
    </row>
  </sheetData>
  <conditionalFormatting sqref="A9:A18">
    <cfRule type="expression" dxfId="1" priority="6">
      <formula>$C$3 &gt; $A20</formula>
    </cfRule>
    <cfRule type="cellIs" dxfId="0" priority="8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Feuil1!testDelta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Nasheis</dc:creator>
  <cp:lastModifiedBy>Nasheis</cp:lastModifiedBy>
  <dcterms:created xsi:type="dcterms:W3CDTF">2017-02-06T21:31:16Z</dcterms:created>
  <dcterms:modified xsi:type="dcterms:W3CDTF">2017-04-19T02:40:58Z</dcterms:modified>
</cp:coreProperties>
</file>