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Tareas" sheetId="1" r:id="rId1"/>
    <sheet name="Semanas" sheetId="2" r:id="rId2"/>
  </sheets>
  <calcPr calcId="144525"/>
</workbook>
</file>

<file path=xl/sharedStrings.xml><?xml version="1.0" encoding="utf-8"?>
<sst xmlns="http://schemas.openxmlformats.org/spreadsheetml/2006/main" count="146" uniqueCount="81">
  <si>
    <t>Formato de Planeación y Seguimiento - Tareas</t>
  </si>
  <si>
    <t>Grupo:</t>
  </si>
  <si>
    <t>DevOps</t>
  </si>
  <si>
    <t>Líder:</t>
  </si>
  <si>
    <t>Alejandro</t>
  </si>
  <si>
    <t>Horas de trabajo semanal:</t>
  </si>
  <si>
    <t>Admon. de planeación:</t>
  </si>
  <si>
    <t>Estefania</t>
  </si>
  <si>
    <t>Admon. de calidad:</t>
  </si>
  <si>
    <t>David</t>
  </si>
  <si>
    <t>Admon.  de soporte:</t>
  </si>
  <si>
    <t>Nicolas</t>
  </si>
  <si>
    <t>Admon.  de desarrollo:</t>
  </si>
  <si>
    <t>Juan Jose</t>
  </si>
  <si>
    <t>|</t>
  </si>
  <si>
    <t>Ciclo:</t>
  </si>
  <si>
    <t>Total horas semana grupo:</t>
  </si>
  <si>
    <t>Fecha inicio:</t>
  </si>
  <si>
    <t>14/04/2022</t>
  </si>
  <si>
    <t>Fecha fin:</t>
  </si>
  <si>
    <t>21/04/2022</t>
  </si>
  <si>
    <t>Cantidad semanas:</t>
  </si>
  <si>
    <t>Total horas ciclo total:</t>
  </si>
  <si>
    <t>Lo Planeado (Estimado)</t>
  </si>
  <si>
    <t>Lo real</t>
  </si>
  <si>
    <t>Tarea</t>
  </si>
  <si>
    <t>Minutos Líder</t>
  </si>
  <si>
    <t>Minutos Admin. Planeación</t>
  </si>
  <si>
    <t>Minutos Admin. Calidad</t>
  </si>
  <si>
    <t>Minutos Admin. Soporte</t>
  </si>
  <si>
    <t>Minutos Admin. Desarrollo</t>
  </si>
  <si>
    <t>Minutos totales tarea</t>
  </si>
  <si>
    <t>Semana planeada terminación</t>
  </si>
  <si>
    <t>Valor planeado (VP)</t>
  </si>
  <si>
    <t>Semana real terminación</t>
  </si>
  <si>
    <t>Valor ganado (VG)</t>
  </si>
  <si>
    <t>Caso de Uso Asignar Medico</t>
  </si>
  <si>
    <t>Reunión de coordinación semana 3</t>
  </si>
  <si>
    <t>Actualizacion documento de lanzamiento</t>
  </si>
  <si>
    <t>actualizacion de las historias de usuario</t>
  </si>
  <si>
    <t>...</t>
  </si>
  <si>
    <t>CASO DE USO: Asignar medico</t>
  </si>
  <si>
    <t>Gestion de requisitos</t>
  </si>
  <si>
    <t>Obtencion de requerimientos funciones y no funcionales detallados</t>
  </si>
  <si>
    <t>Especificar el caso de uso incluyendo el Mockup</t>
  </si>
  <si>
    <t>Analisis de requisitos</t>
  </si>
  <si>
    <t>Elaborar diagrama de clases de analisis</t>
  </si>
  <si>
    <t>Elaborar diagrama de secuencia de analisis</t>
  </si>
  <si>
    <t>construccion de software</t>
  </si>
  <si>
    <t>reunion planteo de modelos base de datos</t>
  </si>
  <si>
    <t>implementar servicios de backend</t>
  </si>
  <si>
    <t>Reunión de inspección de la base de datos</t>
  </si>
  <si>
    <t>General</t>
  </si>
  <si>
    <t>diagrama de despliegue</t>
  </si>
  <si>
    <t>diagrama de paquete</t>
  </si>
  <si>
    <t>Integracion de pruebas</t>
  </si>
  <si>
    <t>pruebas unitarias</t>
  </si>
  <si>
    <t>verificacion</t>
  </si>
  <si>
    <t>Consolidar informe semanal</t>
  </si>
  <si>
    <t>Caso de Uso regitrar enfermero</t>
  </si>
  <si>
    <t>CASO DE USO: Registrar nuevo enfermero</t>
  </si>
  <si>
    <t>Caso de Uso regitrar paciente</t>
  </si>
  <si>
    <t>Reunión de coordinación semana 1</t>
  </si>
  <si>
    <t>Realizar entrevista al coach</t>
  </si>
  <si>
    <t>…</t>
  </si>
  <si>
    <t>Total minutos por rol</t>
  </si>
  <si>
    <t>Total horas por rol</t>
  </si>
  <si>
    <t>Total min.:</t>
  </si>
  <si>
    <t>VP total:</t>
  </si>
  <si>
    <t>Total horas:</t>
  </si>
  <si>
    <t>Formato de Planeación y Seguimiento - Semanas</t>
  </si>
  <si>
    <t>Las casillas en gris tienen fórmulas para realizar los cálculos automáticamente. No deben ingresarse allí datos manuales.</t>
  </si>
  <si>
    <t>Los Ases</t>
  </si>
  <si>
    <t>Semana</t>
  </si>
  <si>
    <t>Horas</t>
  </si>
  <si>
    <t>Valor planeado</t>
  </si>
  <si>
    <t>Valor planeado acumulado</t>
  </si>
  <si>
    <t>Valor ganado</t>
  </si>
  <si>
    <t>Valor ganado acumulado</t>
  </si>
  <si>
    <t>%</t>
  </si>
  <si>
    <t>Las horas de cada semana no pueden superar las horas de trabajo del grupo por semana</t>
  </si>
</sst>
</file>

<file path=xl/styles.xml><?xml version="1.0" encoding="utf-8"?>
<styleSheet xmlns="http://schemas.openxmlformats.org/spreadsheetml/2006/main">
  <numFmts count="6">
    <numFmt numFmtId="176" formatCode="0.0%"/>
    <numFmt numFmtId="177" formatCode="0.0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</font>
    <font>
      <i/>
      <sz val="11"/>
      <color rgb="FF1F497D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i/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8" borderId="15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6" borderId="2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2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9" fillId="38" borderId="2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3" fillId="3" borderId="3" xfId="0" applyFont="1" applyFill="1" applyBorder="1" applyAlignment="1">
      <alignment horizontal="center"/>
    </xf>
    <xf numFmtId="0" fontId="5" fillId="0" borderId="5" xfId="0" applyFont="1" applyBorder="1"/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4" fillId="0" borderId="6" xfId="0" applyFont="1" applyBorder="1"/>
    <xf numFmtId="177" fontId="4" fillId="4" borderId="6" xfId="0" applyNumberFormat="1" applyFont="1" applyFill="1" applyBorder="1"/>
    <xf numFmtId="176" fontId="4" fillId="4" borderId="6" xfId="0" applyNumberFormat="1" applyFont="1" applyFill="1" applyBorder="1"/>
    <xf numFmtId="176" fontId="4" fillId="4" borderId="4" xfId="0" applyNumberFormat="1" applyFont="1" applyFill="1" applyBorder="1"/>
    <xf numFmtId="2" fontId="4" fillId="5" borderId="0" xfId="0" applyNumberFormat="1" applyFont="1" applyFill="1" applyBorder="1"/>
    <xf numFmtId="177" fontId="4" fillId="5" borderId="0" xfId="0" applyNumberFormat="1" applyFont="1" applyFill="1" applyBorder="1"/>
    <xf numFmtId="0" fontId="4" fillId="0" borderId="3" xfId="0" applyFont="1" applyBorder="1"/>
    <xf numFmtId="0" fontId="3" fillId="6" borderId="0" xfId="0" applyFont="1" applyFill="1" applyBorder="1"/>
    <xf numFmtId="0" fontId="7" fillId="6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8" fillId="4" borderId="1" xfId="0" applyFont="1" applyFill="1" applyBorder="1"/>
    <xf numFmtId="0" fontId="4" fillId="0" borderId="3" xfId="0" applyFont="1" applyBorder="1" applyAlignment="1">
      <alignment horizontal="center"/>
    </xf>
    <xf numFmtId="0" fontId="4" fillId="4" borderId="0" xfId="0" applyFont="1" applyFill="1" applyBorder="1"/>
    <xf numFmtId="0" fontId="7" fillId="7" borderId="6" xfId="0" applyFont="1" applyFill="1" applyBorder="1" applyAlignment="1">
      <alignment horizontal="center" wrapText="1"/>
    </xf>
    <xf numFmtId="1" fontId="4" fillId="4" borderId="6" xfId="0" applyNumberFormat="1" applyFont="1" applyFill="1" applyBorder="1"/>
    <xf numFmtId="0" fontId="9" fillId="0" borderId="6" xfId="0" applyFont="1" applyBorder="1" applyAlignment="1">
      <alignment horizontal="left" readingOrder="1"/>
    </xf>
    <xf numFmtId="0" fontId="9" fillId="0" borderId="6" xfId="0" applyFont="1" applyBorder="1" applyAlignment="1">
      <alignment horizontal="right" wrapText="1" readingOrder="1"/>
    </xf>
    <xf numFmtId="0" fontId="4" fillId="0" borderId="6" xfId="0" applyFont="1" applyBorder="1" applyAlignment="1">
      <alignment horizontal="left" wrapText="1" readingOrder="1"/>
    </xf>
    <xf numFmtId="0" fontId="4" fillId="8" borderId="6" xfId="0" applyFont="1" applyFill="1" applyBorder="1" applyAlignment="1">
      <alignment horizontal="right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9" borderId="6" xfId="0" applyFont="1" applyFill="1" applyBorder="1"/>
    <xf numFmtId="0" fontId="4" fillId="9" borderId="6" xfId="0" applyFont="1" applyFill="1" applyBorder="1" applyAlignment="1">
      <alignment horizontal="right" wrapText="1" readingOrder="1"/>
    </xf>
    <xf numFmtId="1" fontId="4" fillId="9" borderId="6" xfId="0" applyNumberFormat="1" applyFont="1" applyFill="1" applyBorder="1"/>
    <xf numFmtId="0" fontId="4" fillId="10" borderId="6" xfId="0" applyFont="1" applyFill="1" applyBorder="1" applyAlignment="1">
      <alignment horizontal="center" vertical="center" wrapText="1" readingOrder="1"/>
    </xf>
    <xf numFmtId="0" fontId="10" fillId="8" borderId="6" xfId="0" applyFont="1" applyFill="1" applyBorder="1" applyAlignment="1">
      <alignment horizontal="center" wrapText="1" readingOrder="1"/>
    </xf>
    <xf numFmtId="0" fontId="10" fillId="8" borderId="6" xfId="0" applyFont="1" applyFill="1" applyBorder="1" applyAlignment="1">
      <alignment horizontal="center" vertical="center" wrapText="1" readingOrder="1"/>
    </xf>
    <xf numFmtId="0" fontId="10" fillId="11" borderId="6" xfId="0" applyFont="1" applyFill="1" applyBorder="1" applyAlignment="1">
      <alignment horizontal="center" vertical="center" wrapText="1" readingOrder="1"/>
    </xf>
    <xf numFmtId="0" fontId="10" fillId="12" borderId="6" xfId="0" applyFont="1" applyFill="1" applyBorder="1" applyAlignment="1">
      <alignment horizontal="center" vertical="center" wrapText="1" readingOrder="1"/>
    </xf>
    <xf numFmtId="0" fontId="9" fillId="9" borderId="6" xfId="0" applyFont="1" applyFill="1" applyBorder="1" applyAlignment="1">
      <alignment horizontal="right" wrapText="1" readingOrder="1"/>
    </xf>
    <xf numFmtId="0" fontId="9" fillId="0" borderId="6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right" wrapText="1"/>
    </xf>
    <xf numFmtId="0" fontId="4" fillId="8" borderId="7" xfId="0" applyFont="1" applyFill="1" applyBorder="1" applyAlignment="1">
      <alignment horizontal="right" wrapText="1"/>
    </xf>
    <xf numFmtId="0" fontId="4" fillId="9" borderId="7" xfId="0" applyFont="1" applyFill="1" applyBorder="1" applyAlignment="1"/>
    <xf numFmtId="0" fontId="10" fillId="11" borderId="6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right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10" xfId="0" applyFont="1" applyBorder="1"/>
    <xf numFmtId="0" fontId="3" fillId="3" borderId="3" xfId="0" applyFont="1" applyFill="1" applyBorder="1" applyAlignment="1">
      <alignment horizontal="right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4" borderId="6" xfId="0" applyFont="1" applyFill="1" applyBorder="1"/>
    <xf numFmtId="176" fontId="4" fillId="9" borderId="6" xfId="0" applyNumberFormat="1" applyFont="1" applyFill="1" applyBorder="1"/>
    <xf numFmtId="0" fontId="4" fillId="9" borderId="6" xfId="0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4" fillId="0" borderId="6" xfId="0" applyFont="1" applyBorder="1" applyAlignment="1">
      <alignment horizontal="right" wrapText="1" readingOrder="1"/>
    </xf>
    <xf numFmtId="0" fontId="4" fillId="0" borderId="6" xfId="0" applyFont="1" applyBorder="1" applyAlignment="1">
      <alignment wrapText="1"/>
    </xf>
    <xf numFmtId="176" fontId="4" fillId="0" borderId="0" xfId="0" applyNumberFormat="1" applyFont="1"/>
    <xf numFmtId="9" fontId="4" fillId="4" borderId="6" xfId="0" applyNumberFormat="1" applyFont="1" applyFill="1" applyBorder="1"/>
    <xf numFmtId="0" fontId="11" fillId="0" borderId="0" xfId="0" applyFont="1" applyAlignment="1">
      <alignment horizontal="right"/>
    </xf>
    <xf numFmtId="177" fontId="4" fillId="4" borderId="0" xfId="0" applyNumberFormat="1" applyFont="1" applyFill="1" applyBorder="1"/>
    <xf numFmtId="176" fontId="4" fillId="4" borderId="1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800" b="1" i="0">
                <a:solidFill>
                  <a:srgbClr val="757575"/>
                </a:solidFill>
                <a:latin typeface="+mn-lt"/>
              </a:rPr>
              <a:t>Valor planeado vs. Valor ganado</a:t>
            </a:r>
            <a:endParaRPr sz="1800" b="1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"Valor planeado acumulado"</c:f>
              <c:strCache>
                <c:ptCount val="1"/>
                <c:pt idx="0">
                  <c:v>Valor planeado acumulado</c:v>
                </c:pt>
              </c:strCache>
            </c:strRef>
          </c:tx>
          <c:spPr>
            <a:ln w="19050" cap="rnd" cmpd="sng" algn="ctr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Semanas!$D$10:$D$18</c:f>
              <c:numCache>
                <c:formatCode>0.0%</c:formatCode>
                <c:ptCount val="9"/>
                <c:pt idx="0">
                  <c:v>0.15625</c:v>
                </c:pt>
                <c:pt idx="1">
                  <c:v>0.182291666666667</c:v>
                </c:pt>
                <c:pt idx="2">
                  <c:v>0.684895833333333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0.684895833333333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"Valor ganado acumulado"</c:f>
              <c:strCache>
                <c:ptCount val="1"/>
                <c:pt idx="0">
                  <c:v>Valor ganado acumulado</c:v>
                </c:pt>
              </c:strCache>
            </c:strRef>
          </c:tx>
          <c:spPr>
            <a:ln w="19050" cap="rnd" cmpd="sng" algn="ctr">
              <a:solidFill>
                <a:srgbClr val="C0504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Semanas!$G$10:$G$18</c:f>
              <c:numCache>
                <c:formatCode>0.0%</c:formatCode>
                <c:ptCount val="9"/>
                <c:pt idx="0">
                  <c:v>0.15625</c:v>
                </c:pt>
                <c:pt idx="1">
                  <c:v>0.182291666666667</c:v>
                </c:pt>
                <c:pt idx="2">
                  <c:v>0.684895833333333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0.684895833333333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4669748"/>
        <c:axId val="1544037972"/>
      </c:lineChart>
      <c:catAx>
        <c:axId val="47466974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44037972"/>
        <c:crosses val="autoZero"/>
        <c:auto val="1"/>
        <c:lblAlgn val="ctr"/>
        <c:lblOffset val="100"/>
        <c:noMultiLvlLbl val="0"/>
      </c:catAx>
      <c:valAx>
        <c:axId val="154403797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74669748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38100</xdr:colOff>
      <xdr:row>6</xdr:row>
      <xdr:rowOff>9525</xdr:rowOff>
    </xdr:from>
    <xdr:ext cx="4572000" cy="3324225"/>
    <xdr:graphicFrame>
      <xdr:nvGraphicFramePr>
        <xdr:cNvPr id="1772416541" name="Chart 1"/>
        <xdr:cNvGraphicFramePr/>
      </xdr:nvGraphicFramePr>
      <xdr:xfrm>
        <a:off x="7943850" y="1095375"/>
        <a:ext cx="4572000" cy="332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4"/>
  <sheetViews>
    <sheetView tabSelected="1" topLeftCell="A61" workbookViewId="0">
      <selection activeCell="E78" sqref="E78"/>
    </sheetView>
  </sheetViews>
  <sheetFormatPr defaultColWidth="14.4285714285714" defaultRowHeight="15" customHeight="1"/>
  <cols>
    <col min="1" max="1" width="39.5714285714286" customWidth="1"/>
    <col min="2" max="2" width="12.1428571428571" customWidth="1"/>
    <col min="3" max="7" width="11.4285714285714" customWidth="1"/>
    <col min="8" max="8" width="12.1428571428571" customWidth="1"/>
    <col min="9" max="26" width="11.4285714285714" customWidth="1"/>
  </cols>
  <sheetData>
    <row r="1" ht="14.25" customHeight="1" spans="1:1">
      <c r="A1" s="1" t="s">
        <v>0</v>
      </c>
    </row>
    <row r="2" ht="14.25" customHeight="1" spans="3:16">
      <c r="C2" s="2"/>
      <c r="J2" s="54"/>
      <c r="K2" s="54"/>
      <c r="L2" s="54"/>
      <c r="M2" s="54"/>
      <c r="P2" s="54"/>
    </row>
    <row r="3" ht="14.25" customHeight="1" spans="3:16">
      <c r="C3" s="2"/>
      <c r="J3" s="54"/>
      <c r="K3" s="54"/>
      <c r="L3" s="54"/>
      <c r="M3" s="54"/>
      <c r="P3" s="54"/>
    </row>
    <row r="4" ht="14.25" customHeight="1" spans="3:16">
      <c r="C4" s="2"/>
      <c r="J4" s="54"/>
      <c r="K4" s="54"/>
      <c r="L4" s="54"/>
      <c r="M4" s="54"/>
      <c r="P4" s="54"/>
    </row>
    <row r="5" ht="14.25" customHeight="1" spans="1:16">
      <c r="A5" s="3" t="s">
        <v>1</v>
      </c>
      <c r="B5" s="4" t="s">
        <v>2</v>
      </c>
      <c r="C5" s="4"/>
      <c r="D5" s="5"/>
      <c r="E5" s="5"/>
      <c r="F5" s="5"/>
      <c r="G5" s="5"/>
      <c r="H5" s="5"/>
      <c r="I5" s="5"/>
      <c r="J5" s="55"/>
      <c r="K5" s="54"/>
      <c r="L5" s="54"/>
      <c r="M5" s="54"/>
      <c r="P5" s="54"/>
    </row>
    <row r="6" ht="14.25" customHeight="1" spans="1:16">
      <c r="A6" s="3" t="s">
        <v>3</v>
      </c>
      <c r="B6" s="4" t="s">
        <v>4</v>
      </c>
      <c r="C6" s="4"/>
      <c r="D6" s="5" t="s">
        <v>5</v>
      </c>
      <c r="E6" s="5"/>
      <c r="F6" s="5"/>
      <c r="G6" s="4">
        <v>4</v>
      </c>
      <c r="H6" s="5"/>
      <c r="I6" s="5"/>
      <c r="J6" s="55"/>
      <c r="K6" s="54"/>
      <c r="L6" s="54"/>
      <c r="M6" s="54"/>
      <c r="P6" s="54"/>
    </row>
    <row r="7" ht="14.25" customHeight="1" spans="1:16">
      <c r="A7" s="3" t="s">
        <v>6</v>
      </c>
      <c r="B7" s="4" t="s">
        <v>7</v>
      </c>
      <c r="C7" s="4"/>
      <c r="D7" s="5" t="s">
        <v>5</v>
      </c>
      <c r="E7" s="5"/>
      <c r="F7" s="5"/>
      <c r="G7" s="4">
        <v>4</v>
      </c>
      <c r="H7" s="5"/>
      <c r="I7" s="5"/>
      <c r="J7" s="55"/>
      <c r="K7" s="54"/>
      <c r="L7" s="54"/>
      <c r="M7" s="54"/>
      <c r="P7" s="54"/>
    </row>
    <row r="8" ht="14.25" customHeight="1" spans="1:16">
      <c r="A8" s="3" t="s">
        <v>8</v>
      </c>
      <c r="B8" s="4" t="s">
        <v>9</v>
      </c>
      <c r="C8" s="4"/>
      <c r="D8" s="5" t="s">
        <v>5</v>
      </c>
      <c r="E8" s="5"/>
      <c r="F8" s="5"/>
      <c r="G8" s="4">
        <v>4</v>
      </c>
      <c r="H8" s="5"/>
      <c r="I8" s="5"/>
      <c r="J8" s="55"/>
      <c r="K8" s="54"/>
      <c r="L8" s="54"/>
      <c r="M8" s="54"/>
      <c r="P8" s="54"/>
    </row>
    <row r="9" ht="14.25" customHeight="1" spans="1:16">
      <c r="A9" s="3" t="s">
        <v>10</v>
      </c>
      <c r="B9" s="24" t="s">
        <v>11</v>
      </c>
      <c r="C9" s="4"/>
      <c r="D9" s="5" t="s">
        <v>5</v>
      </c>
      <c r="E9" s="5"/>
      <c r="F9" s="5"/>
      <c r="G9" s="4">
        <v>4</v>
      </c>
      <c r="H9" s="5"/>
      <c r="I9" s="5"/>
      <c r="J9" s="55"/>
      <c r="K9" s="54"/>
      <c r="L9" s="54"/>
      <c r="M9" s="54"/>
      <c r="P9" s="54"/>
    </row>
    <row r="10" ht="14.25" customHeight="1" spans="1:16">
      <c r="A10" s="3" t="s">
        <v>12</v>
      </c>
      <c r="B10" s="24" t="s">
        <v>13</v>
      </c>
      <c r="C10" s="4"/>
      <c r="D10" s="5" t="s">
        <v>5</v>
      </c>
      <c r="E10" s="5"/>
      <c r="F10" s="5"/>
      <c r="G10" s="4">
        <v>4</v>
      </c>
      <c r="H10" s="5"/>
      <c r="I10" s="5"/>
      <c r="J10" s="55"/>
      <c r="K10" s="54"/>
      <c r="L10" s="54"/>
      <c r="M10" s="54"/>
      <c r="P10" s="54"/>
    </row>
    <row r="11" ht="14.25" customHeight="1" spans="1:16">
      <c r="A11" s="3" t="s">
        <v>14</v>
      </c>
      <c r="B11" s="5"/>
      <c r="C11" s="5"/>
      <c r="D11" s="5"/>
      <c r="E11" s="5"/>
      <c r="F11" s="5"/>
      <c r="G11" s="5"/>
      <c r="H11" s="5"/>
      <c r="I11" s="5"/>
      <c r="J11" s="55"/>
      <c r="K11" s="54"/>
      <c r="L11" s="54"/>
      <c r="M11" s="54"/>
      <c r="P11" s="54"/>
    </row>
    <row r="12" ht="14.25" customHeight="1" spans="1:16">
      <c r="A12" s="25" t="s">
        <v>15</v>
      </c>
      <c r="B12" s="26">
        <v>1</v>
      </c>
      <c r="C12" s="3"/>
      <c r="D12" s="27" t="s">
        <v>16</v>
      </c>
      <c r="E12" s="3"/>
      <c r="F12" s="3"/>
      <c r="G12" s="28">
        <f>SUM(G6:G10)</f>
        <v>20</v>
      </c>
      <c r="H12" s="3"/>
      <c r="I12" s="56" t="s">
        <v>17</v>
      </c>
      <c r="J12" s="57" t="s">
        <v>18</v>
      </c>
      <c r="K12" s="54"/>
      <c r="L12" s="58" t="s">
        <v>19</v>
      </c>
      <c r="M12" s="57" t="s">
        <v>20</v>
      </c>
      <c r="P12" s="54"/>
    </row>
    <row r="13" ht="14.25" customHeight="1" spans="1:16">
      <c r="A13" s="3" t="s">
        <v>21</v>
      </c>
      <c r="B13" s="29">
        <v>2</v>
      </c>
      <c r="D13" s="5" t="s">
        <v>22</v>
      </c>
      <c r="G13" s="30">
        <f>G12*B13</f>
        <v>40</v>
      </c>
      <c r="J13" s="54"/>
      <c r="K13" s="54"/>
      <c r="L13" s="54"/>
      <c r="M13" s="54"/>
      <c r="P13" s="54"/>
    </row>
    <row r="14" ht="14.25" customHeight="1" spans="8:16">
      <c r="H14" s="2"/>
      <c r="J14" s="54"/>
      <c r="K14" s="54"/>
      <c r="L14" s="54"/>
      <c r="M14" s="54"/>
      <c r="P14" s="54"/>
    </row>
    <row r="15" ht="14.25" customHeight="1" spans="2:17">
      <c r="B15" s="8" t="s">
        <v>23</v>
      </c>
      <c r="C15" s="9"/>
      <c r="D15" s="9"/>
      <c r="E15" s="9"/>
      <c r="F15" s="9"/>
      <c r="G15" s="9"/>
      <c r="H15" s="9"/>
      <c r="I15" s="59"/>
      <c r="J15" s="60" t="s">
        <v>24</v>
      </c>
      <c r="K15" s="9"/>
      <c r="L15" s="9"/>
      <c r="M15" s="9"/>
      <c r="N15" s="9"/>
      <c r="O15" s="9"/>
      <c r="P15" s="9"/>
      <c r="Q15" s="12"/>
    </row>
    <row r="16" ht="44.25" customHeight="1" spans="1:26">
      <c r="A16" s="13" t="s">
        <v>25</v>
      </c>
      <c r="B16" s="14" t="s">
        <v>26</v>
      </c>
      <c r="C16" s="14" t="s">
        <v>27</v>
      </c>
      <c r="D16" s="14" t="s">
        <v>28</v>
      </c>
      <c r="E16" s="14" t="s">
        <v>29</v>
      </c>
      <c r="F16" s="14" t="s">
        <v>30</v>
      </c>
      <c r="G16" s="14" t="s">
        <v>31</v>
      </c>
      <c r="H16" s="14" t="s">
        <v>32</v>
      </c>
      <c r="I16" s="61" t="s">
        <v>33</v>
      </c>
      <c r="J16" s="62" t="s">
        <v>26</v>
      </c>
      <c r="K16" s="63" t="s">
        <v>27</v>
      </c>
      <c r="L16" s="63" t="s">
        <v>28</v>
      </c>
      <c r="M16" s="63" t="s">
        <v>29</v>
      </c>
      <c r="N16" s="14" t="s">
        <v>30</v>
      </c>
      <c r="O16" s="14" t="s">
        <v>31</v>
      </c>
      <c r="P16" s="64" t="s">
        <v>34</v>
      </c>
      <c r="Q16" s="13" t="s">
        <v>35</v>
      </c>
      <c r="R16" s="69"/>
      <c r="S16" s="69"/>
      <c r="T16" s="69"/>
      <c r="U16" s="69"/>
      <c r="V16" s="69"/>
      <c r="W16" s="69"/>
      <c r="X16" s="69"/>
      <c r="Y16" s="69"/>
      <c r="Z16" s="69"/>
    </row>
    <row r="17" ht="17.25" customHeight="1" spans="1:17">
      <c r="A17" s="31" t="s">
        <v>36</v>
      </c>
      <c r="B17" s="18"/>
      <c r="C17" s="18"/>
      <c r="D17" s="18"/>
      <c r="E17" s="18"/>
      <c r="F17" s="18"/>
      <c r="G17" s="32"/>
      <c r="H17" s="18"/>
      <c r="I17" s="20"/>
      <c r="J17" s="65"/>
      <c r="K17" s="65"/>
      <c r="L17" s="65"/>
      <c r="M17" s="65"/>
      <c r="N17" s="18"/>
      <c r="O17" s="66"/>
      <c r="P17" s="65"/>
      <c r="Q17" s="20"/>
    </row>
    <row r="18" ht="14.25" customHeight="1" spans="1:17">
      <c r="A18" s="33" t="s">
        <v>37</v>
      </c>
      <c r="B18" s="18"/>
      <c r="C18" s="34">
        <v>60</v>
      </c>
      <c r="D18" s="18"/>
      <c r="E18" s="34">
        <v>60</v>
      </c>
      <c r="F18" s="18"/>
      <c r="G18" s="32">
        <f t="shared" ref="G18:G20" si="0">SUM(B18:E18)</f>
        <v>120</v>
      </c>
      <c r="H18" s="34">
        <v>3</v>
      </c>
      <c r="I18" s="20">
        <f t="shared" ref="I18:I20" si="1">G18/$G$88</f>
        <v>0.0625</v>
      </c>
      <c r="J18" s="65"/>
      <c r="K18" s="34">
        <v>60</v>
      </c>
      <c r="L18" s="65"/>
      <c r="M18" s="34">
        <v>60</v>
      </c>
      <c r="N18" s="18"/>
      <c r="O18" s="66">
        <f t="shared" ref="O18:O20" si="2">SUM(J18:M18)</f>
        <v>120</v>
      </c>
      <c r="P18" s="34">
        <v>3</v>
      </c>
      <c r="Q18" s="20">
        <f t="shared" ref="Q18:Q20" si="3">IF(P18&gt;0,I18,0)</f>
        <v>0.0625</v>
      </c>
    </row>
    <row r="19" ht="14.25" customHeight="1" spans="1:17">
      <c r="A19" s="35" t="s">
        <v>38</v>
      </c>
      <c r="B19" s="18"/>
      <c r="C19" s="36">
        <v>20</v>
      </c>
      <c r="D19" s="18"/>
      <c r="E19" s="36">
        <v>20</v>
      </c>
      <c r="F19" s="18"/>
      <c r="G19" s="32">
        <f t="shared" ref="G19:G40" si="4">SUM(B19:E19)</f>
        <v>40</v>
      </c>
      <c r="H19" s="36">
        <v>3</v>
      </c>
      <c r="I19" s="20">
        <f t="shared" ref="I19:I40" si="5">G19/$G$88</f>
        <v>0.0208333333333333</v>
      </c>
      <c r="J19" s="65"/>
      <c r="K19" s="36">
        <v>10</v>
      </c>
      <c r="L19" s="65"/>
      <c r="M19" s="36">
        <v>10</v>
      </c>
      <c r="N19" s="18"/>
      <c r="O19" s="66">
        <f t="shared" ref="O19:O40" si="6">SUM(J19:M19)</f>
        <v>20</v>
      </c>
      <c r="P19" s="36">
        <v>3</v>
      </c>
      <c r="Q19" s="20">
        <f t="shared" ref="Q19:Q40" si="7">IF(P19&gt;0,I19,0)</f>
        <v>0.0208333333333333</v>
      </c>
    </row>
    <row r="20" ht="14.25" customHeight="1" spans="1:17">
      <c r="A20" s="37" t="s">
        <v>39</v>
      </c>
      <c r="B20" s="18"/>
      <c r="C20" s="36">
        <v>20</v>
      </c>
      <c r="D20" s="18"/>
      <c r="E20" s="36">
        <v>20</v>
      </c>
      <c r="F20" s="18"/>
      <c r="G20" s="32">
        <f t="shared" si="4"/>
        <v>40</v>
      </c>
      <c r="H20" s="36">
        <v>3</v>
      </c>
      <c r="I20" s="20">
        <f t="shared" si="5"/>
        <v>0.0208333333333333</v>
      </c>
      <c r="J20" s="65"/>
      <c r="K20" s="36">
        <v>10</v>
      </c>
      <c r="L20" s="65"/>
      <c r="M20" s="36">
        <v>10</v>
      </c>
      <c r="N20" s="18"/>
      <c r="O20" s="66">
        <f t="shared" si="6"/>
        <v>20</v>
      </c>
      <c r="P20" s="36">
        <v>3</v>
      </c>
      <c r="Q20" s="20">
        <f t="shared" si="7"/>
        <v>0.0208333333333333</v>
      </c>
    </row>
    <row r="21" ht="14.25" customHeight="1" spans="1:17">
      <c r="A21" s="35" t="s">
        <v>40</v>
      </c>
      <c r="B21" s="38"/>
      <c r="C21" s="39"/>
      <c r="D21" s="38"/>
      <c r="E21" s="39"/>
      <c r="F21" s="38"/>
      <c r="G21" s="40"/>
      <c r="H21" s="39"/>
      <c r="I21" s="67"/>
      <c r="J21" s="68"/>
      <c r="K21" s="39"/>
      <c r="L21" s="68"/>
      <c r="M21" s="39"/>
      <c r="N21" s="38"/>
      <c r="O21" s="38"/>
      <c r="P21" s="39"/>
      <c r="Q21" s="67"/>
    </row>
    <row r="22" ht="14.25" customHeight="1" spans="1:17">
      <c r="A22" s="41" t="s">
        <v>41</v>
      </c>
      <c r="B22" s="38"/>
      <c r="C22" s="39"/>
      <c r="D22" s="38"/>
      <c r="E22" s="39"/>
      <c r="F22" s="38"/>
      <c r="G22" s="40"/>
      <c r="H22" s="39"/>
      <c r="I22" s="67"/>
      <c r="J22" s="68"/>
      <c r="K22" s="39"/>
      <c r="L22" s="68"/>
      <c r="M22" s="39"/>
      <c r="N22" s="38"/>
      <c r="O22" s="38"/>
      <c r="P22" s="39"/>
      <c r="Q22" s="67"/>
    </row>
    <row r="23" ht="14.25" customHeight="1" spans="1:17">
      <c r="A23" s="42" t="s">
        <v>42</v>
      </c>
      <c r="B23" s="38"/>
      <c r="C23" s="39"/>
      <c r="D23" s="38"/>
      <c r="E23" s="39"/>
      <c r="F23" s="38"/>
      <c r="G23" s="40"/>
      <c r="H23" s="39"/>
      <c r="I23" s="67"/>
      <c r="J23" s="68"/>
      <c r="K23" s="39"/>
      <c r="L23" s="68"/>
      <c r="M23" s="39"/>
      <c r="N23" s="38"/>
      <c r="O23" s="38"/>
      <c r="P23" s="39"/>
      <c r="Q23" s="67"/>
    </row>
    <row r="24" ht="14.25" customHeight="1" spans="1:17">
      <c r="A24" s="35" t="s">
        <v>43</v>
      </c>
      <c r="B24" s="18"/>
      <c r="C24" s="36">
        <v>20</v>
      </c>
      <c r="D24" s="18"/>
      <c r="E24" s="36">
        <v>20</v>
      </c>
      <c r="F24" s="18"/>
      <c r="G24" s="32">
        <f t="shared" si="4"/>
        <v>40</v>
      </c>
      <c r="H24" s="36">
        <v>3</v>
      </c>
      <c r="I24" s="20">
        <f t="shared" si="5"/>
        <v>0.0208333333333333</v>
      </c>
      <c r="J24" s="65"/>
      <c r="K24" s="36">
        <v>10</v>
      </c>
      <c r="L24" s="65"/>
      <c r="M24" s="36">
        <v>10</v>
      </c>
      <c r="N24" s="18"/>
      <c r="O24" s="66">
        <f t="shared" si="6"/>
        <v>20</v>
      </c>
      <c r="P24" s="36">
        <v>3</v>
      </c>
      <c r="Q24" s="20">
        <f t="shared" si="7"/>
        <v>0.0208333333333333</v>
      </c>
    </row>
    <row r="25" ht="14.25" customHeight="1" spans="1:17">
      <c r="A25" s="35" t="s">
        <v>44</v>
      </c>
      <c r="B25" s="18"/>
      <c r="C25" s="36">
        <v>60</v>
      </c>
      <c r="D25" s="18"/>
      <c r="E25" s="36">
        <v>60</v>
      </c>
      <c r="F25" s="18"/>
      <c r="G25" s="32">
        <f t="shared" si="4"/>
        <v>120</v>
      </c>
      <c r="H25" s="36">
        <v>3</v>
      </c>
      <c r="I25" s="20">
        <f t="shared" si="5"/>
        <v>0.0625</v>
      </c>
      <c r="J25" s="65"/>
      <c r="K25" s="36">
        <v>90</v>
      </c>
      <c r="L25" s="65"/>
      <c r="M25" s="36">
        <v>90</v>
      </c>
      <c r="N25" s="18"/>
      <c r="O25" s="66">
        <f t="shared" si="6"/>
        <v>180</v>
      </c>
      <c r="P25" s="36">
        <v>3</v>
      </c>
      <c r="Q25" s="20">
        <f t="shared" si="7"/>
        <v>0.0625</v>
      </c>
    </row>
    <row r="26" ht="14.25" customHeight="1" spans="1:17">
      <c r="A26" s="43" t="s">
        <v>45</v>
      </c>
      <c r="B26" s="38"/>
      <c r="C26" s="39"/>
      <c r="D26" s="38"/>
      <c r="E26" s="39"/>
      <c r="F26" s="38"/>
      <c r="G26" s="40"/>
      <c r="H26" s="39"/>
      <c r="I26" s="67"/>
      <c r="J26" s="68"/>
      <c r="K26" s="39"/>
      <c r="L26" s="68"/>
      <c r="M26" s="39"/>
      <c r="N26" s="38"/>
      <c r="O26" s="38"/>
      <c r="P26" s="39"/>
      <c r="Q26" s="67"/>
    </row>
    <row r="27" ht="14.25" customHeight="1" spans="1:17">
      <c r="A27" s="35" t="s">
        <v>46</v>
      </c>
      <c r="B27" s="18"/>
      <c r="C27" s="36">
        <v>60</v>
      </c>
      <c r="D27" s="18"/>
      <c r="E27" s="36">
        <v>60</v>
      </c>
      <c r="F27" s="18"/>
      <c r="G27" s="32">
        <f t="shared" si="4"/>
        <v>120</v>
      </c>
      <c r="H27" s="36">
        <v>3</v>
      </c>
      <c r="I27" s="20">
        <f t="shared" si="5"/>
        <v>0.0625</v>
      </c>
      <c r="J27" s="65"/>
      <c r="K27" s="36">
        <v>50</v>
      </c>
      <c r="L27" s="65"/>
      <c r="M27" s="36">
        <v>50</v>
      </c>
      <c r="N27" s="18"/>
      <c r="O27" s="66">
        <f t="shared" si="6"/>
        <v>100</v>
      </c>
      <c r="P27" s="36">
        <v>3</v>
      </c>
      <c r="Q27" s="20">
        <f t="shared" si="7"/>
        <v>0.0625</v>
      </c>
    </row>
    <row r="28" ht="14.25" customHeight="1" spans="1:17">
      <c r="A28" s="35" t="s">
        <v>47</v>
      </c>
      <c r="B28" s="18"/>
      <c r="C28" s="36">
        <v>60</v>
      </c>
      <c r="D28" s="18"/>
      <c r="E28" s="36">
        <v>60</v>
      </c>
      <c r="F28" s="18"/>
      <c r="G28" s="32">
        <f t="shared" si="4"/>
        <v>120</v>
      </c>
      <c r="H28" s="36">
        <v>3</v>
      </c>
      <c r="I28" s="20">
        <f t="shared" si="5"/>
        <v>0.0625</v>
      </c>
      <c r="J28" s="65"/>
      <c r="K28" s="36">
        <v>50</v>
      </c>
      <c r="L28" s="65"/>
      <c r="M28" s="36">
        <v>50</v>
      </c>
      <c r="N28" s="18"/>
      <c r="O28" s="66">
        <f t="shared" si="6"/>
        <v>100</v>
      </c>
      <c r="P28" s="36">
        <v>3</v>
      </c>
      <c r="Q28" s="20">
        <f t="shared" si="7"/>
        <v>0.0625</v>
      </c>
    </row>
    <row r="29" ht="14.25" customHeight="1" spans="1:17">
      <c r="A29" s="43" t="s">
        <v>48</v>
      </c>
      <c r="B29" s="38"/>
      <c r="C29" s="39"/>
      <c r="D29" s="38"/>
      <c r="E29" s="39"/>
      <c r="F29" s="38"/>
      <c r="G29" s="40"/>
      <c r="H29" s="39"/>
      <c r="I29" s="67"/>
      <c r="J29" s="68"/>
      <c r="K29" s="39"/>
      <c r="L29" s="68"/>
      <c r="M29" s="39"/>
      <c r="N29" s="38"/>
      <c r="O29" s="38"/>
      <c r="P29" s="39"/>
      <c r="Q29" s="67"/>
    </row>
    <row r="30" ht="14.25" customHeight="1" spans="1:17">
      <c r="A30" s="35" t="s">
        <v>49</v>
      </c>
      <c r="B30" s="18"/>
      <c r="C30" s="36">
        <v>20</v>
      </c>
      <c r="D30" s="18"/>
      <c r="E30" s="36">
        <v>20</v>
      </c>
      <c r="F30" s="18"/>
      <c r="G30" s="32">
        <f t="shared" si="4"/>
        <v>40</v>
      </c>
      <c r="H30" s="36">
        <v>4</v>
      </c>
      <c r="I30" s="20">
        <f t="shared" si="5"/>
        <v>0.0208333333333333</v>
      </c>
      <c r="J30" s="65"/>
      <c r="K30" s="36">
        <v>10</v>
      </c>
      <c r="L30" s="65"/>
      <c r="M30" s="36">
        <v>10</v>
      </c>
      <c r="N30" s="18"/>
      <c r="O30" s="66">
        <f t="shared" si="6"/>
        <v>20</v>
      </c>
      <c r="P30" s="36">
        <v>4</v>
      </c>
      <c r="Q30" s="20">
        <f t="shared" si="7"/>
        <v>0.0208333333333333</v>
      </c>
    </row>
    <row r="31" ht="14.25" customHeight="1" spans="1:17">
      <c r="A31" s="37" t="s">
        <v>50</v>
      </c>
      <c r="B31" s="18"/>
      <c r="C31" s="36">
        <v>60</v>
      </c>
      <c r="D31" s="18"/>
      <c r="E31" s="36">
        <v>60</v>
      </c>
      <c r="F31" s="18"/>
      <c r="G31" s="32">
        <f t="shared" si="4"/>
        <v>120</v>
      </c>
      <c r="H31" s="36">
        <v>4</v>
      </c>
      <c r="I31" s="20">
        <f t="shared" si="5"/>
        <v>0.0625</v>
      </c>
      <c r="J31" s="65"/>
      <c r="K31" s="36">
        <v>240</v>
      </c>
      <c r="L31" s="65"/>
      <c r="M31" s="36">
        <v>240</v>
      </c>
      <c r="N31" s="18"/>
      <c r="O31" s="66">
        <f t="shared" si="6"/>
        <v>480</v>
      </c>
      <c r="P31" s="36">
        <v>4</v>
      </c>
      <c r="Q31" s="20">
        <f t="shared" si="7"/>
        <v>0.0625</v>
      </c>
    </row>
    <row r="32" ht="14.25" customHeight="1" spans="1:17">
      <c r="A32" s="37" t="s">
        <v>40</v>
      </c>
      <c r="B32" s="38"/>
      <c r="C32" s="39"/>
      <c r="D32" s="38"/>
      <c r="E32" s="39"/>
      <c r="F32" s="38"/>
      <c r="G32" s="40"/>
      <c r="H32" s="39"/>
      <c r="I32" s="67"/>
      <c r="J32" s="68"/>
      <c r="K32" s="39"/>
      <c r="L32" s="68"/>
      <c r="M32" s="39"/>
      <c r="N32" s="38"/>
      <c r="O32" s="38"/>
      <c r="P32" s="39"/>
      <c r="Q32" s="67"/>
    </row>
    <row r="33" ht="14.25" customHeight="1" spans="1:17">
      <c r="A33" s="35" t="s">
        <v>51</v>
      </c>
      <c r="B33" s="18"/>
      <c r="C33" s="36">
        <v>20</v>
      </c>
      <c r="D33" s="18"/>
      <c r="E33" s="36">
        <v>20</v>
      </c>
      <c r="F33" s="18"/>
      <c r="G33" s="32">
        <f t="shared" si="4"/>
        <v>40</v>
      </c>
      <c r="H33" s="36">
        <v>4</v>
      </c>
      <c r="I33" s="20">
        <f t="shared" si="5"/>
        <v>0.0208333333333333</v>
      </c>
      <c r="J33" s="65"/>
      <c r="K33" s="36">
        <v>10</v>
      </c>
      <c r="L33" s="65"/>
      <c r="M33" s="36">
        <v>10</v>
      </c>
      <c r="N33" s="18"/>
      <c r="O33" s="66">
        <f t="shared" si="6"/>
        <v>20</v>
      </c>
      <c r="P33" s="36">
        <v>4</v>
      </c>
      <c r="Q33" s="20">
        <f t="shared" si="7"/>
        <v>0.0208333333333333</v>
      </c>
    </row>
    <row r="34" ht="14.25" customHeight="1" spans="1:17">
      <c r="A34" s="44" t="s">
        <v>52</v>
      </c>
      <c r="B34" s="38"/>
      <c r="C34" s="39"/>
      <c r="D34" s="38"/>
      <c r="E34" s="39"/>
      <c r="F34" s="38"/>
      <c r="G34" s="40"/>
      <c r="H34" s="39"/>
      <c r="I34" s="67"/>
      <c r="J34" s="68"/>
      <c r="K34" s="39"/>
      <c r="L34" s="68"/>
      <c r="M34" s="39"/>
      <c r="N34" s="38"/>
      <c r="O34" s="38"/>
      <c r="P34" s="39"/>
      <c r="Q34" s="67"/>
    </row>
    <row r="35" ht="14.25" customHeight="1" spans="1:17">
      <c r="A35" s="45" t="s">
        <v>53</v>
      </c>
      <c r="B35" s="18"/>
      <c r="C35" s="36">
        <v>30</v>
      </c>
      <c r="D35" s="18"/>
      <c r="E35" s="36">
        <v>30</v>
      </c>
      <c r="F35" s="18"/>
      <c r="G35" s="32">
        <f t="shared" si="4"/>
        <v>60</v>
      </c>
      <c r="H35" s="36">
        <v>4</v>
      </c>
      <c r="I35" s="20">
        <f t="shared" si="5"/>
        <v>0.03125</v>
      </c>
      <c r="J35" s="65"/>
      <c r="K35" s="36">
        <v>15</v>
      </c>
      <c r="L35" s="65"/>
      <c r="M35" s="36">
        <v>15</v>
      </c>
      <c r="N35" s="18"/>
      <c r="O35" s="66">
        <f t="shared" si="6"/>
        <v>30</v>
      </c>
      <c r="P35" s="36">
        <v>4</v>
      </c>
      <c r="Q35" s="20">
        <f t="shared" si="7"/>
        <v>0.03125</v>
      </c>
    </row>
    <row r="36" ht="14.25" customHeight="1" spans="1:17">
      <c r="A36" s="45" t="s">
        <v>54</v>
      </c>
      <c r="B36" s="18"/>
      <c r="C36" s="36">
        <v>20</v>
      </c>
      <c r="D36" s="18"/>
      <c r="E36" s="36">
        <v>20</v>
      </c>
      <c r="F36" s="18"/>
      <c r="G36" s="32">
        <f t="shared" si="4"/>
        <v>40</v>
      </c>
      <c r="H36" s="36">
        <v>4</v>
      </c>
      <c r="I36" s="20">
        <f t="shared" si="5"/>
        <v>0.0208333333333333</v>
      </c>
      <c r="J36" s="65"/>
      <c r="K36" s="36">
        <v>15</v>
      </c>
      <c r="L36" s="65"/>
      <c r="M36" s="36">
        <v>15</v>
      </c>
      <c r="N36" s="18"/>
      <c r="O36" s="66">
        <f t="shared" si="6"/>
        <v>30</v>
      </c>
      <c r="P36" s="36">
        <v>4</v>
      </c>
      <c r="Q36" s="20">
        <f t="shared" si="7"/>
        <v>0.0208333333333333</v>
      </c>
    </row>
    <row r="37" ht="14.25" customHeight="1" spans="1:17">
      <c r="A37" s="44" t="s">
        <v>55</v>
      </c>
      <c r="B37" s="38"/>
      <c r="C37" s="46"/>
      <c r="D37" s="38"/>
      <c r="E37" s="46"/>
      <c r="F37" s="38"/>
      <c r="G37" s="40"/>
      <c r="H37" s="46"/>
      <c r="I37" s="67"/>
      <c r="J37" s="68"/>
      <c r="K37" s="46"/>
      <c r="L37" s="68"/>
      <c r="M37" s="46"/>
      <c r="N37" s="38"/>
      <c r="O37" s="38"/>
      <c r="P37" s="46"/>
      <c r="Q37" s="67"/>
    </row>
    <row r="38" ht="14.25" customHeight="1" spans="1:17">
      <c r="A38" s="35" t="s">
        <v>56</v>
      </c>
      <c r="B38" s="18"/>
      <c r="C38" s="36">
        <v>10</v>
      </c>
      <c r="D38" s="18"/>
      <c r="E38" s="36">
        <v>10</v>
      </c>
      <c r="F38" s="18"/>
      <c r="G38" s="32">
        <f t="shared" si="4"/>
        <v>20</v>
      </c>
      <c r="H38" s="36">
        <v>4</v>
      </c>
      <c r="I38" s="20">
        <f t="shared" si="5"/>
        <v>0.0104166666666667</v>
      </c>
      <c r="J38" s="65"/>
      <c r="K38" s="36">
        <v>15</v>
      </c>
      <c r="L38" s="65"/>
      <c r="M38" s="36">
        <v>15</v>
      </c>
      <c r="N38" s="18"/>
      <c r="O38" s="66">
        <f t="shared" si="6"/>
        <v>30</v>
      </c>
      <c r="P38" s="36">
        <v>4</v>
      </c>
      <c r="Q38" s="20">
        <f t="shared" si="7"/>
        <v>0.0104166666666667</v>
      </c>
    </row>
    <row r="39" ht="14.25" customHeight="1" spans="1:17">
      <c r="A39" s="35" t="s">
        <v>57</v>
      </c>
      <c r="B39" s="18"/>
      <c r="C39" s="36">
        <v>10</v>
      </c>
      <c r="D39" s="18"/>
      <c r="E39" s="36">
        <v>10</v>
      </c>
      <c r="F39" s="18"/>
      <c r="G39" s="32">
        <f t="shared" si="4"/>
        <v>20</v>
      </c>
      <c r="H39" s="36">
        <v>4</v>
      </c>
      <c r="I39" s="20">
        <f t="shared" si="5"/>
        <v>0.0104166666666667</v>
      </c>
      <c r="J39" s="65"/>
      <c r="K39" s="36">
        <v>15</v>
      </c>
      <c r="L39" s="65"/>
      <c r="M39" s="36">
        <v>15</v>
      </c>
      <c r="N39" s="18"/>
      <c r="O39" s="66">
        <f t="shared" si="6"/>
        <v>30</v>
      </c>
      <c r="P39" s="36">
        <v>4</v>
      </c>
      <c r="Q39" s="20">
        <f t="shared" si="7"/>
        <v>0.0104166666666667</v>
      </c>
    </row>
    <row r="40" ht="14.25" customHeight="1" spans="1:17">
      <c r="A40" s="47" t="s">
        <v>58</v>
      </c>
      <c r="B40" s="18"/>
      <c r="C40" s="34">
        <v>10</v>
      </c>
      <c r="D40" s="18"/>
      <c r="E40" s="34">
        <v>10</v>
      </c>
      <c r="F40" s="18"/>
      <c r="G40" s="32">
        <f t="shared" si="4"/>
        <v>20</v>
      </c>
      <c r="H40" s="34">
        <v>4</v>
      </c>
      <c r="I40" s="20">
        <f t="shared" si="5"/>
        <v>0.0104166666666667</v>
      </c>
      <c r="J40" s="65"/>
      <c r="K40" s="34">
        <v>10</v>
      </c>
      <c r="L40" s="65"/>
      <c r="M40" s="34">
        <v>10</v>
      </c>
      <c r="N40" s="18"/>
      <c r="O40" s="66">
        <f t="shared" si="6"/>
        <v>20</v>
      </c>
      <c r="P40" s="34">
        <v>4</v>
      </c>
      <c r="Q40" s="20">
        <f t="shared" si="7"/>
        <v>0.0104166666666667</v>
      </c>
    </row>
    <row r="41" ht="17.25" customHeight="1" spans="1:17">
      <c r="A41" s="31" t="s">
        <v>59</v>
      </c>
      <c r="B41" s="38"/>
      <c r="C41" s="38"/>
      <c r="D41" s="38"/>
      <c r="E41" s="38"/>
      <c r="F41" s="38"/>
      <c r="G41" s="40"/>
      <c r="H41" s="38"/>
      <c r="I41" s="67"/>
      <c r="J41" s="68"/>
      <c r="K41" s="68"/>
      <c r="L41" s="68"/>
      <c r="M41" s="68"/>
      <c r="N41" s="38"/>
      <c r="O41" s="38"/>
      <c r="P41" s="68"/>
      <c r="Q41" s="67"/>
    </row>
    <row r="42" ht="14.25" customHeight="1" spans="1:17">
      <c r="A42" s="33" t="s">
        <v>37</v>
      </c>
      <c r="B42" s="18"/>
      <c r="C42" s="18"/>
      <c r="D42" s="48">
        <v>60</v>
      </c>
      <c r="E42" s="18"/>
      <c r="F42" s="34">
        <v>60</v>
      </c>
      <c r="G42" s="32">
        <f t="shared" ref="G42:G44" si="8">SUM(B42:E42)</f>
        <v>60</v>
      </c>
      <c r="H42" s="34">
        <v>3</v>
      </c>
      <c r="I42" s="20">
        <f t="shared" ref="I42:I44" si="9">G42/$G$88</f>
        <v>0.03125</v>
      </c>
      <c r="J42" s="65"/>
      <c r="K42" s="65"/>
      <c r="L42" s="34">
        <v>60</v>
      </c>
      <c r="M42" s="65"/>
      <c r="N42" s="34">
        <v>60</v>
      </c>
      <c r="O42" s="66">
        <f t="shared" ref="O42:O44" si="10">SUM(J42:M42)</f>
        <v>60</v>
      </c>
      <c r="P42" s="34">
        <v>3</v>
      </c>
      <c r="Q42" s="20">
        <f t="shared" ref="Q42:Q44" si="11">IF(P42&gt;0,I42,0)</f>
        <v>0.03125</v>
      </c>
    </row>
    <row r="43" ht="14.25" customHeight="1" spans="1:17">
      <c r="A43" s="35" t="s">
        <v>38</v>
      </c>
      <c r="B43" s="18"/>
      <c r="C43" s="18"/>
      <c r="D43" s="49">
        <v>15</v>
      </c>
      <c r="E43" s="18"/>
      <c r="F43" s="36">
        <v>15</v>
      </c>
      <c r="G43" s="32">
        <f t="shared" ref="G43:G64" si="12">SUM(B43:E43)</f>
        <v>15</v>
      </c>
      <c r="H43" s="36">
        <v>3</v>
      </c>
      <c r="I43" s="20">
        <f t="shared" ref="I43:I64" si="13">G43/$G$88</f>
        <v>0.0078125</v>
      </c>
      <c r="J43" s="65"/>
      <c r="K43" s="65"/>
      <c r="L43" s="36">
        <v>18</v>
      </c>
      <c r="M43" s="65"/>
      <c r="N43" s="36">
        <v>18</v>
      </c>
      <c r="O43" s="66">
        <f t="shared" ref="O43:O64" si="14">SUM(J43:M43)</f>
        <v>18</v>
      </c>
      <c r="P43" s="36">
        <v>3</v>
      </c>
      <c r="Q43" s="20">
        <f t="shared" ref="Q43:Q64" si="15">IF(P43&gt;0,I43,0)</f>
        <v>0.0078125</v>
      </c>
    </row>
    <row r="44" ht="14.25" customHeight="1" spans="1:17">
      <c r="A44" s="37" t="s">
        <v>39</v>
      </c>
      <c r="B44" s="18"/>
      <c r="C44" s="18"/>
      <c r="D44" s="49">
        <v>20</v>
      </c>
      <c r="E44" s="18"/>
      <c r="F44" s="36">
        <v>20</v>
      </c>
      <c r="G44" s="32">
        <f t="shared" si="12"/>
        <v>20</v>
      </c>
      <c r="H44" s="36">
        <v>3</v>
      </c>
      <c r="I44" s="20">
        <f t="shared" si="13"/>
        <v>0.0104166666666667</v>
      </c>
      <c r="J44" s="65"/>
      <c r="K44" s="65"/>
      <c r="L44" s="36">
        <v>17</v>
      </c>
      <c r="M44" s="65"/>
      <c r="N44" s="36">
        <v>17</v>
      </c>
      <c r="O44" s="66">
        <f t="shared" si="14"/>
        <v>17</v>
      </c>
      <c r="P44" s="36">
        <v>3</v>
      </c>
      <c r="Q44" s="20">
        <f t="shared" si="15"/>
        <v>0.0104166666666667</v>
      </c>
    </row>
    <row r="45" ht="14.25" customHeight="1" spans="1:17">
      <c r="A45" s="35" t="s">
        <v>40</v>
      </c>
      <c r="B45" s="38"/>
      <c r="C45" s="38"/>
      <c r="D45" s="50"/>
      <c r="E45" s="38"/>
      <c r="F45" s="39"/>
      <c r="G45" s="40"/>
      <c r="H45" s="39"/>
      <c r="I45" s="67"/>
      <c r="J45" s="68"/>
      <c r="K45" s="68"/>
      <c r="L45" s="39"/>
      <c r="M45" s="68"/>
      <c r="N45" s="39"/>
      <c r="O45" s="38"/>
      <c r="P45" s="39"/>
      <c r="Q45" s="67"/>
    </row>
    <row r="46" ht="14.25" customHeight="1" spans="1:17">
      <c r="A46" s="41" t="s">
        <v>60</v>
      </c>
      <c r="B46" s="38"/>
      <c r="C46" s="38"/>
      <c r="D46" s="50"/>
      <c r="E46" s="38"/>
      <c r="F46" s="39"/>
      <c r="G46" s="40"/>
      <c r="H46" s="39"/>
      <c r="I46" s="67"/>
      <c r="J46" s="68"/>
      <c r="K46" s="68"/>
      <c r="L46" s="39"/>
      <c r="M46" s="68"/>
      <c r="N46" s="39"/>
      <c r="O46" s="38"/>
      <c r="P46" s="39"/>
      <c r="Q46" s="67"/>
    </row>
    <row r="47" ht="14.25" customHeight="1" spans="1:17">
      <c r="A47" s="42" t="s">
        <v>42</v>
      </c>
      <c r="B47" s="38"/>
      <c r="C47" s="38"/>
      <c r="D47" s="50"/>
      <c r="E47" s="38"/>
      <c r="F47" s="39"/>
      <c r="G47" s="40"/>
      <c r="H47" s="39"/>
      <c r="I47" s="67"/>
      <c r="J47" s="68"/>
      <c r="K47" s="68"/>
      <c r="L47" s="39"/>
      <c r="M47" s="68"/>
      <c r="N47" s="39"/>
      <c r="O47" s="38"/>
      <c r="P47" s="39"/>
      <c r="Q47" s="67"/>
    </row>
    <row r="48" ht="14.25" customHeight="1" spans="1:17">
      <c r="A48" s="35" t="s">
        <v>43</v>
      </c>
      <c r="B48" s="18"/>
      <c r="C48" s="18"/>
      <c r="D48" s="49">
        <v>20</v>
      </c>
      <c r="E48" s="18"/>
      <c r="F48" s="36">
        <v>20</v>
      </c>
      <c r="G48" s="32">
        <f t="shared" si="12"/>
        <v>20</v>
      </c>
      <c r="H48" s="36">
        <v>3</v>
      </c>
      <c r="I48" s="20">
        <f t="shared" si="13"/>
        <v>0.0104166666666667</v>
      </c>
      <c r="J48" s="65"/>
      <c r="K48" s="65"/>
      <c r="L48" s="36">
        <v>30</v>
      </c>
      <c r="M48" s="65"/>
      <c r="N48" s="36">
        <v>30</v>
      </c>
      <c r="O48" s="66">
        <f t="shared" si="14"/>
        <v>30</v>
      </c>
      <c r="P48" s="36">
        <v>3</v>
      </c>
      <c r="Q48" s="20">
        <f t="shared" si="15"/>
        <v>0.0104166666666667</v>
      </c>
    </row>
    <row r="49" ht="14.25" customHeight="1" spans="1:17">
      <c r="A49" s="35" t="s">
        <v>44</v>
      </c>
      <c r="B49" s="18"/>
      <c r="C49" s="18"/>
      <c r="D49" s="49">
        <v>60</v>
      </c>
      <c r="E49" s="18"/>
      <c r="F49" s="36">
        <v>60</v>
      </c>
      <c r="G49" s="32">
        <f t="shared" si="12"/>
        <v>60</v>
      </c>
      <c r="H49" s="36">
        <v>3</v>
      </c>
      <c r="I49" s="20">
        <f t="shared" si="13"/>
        <v>0.03125</v>
      </c>
      <c r="J49" s="65"/>
      <c r="K49" s="65"/>
      <c r="L49" s="36">
        <v>70</v>
      </c>
      <c r="M49" s="65"/>
      <c r="N49" s="36">
        <v>70</v>
      </c>
      <c r="O49" s="66">
        <f t="shared" si="14"/>
        <v>70</v>
      </c>
      <c r="P49" s="36">
        <v>3</v>
      </c>
      <c r="Q49" s="20">
        <f t="shared" si="15"/>
        <v>0.03125</v>
      </c>
    </row>
    <row r="50" ht="14.25" customHeight="1" spans="1:17">
      <c r="A50" s="43" t="s">
        <v>45</v>
      </c>
      <c r="B50" s="38"/>
      <c r="C50" s="38"/>
      <c r="D50" s="50"/>
      <c r="E50" s="38"/>
      <c r="F50" s="39"/>
      <c r="G50" s="40"/>
      <c r="H50" s="39"/>
      <c r="I50" s="67"/>
      <c r="J50" s="68"/>
      <c r="K50" s="68"/>
      <c r="L50" s="39"/>
      <c r="M50" s="68"/>
      <c r="N50" s="39"/>
      <c r="O50" s="38"/>
      <c r="P50" s="39"/>
      <c r="Q50" s="67"/>
    </row>
    <row r="51" ht="14.25" customHeight="1" spans="1:17">
      <c r="A51" s="35" t="s">
        <v>46</v>
      </c>
      <c r="B51" s="18"/>
      <c r="C51" s="18"/>
      <c r="D51" s="49">
        <v>15</v>
      </c>
      <c r="E51" s="18"/>
      <c r="F51" s="36">
        <v>15</v>
      </c>
      <c r="G51" s="32">
        <f t="shared" si="12"/>
        <v>15</v>
      </c>
      <c r="H51" s="36">
        <v>3</v>
      </c>
      <c r="I51" s="20">
        <f t="shared" si="13"/>
        <v>0.0078125</v>
      </c>
      <c r="J51" s="65"/>
      <c r="K51" s="65"/>
      <c r="L51" s="36">
        <v>10</v>
      </c>
      <c r="M51" s="65"/>
      <c r="N51" s="36">
        <v>10</v>
      </c>
      <c r="O51" s="66">
        <f t="shared" si="14"/>
        <v>10</v>
      </c>
      <c r="P51" s="36">
        <v>3</v>
      </c>
      <c r="Q51" s="20">
        <f t="shared" si="15"/>
        <v>0.0078125</v>
      </c>
    </row>
    <row r="52" ht="14.25" customHeight="1" spans="1:17">
      <c r="A52" s="35" t="s">
        <v>47</v>
      </c>
      <c r="B52" s="18"/>
      <c r="C52" s="18"/>
      <c r="D52" s="49">
        <v>45</v>
      </c>
      <c r="E52" s="18"/>
      <c r="F52" s="36">
        <v>45</v>
      </c>
      <c r="G52" s="32">
        <f t="shared" si="12"/>
        <v>45</v>
      </c>
      <c r="H52" s="36">
        <v>3</v>
      </c>
      <c r="I52" s="20">
        <f t="shared" si="13"/>
        <v>0.0234375</v>
      </c>
      <c r="J52" s="65"/>
      <c r="K52" s="65"/>
      <c r="L52" s="36">
        <v>30</v>
      </c>
      <c r="M52" s="65"/>
      <c r="N52" s="36">
        <v>30</v>
      </c>
      <c r="O52" s="66">
        <f t="shared" si="14"/>
        <v>30</v>
      </c>
      <c r="P52" s="36">
        <v>3</v>
      </c>
      <c r="Q52" s="20">
        <f t="shared" si="15"/>
        <v>0.0234375</v>
      </c>
    </row>
    <row r="53" ht="14.25" customHeight="1" spans="1:17">
      <c r="A53" s="43" t="s">
        <v>48</v>
      </c>
      <c r="B53" s="38"/>
      <c r="C53" s="38"/>
      <c r="D53" s="50"/>
      <c r="E53" s="38"/>
      <c r="F53" s="39"/>
      <c r="G53" s="40"/>
      <c r="H53" s="39"/>
      <c r="I53" s="67"/>
      <c r="J53" s="68"/>
      <c r="K53" s="68"/>
      <c r="L53" s="39"/>
      <c r="M53" s="68"/>
      <c r="N53" s="39"/>
      <c r="O53" s="38"/>
      <c r="P53" s="39"/>
      <c r="Q53" s="67"/>
    </row>
    <row r="54" ht="14.25" customHeight="1" spans="1:17">
      <c r="A54" s="35" t="s">
        <v>49</v>
      </c>
      <c r="B54" s="18"/>
      <c r="C54" s="18"/>
      <c r="D54" s="49">
        <v>10</v>
      </c>
      <c r="E54" s="18"/>
      <c r="F54" s="36">
        <v>10</v>
      </c>
      <c r="G54" s="32">
        <f t="shared" si="12"/>
        <v>10</v>
      </c>
      <c r="H54" s="36">
        <v>4</v>
      </c>
      <c r="I54" s="20">
        <f t="shared" si="13"/>
        <v>0.00520833333333333</v>
      </c>
      <c r="J54" s="65"/>
      <c r="K54" s="65"/>
      <c r="L54" s="36">
        <v>10</v>
      </c>
      <c r="M54" s="65"/>
      <c r="N54" s="36">
        <v>10</v>
      </c>
      <c r="O54" s="66">
        <f t="shared" si="14"/>
        <v>10</v>
      </c>
      <c r="P54" s="36">
        <v>4</v>
      </c>
      <c r="Q54" s="20">
        <f t="shared" si="15"/>
        <v>0.00520833333333333</v>
      </c>
    </row>
    <row r="55" ht="14.25" customHeight="1" spans="1:17">
      <c r="A55" s="37" t="s">
        <v>50</v>
      </c>
      <c r="B55" s="18"/>
      <c r="C55" s="18"/>
      <c r="D55" s="49">
        <v>90</v>
      </c>
      <c r="E55" s="18"/>
      <c r="F55" s="36">
        <v>90</v>
      </c>
      <c r="G55" s="32">
        <f t="shared" si="12"/>
        <v>90</v>
      </c>
      <c r="H55" s="36">
        <v>4</v>
      </c>
      <c r="I55" s="20">
        <f t="shared" si="13"/>
        <v>0.046875</v>
      </c>
      <c r="J55" s="65"/>
      <c r="K55" s="65"/>
      <c r="L55" s="36">
        <v>150</v>
      </c>
      <c r="M55" s="65"/>
      <c r="N55" s="36">
        <v>150</v>
      </c>
      <c r="O55" s="66">
        <f t="shared" si="14"/>
        <v>150</v>
      </c>
      <c r="P55" s="36">
        <v>4</v>
      </c>
      <c r="Q55" s="20">
        <f t="shared" si="15"/>
        <v>0.046875</v>
      </c>
    </row>
    <row r="56" ht="14.25" customHeight="1" spans="1:17">
      <c r="A56" s="37" t="s">
        <v>40</v>
      </c>
      <c r="B56" s="38"/>
      <c r="C56" s="38"/>
      <c r="D56" s="50"/>
      <c r="E56" s="38"/>
      <c r="F56" s="39"/>
      <c r="G56" s="40"/>
      <c r="H56" s="39"/>
      <c r="I56" s="67"/>
      <c r="J56" s="68"/>
      <c r="K56" s="68"/>
      <c r="L56" s="39"/>
      <c r="M56" s="68"/>
      <c r="N56" s="39"/>
      <c r="O56" s="38"/>
      <c r="P56" s="39"/>
      <c r="Q56" s="67"/>
    </row>
    <row r="57" ht="14.25" customHeight="1" spans="1:17">
      <c r="A57" s="35" t="s">
        <v>51</v>
      </c>
      <c r="B57" s="18"/>
      <c r="C57" s="18"/>
      <c r="D57" s="49">
        <v>15</v>
      </c>
      <c r="E57" s="18"/>
      <c r="F57" s="36">
        <v>15</v>
      </c>
      <c r="G57" s="32">
        <f t="shared" si="12"/>
        <v>15</v>
      </c>
      <c r="H57" s="36">
        <v>4</v>
      </c>
      <c r="I57" s="20">
        <f t="shared" si="13"/>
        <v>0.0078125</v>
      </c>
      <c r="J57" s="65"/>
      <c r="K57" s="65"/>
      <c r="L57" s="36">
        <v>15</v>
      </c>
      <c r="M57" s="65"/>
      <c r="N57" s="36">
        <v>15</v>
      </c>
      <c r="O57" s="66">
        <f t="shared" si="14"/>
        <v>15</v>
      </c>
      <c r="P57" s="36">
        <v>4</v>
      </c>
      <c r="Q57" s="20">
        <f t="shared" si="15"/>
        <v>0.0078125</v>
      </c>
    </row>
    <row r="58" ht="14.25" customHeight="1" spans="1:17">
      <c r="A58" s="51" t="s">
        <v>52</v>
      </c>
      <c r="B58" s="38"/>
      <c r="C58" s="38"/>
      <c r="D58" s="50"/>
      <c r="E58" s="38"/>
      <c r="F58" s="39"/>
      <c r="G58" s="40"/>
      <c r="H58" s="39"/>
      <c r="I58" s="67"/>
      <c r="J58" s="68"/>
      <c r="K58" s="68"/>
      <c r="L58" s="39"/>
      <c r="M58" s="68"/>
      <c r="N58" s="39"/>
      <c r="O58" s="38"/>
      <c r="P58" s="39"/>
      <c r="Q58" s="67"/>
    </row>
    <row r="59" ht="14.25" customHeight="1" spans="1:17">
      <c r="A59" s="52" t="s">
        <v>53</v>
      </c>
      <c r="B59" s="18"/>
      <c r="C59" s="18"/>
      <c r="D59" s="49">
        <v>30</v>
      </c>
      <c r="E59" s="18"/>
      <c r="F59" s="36">
        <v>30</v>
      </c>
      <c r="G59" s="32">
        <f t="shared" si="12"/>
        <v>30</v>
      </c>
      <c r="H59" s="36">
        <v>4</v>
      </c>
      <c r="I59" s="20">
        <f t="shared" si="13"/>
        <v>0.015625</v>
      </c>
      <c r="J59" s="65"/>
      <c r="K59" s="65"/>
      <c r="L59" s="36">
        <v>30</v>
      </c>
      <c r="M59" s="65"/>
      <c r="N59" s="36">
        <v>30</v>
      </c>
      <c r="O59" s="66">
        <f t="shared" si="14"/>
        <v>30</v>
      </c>
      <c r="P59" s="36">
        <v>4</v>
      </c>
      <c r="Q59" s="20">
        <f t="shared" si="15"/>
        <v>0.015625</v>
      </c>
    </row>
    <row r="60" ht="14.25" customHeight="1" spans="1:17">
      <c r="A60" s="52" t="s">
        <v>54</v>
      </c>
      <c r="B60" s="18"/>
      <c r="C60" s="18"/>
      <c r="D60" s="49">
        <v>30</v>
      </c>
      <c r="E60" s="18"/>
      <c r="F60" s="36">
        <v>30</v>
      </c>
      <c r="G60" s="32">
        <f t="shared" si="12"/>
        <v>30</v>
      </c>
      <c r="H60" s="36">
        <v>4</v>
      </c>
      <c r="I60" s="20">
        <f t="shared" si="13"/>
        <v>0.015625</v>
      </c>
      <c r="J60" s="65"/>
      <c r="K60" s="65"/>
      <c r="L60" s="36">
        <v>30</v>
      </c>
      <c r="M60" s="65"/>
      <c r="N60" s="36">
        <v>30</v>
      </c>
      <c r="O60" s="66">
        <f t="shared" si="14"/>
        <v>30</v>
      </c>
      <c r="P60" s="36">
        <v>4</v>
      </c>
      <c r="Q60" s="20">
        <f t="shared" si="15"/>
        <v>0.015625</v>
      </c>
    </row>
    <row r="61" ht="14.25" customHeight="1" spans="1:17">
      <c r="A61" s="44" t="s">
        <v>55</v>
      </c>
      <c r="B61" s="38"/>
      <c r="C61" s="38"/>
      <c r="D61" s="50"/>
      <c r="E61" s="38"/>
      <c r="F61" s="46"/>
      <c r="G61" s="40"/>
      <c r="H61" s="46"/>
      <c r="I61" s="67"/>
      <c r="J61" s="68"/>
      <c r="K61" s="68"/>
      <c r="L61" s="46"/>
      <c r="M61" s="68"/>
      <c r="N61" s="46"/>
      <c r="O61" s="38"/>
      <c r="P61" s="46"/>
      <c r="Q61" s="67"/>
    </row>
    <row r="62" ht="14.25" customHeight="1" spans="1:17">
      <c r="A62" s="35" t="s">
        <v>56</v>
      </c>
      <c r="B62" s="18"/>
      <c r="C62" s="18"/>
      <c r="D62" s="49">
        <v>30</v>
      </c>
      <c r="E62" s="18"/>
      <c r="F62" s="36">
        <v>30</v>
      </c>
      <c r="G62" s="32">
        <f t="shared" si="12"/>
        <v>30</v>
      </c>
      <c r="H62" s="36">
        <v>4</v>
      </c>
      <c r="I62" s="20">
        <f t="shared" si="13"/>
        <v>0.015625</v>
      </c>
      <c r="J62" s="65"/>
      <c r="K62" s="65"/>
      <c r="L62" s="36">
        <v>45</v>
      </c>
      <c r="M62" s="65"/>
      <c r="N62" s="36">
        <v>45</v>
      </c>
      <c r="O62" s="66">
        <f t="shared" si="14"/>
        <v>45</v>
      </c>
      <c r="P62" s="36">
        <v>4</v>
      </c>
      <c r="Q62" s="20">
        <f t="shared" si="15"/>
        <v>0.015625</v>
      </c>
    </row>
    <row r="63" ht="14.25" customHeight="1" spans="1:17">
      <c r="A63" s="35" t="s">
        <v>57</v>
      </c>
      <c r="B63" s="18"/>
      <c r="C63" s="18"/>
      <c r="D63" s="49">
        <v>30</v>
      </c>
      <c r="E63" s="18"/>
      <c r="F63" s="36">
        <v>30</v>
      </c>
      <c r="G63" s="32">
        <f t="shared" si="12"/>
        <v>30</v>
      </c>
      <c r="H63" s="36">
        <v>4</v>
      </c>
      <c r="I63" s="20">
        <f t="shared" si="13"/>
        <v>0.015625</v>
      </c>
      <c r="J63" s="65"/>
      <c r="K63" s="65"/>
      <c r="L63" s="36">
        <v>30</v>
      </c>
      <c r="M63" s="65"/>
      <c r="N63" s="36">
        <v>30</v>
      </c>
      <c r="O63" s="66">
        <f t="shared" si="14"/>
        <v>30</v>
      </c>
      <c r="P63" s="36">
        <v>4</v>
      </c>
      <c r="Q63" s="20">
        <f t="shared" si="15"/>
        <v>0.015625</v>
      </c>
    </row>
    <row r="64" ht="14.25" customHeight="1" spans="1:17">
      <c r="A64" s="47" t="s">
        <v>58</v>
      </c>
      <c r="B64" s="18"/>
      <c r="C64" s="18"/>
      <c r="D64" s="53">
        <v>10</v>
      </c>
      <c r="E64" s="18"/>
      <c r="F64" s="34">
        <v>10</v>
      </c>
      <c r="G64" s="32">
        <f t="shared" si="12"/>
        <v>10</v>
      </c>
      <c r="H64" s="34">
        <v>4</v>
      </c>
      <c r="I64" s="20">
        <f t="shared" si="13"/>
        <v>0.00520833333333333</v>
      </c>
      <c r="J64" s="65"/>
      <c r="K64" s="65"/>
      <c r="L64" s="34">
        <v>20</v>
      </c>
      <c r="M64" s="65"/>
      <c r="N64" s="34">
        <v>20</v>
      </c>
      <c r="O64" s="66">
        <f t="shared" si="14"/>
        <v>20</v>
      </c>
      <c r="P64" s="34">
        <v>4</v>
      </c>
      <c r="Q64" s="20">
        <f t="shared" si="15"/>
        <v>0.00520833333333333</v>
      </c>
    </row>
    <row r="65" ht="20.25" customHeight="1" spans="1:17">
      <c r="A65" s="31" t="s">
        <v>61</v>
      </c>
      <c r="B65" s="18"/>
      <c r="C65" s="18"/>
      <c r="D65" s="18"/>
      <c r="E65" s="18"/>
      <c r="F65" s="18"/>
      <c r="G65" s="32"/>
      <c r="H65" s="18"/>
      <c r="I65" s="20"/>
      <c r="J65" s="65"/>
      <c r="K65" s="65"/>
      <c r="L65" s="65"/>
      <c r="M65" s="65"/>
      <c r="N65" s="18"/>
      <c r="O65" s="66"/>
      <c r="P65" s="65"/>
      <c r="Q65" s="20"/>
    </row>
    <row r="66" ht="14.25" customHeight="1" spans="1:17">
      <c r="A66" s="47" t="s">
        <v>62</v>
      </c>
      <c r="B66" s="34">
        <v>60</v>
      </c>
      <c r="C66" s="18"/>
      <c r="D66" s="18"/>
      <c r="E66" s="18"/>
      <c r="F66" s="18"/>
      <c r="G66" s="32">
        <f t="shared" ref="G66:G69" si="16">SUM(B66:E66)</f>
        <v>60</v>
      </c>
      <c r="H66" s="34">
        <v>1</v>
      </c>
      <c r="I66" s="20">
        <f t="shared" ref="I66:I69" si="17">G66/$G$88</f>
        <v>0.03125</v>
      </c>
      <c r="J66" s="34">
        <v>30</v>
      </c>
      <c r="K66" s="65"/>
      <c r="L66" s="65"/>
      <c r="M66" s="65"/>
      <c r="N66" s="18"/>
      <c r="O66" s="66">
        <f t="shared" ref="O66:O69" si="18">SUM(J66:M66)</f>
        <v>30</v>
      </c>
      <c r="P66" s="34">
        <v>1</v>
      </c>
      <c r="Q66" s="20">
        <f t="shared" ref="Q66:Q69" si="19">IF(P66&gt;0,I66,0)</f>
        <v>0.03125</v>
      </c>
    </row>
    <row r="67" ht="14.25" customHeight="1" spans="1:17">
      <c r="A67" s="47" t="s">
        <v>63</v>
      </c>
      <c r="B67" s="34">
        <v>60</v>
      </c>
      <c r="C67" s="18"/>
      <c r="D67" s="18"/>
      <c r="E67" s="18"/>
      <c r="F67" s="18"/>
      <c r="G67" s="32">
        <f t="shared" si="16"/>
        <v>60</v>
      </c>
      <c r="H67" s="34">
        <v>1</v>
      </c>
      <c r="I67" s="20">
        <f t="shared" si="17"/>
        <v>0.03125</v>
      </c>
      <c r="J67" s="34">
        <v>30</v>
      </c>
      <c r="K67" s="65"/>
      <c r="L67" s="65"/>
      <c r="M67" s="65"/>
      <c r="N67" s="18"/>
      <c r="O67" s="66">
        <f t="shared" si="18"/>
        <v>30</v>
      </c>
      <c r="P67" s="34">
        <v>1</v>
      </c>
      <c r="Q67" s="20">
        <f t="shared" si="19"/>
        <v>0.03125</v>
      </c>
    </row>
    <row r="68" ht="14.25" customHeight="1" spans="1:17">
      <c r="A68" s="35" t="s">
        <v>38</v>
      </c>
      <c r="B68" s="70">
        <v>20</v>
      </c>
      <c r="C68" s="18"/>
      <c r="D68" s="18"/>
      <c r="E68" s="18"/>
      <c r="F68" s="18"/>
      <c r="G68" s="32">
        <f t="shared" si="16"/>
        <v>20</v>
      </c>
      <c r="H68" s="70">
        <v>1</v>
      </c>
      <c r="I68" s="20">
        <f t="shared" si="17"/>
        <v>0.0104166666666667</v>
      </c>
      <c r="J68" s="70">
        <v>20</v>
      </c>
      <c r="K68" s="65"/>
      <c r="L68" s="65"/>
      <c r="M68" s="65"/>
      <c r="N68" s="18"/>
      <c r="O68" s="66">
        <f t="shared" si="18"/>
        <v>20</v>
      </c>
      <c r="P68" s="70">
        <v>1</v>
      </c>
      <c r="Q68" s="20">
        <f t="shared" si="19"/>
        <v>0.0104166666666667</v>
      </c>
    </row>
    <row r="69" ht="14.25" customHeight="1" spans="1:17">
      <c r="A69" s="37" t="s">
        <v>39</v>
      </c>
      <c r="B69" s="70">
        <v>20</v>
      </c>
      <c r="C69" s="18"/>
      <c r="D69" s="18"/>
      <c r="E69" s="18"/>
      <c r="F69" s="18"/>
      <c r="G69" s="32">
        <f t="shared" si="16"/>
        <v>20</v>
      </c>
      <c r="H69" s="70">
        <v>1</v>
      </c>
      <c r="I69" s="20">
        <f t="shared" si="17"/>
        <v>0.0104166666666667</v>
      </c>
      <c r="J69" s="70">
        <v>30</v>
      </c>
      <c r="K69" s="65"/>
      <c r="L69" s="65"/>
      <c r="M69" s="65"/>
      <c r="N69" s="18"/>
      <c r="O69" s="66">
        <f t="shared" si="18"/>
        <v>30</v>
      </c>
      <c r="P69" s="70">
        <v>1</v>
      </c>
      <c r="Q69" s="20">
        <f t="shared" si="19"/>
        <v>0.0104166666666667</v>
      </c>
    </row>
    <row r="70" ht="14.25" customHeight="1" spans="1:17">
      <c r="A70" s="35" t="s">
        <v>40</v>
      </c>
      <c r="B70" s="35"/>
      <c r="C70" s="18"/>
      <c r="D70" s="18"/>
      <c r="E70" s="18"/>
      <c r="F70" s="18"/>
      <c r="G70" s="32"/>
      <c r="H70" s="35"/>
      <c r="I70" s="20"/>
      <c r="J70" s="70"/>
      <c r="K70" s="65"/>
      <c r="L70" s="65"/>
      <c r="M70" s="65"/>
      <c r="N70" s="18"/>
      <c r="O70" s="66"/>
      <c r="P70" s="70"/>
      <c r="Q70" s="20"/>
    </row>
    <row r="71" ht="14.25" customHeight="1" spans="1:17">
      <c r="A71" s="42" t="s">
        <v>42</v>
      </c>
      <c r="B71" s="35"/>
      <c r="C71" s="18"/>
      <c r="D71" s="18"/>
      <c r="E71" s="18"/>
      <c r="F71" s="18"/>
      <c r="G71" s="32"/>
      <c r="H71" s="35"/>
      <c r="I71" s="20"/>
      <c r="J71" s="70"/>
      <c r="K71" s="65"/>
      <c r="L71" s="65"/>
      <c r="M71" s="65"/>
      <c r="N71" s="18"/>
      <c r="O71" s="66"/>
      <c r="P71" s="70"/>
      <c r="Q71" s="20"/>
    </row>
    <row r="72" ht="14.25" customHeight="1" spans="1:17">
      <c r="A72" s="35" t="s">
        <v>43</v>
      </c>
      <c r="B72" s="70">
        <v>20</v>
      </c>
      <c r="C72" s="18"/>
      <c r="D72" s="18"/>
      <c r="E72" s="18"/>
      <c r="F72" s="18"/>
      <c r="G72" s="32">
        <f t="shared" ref="G72:G73" si="20">SUM(B72:E72)</f>
        <v>20</v>
      </c>
      <c r="H72" s="70">
        <v>1</v>
      </c>
      <c r="I72" s="20">
        <f t="shared" ref="I72:I73" si="21">G72/$G$88</f>
        <v>0.0104166666666667</v>
      </c>
      <c r="J72" s="70">
        <v>30</v>
      </c>
      <c r="K72" s="65"/>
      <c r="L72" s="65"/>
      <c r="M72" s="65"/>
      <c r="N72" s="18"/>
      <c r="O72" s="66">
        <f t="shared" ref="O72:O73" si="22">SUM(J72:M72)</f>
        <v>30</v>
      </c>
      <c r="P72" s="70">
        <v>1</v>
      </c>
      <c r="Q72" s="20">
        <f t="shared" ref="Q72:Q73" si="23">IF(P72&gt;0,I72,0)</f>
        <v>0.0104166666666667</v>
      </c>
    </row>
    <row r="73" ht="14.25" customHeight="1" spans="1:17">
      <c r="A73" s="35" t="s">
        <v>44</v>
      </c>
      <c r="B73" s="70">
        <v>120</v>
      </c>
      <c r="C73" s="18"/>
      <c r="D73" s="18"/>
      <c r="E73" s="18"/>
      <c r="F73" s="18"/>
      <c r="G73" s="32">
        <f t="shared" si="20"/>
        <v>120</v>
      </c>
      <c r="H73" s="70">
        <v>1</v>
      </c>
      <c r="I73" s="20">
        <f t="shared" si="21"/>
        <v>0.0625</v>
      </c>
      <c r="J73" s="70">
        <v>120</v>
      </c>
      <c r="K73" s="65"/>
      <c r="L73" s="65"/>
      <c r="M73" s="65"/>
      <c r="N73" s="18"/>
      <c r="O73" s="66">
        <f t="shared" si="22"/>
        <v>120</v>
      </c>
      <c r="P73" s="70">
        <v>1</v>
      </c>
      <c r="Q73" s="20">
        <f t="shared" si="23"/>
        <v>0.0625</v>
      </c>
    </row>
    <row r="74" ht="14.25" customHeight="1" spans="1:17">
      <c r="A74" s="43" t="s">
        <v>45</v>
      </c>
      <c r="B74" s="35"/>
      <c r="C74" s="18"/>
      <c r="D74" s="18"/>
      <c r="E74" s="18"/>
      <c r="F74" s="18"/>
      <c r="G74" s="32"/>
      <c r="H74" s="35"/>
      <c r="I74" s="20"/>
      <c r="J74" s="70"/>
      <c r="K74" s="65"/>
      <c r="L74" s="65"/>
      <c r="M74" s="65"/>
      <c r="N74" s="18"/>
      <c r="O74" s="66"/>
      <c r="P74" s="70"/>
      <c r="Q74" s="20"/>
    </row>
    <row r="75" ht="14.25" customHeight="1" spans="1:17">
      <c r="A75" s="35" t="s">
        <v>46</v>
      </c>
      <c r="B75" s="70">
        <v>20</v>
      </c>
      <c r="C75" s="18"/>
      <c r="D75" s="18"/>
      <c r="E75" s="18"/>
      <c r="F75" s="18"/>
      <c r="G75" s="32">
        <f t="shared" ref="G75:G76" si="24">SUM(B75:E75)</f>
        <v>20</v>
      </c>
      <c r="H75" s="70">
        <v>2</v>
      </c>
      <c r="I75" s="20">
        <f t="shared" ref="I75:I76" si="25">G75/$G$88</f>
        <v>0.0104166666666667</v>
      </c>
      <c r="J75" s="70">
        <v>10</v>
      </c>
      <c r="K75" s="65"/>
      <c r="L75" s="65"/>
      <c r="M75" s="65"/>
      <c r="N75" s="18"/>
      <c r="O75" s="66">
        <f t="shared" ref="O75:O76" si="26">SUM(J75:M75)</f>
        <v>10</v>
      </c>
      <c r="P75" s="70">
        <v>2</v>
      </c>
      <c r="Q75" s="20">
        <f t="shared" ref="Q75:Q76" si="27">IF(P75&gt;0,I75,0)</f>
        <v>0.0104166666666667</v>
      </c>
    </row>
    <row r="76" ht="14.25" customHeight="1" spans="1:17">
      <c r="A76" s="35" t="s">
        <v>47</v>
      </c>
      <c r="B76" s="70">
        <v>20</v>
      </c>
      <c r="C76" s="18"/>
      <c r="D76" s="18"/>
      <c r="E76" s="18"/>
      <c r="F76" s="18"/>
      <c r="G76" s="32">
        <f t="shared" si="24"/>
        <v>20</v>
      </c>
      <c r="H76" s="70">
        <v>2</v>
      </c>
      <c r="I76" s="20">
        <f t="shared" si="25"/>
        <v>0.0104166666666667</v>
      </c>
      <c r="J76" s="70">
        <v>30</v>
      </c>
      <c r="K76" s="65"/>
      <c r="L76" s="65"/>
      <c r="M76" s="65"/>
      <c r="N76" s="18"/>
      <c r="O76" s="66">
        <f t="shared" si="26"/>
        <v>30</v>
      </c>
      <c r="P76" s="70">
        <v>2</v>
      </c>
      <c r="Q76" s="20">
        <f t="shared" si="27"/>
        <v>0.0104166666666667</v>
      </c>
    </row>
    <row r="77" ht="14.25" customHeight="1" spans="1:17">
      <c r="A77" s="43" t="s">
        <v>48</v>
      </c>
      <c r="B77" s="35"/>
      <c r="C77" s="18"/>
      <c r="D77" s="18"/>
      <c r="E77" s="18"/>
      <c r="F77" s="18"/>
      <c r="G77" s="32"/>
      <c r="H77" s="35"/>
      <c r="I77" s="20"/>
      <c r="J77" s="70"/>
      <c r="K77" s="65"/>
      <c r="L77" s="65"/>
      <c r="M77" s="65"/>
      <c r="N77" s="18"/>
      <c r="O77" s="66"/>
      <c r="P77" s="70"/>
      <c r="Q77" s="20"/>
    </row>
    <row r="78" ht="14.25" customHeight="1" spans="1:17">
      <c r="A78" s="35" t="s">
        <v>49</v>
      </c>
      <c r="B78" s="70">
        <v>20</v>
      </c>
      <c r="C78" s="18"/>
      <c r="D78" s="18"/>
      <c r="E78" s="18"/>
      <c r="F78" s="18"/>
      <c r="G78" s="32">
        <f t="shared" ref="G78:G79" si="28">SUM(B78:E78)</f>
        <v>20</v>
      </c>
      <c r="H78" s="70">
        <v>3</v>
      </c>
      <c r="I78" s="20">
        <f t="shared" ref="I78:I79" si="29">G78/$G$88</f>
        <v>0.0104166666666667</v>
      </c>
      <c r="J78" s="70">
        <v>30</v>
      </c>
      <c r="K78" s="65"/>
      <c r="L78" s="65"/>
      <c r="M78" s="65"/>
      <c r="N78" s="18"/>
      <c r="O78" s="66">
        <f t="shared" ref="O78:O79" si="30">SUM(J78:M78)</f>
        <v>30</v>
      </c>
      <c r="P78" s="70">
        <v>3</v>
      </c>
      <c r="Q78" s="20">
        <f t="shared" ref="Q78:Q79" si="31">IF(P78&gt;0,I78,0)</f>
        <v>0.0104166666666667</v>
      </c>
    </row>
    <row r="79" ht="14.25" customHeight="1" spans="1:17">
      <c r="A79" s="37" t="s">
        <v>50</v>
      </c>
      <c r="B79" s="70">
        <v>90</v>
      </c>
      <c r="C79" s="18"/>
      <c r="D79" s="18"/>
      <c r="E79" s="18"/>
      <c r="F79" s="18"/>
      <c r="G79" s="32">
        <f t="shared" si="28"/>
        <v>90</v>
      </c>
      <c r="H79" s="70">
        <v>3</v>
      </c>
      <c r="I79" s="20">
        <f t="shared" si="29"/>
        <v>0.046875</v>
      </c>
      <c r="J79" s="70">
        <v>100</v>
      </c>
      <c r="K79" s="65"/>
      <c r="L79" s="65"/>
      <c r="M79" s="65"/>
      <c r="N79" s="18"/>
      <c r="O79" s="66">
        <f t="shared" si="30"/>
        <v>100</v>
      </c>
      <c r="P79" s="70">
        <v>3</v>
      </c>
      <c r="Q79" s="20">
        <f t="shared" si="31"/>
        <v>0.046875</v>
      </c>
    </row>
    <row r="80" ht="14.25" customHeight="1" spans="1:17">
      <c r="A80" s="37" t="s">
        <v>40</v>
      </c>
      <c r="B80" s="35"/>
      <c r="C80" s="18"/>
      <c r="D80" s="18"/>
      <c r="E80" s="18"/>
      <c r="F80" s="18"/>
      <c r="G80" s="32"/>
      <c r="H80" s="35"/>
      <c r="I80" s="20"/>
      <c r="J80" s="70"/>
      <c r="K80" s="65"/>
      <c r="L80" s="65"/>
      <c r="M80" s="65"/>
      <c r="N80" s="18"/>
      <c r="O80" s="66"/>
      <c r="P80" s="70"/>
      <c r="Q80" s="20"/>
    </row>
    <row r="81" ht="14.25" customHeight="1" spans="1:17">
      <c r="A81" s="35" t="s">
        <v>51</v>
      </c>
      <c r="B81" s="70">
        <v>20</v>
      </c>
      <c r="C81" s="18"/>
      <c r="D81" s="18"/>
      <c r="E81" s="18"/>
      <c r="F81" s="18"/>
      <c r="G81" s="32">
        <f t="shared" ref="G81:G82" si="32">SUM(B81:E81)</f>
        <v>20</v>
      </c>
      <c r="H81" s="70">
        <v>3</v>
      </c>
      <c r="I81" s="20">
        <f t="shared" ref="I81:I82" si="33">G81/$G$88</f>
        <v>0.0104166666666667</v>
      </c>
      <c r="J81" s="70">
        <v>20</v>
      </c>
      <c r="K81" s="65"/>
      <c r="L81" s="65"/>
      <c r="M81" s="65"/>
      <c r="N81" s="18"/>
      <c r="O81" s="66">
        <f t="shared" ref="O81:O82" si="34">SUM(J81:M81)</f>
        <v>20</v>
      </c>
      <c r="P81" s="70">
        <v>3</v>
      </c>
      <c r="Q81" s="20">
        <f t="shared" ref="Q81:Q82" si="35">IF(P81&gt;0,I81,0)</f>
        <v>0.0104166666666667</v>
      </c>
    </row>
    <row r="82" ht="14.25" customHeight="1" spans="1:17">
      <c r="A82" s="47" t="s">
        <v>58</v>
      </c>
      <c r="B82" s="34">
        <v>10</v>
      </c>
      <c r="C82" s="18"/>
      <c r="D82" s="18"/>
      <c r="E82" s="18"/>
      <c r="F82" s="18"/>
      <c r="G82" s="32">
        <f t="shared" si="32"/>
        <v>10</v>
      </c>
      <c r="H82" s="34">
        <v>2</v>
      </c>
      <c r="I82" s="20">
        <f t="shared" si="33"/>
        <v>0.00520833333333333</v>
      </c>
      <c r="J82" s="34">
        <v>20</v>
      </c>
      <c r="K82" s="65"/>
      <c r="L82" s="65"/>
      <c r="M82" s="65"/>
      <c r="N82" s="18"/>
      <c r="O82" s="66">
        <f t="shared" si="34"/>
        <v>20</v>
      </c>
      <c r="P82" s="34">
        <v>2</v>
      </c>
      <c r="Q82" s="20">
        <f t="shared" si="35"/>
        <v>0.00520833333333333</v>
      </c>
    </row>
    <row r="83" ht="14.25" customHeight="1" spans="1:17">
      <c r="A83" s="71" t="s">
        <v>64</v>
      </c>
      <c r="B83" s="18"/>
      <c r="C83" s="18"/>
      <c r="D83" s="18"/>
      <c r="E83" s="18"/>
      <c r="F83" s="18"/>
      <c r="G83" s="32"/>
      <c r="H83" s="18"/>
      <c r="I83" s="20"/>
      <c r="J83" s="65"/>
      <c r="K83" s="65"/>
      <c r="L83" s="65"/>
      <c r="M83" s="65"/>
      <c r="N83" s="18"/>
      <c r="O83" s="66"/>
      <c r="P83" s="65"/>
      <c r="Q83" s="20"/>
    </row>
    <row r="84" ht="14.25" customHeight="1" spans="1:17">
      <c r="A84" s="71" t="s">
        <v>64</v>
      </c>
      <c r="B84" s="18"/>
      <c r="C84" s="18"/>
      <c r="D84" s="18"/>
      <c r="E84" s="18"/>
      <c r="F84" s="18"/>
      <c r="G84" s="32"/>
      <c r="H84" s="18"/>
      <c r="I84" s="20"/>
      <c r="J84" s="65"/>
      <c r="K84" s="65"/>
      <c r="L84" s="65"/>
      <c r="M84" s="65"/>
      <c r="N84" s="18"/>
      <c r="O84" s="66"/>
      <c r="P84" s="65"/>
      <c r="Q84" s="20"/>
    </row>
    <row r="85" ht="14.25" customHeight="1" spans="1:17">
      <c r="A85" s="55" t="s">
        <v>65</v>
      </c>
      <c r="B85" s="66">
        <f>SUM(B17:B84)</f>
        <v>480</v>
      </c>
      <c r="C85" s="66">
        <f>SUM(C17:C84)</f>
        <v>480</v>
      </c>
      <c r="D85" s="66">
        <f>SUM(D17:D84)</f>
        <v>480</v>
      </c>
      <c r="E85" s="66">
        <f>SUM(E17:E84)</f>
        <v>480</v>
      </c>
      <c r="F85" s="66">
        <f>SUM(F17:F84)</f>
        <v>480</v>
      </c>
      <c r="I85" s="72"/>
      <c r="J85" s="54"/>
      <c r="K85" s="54"/>
      <c r="L85" s="54"/>
      <c r="M85" s="54"/>
      <c r="P85" s="54"/>
      <c r="Q85" s="76"/>
    </row>
    <row r="86" ht="14.25" customHeight="1" spans="1:16">
      <c r="A86" s="55" t="s">
        <v>66</v>
      </c>
      <c r="B86" s="19">
        <f t="shared" ref="B86:F86" si="36">B85/60</f>
        <v>8</v>
      </c>
      <c r="C86" s="19">
        <f t="shared" si="36"/>
        <v>8</v>
      </c>
      <c r="D86" s="19">
        <f t="shared" si="36"/>
        <v>8</v>
      </c>
      <c r="E86" s="19">
        <f t="shared" si="36"/>
        <v>8</v>
      </c>
      <c r="F86" s="19">
        <f t="shared" si="36"/>
        <v>8</v>
      </c>
      <c r="J86" s="54"/>
      <c r="K86" s="54"/>
      <c r="L86" s="54"/>
      <c r="M86" s="54"/>
      <c r="P86" s="54"/>
    </row>
    <row r="87" ht="14.25" customHeight="1" spans="2:16">
      <c r="B87" s="5"/>
      <c r="C87" s="5"/>
      <c r="D87" s="5"/>
      <c r="E87" s="5"/>
      <c r="F87" s="5"/>
      <c r="J87" s="54"/>
      <c r="K87" s="54"/>
      <c r="L87" s="54"/>
      <c r="M87" s="54"/>
      <c r="P87" s="54"/>
    </row>
    <row r="88" ht="14.25" customHeight="1" spans="5:16">
      <c r="E88" s="27" t="s">
        <v>67</v>
      </c>
      <c r="F88" s="27"/>
      <c r="G88" s="32">
        <f>SUM(G17:G84)</f>
        <v>1920</v>
      </c>
      <c r="H88" s="55" t="s">
        <v>68</v>
      </c>
      <c r="I88" s="73">
        <f>SUM(I17:I85)</f>
        <v>1</v>
      </c>
      <c r="J88" s="74"/>
      <c r="K88" s="54"/>
      <c r="L88" s="54"/>
      <c r="M88" s="55" t="s">
        <v>67</v>
      </c>
      <c r="N88" s="75"/>
      <c r="O88" s="19">
        <f>SUM(O17:O84)</f>
        <v>2255</v>
      </c>
      <c r="P88" s="54"/>
    </row>
    <row r="89" ht="14.25" customHeight="1" spans="5:16">
      <c r="E89" s="5" t="s">
        <v>69</v>
      </c>
      <c r="G89" s="19">
        <f>G88/60</f>
        <v>32</v>
      </c>
      <c r="I89" s="2"/>
      <c r="J89" s="54"/>
      <c r="K89" s="54"/>
      <c r="L89" s="54"/>
      <c r="M89" s="55" t="s">
        <v>69</v>
      </c>
      <c r="N89" s="75"/>
      <c r="O89" s="19">
        <f>O88/60</f>
        <v>37.5833333333333</v>
      </c>
      <c r="P89" s="54"/>
    </row>
    <row r="90" ht="14.25" customHeight="1" spans="10:16">
      <c r="J90" s="54"/>
      <c r="K90" s="54"/>
      <c r="L90" s="54"/>
      <c r="M90" s="54"/>
      <c r="P90" s="54"/>
    </row>
    <row r="91" ht="14.25" customHeight="1" spans="7:16">
      <c r="G91" s="2"/>
      <c r="J91" s="54"/>
      <c r="K91" s="54"/>
      <c r="L91" s="54"/>
      <c r="M91" s="54"/>
      <c r="P91" s="54"/>
    </row>
    <row r="92" ht="14.25" customHeight="1" spans="7:16">
      <c r="G92" s="2"/>
      <c r="J92" s="54"/>
      <c r="K92" s="54"/>
      <c r="L92" s="54"/>
      <c r="M92" s="54"/>
      <c r="P92" s="54"/>
    </row>
    <row r="93" ht="14.25" customHeight="1" spans="7:16">
      <c r="G93" s="2"/>
      <c r="J93" s="54"/>
      <c r="K93" s="54"/>
      <c r="L93" s="54"/>
      <c r="M93" s="54"/>
      <c r="P93" s="54"/>
    </row>
    <row r="94" ht="14.25" customHeight="1" spans="7:16">
      <c r="G94" s="2"/>
      <c r="J94" s="54"/>
      <c r="K94" s="54"/>
      <c r="L94" s="54"/>
      <c r="M94" s="54"/>
      <c r="P94" s="54"/>
    </row>
    <row r="95" ht="14.25" customHeight="1" spans="7:16">
      <c r="G95" s="2"/>
      <c r="J95" s="54"/>
      <c r="K95" s="54"/>
      <c r="L95" s="54"/>
      <c r="M95" s="54"/>
      <c r="P95" s="54"/>
    </row>
    <row r="96" ht="14.25" customHeight="1" spans="10:16">
      <c r="J96" s="54"/>
      <c r="K96" s="54"/>
      <c r="L96" s="54"/>
      <c r="M96" s="54"/>
      <c r="P96" s="54"/>
    </row>
    <row r="97" ht="14.25" customHeight="1" spans="10:16">
      <c r="J97" s="54"/>
      <c r="K97" s="54"/>
      <c r="L97" s="54"/>
      <c r="M97" s="54"/>
      <c r="P97" s="54"/>
    </row>
    <row r="98" ht="14.25" customHeight="1" spans="10:16">
      <c r="J98" s="54"/>
      <c r="K98" s="54"/>
      <c r="L98" s="54"/>
      <c r="M98" s="54"/>
      <c r="P98" s="54"/>
    </row>
    <row r="99" ht="14.25" customHeight="1" spans="10:16">
      <c r="J99" s="54"/>
      <c r="K99" s="54"/>
      <c r="L99" s="54"/>
      <c r="M99" s="54"/>
      <c r="P99" s="54"/>
    </row>
    <row r="100" ht="14.25" customHeight="1" spans="10:16">
      <c r="J100" s="54"/>
      <c r="K100" s="54"/>
      <c r="L100" s="54"/>
      <c r="M100" s="54"/>
      <c r="P100" s="54"/>
    </row>
    <row r="101" ht="14.25" customHeight="1" spans="10:16">
      <c r="J101" s="54"/>
      <c r="K101" s="54"/>
      <c r="L101" s="54"/>
      <c r="M101" s="54"/>
      <c r="P101" s="54"/>
    </row>
    <row r="102" ht="14.25" customHeight="1" spans="10:16">
      <c r="J102" s="54"/>
      <c r="K102" s="54"/>
      <c r="L102" s="54"/>
      <c r="M102" s="54"/>
      <c r="P102" s="54"/>
    </row>
    <row r="103" ht="14.25" customHeight="1" spans="10:16">
      <c r="J103" s="54"/>
      <c r="K103" s="54"/>
      <c r="L103" s="54"/>
      <c r="M103" s="54"/>
      <c r="P103" s="54"/>
    </row>
    <row r="104" ht="14.25" customHeight="1" spans="10:16">
      <c r="J104" s="54"/>
      <c r="K104" s="54"/>
      <c r="L104" s="54"/>
      <c r="M104" s="54"/>
      <c r="P104" s="54"/>
    </row>
    <row r="105" ht="14.25" customHeight="1" spans="10:16">
      <c r="J105" s="54"/>
      <c r="K105" s="54"/>
      <c r="L105" s="54"/>
      <c r="M105" s="54"/>
      <c r="P105" s="54"/>
    </row>
    <row r="106" ht="14.25" customHeight="1" spans="10:16">
      <c r="J106" s="54"/>
      <c r="K106" s="54"/>
      <c r="L106" s="54"/>
      <c r="M106" s="54"/>
      <c r="P106" s="54"/>
    </row>
    <row r="107" ht="14.25" customHeight="1" spans="10:16">
      <c r="J107" s="54"/>
      <c r="K107" s="54"/>
      <c r="L107" s="54"/>
      <c r="M107" s="54"/>
      <c r="P107" s="54"/>
    </row>
    <row r="108" ht="14.25" customHeight="1" spans="10:16">
      <c r="J108" s="54"/>
      <c r="K108" s="54"/>
      <c r="L108" s="54"/>
      <c r="M108" s="54"/>
      <c r="P108" s="54"/>
    </row>
    <row r="109" ht="14.25" customHeight="1" spans="10:16">
      <c r="J109" s="54"/>
      <c r="K109" s="54"/>
      <c r="L109" s="54"/>
      <c r="M109" s="54"/>
      <c r="P109" s="54"/>
    </row>
    <row r="110" ht="14.25" customHeight="1" spans="10:16">
      <c r="J110" s="54"/>
      <c r="K110" s="54"/>
      <c r="L110" s="54"/>
      <c r="M110" s="54"/>
      <c r="P110" s="54"/>
    </row>
    <row r="111" ht="14.25" customHeight="1" spans="10:16">
      <c r="J111" s="54"/>
      <c r="K111" s="54"/>
      <c r="L111" s="54"/>
      <c r="M111" s="54"/>
      <c r="P111" s="54"/>
    </row>
    <row r="112" ht="14.25" customHeight="1" spans="10:16">
      <c r="J112" s="54"/>
      <c r="K112" s="54"/>
      <c r="L112" s="54"/>
      <c r="M112" s="54"/>
      <c r="P112" s="54"/>
    </row>
    <row r="113" ht="14.25" customHeight="1" spans="10:16">
      <c r="J113" s="54"/>
      <c r="K113" s="54"/>
      <c r="L113" s="54"/>
      <c r="M113" s="54"/>
      <c r="P113" s="54"/>
    </row>
    <row r="114" ht="14.25" customHeight="1" spans="10:16">
      <c r="J114" s="54"/>
      <c r="K114" s="54"/>
      <c r="L114" s="54"/>
      <c r="M114" s="54"/>
      <c r="P114" s="54"/>
    </row>
    <row r="115" ht="14.25" customHeight="1" spans="10:16">
      <c r="J115" s="54"/>
      <c r="K115" s="54"/>
      <c r="L115" s="54"/>
      <c r="M115" s="54"/>
      <c r="P115" s="54"/>
    </row>
    <row r="116" ht="14.25" customHeight="1" spans="10:16">
      <c r="J116" s="54"/>
      <c r="K116" s="54"/>
      <c r="L116" s="54"/>
      <c r="M116" s="54"/>
      <c r="P116" s="54"/>
    </row>
    <row r="117" ht="14.25" customHeight="1" spans="10:16">
      <c r="J117" s="54"/>
      <c r="K117" s="54"/>
      <c r="L117" s="54"/>
      <c r="M117" s="54"/>
      <c r="P117" s="54"/>
    </row>
    <row r="118" ht="14.25" customHeight="1" spans="10:16">
      <c r="J118" s="54"/>
      <c r="K118" s="54"/>
      <c r="L118" s="54"/>
      <c r="M118" s="54"/>
      <c r="P118" s="54"/>
    </row>
    <row r="119" ht="14.25" customHeight="1" spans="10:16">
      <c r="J119" s="54"/>
      <c r="K119" s="54"/>
      <c r="L119" s="54"/>
      <c r="M119" s="54"/>
      <c r="P119" s="54"/>
    </row>
    <row r="120" ht="14.25" customHeight="1" spans="10:16">
      <c r="J120" s="54"/>
      <c r="K120" s="54"/>
      <c r="L120" s="54"/>
      <c r="M120" s="54"/>
      <c r="P120" s="54"/>
    </row>
    <row r="121" ht="14.25" customHeight="1" spans="10:16">
      <c r="J121" s="54"/>
      <c r="K121" s="54"/>
      <c r="L121" s="54"/>
      <c r="M121" s="54"/>
      <c r="P121" s="54"/>
    </row>
    <row r="122" ht="14.25" customHeight="1" spans="10:16">
      <c r="J122" s="54"/>
      <c r="K122" s="54"/>
      <c r="L122" s="54"/>
      <c r="M122" s="54"/>
      <c r="P122" s="54"/>
    </row>
    <row r="123" ht="14.25" customHeight="1" spans="10:16">
      <c r="J123" s="54"/>
      <c r="K123" s="54"/>
      <c r="L123" s="54"/>
      <c r="M123" s="54"/>
      <c r="P123" s="54"/>
    </row>
    <row r="124" ht="14.25" customHeight="1" spans="10:16">
      <c r="J124" s="54"/>
      <c r="K124" s="54"/>
      <c r="L124" s="54"/>
      <c r="M124" s="54"/>
      <c r="P124" s="54"/>
    </row>
    <row r="125" ht="14.25" customHeight="1" spans="10:16">
      <c r="J125" s="54"/>
      <c r="K125" s="54"/>
      <c r="L125" s="54"/>
      <c r="M125" s="54"/>
      <c r="P125" s="54"/>
    </row>
    <row r="126" ht="14.25" customHeight="1" spans="10:16">
      <c r="J126" s="54"/>
      <c r="K126" s="54"/>
      <c r="L126" s="54"/>
      <c r="M126" s="54"/>
      <c r="P126" s="54"/>
    </row>
    <row r="127" ht="14.25" customHeight="1" spans="10:16">
      <c r="J127" s="54"/>
      <c r="K127" s="54"/>
      <c r="L127" s="54"/>
      <c r="M127" s="54"/>
      <c r="P127" s="54"/>
    </row>
    <row r="128" ht="14.25" customHeight="1" spans="10:16">
      <c r="J128" s="54"/>
      <c r="K128" s="54"/>
      <c r="L128" s="54"/>
      <c r="M128" s="54"/>
      <c r="P128" s="54"/>
    </row>
    <row r="129" ht="14.25" customHeight="1" spans="10:16">
      <c r="J129" s="54"/>
      <c r="K129" s="54"/>
      <c r="L129" s="54"/>
      <c r="M129" s="54"/>
      <c r="P129" s="54"/>
    </row>
    <row r="130" ht="14.25" customHeight="1" spans="10:16">
      <c r="J130" s="54"/>
      <c r="K130" s="54"/>
      <c r="L130" s="54"/>
      <c r="M130" s="54"/>
      <c r="P130" s="54"/>
    </row>
    <row r="131" ht="14.25" customHeight="1" spans="10:16">
      <c r="J131" s="54"/>
      <c r="K131" s="54"/>
      <c r="L131" s="54"/>
      <c r="M131" s="54"/>
      <c r="P131" s="54"/>
    </row>
    <row r="132" ht="14.25" customHeight="1" spans="10:16">
      <c r="J132" s="54"/>
      <c r="K132" s="54"/>
      <c r="L132" s="54"/>
      <c r="M132" s="54"/>
      <c r="P132" s="54"/>
    </row>
    <row r="133" ht="14.25" customHeight="1" spans="10:16">
      <c r="J133" s="54"/>
      <c r="K133" s="54"/>
      <c r="L133" s="54"/>
      <c r="M133" s="54"/>
      <c r="P133" s="54"/>
    </row>
    <row r="134" ht="14.25" customHeight="1" spans="10:16">
      <c r="J134" s="54"/>
      <c r="K134" s="54"/>
      <c r="L134" s="54"/>
      <c r="M134" s="54"/>
      <c r="P134" s="54"/>
    </row>
    <row r="135" ht="14.25" customHeight="1" spans="10:16">
      <c r="J135" s="54"/>
      <c r="K135" s="54"/>
      <c r="L135" s="54"/>
      <c r="M135" s="54"/>
      <c r="P135" s="54"/>
    </row>
    <row r="136" ht="14.25" customHeight="1" spans="10:16">
      <c r="J136" s="54"/>
      <c r="K136" s="54"/>
      <c r="L136" s="54"/>
      <c r="M136" s="54"/>
      <c r="P136" s="54"/>
    </row>
    <row r="137" ht="14.25" customHeight="1" spans="10:16">
      <c r="J137" s="54"/>
      <c r="K137" s="54"/>
      <c r="L137" s="54"/>
      <c r="M137" s="54"/>
      <c r="P137" s="54"/>
    </row>
    <row r="138" ht="14.25" customHeight="1" spans="10:16">
      <c r="J138" s="54"/>
      <c r="K138" s="54"/>
      <c r="L138" s="54"/>
      <c r="M138" s="54"/>
      <c r="P138" s="54"/>
    </row>
    <row r="139" ht="14.25" customHeight="1" spans="10:16">
      <c r="J139" s="54"/>
      <c r="K139" s="54"/>
      <c r="L139" s="54"/>
      <c r="M139" s="54"/>
      <c r="P139" s="54"/>
    </row>
    <row r="140" ht="14.25" customHeight="1" spans="10:16">
      <c r="J140" s="54"/>
      <c r="K140" s="54"/>
      <c r="L140" s="54"/>
      <c r="M140" s="54"/>
      <c r="P140" s="54"/>
    </row>
    <row r="141" ht="14.25" customHeight="1" spans="10:16">
      <c r="J141" s="54"/>
      <c r="K141" s="54"/>
      <c r="L141" s="54"/>
      <c r="M141" s="54"/>
      <c r="P141" s="54"/>
    </row>
    <row r="142" ht="14.25" customHeight="1" spans="10:16">
      <c r="J142" s="54"/>
      <c r="K142" s="54"/>
      <c r="L142" s="54"/>
      <c r="M142" s="54"/>
      <c r="P142" s="54"/>
    </row>
    <row r="143" ht="14.25" customHeight="1" spans="10:16">
      <c r="J143" s="54"/>
      <c r="K143" s="54"/>
      <c r="L143" s="54"/>
      <c r="M143" s="54"/>
      <c r="P143" s="54"/>
    </row>
    <row r="144" ht="14.25" customHeight="1" spans="10:16">
      <c r="J144" s="54"/>
      <c r="K144" s="54"/>
      <c r="L144" s="54"/>
      <c r="M144" s="54"/>
      <c r="P144" s="54"/>
    </row>
    <row r="145" ht="14.25" customHeight="1" spans="10:16">
      <c r="J145" s="54"/>
      <c r="K145" s="54"/>
      <c r="L145" s="54"/>
      <c r="M145" s="54"/>
      <c r="P145" s="54"/>
    </row>
    <row r="146" ht="14.25" customHeight="1" spans="10:16">
      <c r="J146" s="54"/>
      <c r="K146" s="54"/>
      <c r="L146" s="54"/>
      <c r="M146" s="54"/>
      <c r="P146" s="54"/>
    </row>
    <row r="147" ht="14.25" customHeight="1" spans="10:16">
      <c r="J147" s="54"/>
      <c r="K147" s="54"/>
      <c r="L147" s="54"/>
      <c r="M147" s="54"/>
      <c r="P147" s="54"/>
    </row>
    <row r="148" ht="14.25" customHeight="1" spans="10:16">
      <c r="J148" s="54"/>
      <c r="K148" s="54"/>
      <c r="L148" s="54"/>
      <c r="M148" s="54"/>
      <c r="P148" s="54"/>
    </row>
    <row r="149" ht="14.25" customHeight="1" spans="10:16">
      <c r="J149" s="54"/>
      <c r="K149" s="54"/>
      <c r="L149" s="54"/>
      <c r="M149" s="54"/>
      <c r="P149" s="54"/>
    </row>
    <row r="150" ht="14.25" customHeight="1" spans="10:16">
      <c r="J150" s="54"/>
      <c r="K150" s="54"/>
      <c r="L150" s="54"/>
      <c r="M150" s="54"/>
      <c r="P150" s="54"/>
    </row>
    <row r="151" ht="14.25" customHeight="1" spans="10:16">
      <c r="J151" s="54"/>
      <c r="K151" s="54"/>
      <c r="L151" s="54"/>
      <c r="M151" s="54"/>
      <c r="P151" s="54"/>
    </row>
    <row r="152" ht="14.25" customHeight="1" spans="10:16">
      <c r="J152" s="54"/>
      <c r="K152" s="54"/>
      <c r="L152" s="54"/>
      <c r="M152" s="54"/>
      <c r="P152" s="54"/>
    </row>
    <row r="153" ht="14.25" customHeight="1" spans="10:16">
      <c r="J153" s="54"/>
      <c r="K153" s="54"/>
      <c r="L153" s="54"/>
      <c r="M153" s="54"/>
      <c r="P153" s="54"/>
    </row>
    <row r="154" ht="14.25" customHeight="1" spans="10:16">
      <c r="J154" s="54"/>
      <c r="K154" s="54"/>
      <c r="L154" s="54"/>
      <c r="M154" s="54"/>
      <c r="P154" s="54"/>
    </row>
    <row r="155" ht="14.25" customHeight="1" spans="10:16">
      <c r="J155" s="54"/>
      <c r="K155" s="54"/>
      <c r="L155" s="54"/>
      <c r="M155" s="54"/>
      <c r="P155" s="54"/>
    </row>
    <row r="156" ht="14.25" customHeight="1" spans="10:16">
      <c r="J156" s="54"/>
      <c r="K156" s="54"/>
      <c r="L156" s="54"/>
      <c r="M156" s="54"/>
      <c r="P156" s="54"/>
    </row>
    <row r="157" ht="14.25" customHeight="1" spans="10:16">
      <c r="J157" s="54"/>
      <c r="K157" s="54"/>
      <c r="L157" s="54"/>
      <c r="M157" s="54"/>
      <c r="P157" s="54"/>
    </row>
    <row r="158" ht="14.25" customHeight="1" spans="10:16">
      <c r="J158" s="54"/>
      <c r="K158" s="54"/>
      <c r="L158" s="54"/>
      <c r="M158" s="54"/>
      <c r="P158" s="54"/>
    </row>
    <row r="159" ht="14.25" customHeight="1" spans="10:16">
      <c r="J159" s="54"/>
      <c r="K159" s="54"/>
      <c r="L159" s="54"/>
      <c r="M159" s="54"/>
      <c r="P159" s="54"/>
    </row>
    <row r="160" ht="14.25" customHeight="1" spans="10:16">
      <c r="J160" s="54"/>
      <c r="K160" s="54"/>
      <c r="L160" s="54"/>
      <c r="M160" s="54"/>
      <c r="P160" s="54"/>
    </row>
    <row r="161" ht="14.25" customHeight="1" spans="10:16">
      <c r="J161" s="54"/>
      <c r="K161" s="54"/>
      <c r="L161" s="54"/>
      <c r="M161" s="54"/>
      <c r="P161" s="54"/>
    </row>
    <row r="162" ht="14.25" customHeight="1" spans="10:16">
      <c r="J162" s="54"/>
      <c r="K162" s="54"/>
      <c r="L162" s="54"/>
      <c r="M162" s="54"/>
      <c r="P162" s="54"/>
    </row>
    <row r="163" ht="14.25" customHeight="1" spans="10:16">
      <c r="J163" s="54"/>
      <c r="K163" s="54"/>
      <c r="L163" s="54"/>
      <c r="M163" s="54"/>
      <c r="P163" s="54"/>
    </row>
    <row r="164" ht="14.25" customHeight="1" spans="10:16">
      <c r="J164" s="54"/>
      <c r="K164" s="54"/>
      <c r="L164" s="54"/>
      <c r="M164" s="54"/>
      <c r="P164" s="54"/>
    </row>
    <row r="165" ht="14.25" customHeight="1" spans="10:16">
      <c r="J165" s="54"/>
      <c r="K165" s="54"/>
      <c r="L165" s="54"/>
      <c r="M165" s="54"/>
      <c r="P165" s="54"/>
    </row>
    <row r="166" ht="14.25" customHeight="1" spans="10:16">
      <c r="J166" s="54"/>
      <c r="K166" s="54"/>
      <c r="L166" s="54"/>
      <c r="M166" s="54"/>
      <c r="P166" s="54"/>
    </row>
    <row r="167" ht="14.25" customHeight="1" spans="10:16">
      <c r="J167" s="54"/>
      <c r="K167" s="54"/>
      <c r="L167" s="54"/>
      <c r="M167" s="54"/>
      <c r="P167" s="54"/>
    </row>
    <row r="168" ht="14.25" customHeight="1" spans="10:16">
      <c r="J168" s="54"/>
      <c r="K168" s="54"/>
      <c r="L168" s="54"/>
      <c r="M168" s="54"/>
      <c r="P168" s="54"/>
    </row>
    <row r="169" ht="14.25" customHeight="1" spans="10:16">
      <c r="J169" s="54"/>
      <c r="K169" s="54"/>
      <c r="L169" s="54"/>
      <c r="M169" s="54"/>
      <c r="P169" s="54"/>
    </row>
    <row r="170" ht="14.25" customHeight="1" spans="10:16">
      <c r="J170" s="54"/>
      <c r="K170" s="54"/>
      <c r="L170" s="54"/>
      <c r="M170" s="54"/>
      <c r="P170" s="54"/>
    </row>
    <row r="171" ht="14.25" customHeight="1" spans="10:16">
      <c r="J171" s="54"/>
      <c r="K171" s="54"/>
      <c r="L171" s="54"/>
      <c r="M171" s="54"/>
      <c r="P171" s="54"/>
    </row>
    <row r="172" ht="14.25" customHeight="1" spans="10:16">
      <c r="J172" s="54"/>
      <c r="K172" s="54"/>
      <c r="L172" s="54"/>
      <c r="M172" s="54"/>
      <c r="P172" s="54"/>
    </row>
    <row r="173" ht="14.25" customHeight="1" spans="10:16">
      <c r="J173" s="54"/>
      <c r="K173" s="54"/>
      <c r="L173" s="54"/>
      <c r="M173" s="54"/>
      <c r="P173" s="54"/>
    </row>
    <row r="174" ht="14.25" customHeight="1" spans="10:16">
      <c r="J174" s="54"/>
      <c r="K174" s="54"/>
      <c r="L174" s="54"/>
      <c r="M174" s="54"/>
      <c r="P174" s="54"/>
    </row>
    <row r="175" ht="14.25" customHeight="1" spans="10:16">
      <c r="J175" s="54"/>
      <c r="K175" s="54"/>
      <c r="L175" s="54"/>
      <c r="M175" s="54"/>
      <c r="P175" s="54"/>
    </row>
    <row r="176" ht="14.25" customHeight="1" spans="10:16">
      <c r="J176" s="54"/>
      <c r="K176" s="54"/>
      <c r="L176" s="54"/>
      <c r="M176" s="54"/>
      <c r="P176" s="54"/>
    </row>
    <row r="177" ht="14.25" customHeight="1" spans="10:16">
      <c r="J177" s="54"/>
      <c r="K177" s="54"/>
      <c r="L177" s="54"/>
      <c r="M177" s="54"/>
      <c r="P177" s="54"/>
    </row>
    <row r="178" ht="14.25" customHeight="1" spans="10:16">
      <c r="J178" s="54"/>
      <c r="K178" s="54"/>
      <c r="L178" s="54"/>
      <c r="M178" s="54"/>
      <c r="P178" s="54"/>
    </row>
    <row r="179" ht="14.25" customHeight="1" spans="10:16">
      <c r="J179" s="54"/>
      <c r="K179" s="54"/>
      <c r="L179" s="54"/>
      <c r="M179" s="54"/>
      <c r="P179" s="54"/>
    </row>
    <row r="180" ht="14.25" customHeight="1" spans="10:16">
      <c r="J180" s="54"/>
      <c r="K180" s="54"/>
      <c r="L180" s="54"/>
      <c r="M180" s="54"/>
      <c r="P180" s="54"/>
    </row>
    <row r="181" ht="14.25" customHeight="1" spans="10:16">
      <c r="J181" s="54"/>
      <c r="K181" s="54"/>
      <c r="L181" s="54"/>
      <c r="M181" s="54"/>
      <c r="P181" s="54"/>
    </row>
    <row r="182" ht="14.25" customHeight="1" spans="10:16">
      <c r="J182" s="54"/>
      <c r="K182" s="54"/>
      <c r="L182" s="54"/>
      <c r="M182" s="54"/>
      <c r="P182" s="54"/>
    </row>
    <row r="183" ht="14.25" customHeight="1" spans="10:16">
      <c r="J183" s="54"/>
      <c r="K183" s="54"/>
      <c r="L183" s="54"/>
      <c r="M183" s="54"/>
      <c r="P183" s="54"/>
    </row>
    <row r="184" ht="14.25" customHeight="1" spans="10:16">
      <c r="J184" s="54"/>
      <c r="K184" s="54"/>
      <c r="L184" s="54"/>
      <c r="M184" s="54"/>
      <c r="P184" s="54"/>
    </row>
    <row r="185" ht="14.25" customHeight="1" spans="10:16">
      <c r="J185" s="54"/>
      <c r="K185" s="54"/>
      <c r="L185" s="54"/>
      <c r="M185" s="54"/>
      <c r="P185" s="54"/>
    </row>
    <row r="186" ht="14.25" customHeight="1" spans="10:16">
      <c r="J186" s="54"/>
      <c r="K186" s="54"/>
      <c r="L186" s="54"/>
      <c r="M186" s="54"/>
      <c r="P186" s="54"/>
    </row>
    <row r="187" ht="14.25" customHeight="1" spans="10:16">
      <c r="J187" s="54"/>
      <c r="K187" s="54"/>
      <c r="L187" s="54"/>
      <c r="M187" s="54"/>
      <c r="P187" s="54"/>
    </row>
    <row r="188" ht="14.25" customHeight="1" spans="10:16">
      <c r="J188" s="54"/>
      <c r="K188" s="54"/>
      <c r="L188" s="54"/>
      <c r="M188" s="54"/>
      <c r="P188" s="54"/>
    </row>
    <row r="189" ht="14.25" customHeight="1" spans="10:16">
      <c r="J189" s="54"/>
      <c r="K189" s="54"/>
      <c r="L189" s="54"/>
      <c r="M189" s="54"/>
      <c r="P189" s="54"/>
    </row>
    <row r="190" ht="14.25" customHeight="1" spans="10:16">
      <c r="J190" s="54"/>
      <c r="K190" s="54"/>
      <c r="L190" s="54"/>
      <c r="M190" s="54"/>
      <c r="P190" s="54"/>
    </row>
    <row r="191" ht="14.25" customHeight="1" spans="10:16">
      <c r="J191" s="54"/>
      <c r="K191" s="54"/>
      <c r="L191" s="54"/>
      <c r="M191" s="54"/>
      <c r="P191" s="54"/>
    </row>
    <row r="192" ht="14.25" customHeight="1" spans="10:16">
      <c r="J192" s="54"/>
      <c r="K192" s="54"/>
      <c r="L192" s="54"/>
      <c r="M192" s="54"/>
      <c r="P192" s="54"/>
    </row>
    <row r="193" ht="14.25" customHeight="1" spans="10:16">
      <c r="J193" s="54"/>
      <c r="K193" s="54"/>
      <c r="L193" s="54"/>
      <c r="M193" s="54"/>
      <c r="P193" s="54"/>
    </row>
    <row r="194" ht="14.25" customHeight="1" spans="10:16">
      <c r="J194" s="54"/>
      <c r="K194" s="54"/>
      <c r="L194" s="54"/>
      <c r="M194" s="54"/>
      <c r="P194" s="54"/>
    </row>
    <row r="195" ht="14.25" customHeight="1" spans="10:16">
      <c r="J195" s="54"/>
      <c r="K195" s="54"/>
      <c r="L195" s="54"/>
      <c r="M195" s="54"/>
      <c r="P195" s="54"/>
    </row>
    <row r="196" ht="14.25" customHeight="1" spans="10:16">
      <c r="J196" s="54"/>
      <c r="K196" s="54"/>
      <c r="L196" s="54"/>
      <c r="M196" s="54"/>
      <c r="P196" s="54"/>
    </row>
    <row r="197" ht="14.25" customHeight="1" spans="10:16">
      <c r="J197" s="54"/>
      <c r="K197" s="54"/>
      <c r="L197" s="54"/>
      <c r="M197" s="54"/>
      <c r="P197" s="54"/>
    </row>
    <row r="198" ht="14.25" customHeight="1" spans="10:16">
      <c r="J198" s="54"/>
      <c r="K198" s="54"/>
      <c r="L198" s="54"/>
      <c r="M198" s="54"/>
      <c r="P198" s="54"/>
    </row>
    <row r="199" ht="14.25" customHeight="1" spans="10:16">
      <c r="J199" s="54"/>
      <c r="K199" s="54"/>
      <c r="L199" s="54"/>
      <c r="M199" s="54"/>
      <c r="P199" s="54"/>
    </row>
    <row r="200" ht="14.25" customHeight="1" spans="10:16">
      <c r="J200" s="54"/>
      <c r="K200" s="54"/>
      <c r="L200" s="54"/>
      <c r="M200" s="54"/>
      <c r="P200" s="54"/>
    </row>
    <row r="201" ht="14.25" customHeight="1" spans="10:16">
      <c r="J201" s="54"/>
      <c r="K201" s="54"/>
      <c r="L201" s="54"/>
      <c r="M201" s="54"/>
      <c r="P201" s="54"/>
    </row>
    <row r="202" ht="14.25" customHeight="1" spans="10:16">
      <c r="J202" s="54"/>
      <c r="K202" s="54"/>
      <c r="L202" s="54"/>
      <c r="M202" s="54"/>
      <c r="P202" s="54"/>
    </row>
    <row r="203" ht="14.25" customHeight="1" spans="10:16">
      <c r="J203" s="54"/>
      <c r="K203" s="54"/>
      <c r="L203" s="54"/>
      <c r="M203" s="54"/>
      <c r="P203" s="54"/>
    </row>
    <row r="204" ht="14.25" customHeight="1" spans="10:16">
      <c r="J204" s="54"/>
      <c r="K204" s="54"/>
      <c r="L204" s="54"/>
      <c r="M204" s="54"/>
      <c r="P204" s="54"/>
    </row>
    <row r="205" ht="14.25" customHeight="1" spans="10:16">
      <c r="J205" s="54"/>
      <c r="K205" s="54"/>
      <c r="L205" s="54"/>
      <c r="M205" s="54"/>
      <c r="P205" s="54"/>
    </row>
    <row r="206" ht="14.25" customHeight="1" spans="10:16">
      <c r="J206" s="54"/>
      <c r="K206" s="54"/>
      <c r="L206" s="54"/>
      <c r="M206" s="54"/>
      <c r="P206" s="54"/>
    </row>
    <row r="207" ht="14.25" customHeight="1" spans="10:16">
      <c r="J207" s="54"/>
      <c r="K207" s="54"/>
      <c r="L207" s="54"/>
      <c r="M207" s="54"/>
      <c r="P207" s="54"/>
    </row>
    <row r="208" ht="14.25" customHeight="1" spans="10:16">
      <c r="J208" s="54"/>
      <c r="K208" s="54"/>
      <c r="L208" s="54"/>
      <c r="M208" s="54"/>
      <c r="P208" s="54"/>
    </row>
    <row r="209" ht="14.25" customHeight="1" spans="10:16">
      <c r="J209" s="54"/>
      <c r="K209" s="54"/>
      <c r="L209" s="54"/>
      <c r="M209" s="54"/>
      <c r="P209" s="54"/>
    </row>
    <row r="210" ht="14.25" customHeight="1" spans="10:16">
      <c r="J210" s="54"/>
      <c r="K210" s="54"/>
      <c r="L210" s="54"/>
      <c r="M210" s="54"/>
      <c r="P210" s="54"/>
    </row>
    <row r="211" ht="14.25" customHeight="1" spans="10:16">
      <c r="J211" s="54"/>
      <c r="K211" s="54"/>
      <c r="L211" s="54"/>
      <c r="M211" s="54"/>
      <c r="P211" s="54"/>
    </row>
    <row r="212" ht="14.25" customHeight="1" spans="10:16">
      <c r="J212" s="54"/>
      <c r="K212" s="54"/>
      <c r="L212" s="54"/>
      <c r="M212" s="54"/>
      <c r="P212" s="54"/>
    </row>
    <row r="213" ht="14.25" customHeight="1" spans="10:16">
      <c r="J213" s="54"/>
      <c r="K213" s="54"/>
      <c r="L213" s="54"/>
      <c r="M213" s="54"/>
      <c r="P213" s="54"/>
    </row>
    <row r="214" ht="14.25" customHeight="1" spans="10:16">
      <c r="J214" s="54"/>
      <c r="K214" s="54"/>
      <c r="L214" s="54"/>
      <c r="M214" s="54"/>
      <c r="P214" s="54"/>
    </row>
    <row r="215" ht="14.25" customHeight="1" spans="10:16">
      <c r="J215" s="54"/>
      <c r="K215" s="54"/>
      <c r="L215" s="54"/>
      <c r="M215" s="54"/>
      <c r="P215" s="54"/>
    </row>
    <row r="216" ht="14.25" customHeight="1" spans="10:16">
      <c r="J216" s="54"/>
      <c r="K216" s="54"/>
      <c r="L216" s="54"/>
      <c r="M216" s="54"/>
      <c r="P216" s="54"/>
    </row>
    <row r="217" ht="14.25" customHeight="1" spans="10:16">
      <c r="J217" s="54"/>
      <c r="K217" s="54"/>
      <c r="L217" s="54"/>
      <c r="M217" s="54"/>
      <c r="P217" s="54"/>
    </row>
    <row r="218" ht="14.25" customHeight="1" spans="10:16">
      <c r="J218" s="54"/>
      <c r="K218" s="54"/>
      <c r="L218" s="54"/>
      <c r="M218" s="54"/>
      <c r="P218" s="54"/>
    </row>
    <row r="219" ht="14.25" customHeight="1" spans="10:16">
      <c r="J219" s="54"/>
      <c r="K219" s="54"/>
      <c r="L219" s="54"/>
      <c r="M219" s="54"/>
      <c r="P219" s="54"/>
    </row>
    <row r="220" ht="14.25" customHeight="1" spans="10:16">
      <c r="J220" s="54"/>
      <c r="K220" s="54"/>
      <c r="L220" s="54"/>
      <c r="M220" s="54"/>
      <c r="P220" s="54"/>
    </row>
    <row r="221" ht="14.25" customHeight="1" spans="10:16">
      <c r="J221" s="54"/>
      <c r="K221" s="54"/>
      <c r="L221" s="54"/>
      <c r="M221" s="54"/>
      <c r="P221" s="54"/>
    </row>
    <row r="222" ht="14.25" customHeight="1" spans="10:16">
      <c r="J222" s="54"/>
      <c r="K222" s="54"/>
      <c r="L222" s="54"/>
      <c r="M222" s="54"/>
      <c r="P222" s="54"/>
    </row>
    <row r="223" ht="14.25" customHeight="1" spans="10:16">
      <c r="J223" s="54"/>
      <c r="K223" s="54"/>
      <c r="L223" s="54"/>
      <c r="M223" s="54"/>
      <c r="P223" s="54"/>
    </row>
    <row r="224" ht="14.25" customHeight="1" spans="10:16">
      <c r="J224" s="54"/>
      <c r="K224" s="54"/>
      <c r="L224" s="54"/>
      <c r="M224" s="54"/>
      <c r="P224" s="54"/>
    </row>
    <row r="225" ht="14.25" customHeight="1" spans="10:16">
      <c r="J225" s="54"/>
      <c r="K225" s="54"/>
      <c r="L225" s="54"/>
      <c r="M225" s="54"/>
      <c r="P225" s="54"/>
    </row>
    <row r="226" ht="14.25" customHeight="1" spans="10:16">
      <c r="J226" s="54"/>
      <c r="K226" s="54"/>
      <c r="L226" s="54"/>
      <c r="M226" s="54"/>
      <c r="P226" s="54"/>
    </row>
    <row r="227" ht="14.25" customHeight="1" spans="10:16">
      <c r="J227" s="54"/>
      <c r="K227" s="54"/>
      <c r="L227" s="54"/>
      <c r="M227" s="54"/>
      <c r="P227" s="54"/>
    </row>
    <row r="228" ht="14.25" customHeight="1" spans="10:16">
      <c r="J228" s="54"/>
      <c r="K228" s="54"/>
      <c r="L228" s="54"/>
      <c r="M228" s="54"/>
      <c r="P228" s="54"/>
    </row>
    <row r="229" ht="14.25" customHeight="1" spans="10:16">
      <c r="J229" s="54"/>
      <c r="K229" s="54"/>
      <c r="L229" s="54"/>
      <c r="M229" s="54"/>
      <c r="P229" s="54"/>
    </row>
    <row r="230" ht="14.25" customHeight="1" spans="10:16">
      <c r="J230" s="54"/>
      <c r="K230" s="54"/>
      <c r="L230" s="54"/>
      <c r="M230" s="54"/>
      <c r="P230" s="54"/>
    </row>
    <row r="231" ht="14.25" customHeight="1" spans="10:16">
      <c r="J231" s="54"/>
      <c r="K231" s="54"/>
      <c r="L231" s="54"/>
      <c r="M231" s="54"/>
      <c r="P231" s="54"/>
    </row>
    <row r="232" ht="14.25" customHeight="1" spans="10:16">
      <c r="J232" s="54"/>
      <c r="K232" s="54"/>
      <c r="L232" s="54"/>
      <c r="M232" s="54"/>
      <c r="P232" s="54"/>
    </row>
    <row r="233" ht="14.25" customHeight="1" spans="10:16">
      <c r="J233" s="54"/>
      <c r="K233" s="54"/>
      <c r="L233" s="54"/>
      <c r="M233" s="54"/>
      <c r="P233" s="54"/>
    </row>
    <row r="234" ht="14.25" customHeight="1" spans="10:16">
      <c r="J234" s="54"/>
      <c r="K234" s="54"/>
      <c r="L234" s="54"/>
      <c r="M234" s="54"/>
      <c r="P234" s="54"/>
    </row>
    <row r="235" ht="14.25" customHeight="1" spans="10:16">
      <c r="J235" s="54"/>
      <c r="K235" s="54"/>
      <c r="L235" s="54"/>
      <c r="M235" s="54"/>
      <c r="P235" s="54"/>
    </row>
    <row r="236" ht="14.25" customHeight="1" spans="10:16">
      <c r="J236" s="54"/>
      <c r="K236" s="54"/>
      <c r="L236" s="54"/>
      <c r="M236" s="54"/>
      <c r="P236" s="54"/>
    </row>
    <row r="237" ht="14.25" customHeight="1" spans="10:16">
      <c r="J237" s="54"/>
      <c r="K237" s="54"/>
      <c r="L237" s="54"/>
      <c r="M237" s="54"/>
      <c r="P237" s="54"/>
    </row>
    <row r="238" ht="14.25" customHeight="1" spans="10:16">
      <c r="J238" s="54"/>
      <c r="K238" s="54"/>
      <c r="L238" s="54"/>
      <c r="M238" s="54"/>
      <c r="P238" s="54"/>
    </row>
    <row r="239" ht="14.25" customHeight="1" spans="10:16">
      <c r="J239" s="54"/>
      <c r="K239" s="54"/>
      <c r="L239" s="54"/>
      <c r="M239" s="54"/>
      <c r="P239" s="54"/>
    </row>
    <row r="240" ht="14.25" customHeight="1" spans="10:16">
      <c r="J240" s="54"/>
      <c r="K240" s="54"/>
      <c r="L240" s="54"/>
      <c r="M240" s="54"/>
      <c r="P240" s="54"/>
    </row>
    <row r="241" ht="14.25" customHeight="1" spans="10:16">
      <c r="J241" s="54"/>
      <c r="K241" s="54"/>
      <c r="L241" s="54"/>
      <c r="M241" s="54"/>
      <c r="P241" s="54"/>
    </row>
    <row r="242" ht="14.25" customHeight="1" spans="10:16">
      <c r="J242" s="54"/>
      <c r="K242" s="54"/>
      <c r="L242" s="54"/>
      <c r="M242" s="54"/>
      <c r="P242" s="54"/>
    </row>
    <row r="243" ht="14.25" customHeight="1" spans="10:16">
      <c r="J243" s="54"/>
      <c r="K243" s="54"/>
      <c r="L243" s="54"/>
      <c r="M243" s="54"/>
      <c r="P243" s="54"/>
    </row>
    <row r="244" ht="14.25" customHeight="1" spans="10:16">
      <c r="J244" s="54"/>
      <c r="K244" s="54"/>
      <c r="L244" s="54"/>
      <c r="M244" s="54"/>
      <c r="P244" s="54"/>
    </row>
    <row r="245" ht="14.25" customHeight="1" spans="10:16">
      <c r="J245" s="54"/>
      <c r="K245" s="54"/>
      <c r="L245" s="54"/>
      <c r="M245" s="54"/>
      <c r="P245" s="54"/>
    </row>
    <row r="246" ht="14.25" customHeight="1" spans="10:16">
      <c r="J246" s="54"/>
      <c r="K246" s="54"/>
      <c r="L246" s="54"/>
      <c r="M246" s="54"/>
      <c r="P246" s="54"/>
    </row>
    <row r="247" ht="14.25" customHeight="1" spans="10:16">
      <c r="J247" s="54"/>
      <c r="K247" s="54"/>
      <c r="L247" s="54"/>
      <c r="M247" s="54"/>
      <c r="P247" s="54"/>
    </row>
    <row r="248" ht="14.25" customHeight="1" spans="10:16">
      <c r="J248" s="54"/>
      <c r="K248" s="54"/>
      <c r="L248" s="54"/>
      <c r="M248" s="54"/>
      <c r="P248" s="54"/>
    </row>
    <row r="249" ht="14.25" customHeight="1" spans="10:16">
      <c r="J249" s="54"/>
      <c r="K249" s="54"/>
      <c r="L249" s="54"/>
      <c r="M249" s="54"/>
      <c r="P249" s="54"/>
    </row>
    <row r="250" ht="14.25" customHeight="1" spans="10:16">
      <c r="J250" s="54"/>
      <c r="K250" s="54"/>
      <c r="L250" s="54"/>
      <c r="M250" s="54"/>
      <c r="P250" s="54"/>
    </row>
    <row r="251" ht="14.25" customHeight="1" spans="10:16">
      <c r="J251" s="54"/>
      <c r="K251" s="54"/>
      <c r="L251" s="54"/>
      <c r="M251" s="54"/>
      <c r="P251" s="54"/>
    </row>
    <row r="252" ht="14.25" customHeight="1" spans="10:16">
      <c r="J252" s="54"/>
      <c r="K252" s="54"/>
      <c r="L252" s="54"/>
      <c r="M252" s="54"/>
      <c r="P252" s="54"/>
    </row>
    <row r="253" ht="14.25" customHeight="1" spans="10:16">
      <c r="J253" s="54"/>
      <c r="K253" s="54"/>
      <c r="L253" s="54"/>
      <c r="M253" s="54"/>
      <c r="P253" s="54"/>
    </row>
    <row r="254" ht="14.25" customHeight="1" spans="10:16">
      <c r="J254" s="54"/>
      <c r="K254" s="54"/>
      <c r="L254" s="54"/>
      <c r="M254" s="54"/>
      <c r="P254" s="54"/>
    </row>
    <row r="255" ht="14.25" customHeight="1" spans="10:16">
      <c r="J255" s="54"/>
      <c r="K255" s="54"/>
      <c r="L255" s="54"/>
      <c r="M255" s="54"/>
      <c r="P255" s="54"/>
    </row>
    <row r="256" ht="14.25" customHeight="1" spans="10:16">
      <c r="J256" s="54"/>
      <c r="K256" s="54"/>
      <c r="L256" s="54"/>
      <c r="M256" s="54"/>
      <c r="P256" s="54"/>
    </row>
    <row r="257" ht="14.25" customHeight="1" spans="10:16">
      <c r="J257" s="54"/>
      <c r="K257" s="54"/>
      <c r="L257" s="54"/>
      <c r="M257" s="54"/>
      <c r="P257" s="54"/>
    </row>
    <row r="258" ht="14.25" customHeight="1" spans="10:16">
      <c r="J258" s="54"/>
      <c r="K258" s="54"/>
      <c r="L258" s="54"/>
      <c r="M258" s="54"/>
      <c r="P258" s="54"/>
    </row>
    <row r="259" ht="14.25" customHeight="1" spans="10:16">
      <c r="J259" s="54"/>
      <c r="K259" s="54"/>
      <c r="L259" s="54"/>
      <c r="M259" s="54"/>
      <c r="P259" s="54"/>
    </row>
    <row r="260" ht="14.25" customHeight="1" spans="10:16">
      <c r="J260" s="54"/>
      <c r="K260" s="54"/>
      <c r="L260" s="54"/>
      <c r="M260" s="54"/>
      <c r="P260" s="54"/>
    </row>
    <row r="261" ht="14.25" customHeight="1" spans="10:16">
      <c r="J261" s="54"/>
      <c r="K261" s="54"/>
      <c r="L261" s="54"/>
      <c r="M261" s="54"/>
      <c r="P261" s="54"/>
    </row>
    <row r="262" ht="14.25" customHeight="1" spans="10:16">
      <c r="J262" s="54"/>
      <c r="K262" s="54"/>
      <c r="L262" s="54"/>
      <c r="M262" s="54"/>
      <c r="P262" s="54"/>
    </row>
    <row r="263" ht="14.25" customHeight="1" spans="10:16">
      <c r="J263" s="54"/>
      <c r="K263" s="54"/>
      <c r="L263" s="54"/>
      <c r="M263" s="54"/>
      <c r="P263" s="54"/>
    </row>
    <row r="264" ht="14.25" customHeight="1" spans="10:16">
      <c r="J264" s="54"/>
      <c r="K264" s="54"/>
      <c r="L264" s="54"/>
      <c r="M264" s="54"/>
      <c r="P264" s="54"/>
    </row>
    <row r="265" ht="14.25" customHeight="1" spans="10:16">
      <c r="J265" s="54"/>
      <c r="K265" s="54"/>
      <c r="L265" s="54"/>
      <c r="M265" s="54"/>
      <c r="P265" s="54"/>
    </row>
    <row r="266" ht="14.25" customHeight="1" spans="10:16">
      <c r="J266" s="54"/>
      <c r="K266" s="54"/>
      <c r="L266" s="54"/>
      <c r="M266" s="54"/>
      <c r="P266" s="54"/>
    </row>
    <row r="267" ht="14.25" customHeight="1" spans="10:16">
      <c r="J267" s="54"/>
      <c r="K267" s="54"/>
      <c r="L267" s="54"/>
      <c r="M267" s="54"/>
      <c r="P267" s="54"/>
    </row>
    <row r="268" ht="14.25" customHeight="1" spans="10:16">
      <c r="J268" s="54"/>
      <c r="K268" s="54"/>
      <c r="L268" s="54"/>
      <c r="M268" s="54"/>
      <c r="P268" s="54"/>
    </row>
    <row r="269" ht="14.25" customHeight="1" spans="10:16">
      <c r="J269" s="54"/>
      <c r="K269" s="54"/>
      <c r="L269" s="54"/>
      <c r="M269" s="54"/>
      <c r="P269" s="54"/>
    </row>
    <row r="270" ht="14.25" customHeight="1" spans="10:16">
      <c r="J270" s="54"/>
      <c r="K270" s="54"/>
      <c r="L270" s="54"/>
      <c r="M270" s="54"/>
      <c r="P270" s="54"/>
    </row>
    <row r="271" ht="14.25" customHeight="1" spans="10:16">
      <c r="J271" s="54"/>
      <c r="K271" s="54"/>
      <c r="L271" s="54"/>
      <c r="M271" s="54"/>
      <c r="P271" s="54"/>
    </row>
    <row r="272" ht="14.25" customHeight="1" spans="10:16">
      <c r="J272" s="54"/>
      <c r="K272" s="54"/>
      <c r="L272" s="54"/>
      <c r="M272" s="54"/>
      <c r="P272" s="54"/>
    </row>
    <row r="273" ht="14.25" customHeight="1" spans="10:16">
      <c r="J273" s="54"/>
      <c r="K273" s="54"/>
      <c r="L273" s="54"/>
      <c r="M273" s="54"/>
      <c r="P273" s="54"/>
    </row>
    <row r="274" ht="14.25" customHeight="1" spans="10:16">
      <c r="J274" s="54"/>
      <c r="K274" s="54"/>
      <c r="L274" s="54"/>
      <c r="M274" s="54"/>
      <c r="P274" s="54"/>
    </row>
    <row r="275" ht="14.25" customHeight="1" spans="10:16">
      <c r="J275" s="54"/>
      <c r="K275" s="54"/>
      <c r="L275" s="54"/>
      <c r="M275" s="54"/>
      <c r="P275" s="54"/>
    </row>
    <row r="276" ht="14.25" customHeight="1" spans="10:16">
      <c r="J276" s="54"/>
      <c r="K276" s="54"/>
      <c r="L276" s="54"/>
      <c r="M276" s="54"/>
      <c r="P276" s="54"/>
    </row>
    <row r="277" ht="14.25" customHeight="1" spans="10:16">
      <c r="J277" s="54"/>
      <c r="K277" s="54"/>
      <c r="L277" s="54"/>
      <c r="M277" s="54"/>
      <c r="P277" s="54"/>
    </row>
    <row r="278" ht="14.25" customHeight="1" spans="10:16">
      <c r="J278" s="54"/>
      <c r="K278" s="54"/>
      <c r="L278" s="54"/>
      <c r="M278" s="54"/>
      <c r="P278" s="54"/>
    </row>
    <row r="279" ht="14.25" customHeight="1" spans="10:16">
      <c r="J279" s="54"/>
      <c r="K279" s="54"/>
      <c r="L279" s="54"/>
      <c r="M279" s="54"/>
      <c r="P279" s="54"/>
    </row>
    <row r="280" ht="14.25" customHeight="1" spans="10:16">
      <c r="J280" s="54"/>
      <c r="K280" s="54"/>
      <c r="L280" s="54"/>
      <c r="M280" s="54"/>
      <c r="P280" s="54"/>
    </row>
    <row r="281" ht="14.25" customHeight="1" spans="10:16">
      <c r="J281" s="54"/>
      <c r="K281" s="54"/>
      <c r="L281" s="54"/>
      <c r="M281" s="54"/>
      <c r="P281" s="54"/>
    </row>
    <row r="282" ht="14.25" customHeight="1" spans="10:16">
      <c r="J282" s="54"/>
      <c r="K282" s="54"/>
      <c r="L282" s="54"/>
      <c r="M282" s="54"/>
      <c r="P282" s="54"/>
    </row>
    <row r="283" ht="14.25" customHeight="1" spans="10:16">
      <c r="J283" s="54"/>
      <c r="K283" s="54"/>
      <c r="L283" s="54"/>
      <c r="M283" s="54"/>
      <c r="P283" s="54"/>
    </row>
    <row r="284" ht="14.25" customHeight="1" spans="10:16">
      <c r="J284" s="54"/>
      <c r="K284" s="54"/>
      <c r="L284" s="54"/>
      <c r="M284" s="54"/>
      <c r="P284" s="54"/>
    </row>
    <row r="285" ht="14.25" customHeight="1" spans="10:16">
      <c r="J285" s="54"/>
      <c r="K285" s="54"/>
      <c r="L285" s="54"/>
      <c r="M285" s="54"/>
      <c r="P285" s="54"/>
    </row>
    <row r="286" ht="14.25" customHeight="1" spans="10:16">
      <c r="J286" s="54"/>
      <c r="K286" s="54"/>
      <c r="L286" s="54"/>
      <c r="M286" s="54"/>
      <c r="P286" s="54"/>
    </row>
    <row r="287" ht="14.25" customHeight="1" spans="10:16">
      <c r="J287" s="54"/>
      <c r="K287" s="54"/>
      <c r="L287" s="54"/>
      <c r="M287" s="54"/>
      <c r="P287" s="54"/>
    </row>
    <row r="288" ht="14.25" customHeight="1" spans="10:16">
      <c r="J288" s="54"/>
      <c r="K288" s="54"/>
      <c r="L288" s="54"/>
      <c r="M288" s="54"/>
      <c r="P288" s="54"/>
    </row>
    <row r="289" ht="14.25" customHeight="1" spans="10:16">
      <c r="J289" s="54"/>
      <c r="K289" s="54"/>
      <c r="L289" s="54"/>
      <c r="M289" s="54"/>
      <c r="P289" s="54"/>
    </row>
    <row r="290" ht="14.25" customHeight="1" spans="10:16">
      <c r="J290" s="54"/>
      <c r="K290" s="54"/>
      <c r="L290" s="54"/>
      <c r="M290" s="54"/>
      <c r="P290" s="54"/>
    </row>
    <row r="291" ht="14.25" customHeight="1" spans="10:16">
      <c r="J291" s="54"/>
      <c r="K291" s="54"/>
      <c r="L291" s="54"/>
      <c r="M291" s="54"/>
      <c r="P291" s="54"/>
    </row>
    <row r="292" ht="14.25" customHeight="1" spans="10:16">
      <c r="J292" s="54"/>
      <c r="K292" s="54"/>
      <c r="L292" s="54"/>
      <c r="M292" s="54"/>
      <c r="P292" s="54"/>
    </row>
    <row r="293" ht="14.25" customHeight="1" spans="10:16">
      <c r="J293" s="54"/>
      <c r="K293" s="54"/>
      <c r="L293" s="54"/>
      <c r="M293" s="54"/>
      <c r="P293" s="54"/>
    </row>
    <row r="294" ht="14.25" customHeight="1" spans="10:16">
      <c r="J294" s="54"/>
      <c r="K294" s="54"/>
      <c r="L294" s="54"/>
      <c r="M294" s="54"/>
      <c r="P294" s="54"/>
    </row>
    <row r="295" ht="14.25" customHeight="1" spans="10:16">
      <c r="J295" s="54"/>
      <c r="K295" s="54"/>
      <c r="L295" s="54"/>
      <c r="M295" s="54"/>
      <c r="P295" s="54"/>
    </row>
    <row r="296" ht="14.25" customHeight="1" spans="10:16">
      <c r="J296" s="54"/>
      <c r="K296" s="54"/>
      <c r="L296" s="54"/>
      <c r="M296" s="54"/>
      <c r="P296" s="54"/>
    </row>
    <row r="297" ht="14.25" customHeight="1" spans="10:16">
      <c r="J297" s="54"/>
      <c r="K297" s="54"/>
      <c r="L297" s="54"/>
      <c r="M297" s="54"/>
      <c r="P297" s="54"/>
    </row>
    <row r="298" ht="14.25" customHeight="1" spans="10:16">
      <c r="J298" s="54"/>
      <c r="K298" s="54"/>
      <c r="L298" s="54"/>
      <c r="M298" s="54"/>
      <c r="P298" s="54"/>
    </row>
    <row r="299" ht="14.25" customHeight="1" spans="10:16">
      <c r="J299" s="54"/>
      <c r="K299" s="54"/>
      <c r="L299" s="54"/>
      <c r="M299" s="54"/>
      <c r="P299" s="54"/>
    </row>
    <row r="300" ht="14.25" customHeight="1" spans="10:16">
      <c r="J300" s="54"/>
      <c r="K300" s="54"/>
      <c r="L300" s="54"/>
      <c r="M300" s="54"/>
      <c r="P300" s="54"/>
    </row>
    <row r="301" ht="14.25" customHeight="1" spans="10:16">
      <c r="J301" s="54"/>
      <c r="K301" s="54"/>
      <c r="L301" s="54"/>
      <c r="M301" s="54"/>
      <c r="P301" s="54"/>
    </row>
    <row r="302" ht="14.25" customHeight="1" spans="10:16">
      <c r="J302" s="54"/>
      <c r="K302" s="54"/>
      <c r="L302" s="54"/>
      <c r="M302" s="54"/>
      <c r="P302" s="54"/>
    </row>
    <row r="303" ht="14.25" customHeight="1" spans="10:16">
      <c r="J303" s="54"/>
      <c r="K303" s="54"/>
      <c r="L303" s="54"/>
      <c r="M303" s="54"/>
      <c r="P303" s="54"/>
    </row>
    <row r="304" ht="14.25" customHeight="1" spans="10:16">
      <c r="J304" s="54"/>
      <c r="K304" s="54"/>
      <c r="L304" s="54"/>
      <c r="M304" s="54"/>
      <c r="P304" s="54"/>
    </row>
    <row r="305" ht="14.25" customHeight="1" spans="10:16">
      <c r="J305" s="54"/>
      <c r="K305" s="54"/>
      <c r="L305" s="54"/>
      <c r="M305" s="54"/>
      <c r="P305" s="54"/>
    </row>
    <row r="306" ht="14.25" customHeight="1" spans="10:16">
      <c r="J306" s="54"/>
      <c r="K306" s="54"/>
      <c r="L306" s="54"/>
      <c r="M306" s="54"/>
      <c r="P306" s="54"/>
    </row>
    <row r="307" ht="14.25" customHeight="1" spans="10:16">
      <c r="J307" s="54"/>
      <c r="K307" s="54"/>
      <c r="L307" s="54"/>
      <c r="M307" s="54"/>
      <c r="P307" s="54"/>
    </row>
    <row r="308" ht="14.25" customHeight="1" spans="10:16">
      <c r="J308" s="54"/>
      <c r="K308" s="54"/>
      <c r="L308" s="54"/>
      <c r="M308" s="54"/>
      <c r="P308" s="54"/>
    </row>
    <row r="309" ht="14.25" customHeight="1" spans="10:16">
      <c r="J309" s="54"/>
      <c r="K309" s="54"/>
      <c r="L309" s="54"/>
      <c r="M309" s="54"/>
      <c r="P309" s="54"/>
    </row>
    <row r="310" ht="14.25" customHeight="1" spans="10:16">
      <c r="J310" s="54"/>
      <c r="K310" s="54"/>
      <c r="L310" s="54"/>
      <c r="M310" s="54"/>
      <c r="P310" s="54"/>
    </row>
    <row r="311" ht="14.25" customHeight="1" spans="10:16">
      <c r="J311" s="54"/>
      <c r="K311" s="54"/>
      <c r="L311" s="54"/>
      <c r="M311" s="54"/>
      <c r="P311" s="54"/>
    </row>
    <row r="312" ht="14.25" customHeight="1" spans="10:16">
      <c r="J312" s="54"/>
      <c r="K312" s="54"/>
      <c r="L312" s="54"/>
      <c r="M312" s="54"/>
      <c r="P312" s="54"/>
    </row>
    <row r="313" ht="14.25" customHeight="1" spans="10:16">
      <c r="J313" s="54"/>
      <c r="K313" s="54"/>
      <c r="L313" s="54"/>
      <c r="M313" s="54"/>
      <c r="P313" s="54"/>
    </row>
    <row r="314" ht="14.25" customHeight="1" spans="10:16">
      <c r="J314" s="54"/>
      <c r="K314" s="54"/>
      <c r="L314" s="54"/>
      <c r="M314" s="54"/>
      <c r="P314" s="54"/>
    </row>
    <row r="315" ht="14.25" customHeight="1" spans="10:16">
      <c r="J315" s="54"/>
      <c r="K315" s="54"/>
      <c r="L315" s="54"/>
      <c r="M315" s="54"/>
      <c r="P315" s="54"/>
    </row>
    <row r="316" ht="14.25" customHeight="1" spans="10:16">
      <c r="J316" s="54"/>
      <c r="K316" s="54"/>
      <c r="L316" s="54"/>
      <c r="M316" s="54"/>
      <c r="P316" s="54"/>
    </row>
    <row r="317" ht="14.25" customHeight="1" spans="10:16">
      <c r="J317" s="54"/>
      <c r="K317" s="54"/>
      <c r="L317" s="54"/>
      <c r="M317" s="54"/>
      <c r="P317" s="54"/>
    </row>
    <row r="318" ht="14.25" customHeight="1" spans="10:16">
      <c r="J318" s="54"/>
      <c r="K318" s="54"/>
      <c r="L318" s="54"/>
      <c r="M318" s="54"/>
      <c r="P318" s="54"/>
    </row>
    <row r="319" ht="14.25" customHeight="1" spans="10:16">
      <c r="J319" s="54"/>
      <c r="K319" s="54"/>
      <c r="L319" s="54"/>
      <c r="M319" s="54"/>
      <c r="P319" s="54"/>
    </row>
    <row r="320" ht="14.25" customHeight="1" spans="10:16">
      <c r="J320" s="54"/>
      <c r="K320" s="54"/>
      <c r="L320" s="54"/>
      <c r="M320" s="54"/>
      <c r="P320" s="54"/>
    </row>
    <row r="321" ht="14.25" customHeight="1" spans="10:16">
      <c r="J321" s="54"/>
      <c r="K321" s="54"/>
      <c r="L321" s="54"/>
      <c r="M321" s="54"/>
      <c r="P321" s="54"/>
    </row>
    <row r="322" ht="14.25" customHeight="1" spans="10:16">
      <c r="J322" s="54"/>
      <c r="K322" s="54"/>
      <c r="L322" s="54"/>
      <c r="M322" s="54"/>
      <c r="P322" s="54"/>
    </row>
    <row r="323" ht="14.25" customHeight="1" spans="10:16">
      <c r="J323" s="54"/>
      <c r="K323" s="54"/>
      <c r="L323" s="54"/>
      <c r="M323" s="54"/>
      <c r="P323" s="54"/>
    </row>
    <row r="324" ht="14.25" customHeight="1" spans="10:16">
      <c r="J324" s="54"/>
      <c r="K324" s="54"/>
      <c r="L324" s="54"/>
      <c r="M324" s="54"/>
      <c r="P324" s="54"/>
    </row>
    <row r="325" ht="14.25" customHeight="1" spans="10:16">
      <c r="J325" s="54"/>
      <c r="K325" s="54"/>
      <c r="L325" s="54"/>
      <c r="M325" s="54"/>
      <c r="P325" s="54"/>
    </row>
    <row r="326" ht="14.25" customHeight="1" spans="10:16">
      <c r="J326" s="54"/>
      <c r="K326" s="54"/>
      <c r="L326" s="54"/>
      <c r="M326" s="54"/>
      <c r="P326" s="54"/>
    </row>
    <row r="327" ht="14.25" customHeight="1" spans="10:16">
      <c r="J327" s="54"/>
      <c r="K327" s="54"/>
      <c r="L327" s="54"/>
      <c r="M327" s="54"/>
      <c r="P327" s="54"/>
    </row>
    <row r="328" ht="14.25" customHeight="1" spans="10:16">
      <c r="J328" s="54"/>
      <c r="K328" s="54"/>
      <c r="L328" s="54"/>
      <c r="M328" s="54"/>
      <c r="P328" s="54"/>
    </row>
    <row r="329" ht="14.25" customHeight="1" spans="10:16">
      <c r="J329" s="54"/>
      <c r="K329" s="54"/>
      <c r="L329" s="54"/>
      <c r="M329" s="54"/>
      <c r="P329" s="54"/>
    </row>
    <row r="330" ht="14.25" customHeight="1" spans="10:16">
      <c r="J330" s="54"/>
      <c r="K330" s="54"/>
      <c r="L330" s="54"/>
      <c r="M330" s="54"/>
      <c r="P330" s="54"/>
    </row>
    <row r="331" ht="14.25" customHeight="1" spans="10:16">
      <c r="J331" s="54"/>
      <c r="K331" s="54"/>
      <c r="L331" s="54"/>
      <c r="M331" s="54"/>
      <c r="P331" s="54"/>
    </row>
    <row r="332" ht="14.25" customHeight="1" spans="10:16">
      <c r="J332" s="54"/>
      <c r="K332" s="54"/>
      <c r="L332" s="54"/>
      <c r="M332" s="54"/>
      <c r="P332" s="54"/>
    </row>
    <row r="333" ht="14.25" customHeight="1" spans="10:16">
      <c r="J333" s="54"/>
      <c r="K333" s="54"/>
      <c r="L333" s="54"/>
      <c r="M333" s="54"/>
      <c r="P333" s="54"/>
    </row>
    <row r="334" ht="14.25" customHeight="1" spans="10:16">
      <c r="J334" s="54"/>
      <c r="K334" s="54"/>
      <c r="L334" s="54"/>
      <c r="M334" s="54"/>
      <c r="P334" s="54"/>
    </row>
    <row r="335" ht="14.25" customHeight="1" spans="10:16">
      <c r="J335" s="54"/>
      <c r="K335" s="54"/>
      <c r="L335" s="54"/>
      <c r="M335" s="54"/>
      <c r="P335" s="54"/>
    </row>
    <row r="336" ht="14.25" customHeight="1" spans="10:16">
      <c r="J336" s="54"/>
      <c r="K336" s="54"/>
      <c r="L336" s="54"/>
      <c r="M336" s="54"/>
      <c r="P336" s="54"/>
    </row>
    <row r="337" ht="14.25" customHeight="1" spans="10:16">
      <c r="J337" s="54"/>
      <c r="K337" s="54"/>
      <c r="L337" s="54"/>
      <c r="M337" s="54"/>
      <c r="P337" s="54"/>
    </row>
    <row r="338" ht="14.25" customHeight="1" spans="10:16">
      <c r="J338" s="54"/>
      <c r="K338" s="54"/>
      <c r="L338" s="54"/>
      <c r="M338" s="54"/>
      <c r="P338" s="54"/>
    </row>
    <row r="339" ht="14.25" customHeight="1" spans="10:16">
      <c r="J339" s="54"/>
      <c r="K339" s="54"/>
      <c r="L339" s="54"/>
      <c r="M339" s="54"/>
      <c r="P339" s="54"/>
    </row>
    <row r="340" ht="14.25" customHeight="1" spans="10:16">
      <c r="J340" s="54"/>
      <c r="K340" s="54"/>
      <c r="L340" s="54"/>
      <c r="M340" s="54"/>
      <c r="P340" s="54"/>
    </row>
    <row r="341" ht="14.25" customHeight="1" spans="10:16">
      <c r="J341" s="54"/>
      <c r="K341" s="54"/>
      <c r="L341" s="54"/>
      <c r="M341" s="54"/>
      <c r="P341" s="54"/>
    </row>
    <row r="342" ht="14.25" customHeight="1" spans="10:16">
      <c r="J342" s="54"/>
      <c r="K342" s="54"/>
      <c r="L342" s="54"/>
      <c r="M342" s="54"/>
      <c r="P342" s="54"/>
    </row>
    <row r="343" ht="14.25" customHeight="1" spans="10:16">
      <c r="J343" s="54"/>
      <c r="K343" s="54"/>
      <c r="L343" s="54"/>
      <c r="M343" s="54"/>
      <c r="P343" s="54"/>
    </row>
    <row r="344" ht="14.25" customHeight="1" spans="10:16">
      <c r="J344" s="54"/>
      <c r="K344" s="54"/>
      <c r="L344" s="54"/>
      <c r="M344" s="54"/>
      <c r="P344" s="54"/>
    </row>
    <row r="345" ht="14.25" customHeight="1" spans="10:16">
      <c r="J345" s="54"/>
      <c r="K345" s="54"/>
      <c r="L345" s="54"/>
      <c r="M345" s="54"/>
      <c r="P345" s="54"/>
    </row>
    <row r="346" ht="14.25" customHeight="1" spans="10:16">
      <c r="J346" s="54"/>
      <c r="K346" s="54"/>
      <c r="L346" s="54"/>
      <c r="M346" s="54"/>
      <c r="P346" s="54"/>
    </row>
    <row r="347" ht="14.25" customHeight="1" spans="10:16">
      <c r="J347" s="54"/>
      <c r="K347" s="54"/>
      <c r="L347" s="54"/>
      <c r="M347" s="54"/>
      <c r="P347" s="54"/>
    </row>
    <row r="348" ht="14.25" customHeight="1" spans="10:16">
      <c r="J348" s="54"/>
      <c r="K348" s="54"/>
      <c r="L348" s="54"/>
      <c r="M348" s="54"/>
      <c r="P348" s="54"/>
    </row>
    <row r="349" ht="14.25" customHeight="1" spans="10:16">
      <c r="J349" s="54"/>
      <c r="K349" s="54"/>
      <c r="L349" s="54"/>
      <c r="M349" s="54"/>
      <c r="P349" s="54"/>
    </row>
    <row r="350" ht="14.25" customHeight="1" spans="10:16">
      <c r="J350" s="54"/>
      <c r="K350" s="54"/>
      <c r="L350" s="54"/>
      <c r="M350" s="54"/>
      <c r="P350" s="54"/>
    </row>
    <row r="351" ht="14.25" customHeight="1" spans="10:16">
      <c r="J351" s="54"/>
      <c r="K351" s="54"/>
      <c r="L351" s="54"/>
      <c r="M351" s="54"/>
      <c r="P351" s="54"/>
    </row>
    <row r="352" ht="14.25" customHeight="1" spans="10:16">
      <c r="J352" s="54"/>
      <c r="K352" s="54"/>
      <c r="L352" s="54"/>
      <c r="M352" s="54"/>
      <c r="P352" s="54"/>
    </row>
    <row r="353" ht="14.25" customHeight="1" spans="10:16">
      <c r="J353" s="54"/>
      <c r="K353" s="54"/>
      <c r="L353" s="54"/>
      <c r="M353" s="54"/>
      <c r="P353" s="54"/>
    </row>
    <row r="354" ht="14.25" customHeight="1" spans="10:16">
      <c r="J354" s="54"/>
      <c r="K354" s="54"/>
      <c r="L354" s="54"/>
      <c r="M354" s="54"/>
      <c r="P354" s="54"/>
    </row>
    <row r="355" ht="14.25" customHeight="1" spans="10:16">
      <c r="J355" s="54"/>
      <c r="K355" s="54"/>
      <c r="L355" s="54"/>
      <c r="M355" s="54"/>
      <c r="P355" s="54"/>
    </row>
    <row r="356" ht="14.25" customHeight="1" spans="10:16">
      <c r="J356" s="54"/>
      <c r="K356" s="54"/>
      <c r="L356" s="54"/>
      <c r="M356" s="54"/>
      <c r="P356" s="54"/>
    </row>
    <row r="357" ht="14.25" customHeight="1" spans="10:16">
      <c r="J357" s="54"/>
      <c r="K357" s="54"/>
      <c r="L357" s="54"/>
      <c r="M357" s="54"/>
      <c r="P357" s="54"/>
    </row>
    <row r="358" ht="14.25" customHeight="1" spans="10:16">
      <c r="J358" s="54"/>
      <c r="K358" s="54"/>
      <c r="L358" s="54"/>
      <c r="M358" s="54"/>
      <c r="P358" s="54"/>
    </row>
    <row r="359" ht="14.25" customHeight="1" spans="10:16">
      <c r="J359" s="54"/>
      <c r="K359" s="54"/>
      <c r="L359" s="54"/>
      <c r="M359" s="54"/>
      <c r="P359" s="54"/>
    </row>
    <row r="360" ht="14.25" customHeight="1" spans="10:16">
      <c r="J360" s="54"/>
      <c r="K360" s="54"/>
      <c r="L360" s="54"/>
      <c r="M360" s="54"/>
      <c r="P360" s="54"/>
    </row>
    <row r="361" ht="14.25" customHeight="1" spans="10:16">
      <c r="J361" s="54"/>
      <c r="K361" s="54"/>
      <c r="L361" s="54"/>
      <c r="M361" s="54"/>
      <c r="P361" s="54"/>
    </row>
    <row r="362" ht="14.25" customHeight="1" spans="10:16">
      <c r="J362" s="54"/>
      <c r="K362" s="54"/>
      <c r="L362" s="54"/>
      <c r="M362" s="54"/>
      <c r="P362" s="54"/>
    </row>
    <row r="363" ht="14.25" customHeight="1" spans="10:16">
      <c r="J363" s="54"/>
      <c r="K363" s="54"/>
      <c r="L363" s="54"/>
      <c r="M363" s="54"/>
      <c r="P363" s="54"/>
    </row>
    <row r="364" ht="14.25" customHeight="1" spans="10:16">
      <c r="J364" s="54"/>
      <c r="K364" s="54"/>
      <c r="L364" s="54"/>
      <c r="M364" s="54"/>
      <c r="P364" s="54"/>
    </row>
    <row r="365" ht="14.25" customHeight="1" spans="10:16">
      <c r="J365" s="54"/>
      <c r="K365" s="54"/>
      <c r="L365" s="54"/>
      <c r="M365" s="54"/>
      <c r="P365" s="54"/>
    </row>
    <row r="366" ht="14.25" customHeight="1" spans="10:16">
      <c r="J366" s="54"/>
      <c r="K366" s="54"/>
      <c r="L366" s="54"/>
      <c r="M366" s="54"/>
      <c r="P366" s="54"/>
    </row>
    <row r="367" ht="14.25" customHeight="1" spans="10:16">
      <c r="J367" s="54"/>
      <c r="K367" s="54"/>
      <c r="L367" s="54"/>
      <c r="M367" s="54"/>
      <c r="P367" s="54"/>
    </row>
    <row r="368" ht="14.25" customHeight="1" spans="10:16">
      <c r="J368" s="54"/>
      <c r="K368" s="54"/>
      <c r="L368" s="54"/>
      <c r="M368" s="54"/>
      <c r="P368" s="54"/>
    </row>
    <row r="369" ht="14.25" customHeight="1" spans="10:16">
      <c r="J369" s="54"/>
      <c r="K369" s="54"/>
      <c r="L369" s="54"/>
      <c r="M369" s="54"/>
      <c r="P369" s="54"/>
    </row>
    <row r="370" ht="14.25" customHeight="1" spans="10:16">
      <c r="J370" s="54"/>
      <c r="K370" s="54"/>
      <c r="L370" s="54"/>
      <c r="M370" s="54"/>
      <c r="P370" s="54"/>
    </row>
    <row r="371" ht="14.25" customHeight="1" spans="10:16">
      <c r="J371" s="54"/>
      <c r="K371" s="54"/>
      <c r="L371" s="54"/>
      <c r="M371" s="54"/>
      <c r="P371" s="54"/>
    </row>
    <row r="372" ht="14.25" customHeight="1" spans="10:16">
      <c r="J372" s="54"/>
      <c r="K372" s="54"/>
      <c r="L372" s="54"/>
      <c r="M372" s="54"/>
      <c r="P372" s="54"/>
    </row>
    <row r="373" ht="14.25" customHeight="1" spans="10:16">
      <c r="J373" s="54"/>
      <c r="K373" s="54"/>
      <c r="L373" s="54"/>
      <c r="M373" s="54"/>
      <c r="P373" s="54"/>
    </row>
    <row r="374" ht="14.25" customHeight="1" spans="10:16">
      <c r="J374" s="54"/>
      <c r="K374" s="54"/>
      <c r="L374" s="54"/>
      <c r="M374" s="54"/>
      <c r="P374" s="54"/>
    </row>
    <row r="375" ht="14.25" customHeight="1" spans="10:16">
      <c r="J375" s="54"/>
      <c r="K375" s="54"/>
      <c r="L375" s="54"/>
      <c r="M375" s="54"/>
      <c r="P375" s="54"/>
    </row>
    <row r="376" ht="14.25" customHeight="1" spans="10:16">
      <c r="J376" s="54"/>
      <c r="K376" s="54"/>
      <c r="L376" s="54"/>
      <c r="M376" s="54"/>
      <c r="P376" s="54"/>
    </row>
    <row r="377" ht="14.25" customHeight="1" spans="10:16">
      <c r="J377" s="54"/>
      <c r="K377" s="54"/>
      <c r="L377" s="54"/>
      <c r="M377" s="54"/>
      <c r="P377" s="54"/>
    </row>
    <row r="378" ht="14.25" customHeight="1" spans="10:16">
      <c r="J378" s="54"/>
      <c r="K378" s="54"/>
      <c r="L378" s="54"/>
      <c r="M378" s="54"/>
      <c r="P378" s="54"/>
    </row>
    <row r="379" ht="14.25" customHeight="1" spans="10:16">
      <c r="J379" s="54"/>
      <c r="K379" s="54"/>
      <c r="L379" s="54"/>
      <c r="M379" s="54"/>
      <c r="P379" s="54"/>
    </row>
    <row r="380" ht="14.25" customHeight="1" spans="10:16">
      <c r="J380" s="54"/>
      <c r="K380" s="54"/>
      <c r="L380" s="54"/>
      <c r="M380" s="54"/>
      <c r="P380" s="54"/>
    </row>
    <row r="381" ht="14.25" customHeight="1" spans="10:16">
      <c r="J381" s="54"/>
      <c r="K381" s="54"/>
      <c r="L381" s="54"/>
      <c r="M381" s="54"/>
      <c r="P381" s="54"/>
    </row>
    <row r="382" ht="14.25" customHeight="1" spans="10:16">
      <c r="J382" s="54"/>
      <c r="K382" s="54"/>
      <c r="L382" s="54"/>
      <c r="M382" s="54"/>
      <c r="P382" s="54"/>
    </row>
    <row r="383" ht="14.25" customHeight="1" spans="10:16">
      <c r="J383" s="54"/>
      <c r="K383" s="54"/>
      <c r="L383" s="54"/>
      <c r="M383" s="54"/>
      <c r="P383" s="54"/>
    </row>
    <row r="384" ht="14.25" customHeight="1" spans="10:16">
      <c r="J384" s="54"/>
      <c r="K384" s="54"/>
      <c r="L384" s="54"/>
      <c r="M384" s="54"/>
      <c r="P384" s="54"/>
    </row>
    <row r="385" ht="14.25" customHeight="1" spans="10:16">
      <c r="J385" s="54"/>
      <c r="K385" s="54"/>
      <c r="L385" s="54"/>
      <c r="M385" s="54"/>
      <c r="P385" s="54"/>
    </row>
    <row r="386" ht="14.25" customHeight="1" spans="10:16">
      <c r="J386" s="54"/>
      <c r="K386" s="54"/>
      <c r="L386" s="54"/>
      <c r="M386" s="54"/>
      <c r="P386" s="54"/>
    </row>
    <row r="387" ht="14.25" customHeight="1" spans="10:16">
      <c r="J387" s="54"/>
      <c r="K387" s="54"/>
      <c r="L387" s="54"/>
      <c r="M387" s="54"/>
      <c r="P387" s="54"/>
    </row>
    <row r="388" ht="14.25" customHeight="1" spans="10:16">
      <c r="J388" s="54"/>
      <c r="K388" s="54"/>
      <c r="L388" s="54"/>
      <c r="M388" s="54"/>
      <c r="P388" s="54"/>
    </row>
    <row r="389" ht="14.25" customHeight="1" spans="10:16">
      <c r="J389" s="54"/>
      <c r="K389" s="54"/>
      <c r="L389" s="54"/>
      <c r="M389" s="54"/>
      <c r="P389" s="54"/>
    </row>
    <row r="390" ht="14.25" customHeight="1" spans="10:16">
      <c r="J390" s="54"/>
      <c r="K390" s="54"/>
      <c r="L390" s="54"/>
      <c r="M390" s="54"/>
      <c r="P390" s="54"/>
    </row>
    <row r="391" ht="14.25" customHeight="1" spans="10:16">
      <c r="J391" s="54"/>
      <c r="K391" s="54"/>
      <c r="L391" s="54"/>
      <c r="M391" s="54"/>
      <c r="P391" s="54"/>
    </row>
    <row r="392" ht="14.25" customHeight="1" spans="10:16">
      <c r="J392" s="54"/>
      <c r="K392" s="54"/>
      <c r="L392" s="54"/>
      <c r="M392" s="54"/>
      <c r="P392" s="54"/>
    </row>
    <row r="393" ht="14.25" customHeight="1" spans="10:16">
      <c r="J393" s="54"/>
      <c r="K393" s="54"/>
      <c r="L393" s="54"/>
      <c r="M393" s="54"/>
      <c r="P393" s="54"/>
    </row>
    <row r="394" ht="14.25" customHeight="1" spans="10:16">
      <c r="J394" s="54"/>
      <c r="K394" s="54"/>
      <c r="L394" s="54"/>
      <c r="M394" s="54"/>
      <c r="P394" s="54"/>
    </row>
    <row r="395" ht="14.25" customHeight="1" spans="10:16">
      <c r="J395" s="54"/>
      <c r="K395" s="54"/>
      <c r="L395" s="54"/>
      <c r="M395" s="54"/>
      <c r="P395" s="54"/>
    </row>
    <row r="396" ht="14.25" customHeight="1" spans="10:16">
      <c r="J396" s="54"/>
      <c r="K396" s="54"/>
      <c r="L396" s="54"/>
      <c r="M396" s="54"/>
      <c r="P396" s="54"/>
    </row>
    <row r="397" ht="14.25" customHeight="1" spans="10:16">
      <c r="J397" s="54"/>
      <c r="K397" s="54"/>
      <c r="L397" s="54"/>
      <c r="M397" s="54"/>
      <c r="P397" s="54"/>
    </row>
    <row r="398" ht="14.25" customHeight="1" spans="10:16">
      <c r="J398" s="54"/>
      <c r="K398" s="54"/>
      <c r="L398" s="54"/>
      <c r="M398" s="54"/>
      <c r="P398" s="54"/>
    </row>
    <row r="399" ht="14.25" customHeight="1" spans="10:16">
      <c r="J399" s="54"/>
      <c r="K399" s="54"/>
      <c r="L399" s="54"/>
      <c r="M399" s="54"/>
      <c r="P399" s="54"/>
    </row>
    <row r="400" ht="14.25" customHeight="1" spans="10:16">
      <c r="J400" s="54"/>
      <c r="K400" s="54"/>
      <c r="L400" s="54"/>
      <c r="M400" s="54"/>
      <c r="P400" s="54"/>
    </row>
    <row r="401" ht="14.25" customHeight="1" spans="10:16">
      <c r="J401" s="54"/>
      <c r="K401" s="54"/>
      <c r="L401" s="54"/>
      <c r="M401" s="54"/>
      <c r="P401" s="54"/>
    </row>
    <row r="402" ht="14.25" customHeight="1" spans="10:16">
      <c r="J402" s="54"/>
      <c r="K402" s="54"/>
      <c r="L402" s="54"/>
      <c r="M402" s="54"/>
      <c r="P402" s="54"/>
    </row>
    <row r="403" ht="14.25" customHeight="1" spans="10:16">
      <c r="J403" s="54"/>
      <c r="K403" s="54"/>
      <c r="L403" s="54"/>
      <c r="M403" s="54"/>
      <c r="P403" s="54"/>
    </row>
    <row r="404" ht="14.25" customHeight="1" spans="10:16">
      <c r="J404" s="54"/>
      <c r="K404" s="54"/>
      <c r="L404" s="54"/>
      <c r="M404" s="54"/>
      <c r="P404" s="54"/>
    </row>
    <row r="405" ht="14.25" customHeight="1" spans="10:16">
      <c r="J405" s="54"/>
      <c r="K405" s="54"/>
      <c r="L405" s="54"/>
      <c r="M405" s="54"/>
      <c r="P405" s="54"/>
    </row>
    <row r="406" ht="14.25" customHeight="1" spans="10:16">
      <c r="J406" s="54"/>
      <c r="K406" s="54"/>
      <c r="L406" s="54"/>
      <c r="M406" s="54"/>
      <c r="P406" s="54"/>
    </row>
    <row r="407" ht="14.25" customHeight="1" spans="10:16">
      <c r="J407" s="54"/>
      <c r="K407" s="54"/>
      <c r="L407" s="54"/>
      <c r="M407" s="54"/>
      <c r="P407" s="54"/>
    </row>
    <row r="408" ht="14.25" customHeight="1" spans="10:16">
      <c r="J408" s="54"/>
      <c r="K408" s="54"/>
      <c r="L408" s="54"/>
      <c r="M408" s="54"/>
      <c r="P408" s="54"/>
    </row>
    <row r="409" ht="14.25" customHeight="1" spans="10:16">
      <c r="J409" s="54"/>
      <c r="K409" s="54"/>
      <c r="L409" s="54"/>
      <c r="M409" s="54"/>
      <c r="P409" s="54"/>
    </row>
    <row r="410" ht="14.25" customHeight="1" spans="10:16">
      <c r="J410" s="54"/>
      <c r="K410" s="54"/>
      <c r="L410" s="54"/>
      <c r="M410" s="54"/>
      <c r="P410" s="54"/>
    </row>
    <row r="411" ht="14.25" customHeight="1" spans="10:16">
      <c r="J411" s="54"/>
      <c r="K411" s="54"/>
      <c r="L411" s="54"/>
      <c r="M411" s="54"/>
      <c r="P411" s="54"/>
    </row>
    <row r="412" ht="14.25" customHeight="1" spans="10:16">
      <c r="J412" s="54"/>
      <c r="K412" s="54"/>
      <c r="L412" s="54"/>
      <c r="M412" s="54"/>
      <c r="P412" s="54"/>
    </row>
    <row r="413" ht="14.25" customHeight="1" spans="10:16">
      <c r="J413" s="54"/>
      <c r="K413" s="54"/>
      <c r="L413" s="54"/>
      <c r="M413" s="54"/>
      <c r="P413" s="54"/>
    </row>
    <row r="414" ht="14.25" customHeight="1" spans="10:16">
      <c r="J414" s="54"/>
      <c r="K414" s="54"/>
      <c r="L414" s="54"/>
      <c r="M414" s="54"/>
      <c r="P414" s="54"/>
    </row>
    <row r="415" ht="14.25" customHeight="1" spans="10:16">
      <c r="J415" s="54"/>
      <c r="K415" s="54"/>
      <c r="L415" s="54"/>
      <c r="M415" s="54"/>
      <c r="P415" s="54"/>
    </row>
    <row r="416" ht="14.25" customHeight="1" spans="10:16">
      <c r="J416" s="54"/>
      <c r="K416" s="54"/>
      <c r="L416" s="54"/>
      <c r="M416" s="54"/>
      <c r="P416" s="54"/>
    </row>
    <row r="417" ht="14.25" customHeight="1" spans="10:16">
      <c r="J417" s="54"/>
      <c r="K417" s="54"/>
      <c r="L417" s="54"/>
      <c r="M417" s="54"/>
      <c r="P417" s="54"/>
    </row>
    <row r="418" ht="14.25" customHeight="1" spans="10:16">
      <c r="J418" s="54"/>
      <c r="K418" s="54"/>
      <c r="L418" s="54"/>
      <c r="M418" s="54"/>
      <c r="P418" s="54"/>
    </row>
    <row r="419" ht="14.25" customHeight="1" spans="10:16">
      <c r="J419" s="54"/>
      <c r="K419" s="54"/>
      <c r="L419" s="54"/>
      <c r="M419" s="54"/>
      <c r="P419" s="54"/>
    </row>
    <row r="420" ht="14.25" customHeight="1" spans="10:16">
      <c r="J420" s="54"/>
      <c r="K420" s="54"/>
      <c r="L420" s="54"/>
      <c r="M420" s="54"/>
      <c r="P420" s="54"/>
    </row>
    <row r="421" ht="14.25" customHeight="1" spans="10:16">
      <c r="J421" s="54"/>
      <c r="K421" s="54"/>
      <c r="L421" s="54"/>
      <c r="M421" s="54"/>
      <c r="P421" s="54"/>
    </row>
    <row r="422" ht="14.25" customHeight="1" spans="10:16">
      <c r="J422" s="54"/>
      <c r="K422" s="54"/>
      <c r="L422" s="54"/>
      <c r="M422" s="54"/>
      <c r="P422" s="54"/>
    </row>
    <row r="423" ht="14.25" customHeight="1" spans="10:16">
      <c r="J423" s="54"/>
      <c r="K423" s="54"/>
      <c r="L423" s="54"/>
      <c r="M423" s="54"/>
      <c r="P423" s="54"/>
    </row>
    <row r="424" ht="14.25" customHeight="1" spans="10:16">
      <c r="J424" s="54"/>
      <c r="K424" s="54"/>
      <c r="L424" s="54"/>
      <c r="M424" s="54"/>
      <c r="P424" s="54"/>
    </row>
    <row r="425" ht="14.25" customHeight="1" spans="10:16">
      <c r="J425" s="54"/>
      <c r="K425" s="54"/>
      <c r="L425" s="54"/>
      <c r="M425" s="54"/>
      <c r="P425" s="54"/>
    </row>
    <row r="426" ht="14.25" customHeight="1" spans="10:16">
      <c r="J426" s="54"/>
      <c r="K426" s="54"/>
      <c r="L426" s="54"/>
      <c r="M426" s="54"/>
      <c r="P426" s="54"/>
    </row>
    <row r="427" ht="14.25" customHeight="1" spans="10:16">
      <c r="J427" s="54"/>
      <c r="K427" s="54"/>
      <c r="L427" s="54"/>
      <c r="M427" s="54"/>
      <c r="P427" s="54"/>
    </row>
    <row r="428" ht="14.25" customHeight="1" spans="10:16">
      <c r="J428" s="54"/>
      <c r="K428" s="54"/>
      <c r="L428" s="54"/>
      <c r="M428" s="54"/>
      <c r="P428" s="54"/>
    </row>
    <row r="429" ht="14.25" customHeight="1" spans="10:16">
      <c r="J429" s="54"/>
      <c r="K429" s="54"/>
      <c r="L429" s="54"/>
      <c r="M429" s="54"/>
      <c r="P429" s="54"/>
    </row>
    <row r="430" ht="14.25" customHeight="1" spans="10:16">
      <c r="J430" s="54"/>
      <c r="K430" s="54"/>
      <c r="L430" s="54"/>
      <c r="M430" s="54"/>
      <c r="P430" s="54"/>
    </row>
    <row r="431" ht="14.25" customHeight="1" spans="10:16">
      <c r="J431" s="54"/>
      <c r="K431" s="54"/>
      <c r="L431" s="54"/>
      <c r="M431" s="54"/>
      <c r="P431" s="54"/>
    </row>
    <row r="432" ht="14.25" customHeight="1" spans="10:16">
      <c r="J432" s="54"/>
      <c r="K432" s="54"/>
      <c r="L432" s="54"/>
      <c r="M432" s="54"/>
      <c r="P432" s="54"/>
    </row>
    <row r="433" ht="14.25" customHeight="1" spans="10:16">
      <c r="J433" s="54"/>
      <c r="K433" s="54"/>
      <c r="L433" s="54"/>
      <c r="M433" s="54"/>
      <c r="P433" s="54"/>
    </row>
    <row r="434" ht="14.25" customHeight="1" spans="10:16">
      <c r="J434" s="54"/>
      <c r="K434" s="54"/>
      <c r="L434" s="54"/>
      <c r="M434" s="54"/>
      <c r="P434" s="54"/>
    </row>
    <row r="435" ht="14.25" customHeight="1" spans="10:16">
      <c r="J435" s="54"/>
      <c r="K435" s="54"/>
      <c r="L435" s="54"/>
      <c r="M435" s="54"/>
      <c r="P435" s="54"/>
    </row>
    <row r="436" ht="14.25" customHeight="1" spans="10:16">
      <c r="J436" s="54"/>
      <c r="K436" s="54"/>
      <c r="L436" s="54"/>
      <c r="M436" s="54"/>
      <c r="P436" s="54"/>
    </row>
    <row r="437" ht="14.25" customHeight="1" spans="10:16">
      <c r="J437" s="54"/>
      <c r="K437" s="54"/>
      <c r="L437" s="54"/>
      <c r="M437" s="54"/>
      <c r="P437" s="54"/>
    </row>
    <row r="438" ht="14.25" customHeight="1" spans="10:16">
      <c r="J438" s="54"/>
      <c r="K438" s="54"/>
      <c r="L438" s="54"/>
      <c r="M438" s="54"/>
      <c r="P438" s="54"/>
    </row>
    <row r="439" ht="14.25" customHeight="1" spans="10:16">
      <c r="J439" s="54"/>
      <c r="K439" s="54"/>
      <c r="L439" s="54"/>
      <c r="M439" s="54"/>
      <c r="P439" s="54"/>
    </row>
    <row r="440" ht="14.25" customHeight="1" spans="10:16">
      <c r="J440" s="54"/>
      <c r="K440" s="54"/>
      <c r="L440" s="54"/>
      <c r="M440" s="54"/>
      <c r="P440" s="54"/>
    </row>
    <row r="441" ht="14.25" customHeight="1" spans="10:16">
      <c r="J441" s="54"/>
      <c r="K441" s="54"/>
      <c r="L441" s="54"/>
      <c r="M441" s="54"/>
      <c r="P441" s="54"/>
    </row>
    <row r="442" ht="14.25" customHeight="1" spans="10:16">
      <c r="J442" s="54"/>
      <c r="K442" s="54"/>
      <c r="L442" s="54"/>
      <c r="M442" s="54"/>
      <c r="P442" s="54"/>
    </row>
    <row r="443" ht="14.25" customHeight="1" spans="10:16">
      <c r="J443" s="54"/>
      <c r="K443" s="54"/>
      <c r="L443" s="54"/>
      <c r="M443" s="54"/>
      <c r="P443" s="54"/>
    </row>
    <row r="444" ht="14.25" customHeight="1" spans="10:16">
      <c r="J444" s="54"/>
      <c r="K444" s="54"/>
      <c r="L444" s="54"/>
      <c r="M444" s="54"/>
      <c r="P444" s="54"/>
    </row>
    <row r="445" ht="14.25" customHeight="1" spans="10:16">
      <c r="J445" s="54"/>
      <c r="K445" s="54"/>
      <c r="L445" s="54"/>
      <c r="M445" s="54"/>
      <c r="P445" s="54"/>
    </row>
    <row r="446" ht="14.25" customHeight="1" spans="10:16">
      <c r="J446" s="54"/>
      <c r="K446" s="54"/>
      <c r="L446" s="54"/>
      <c r="M446" s="54"/>
      <c r="P446" s="54"/>
    </row>
    <row r="447" ht="14.25" customHeight="1" spans="10:16">
      <c r="J447" s="54"/>
      <c r="K447" s="54"/>
      <c r="L447" s="54"/>
      <c r="M447" s="54"/>
      <c r="P447" s="54"/>
    </row>
    <row r="448" ht="14.25" customHeight="1" spans="10:16">
      <c r="J448" s="54"/>
      <c r="K448" s="54"/>
      <c r="L448" s="54"/>
      <c r="M448" s="54"/>
      <c r="P448" s="54"/>
    </row>
    <row r="449" ht="14.25" customHeight="1" spans="10:16">
      <c r="J449" s="54"/>
      <c r="K449" s="54"/>
      <c r="L449" s="54"/>
      <c r="M449" s="54"/>
      <c r="P449" s="54"/>
    </row>
    <row r="450" ht="14.25" customHeight="1" spans="10:16">
      <c r="J450" s="54"/>
      <c r="K450" s="54"/>
      <c r="L450" s="54"/>
      <c r="M450" s="54"/>
      <c r="P450" s="54"/>
    </row>
    <row r="451" ht="14.25" customHeight="1" spans="10:16">
      <c r="J451" s="54"/>
      <c r="K451" s="54"/>
      <c r="L451" s="54"/>
      <c r="M451" s="54"/>
      <c r="P451" s="54"/>
    </row>
    <row r="452" ht="14.25" customHeight="1" spans="10:16">
      <c r="J452" s="54"/>
      <c r="K452" s="54"/>
      <c r="L452" s="54"/>
      <c r="M452" s="54"/>
      <c r="P452" s="54"/>
    </row>
    <row r="453" ht="14.25" customHeight="1" spans="10:16">
      <c r="J453" s="54"/>
      <c r="K453" s="54"/>
      <c r="L453" s="54"/>
      <c r="M453" s="54"/>
      <c r="P453" s="54"/>
    </row>
    <row r="454" ht="14.25" customHeight="1" spans="10:16">
      <c r="J454" s="54"/>
      <c r="K454" s="54"/>
      <c r="L454" s="54"/>
      <c r="M454" s="54"/>
      <c r="P454" s="54"/>
    </row>
    <row r="455" ht="14.25" customHeight="1" spans="10:16">
      <c r="J455" s="54"/>
      <c r="K455" s="54"/>
      <c r="L455" s="54"/>
      <c r="M455" s="54"/>
      <c r="P455" s="54"/>
    </row>
    <row r="456" ht="14.25" customHeight="1" spans="10:16">
      <c r="J456" s="54"/>
      <c r="K456" s="54"/>
      <c r="L456" s="54"/>
      <c r="M456" s="54"/>
      <c r="P456" s="54"/>
    </row>
    <row r="457" ht="14.25" customHeight="1" spans="10:16">
      <c r="J457" s="54"/>
      <c r="K457" s="54"/>
      <c r="L457" s="54"/>
      <c r="M457" s="54"/>
      <c r="P457" s="54"/>
    </row>
    <row r="458" ht="14.25" customHeight="1" spans="10:16">
      <c r="J458" s="54"/>
      <c r="K458" s="54"/>
      <c r="L458" s="54"/>
      <c r="M458" s="54"/>
      <c r="P458" s="54"/>
    </row>
    <row r="459" ht="14.25" customHeight="1" spans="10:16">
      <c r="J459" s="54"/>
      <c r="K459" s="54"/>
      <c r="L459" s="54"/>
      <c r="M459" s="54"/>
      <c r="P459" s="54"/>
    </row>
    <row r="460" ht="14.25" customHeight="1" spans="10:16">
      <c r="J460" s="54"/>
      <c r="K460" s="54"/>
      <c r="L460" s="54"/>
      <c r="M460" s="54"/>
      <c r="P460" s="54"/>
    </row>
    <row r="461" ht="14.25" customHeight="1" spans="10:16">
      <c r="J461" s="54"/>
      <c r="K461" s="54"/>
      <c r="L461" s="54"/>
      <c r="M461" s="54"/>
      <c r="P461" s="54"/>
    </row>
    <row r="462" ht="14.25" customHeight="1" spans="10:16">
      <c r="J462" s="54"/>
      <c r="K462" s="54"/>
      <c r="L462" s="54"/>
      <c r="M462" s="54"/>
      <c r="P462" s="54"/>
    </row>
    <row r="463" ht="14.25" customHeight="1" spans="10:16">
      <c r="J463" s="54"/>
      <c r="K463" s="54"/>
      <c r="L463" s="54"/>
      <c r="M463" s="54"/>
      <c r="P463" s="54"/>
    </row>
    <row r="464" ht="14.25" customHeight="1" spans="10:16">
      <c r="J464" s="54"/>
      <c r="K464" s="54"/>
      <c r="L464" s="54"/>
      <c r="M464" s="54"/>
      <c r="P464" s="54"/>
    </row>
    <row r="465" ht="14.25" customHeight="1" spans="10:16">
      <c r="J465" s="54"/>
      <c r="K465" s="54"/>
      <c r="L465" s="54"/>
      <c r="M465" s="54"/>
      <c r="P465" s="54"/>
    </row>
    <row r="466" ht="14.25" customHeight="1" spans="10:16">
      <c r="J466" s="54"/>
      <c r="K466" s="54"/>
      <c r="L466" s="54"/>
      <c r="M466" s="54"/>
      <c r="P466" s="54"/>
    </row>
    <row r="467" ht="14.25" customHeight="1" spans="10:16">
      <c r="J467" s="54"/>
      <c r="K467" s="54"/>
      <c r="L467" s="54"/>
      <c r="M467" s="54"/>
      <c r="P467" s="54"/>
    </row>
    <row r="468" ht="14.25" customHeight="1" spans="10:16">
      <c r="J468" s="54"/>
      <c r="K468" s="54"/>
      <c r="L468" s="54"/>
      <c r="M468" s="54"/>
      <c r="P468" s="54"/>
    </row>
    <row r="469" ht="14.25" customHeight="1" spans="10:16">
      <c r="J469" s="54"/>
      <c r="K469" s="54"/>
      <c r="L469" s="54"/>
      <c r="M469" s="54"/>
      <c r="P469" s="54"/>
    </row>
    <row r="470" ht="14.25" customHeight="1" spans="10:16">
      <c r="J470" s="54"/>
      <c r="K470" s="54"/>
      <c r="L470" s="54"/>
      <c r="M470" s="54"/>
      <c r="P470" s="54"/>
    </row>
    <row r="471" ht="14.25" customHeight="1" spans="10:16">
      <c r="J471" s="54"/>
      <c r="K471" s="54"/>
      <c r="L471" s="54"/>
      <c r="M471" s="54"/>
      <c r="P471" s="54"/>
    </row>
    <row r="472" ht="14.25" customHeight="1" spans="10:16">
      <c r="J472" s="54"/>
      <c r="K472" s="54"/>
      <c r="L472" s="54"/>
      <c r="M472" s="54"/>
      <c r="P472" s="54"/>
    </row>
    <row r="473" ht="14.25" customHeight="1" spans="10:16">
      <c r="J473" s="54"/>
      <c r="K473" s="54"/>
      <c r="L473" s="54"/>
      <c r="M473" s="54"/>
      <c r="P473" s="54"/>
    </row>
    <row r="474" ht="14.25" customHeight="1" spans="10:16">
      <c r="J474" s="54"/>
      <c r="K474" s="54"/>
      <c r="L474" s="54"/>
      <c r="M474" s="54"/>
      <c r="P474" s="54"/>
    </row>
    <row r="475" ht="14.25" customHeight="1" spans="10:16">
      <c r="J475" s="54"/>
      <c r="K475" s="54"/>
      <c r="L475" s="54"/>
      <c r="M475" s="54"/>
      <c r="P475" s="54"/>
    </row>
    <row r="476" ht="14.25" customHeight="1" spans="10:16">
      <c r="J476" s="54"/>
      <c r="K476" s="54"/>
      <c r="L476" s="54"/>
      <c r="M476" s="54"/>
      <c r="P476" s="54"/>
    </row>
    <row r="477" ht="14.25" customHeight="1" spans="10:16">
      <c r="J477" s="54"/>
      <c r="K477" s="54"/>
      <c r="L477" s="54"/>
      <c r="M477" s="54"/>
      <c r="P477" s="54"/>
    </row>
    <row r="478" ht="14.25" customHeight="1" spans="10:16">
      <c r="J478" s="54"/>
      <c r="K478" s="54"/>
      <c r="L478" s="54"/>
      <c r="M478" s="54"/>
      <c r="P478" s="54"/>
    </row>
    <row r="479" ht="14.25" customHeight="1" spans="10:16">
      <c r="J479" s="54"/>
      <c r="K479" s="54"/>
      <c r="L479" s="54"/>
      <c r="M479" s="54"/>
      <c r="P479" s="54"/>
    </row>
    <row r="480" ht="14.25" customHeight="1" spans="10:16">
      <c r="J480" s="54"/>
      <c r="K480" s="54"/>
      <c r="L480" s="54"/>
      <c r="M480" s="54"/>
      <c r="P480" s="54"/>
    </row>
    <row r="481" ht="14.25" customHeight="1" spans="10:16">
      <c r="J481" s="54"/>
      <c r="K481" s="54"/>
      <c r="L481" s="54"/>
      <c r="M481" s="54"/>
      <c r="P481" s="54"/>
    </row>
    <row r="482" ht="14.25" customHeight="1" spans="10:16">
      <c r="J482" s="54"/>
      <c r="K482" s="54"/>
      <c r="L482" s="54"/>
      <c r="M482" s="54"/>
      <c r="P482" s="54"/>
    </row>
    <row r="483" ht="14.25" customHeight="1" spans="10:16">
      <c r="J483" s="54"/>
      <c r="K483" s="54"/>
      <c r="L483" s="54"/>
      <c r="M483" s="54"/>
      <c r="P483" s="54"/>
    </row>
    <row r="484" ht="14.25" customHeight="1" spans="10:16">
      <c r="J484" s="54"/>
      <c r="K484" s="54"/>
      <c r="L484" s="54"/>
      <c r="M484" s="54"/>
      <c r="P484" s="54"/>
    </row>
    <row r="485" ht="14.25" customHeight="1" spans="10:16">
      <c r="J485" s="54"/>
      <c r="K485" s="54"/>
      <c r="L485" s="54"/>
      <c r="M485" s="54"/>
      <c r="P485" s="54"/>
    </row>
    <row r="486" ht="14.25" customHeight="1" spans="10:16">
      <c r="J486" s="54"/>
      <c r="K486" s="54"/>
      <c r="L486" s="54"/>
      <c r="M486" s="54"/>
      <c r="P486" s="54"/>
    </row>
    <row r="487" ht="14.25" customHeight="1" spans="10:16">
      <c r="J487" s="54"/>
      <c r="K487" s="54"/>
      <c r="L487" s="54"/>
      <c r="M487" s="54"/>
      <c r="P487" s="54"/>
    </row>
    <row r="488" ht="14.25" customHeight="1" spans="10:16">
      <c r="J488" s="54"/>
      <c r="K488" s="54"/>
      <c r="L488" s="54"/>
      <c r="M488" s="54"/>
      <c r="P488" s="54"/>
    </row>
    <row r="489" ht="14.25" customHeight="1" spans="10:16">
      <c r="J489" s="54"/>
      <c r="K489" s="54"/>
      <c r="L489" s="54"/>
      <c r="M489" s="54"/>
      <c r="P489" s="54"/>
    </row>
    <row r="490" ht="14.25" customHeight="1" spans="10:16">
      <c r="J490" s="54"/>
      <c r="K490" s="54"/>
      <c r="L490" s="54"/>
      <c r="M490" s="54"/>
      <c r="P490" s="54"/>
    </row>
    <row r="491" ht="14.25" customHeight="1" spans="10:16">
      <c r="J491" s="54"/>
      <c r="K491" s="54"/>
      <c r="L491" s="54"/>
      <c r="M491" s="54"/>
      <c r="P491" s="54"/>
    </row>
    <row r="492" ht="14.25" customHeight="1" spans="10:16">
      <c r="J492" s="54"/>
      <c r="K492" s="54"/>
      <c r="L492" s="54"/>
      <c r="M492" s="54"/>
      <c r="P492" s="54"/>
    </row>
    <row r="493" ht="14.25" customHeight="1" spans="10:16">
      <c r="J493" s="54"/>
      <c r="K493" s="54"/>
      <c r="L493" s="54"/>
      <c r="M493" s="54"/>
      <c r="P493" s="54"/>
    </row>
    <row r="494" ht="14.25" customHeight="1" spans="10:16">
      <c r="J494" s="54"/>
      <c r="K494" s="54"/>
      <c r="L494" s="54"/>
      <c r="M494" s="54"/>
      <c r="P494" s="54"/>
    </row>
    <row r="495" ht="14.25" customHeight="1" spans="10:16">
      <c r="J495" s="54"/>
      <c r="K495" s="54"/>
      <c r="L495" s="54"/>
      <c r="M495" s="54"/>
      <c r="P495" s="54"/>
    </row>
    <row r="496" ht="14.25" customHeight="1" spans="10:16">
      <c r="J496" s="54"/>
      <c r="K496" s="54"/>
      <c r="L496" s="54"/>
      <c r="M496" s="54"/>
      <c r="P496" s="54"/>
    </row>
    <row r="497" ht="14.25" customHeight="1" spans="10:16">
      <c r="J497" s="54"/>
      <c r="K497" s="54"/>
      <c r="L497" s="54"/>
      <c r="M497" s="54"/>
      <c r="P497" s="54"/>
    </row>
    <row r="498" ht="14.25" customHeight="1" spans="10:16">
      <c r="J498" s="54"/>
      <c r="K498" s="54"/>
      <c r="L498" s="54"/>
      <c r="M498" s="54"/>
      <c r="P498" s="54"/>
    </row>
    <row r="499" ht="14.25" customHeight="1" spans="10:16">
      <c r="J499" s="54"/>
      <c r="K499" s="54"/>
      <c r="L499" s="54"/>
      <c r="M499" s="54"/>
      <c r="P499" s="54"/>
    </row>
    <row r="500" ht="14.25" customHeight="1" spans="10:16">
      <c r="J500" s="54"/>
      <c r="K500" s="54"/>
      <c r="L500" s="54"/>
      <c r="M500" s="54"/>
      <c r="P500" s="54"/>
    </row>
    <row r="501" ht="14.25" customHeight="1" spans="10:16">
      <c r="J501" s="54"/>
      <c r="K501" s="54"/>
      <c r="L501" s="54"/>
      <c r="M501" s="54"/>
      <c r="P501" s="54"/>
    </row>
    <row r="502" ht="14.25" customHeight="1" spans="10:16">
      <c r="J502" s="54"/>
      <c r="K502" s="54"/>
      <c r="L502" s="54"/>
      <c r="M502" s="54"/>
      <c r="P502" s="54"/>
    </row>
    <row r="503" ht="14.25" customHeight="1" spans="10:16">
      <c r="J503" s="54"/>
      <c r="K503" s="54"/>
      <c r="L503" s="54"/>
      <c r="M503" s="54"/>
      <c r="P503" s="54"/>
    </row>
    <row r="504" ht="14.25" customHeight="1" spans="10:16">
      <c r="J504" s="54"/>
      <c r="K504" s="54"/>
      <c r="L504" s="54"/>
      <c r="M504" s="54"/>
      <c r="P504" s="54"/>
    </row>
    <row r="505" ht="14.25" customHeight="1" spans="10:16">
      <c r="J505" s="54"/>
      <c r="K505" s="54"/>
      <c r="L505" s="54"/>
      <c r="M505" s="54"/>
      <c r="P505" s="54"/>
    </row>
    <row r="506" ht="14.25" customHeight="1" spans="10:16">
      <c r="J506" s="54"/>
      <c r="K506" s="54"/>
      <c r="L506" s="54"/>
      <c r="M506" s="54"/>
      <c r="P506" s="54"/>
    </row>
    <row r="507" ht="14.25" customHeight="1" spans="10:16">
      <c r="J507" s="54"/>
      <c r="K507" s="54"/>
      <c r="L507" s="54"/>
      <c r="M507" s="54"/>
      <c r="P507" s="54"/>
    </row>
    <row r="508" ht="14.25" customHeight="1" spans="10:16">
      <c r="J508" s="54"/>
      <c r="K508" s="54"/>
      <c r="L508" s="54"/>
      <c r="M508" s="54"/>
      <c r="P508" s="54"/>
    </row>
    <row r="509" ht="14.25" customHeight="1" spans="10:16">
      <c r="J509" s="54"/>
      <c r="K509" s="54"/>
      <c r="L509" s="54"/>
      <c r="M509" s="54"/>
      <c r="P509" s="54"/>
    </row>
    <row r="510" ht="14.25" customHeight="1" spans="10:16">
      <c r="J510" s="54"/>
      <c r="K510" s="54"/>
      <c r="L510" s="54"/>
      <c r="M510" s="54"/>
      <c r="P510" s="54"/>
    </row>
    <row r="511" ht="14.25" customHeight="1" spans="10:16">
      <c r="J511" s="54"/>
      <c r="K511" s="54"/>
      <c r="L511" s="54"/>
      <c r="M511" s="54"/>
      <c r="P511" s="54"/>
    </row>
    <row r="512" ht="14.25" customHeight="1" spans="10:16">
      <c r="J512" s="54"/>
      <c r="K512" s="54"/>
      <c r="L512" s="54"/>
      <c r="M512" s="54"/>
      <c r="P512" s="54"/>
    </row>
    <row r="513" ht="14.25" customHeight="1" spans="10:16">
      <c r="J513" s="54"/>
      <c r="K513" s="54"/>
      <c r="L513" s="54"/>
      <c r="M513" s="54"/>
      <c r="P513" s="54"/>
    </row>
    <row r="514" ht="14.25" customHeight="1" spans="10:16">
      <c r="J514" s="54"/>
      <c r="K514" s="54"/>
      <c r="L514" s="54"/>
      <c r="M514" s="54"/>
      <c r="P514" s="54"/>
    </row>
    <row r="515" ht="14.25" customHeight="1" spans="10:16">
      <c r="J515" s="54"/>
      <c r="K515" s="54"/>
      <c r="L515" s="54"/>
      <c r="M515" s="54"/>
      <c r="P515" s="54"/>
    </row>
    <row r="516" ht="14.25" customHeight="1" spans="10:16">
      <c r="J516" s="54"/>
      <c r="K516" s="54"/>
      <c r="L516" s="54"/>
      <c r="M516" s="54"/>
      <c r="P516" s="54"/>
    </row>
    <row r="517" ht="14.25" customHeight="1" spans="10:16">
      <c r="J517" s="54"/>
      <c r="K517" s="54"/>
      <c r="L517" s="54"/>
      <c r="M517" s="54"/>
      <c r="P517" s="54"/>
    </row>
    <row r="518" ht="14.25" customHeight="1" spans="10:16">
      <c r="J518" s="54"/>
      <c r="K518" s="54"/>
      <c r="L518" s="54"/>
      <c r="M518" s="54"/>
      <c r="P518" s="54"/>
    </row>
    <row r="519" ht="14.25" customHeight="1" spans="10:16">
      <c r="J519" s="54"/>
      <c r="K519" s="54"/>
      <c r="L519" s="54"/>
      <c r="M519" s="54"/>
      <c r="P519" s="54"/>
    </row>
    <row r="520" ht="14.25" customHeight="1" spans="10:16">
      <c r="J520" s="54"/>
      <c r="K520" s="54"/>
      <c r="L520" s="54"/>
      <c r="M520" s="54"/>
      <c r="P520" s="54"/>
    </row>
    <row r="521" ht="14.25" customHeight="1" spans="10:16">
      <c r="J521" s="54"/>
      <c r="K521" s="54"/>
      <c r="L521" s="54"/>
      <c r="M521" s="54"/>
      <c r="P521" s="54"/>
    </row>
    <row r="522" ht="14.25" customHeight="1" spans="10:16">
      <c r="J522" s="54"/>
      <c r="K522" s="54"/>
      <c r="L522" s="54"/>
      <c r="M522" s="54"/>
      <c r="P522" s="54"/>
    </row>
    <row r="523" ht="14.25" customHeight="1" spans="10:16">
      <c r="J523" s="54"/>
      <c r="K523" s="54"/>
      <c r="L523" s="54"/>
      <c r="M523" s="54"/>
      <c r="P523" s="54"/>
    </row>
    <row r="524" ht="14.25" customHeight="1" spans="10:16">
      <c r="J524" s="54"/>
      <c r="K524" s="54"/>
      <c r="L524" s="54"/>
      <c r="M524" s="54"/>
      <c r="P524" s="54"/>
    </row>
    <row r="525" ht="14.25" customHeight="1" spans="10:16">
      <c r="J525" s="54"/>
      <c r="K525" s="54"/>
      <c r="L525" s="54"/>
      <c r="M525" s="54"/>
      <c r="P525" s="54"/>
    </row>
    <row r="526" ht="14.25" customHeight="1" spans="10:16">
      <c r="J526" s="54"/>
      <c r="K526" s="54"/>
      <c r="L526" s="54"/>
      <c r="M526" s="54"/>
      <c r="P526" s="54"/>
    </row>
    <row r="527" ht="14.25" customHeight="1" spans="10:16">
      <c r="J527" s="54"/>
      <c r="K527" s="54"/>
      <c r="L527" s="54"/>
      <c r="M527" s="54"/>
      <c r="P527" s="54"/>
    </row>
    <row r="528" ht="14.25" customHeight="1" spans="10:16">
      <c r="J528" s="54"/>
      <c r="K528" s="54"/>
      <c r="L528" s="54"/>
      <c r="M528" s="54"/>
      <c r="P528" s="54"/>
    </row>
    <row r="529" ht="14.25" customHeight="1" spans="10:16">
      <c r="J529" s="54"/>
      <c r="K529" s="54"/>
      <c r="L529" s="54"/>
      <c r="M529" s="54"/>
      <c r="P529" s="54"/>
    </row>
    <row r="530" ht="14.25" customHeight="1" spans="10:16">
      <c r="J530" s="54"/>
      <c r="K530" s="54"/>
      <c r="L530" s="54"/>
      <c r="M530" s="54"/>
      <c r="P530" s="54"/>
    </row>
    <row r="531" ht="14.25" customHeight="1" spans="10:16">
      <c r="J531" s="54"/>
      <c r="K531" s="54"/>
      <c r="L531" s="54"/>
      <c r="M531" s="54"/>
      <c r="P531" s="54"/>
    </row>
    <row r="532" ht="14.25" customHeight="1" spans="10:16">
      <c r="J532" s="54"/>
      <c r="K532" s="54"/>
      <c r="L532" s="54"/>
      <c r="M532" s="54"/>
      <c r="P532" s="54"/>
    </row>
    <row r="533" ht="14.25" customHeight="1" spans="10:16">
      <c r="J533" s="54"/>
      <c r="K533" s="54"/>
      <c r="L533" s="54"/>
      <c r="M533" s="54"/>
      <c r="P533" s="54"/>
    </row>
    <row r="534" ht="14.25" customHeight="1" spans="10:16">
      <c r="J534" s="54"/>
      <c r="K534" s="54"/>
      <c r="L534" s="54"/>
      <c r="M534" s="54"/>
      <c r="P534" s="54"/>
    </row>
    <row r="535" ht="14.25" customHeight="1" spans="10:16">
      <c r="J535" s="54"/>
      <c r="K535" s="54"/>
      <c r="L535" s="54"/>
      <c r="M535" s="54"/>
      <c r="P535" s="54"/>
    </row>
    <row r="536" ht="14.25" customHeight="1" spans="10:16">
      <c r="J536" s="54"/>
      <c r="K536" s="54"/>
      <c r="L536" s="54"/>
      <c r="M536" s="54"/>
      <c r="P536" s="54"/>
    </row>
    <row r="537" ht="14.25" customHeight="1" spans="10:16">
      <c r="J537" s="54"/>
      <c r="K537" s="54"/>
      <c r="L537" s="54"/>
      <c r="M537" s="54"/>
      <c r="P537" s="54"/>
    </row>
    <row r="538" ht="14.25" customHeight="1" spans="10:16">
      <c r="J538" s="54"/>
      <c r="K538" s="54"/>
      <c r="L538" s="54"/>
      <c r="M538" s="54"/>
      <c r="P538" s="54"/>
    </row>
    <row r="539" ht="14.25" customHeight="1" spans="10:16">
      <c r="J539" s="54"/>
      <c r="K539" s="54"/>
      <c r="L539" s="54"/>
      <c r="M539" s="54"/>
      <c r="P539" s="54"/>
    </row>
    <row r="540" ht="14.25" customHeight="1" spans="10:16">
      <c r="J540" s="54"/>
      <c r="K540" s="54"/>
      <c r="L540" s="54"/>
      <c r="M540" s="54"/>
      <c r="P540" s="54"/>
    </row>
    <row r="541" ht="14.25" customHeight="1" spans="10:16">
      <c r="J541" s="54"/>
      <c r="K541" s="54"/>
      <c r="L541" s="54"/>
      <c r="M541" s="54"/>
      <c r="P541" s="54"/>
    </row>
    <row r="542" ht="14.25" customHeight="1" spans="10:16">
      <c r="J542" s="54"/>
      <c r="K542" s="54"/>
      <c r="L542" s="54"/>
      <c r="M542" s="54"/>
      <c r="P542" s="54"/>
    </row>
    <row r="543" ht="14.25" customHeight="1" spans="10:16">
      <c r="J543" s="54"/>
      <c r="K543" s="54"/>
      <c r="L543" s="54"/>
      <c r="M543" s="54"/>
      <c r="P543" s="54"/>
    </row>
    <row r="544" ht="14.25" customHeight="1" spans="10:16">
      <c r="J544" s="54"/>
      <c r="K544" s="54"/>
      <c r="L544" s="54"/>
      <c r="M544" s="54"/>
      <c r="P544" s="54"/>
    </row>
    <row r="545" ht="14.25" customHeight="1" spans="10:16">
      <c r="J545" s="54"/>
      <c r="K545" s="54"/>
      <c r="L545" s="54"/>
      <c r="M545" s="54"/>
      <c r="P545" s="54"/>
    </row>
    <row r="546" ht="14.25" customHeight="1" spans="10:16">
      <c r="J546" s="54"/>
      <c r="K546" s="54"/>
      <c r="L546" s="54"/>
      <c r="M546" s="54"/>
      <c r="P546" s="54"/>
    </row>
    <row r="547" ht="14.25" customHeight="1" spans="10:16">
      <c r="J547" s="54"/>
      <c r="K547" s="54"/>
      <c r="L547" s="54"/>
      <c r="M547" s="54"/>
      <c r="P547" s="54"/>
    </row>
    <row r="548" ht="14.25" customHeight="1" spans="10:16">
      <c r="J548" s="54"/>
      <c r="K548" s="54"/>
      <c r="L548" s="54"/>
      <c r="M548" s="54"/>
      <c r="P548" s="54"/>
    </row>
    <row r="549" ht="14.25" customHeight="1" spans="10:16">
      <c r="J549" s="54"/>
      <c r="K549" s="54"/>
      <c r="L549" s="54"/>
      <c r="M549" s="54"/>
      <c r="P549" s="54"/>
    </row>
    <row r="550" ht="14.25" customHeight="1" spans="10:16">
      <c r="J550" s="54"/>
      <c r="K550" s="54"/>
      <c r="L550" s="54"/>
      <c r="M550" s="54"/>
      <c r="P550" s="54"/>
    </row>
    <row r="551" ht="14.25" customHeight="1" spans="10:16">
      <c r="J551" s="54"/>
      <c r="K551" s="54"/>
      <c r="L551" s="54"/>
      <c r="M551" s="54"/>
      <c r="P551" s="54"/>
    </row>
    <row r="552" ht="14.25" customHeight="1" spans="10:16">
      <c r="J552" s="54"/>
      <c r="K552" s="54"/>
      <c r="L552" s="54"/>
      <c r="M552" s="54"/>
      <c r="P552" s="54"/>
    </row>
    <row r="553" ht="14.25" customHeight="1" spans="10:16">
      <c r="J553" s="54"/>
      <c r="K553" s="54"/>
      <c r="L553" s="54"/>
      <c r="M553" s="54"/>
      <c r="P553" s="54"/>
    </row>
    <row r="554" ht="14.25" customHeight="1" spans="10:16">
      <c r="J554" s="54"/>
      <c r="K554" s="54"/>
      <c r="L554" s="54"/>
      <c r="M554" s="54"/>
      <c r="P554" s="54"/>
    </row>
    <row r="555" ht="14.25" customHeight="1" spans="10:16">
      <c r="J555" s="54"/>
      <c r="K555" s="54"/>
      <c r="L555" s="54"/>
      <c r="M555" s="54"/>
      <c r="P555" s="54"/>
    </row>
    <row r="556" ht="14.25" customHeight="1" spans="10:16">
      <c r="J556" s="54"/>
      <c r="K556" s="54"/>
      <c r="L556" s="54"/>
      <c r="M556" s="54"/>
      <c r="P556" s="54"/>
    </row>
    <row r="557" ht="14.25" customHeight="1" spans="10:16">
      <c r="J557" s="54"/>
      <c r="K557" s="54"/>
      <c r="L557" s="54"/>
      <c r="M557" s="54"/>
      <c r="P557" s="54"/>
    </row>
    <row r="558" ht="14.25" customHeight="1" spans="10:16">
      <c r="J558" s="54"/>
      <c r="K558" s="54"/>
      <c r="L558" s="54"/>
      <c r="M558" s="54"/>
      <c r="P558" s="54"/>
    </row>
    <row r="559" ht="14.25" customHeight="1" spans="10:16">
      <c r="J559" s="54"/>
      <c r="K559" s="54"/>
      <c r="L559" s="54"/>
      <c r="M559" s="54"/>
      <c r="P559" s="54"/>
    </row>
    <row r="560" ht="14.25" customHeight="1" spans="10:16">
      <c r="J560" s="54"/>
      <c r="K560" s="54"/>
      <c r="L560" s="54"/>
      <c r="M560" s="54"/>
      <c r="P560" s="54"/>
    </row>
    <row r="561" ht="14.25" customHeight="1" spans="10:16">
      <c r="J561" s="54"/>
      <c r="K561" s="54"/>
      <c r="L561" s="54"/>
      <c r="M561" s="54"/>
      <c r="P561" s="54"/>
    </row>
    <row r="562" ht="14.25" customHeight="1" spans="10:16">
      <c r="J562" s="54"/>
      <c r="K562" s="54"/>
      <c r="L562" s="54"/>
      <c r="M562" s="54"/>
      <c r="P562" s="54"/>
    </row>
    <row r="563" ht="14.25" customHeight="1" spans="10:16">
      <c r="J563" s="54"/>
      <c r="K563" s="54"/>
      <c r="L563" s="54"/>
      <c r="M563" s="54"/>
      <c r="P563" s="54"/>
    </row>
    <row r="564" ht="14.25" customHeight="1" spans="10:16">
      <c r="J564" s="54"/>
      <c r="K564" s="54"/>
      <c r="L564" s="54"/>
      <c r="M564" s="54"/>
      <c r="P564" s="54"/>
    </row>
    <row r="565" ht="14.25" customHeight="1" spans="10:16">
      <c r="J565" s="54"/>
      <c r="K565" s="54"/>
      <c r="L565" s="54"/>
      <c r="M565" s="54"/>
      <c r="P565" s="54"/>
    </row>
    <row r="566" ht="14.25" customHeight="1" spans="10:16">
      <c r="J566" s="54"/>
      <c r="K566" s="54"/>
      <c r="L566" s="54"/>
      <c r="M566" s="54"/>
      <c r="P566" s="54"/>
    </row>
    <row r="567" ht="14.25" customHeight="1" spans="10:16">
      <c r="J567" s="54"/>
      <c r="K567" s="54"/>
      <c r="L567" s="54"/>
      <c r="M567" s="54"/>
      <c r="P567" s="54"/>
    </row>
    <row r="568" ht="14.25" customHeight="1" spans="10:16">
      <c r="J568" s="54"/>
      <c r="K568" s="54"/>
      <c r="L568" s="54"/>
      <c r="M568" s="54"/>
      <c r="P568" s="54"/>
    </row>
    <row r="569" ht="14.25" customHeight="1" spans="10:16">
      <c r="J569" s="54"/>
      <c r="K569" s="54"/>
      <c r="L569" s="54"/>
      <c r="M569" s="54"/>
      <c r="P569" s="54"/>
    </row>
    <row r="570" ht="14.25" customHeight="1" spans="10:16">
      <c r="J570" s="54"/>
      <c r="K570" s="54"/>
      <c r="L570" s="54"/>
      <c r="M570" s="54"/>
      <c r="P570" s="54"/>
    </row>
    <row r="571" ht="14.25" customHeight="1" spans="10:16">
      <c r="J571" s="54"/>
      <c r="K571" s="54"/>
      <c r="L571" s="54"/>
      <c r="M571" s="54"/>
      <c r="P571" s="54"/>
    </row>
    <row r="572" ht="14.25" customHeight="1" spans="10:16">
      <c r="J572" s="54"/>
      <c r="K572" s="54"/>
      <c r="L572" s="54"/>
      <c r="M572" s="54"/>
      <c r="P572" s="54"/>
    </row>
    <row r="573" ht="14.25" customHeight="1" spans="10:16">
      <c r="J573" s="54"/>
      <c r="K573" s="54"/>
      <c r="L573" s="54"/>
      <c r="M573" s="54"/>
      <c r="P573" s="54"/>
    </row>
    <row r="574" ht="14.25" customHeight="1" spans="10:16">
      <c r="J574" s="54"/>
      <c r="K574" s="54"/>
      <c r="L574" s="54"/>
      <c r="M574" s="54"/>
      <c r="P574" s="54"/>
    </row>
    <row r="575" ht="14.25" customHeight="1" spans="10:16">
      <c r="J575" s="54"/>
      <c r="K575" s="54"/>
      <c r="L575" s="54"/>
      <c r="M575" s="54"/>
      <c r="P575" s="54"/>
    </row>
    <row r="576" ht="14.25" customHeight="1" spans="10:16">
      <c r="J576" s="54"/>
      <c r="K576" s="54"/>
      <c r="L576" s="54"/>
      <c r="M576" s="54"/>
      <c r="P576" s="54"/>
    </row>
    <row r="577" ht="14.25" customHeight="1" spans="10:16">
      <c r="J577" s="54"/>
      <c r="K577" s="54"/>
      <c r="L577" s="54"/>
      <c r="M577" s="54"/>
      <c r="P577" s="54"/>
    </row>
    <row r="578" ht="14.25" customHeight="1" spans="10:16">
      <c r="J578" s="54"/>
      <c r="K578" s="54"/>
      <c r="L578" s="54"/>
      <c r="M578" s="54"/>
      <c r="P578" s="54"/>
    </row>
    <row r="579" ht="14.25" customHeight="1" spans="10:16">
      <c r="J579" s="54"/>
      <c r="K579" s="54"/>
      <c r="L579" s="54"/>
      <c r="M579" s="54"/>
      <c r="P579" s="54"/>
    </row>
    <row r="580" ht="14.25" customHeight="1" spans="10:16">
      <c r="J580" s="54"/>
      <c r="K580" s="54"/>
      <c r="L580" s="54"/>
      <c r="M580" s="54"/>
      <c r="P580" s="54"/>
    </row>
    <row r="581" ht="14.25" customHeight="1" spans="10:16">
      <c r="J581" s="54"/>
      <c r="K581" s="54"/>
      <c r="L581" s="54"/>
      <c r="M581" s="54"/>
      <c r="P581" s="54"/>
    </row>
    <row r="582" ht="14.25" customHeight="1" spans="10:16">
      <c r="J582" s="54"/>
      <c r="K582" s="54"/>
      <c r="L582" s="54"/>
      <c r="M582" s="54"/>
      <c r="P582" s="54"/>
    </row>
    <row r="583" ht="14.25" customHeight="1" spans="10:16">
      <c r="J583" s="54"/>
      <c r="K583" s="54"/>
      <c r="L583" s="54"/>
      <c r="M583" s="54"/>
      <c r="P583" s="54"/>
    </row>
    <row r="584" ht="14.25" customHeight="1" spans="10:16">
      <c r="J584" s="54"/>
      <c r="K584" s="54"/>
      <c r="L584" s="54"/>
      <c r="M584" s="54"/>
      <c r="P584" s="54"/>
    </row>
    <row r="585" ht="14.25" customHeight="1" spans="10:16">
      <c r="J585" s="54"/>
      <c r="K585" s="54"/>
      <c r="L585" s="54"/>
      <c r="M585" s="54"/>
      <c r="P585" s="54"/>
    </row>
    <row r="586" ht="14.25" customHeight="1" spans="10:16">
      <c r="J586" s="54"/>
      <c r="K586" s="54"/>
      <c r="L586" s="54"/>
      <c r="M586" s="54"/>
      <c r="P586" s="54"/>
    </row>
    <row r="587" ht="14.25" customHeight="1" spans="10:16">
      <c r="J587" s="54"/>
      <c r="K587" s="54"/>
      <c r="L587" s="54"/>
      <c r="M587" s="54"/>
      <c r="P587" s="54"/>
    </row>
    <row r="588" ht="14.25" customHeight="1" spans="10:16">
      <c r="J588" s="54"/>
      <c r="K588" s="54"/>
      <c r="L588" s="54"/>
      <c r="M588" s="54"/>
      <c r="P588" s="54"/>
    </row>
    <row r="589" ht="14.25" customHeight="1" spans="10:16">
      <c r="J589" s="54"/>
      <c r="K589" s="54"/>
      <c r="L589" s="54"/>
      <c r="M589" s="54"/>
      <c r="P589" s="54"/>
    </row>
    <row r="590" ht="14.25" customHeight="1" spans="10:16">
      <c r="J590" s="54"/>
      <c r="K590" s="54"/>
      <c r="L590" s="54"/>
      <c r="M590" s="54"/>
      <c r="P590" s="54"/>
    </row>
    <row r="591" ht="14.25" customHeight="1" spans="10:16">
      <c r="J591" s="54"/>
      <c r="K591" s="54"/>
      <c r="L591" s="54"/>
      <c r="M591" s="54"/>
      <c r="P591" s="54"/>
    </row>
    <row r="592" ht="14.25" customHeight="1" spans="10:16">
      <c r="J592" s="54"/>
      <c r="K592" s="54"/>
      <c r="L592" s="54"/>
      <c r="M592" s="54"/>
      <c r="P592" s="54"/>
    </row>
    <row r="593" ht="14.25" customHeight="1" spans="10:16">
      <c r="J593" s="54"/>
      <c r="K593" s="54"/>
      <c r="L593" s="54"/>
      <c r="M593" s="54"/>
      <c r="P593" s="54"/>
    </row>
    <row r="594" ht="14.25" customHeight="1" spans="10:16">
      <c r="J594" s="54"/>
      <c r="K594" s="54"/>
      <c r="L594" s="54"/>
      <c r="M594" s="54"/>
      <c r="P594" s="54"/>
    </row>
    <row r="595" ht="14.25" customHeight="1" spans="10:16">
      <c r="J595" s="54"/>
      <c r="K595" s="54"/>
      <c r="L595" s="54"/>
      <c r="M595" s="54"/>
      <c r="P595" s="54"/>
    </row>
    <row r="596" ht="14.25" customHeight="1" spans="10:16">
      <c r="J596" s="54"/>
      <c r="K596" s="54"/>
      <c r="L596" s="54"/>
      <c r="M596" s="54"/>
      <c r="P596" s="54"/>
    </row>
    <row r="597" ht="14.25" customHeight="1" spans="10:16">
      <c r="J597" s="54"/>
      <c r="K597" s="54"/>
      <c r="L597" s="54"/>
      <c r="M597" s="54"/>
      <c r="P597" s="54"/>
    </row>
    <row r="598" ht="14.25" customHeight="1" spans="10:16">
      <c r="J598" s="54"/>
      <c r="K598" s="54"/>
      <c r="L598" s="54"/>
      <c r="M598" s="54"/>
      <c r="P598" s="54"/>
    </row>
    <row r="599" ht="14.25" customHeight="1" spans="10:16">
      <c r="J599" s="54"/>
      <c r="K599" s="54"/>
      <c r="L599" s="54"/>
      <c r="M599" s="54"/>
      <c r="P599" s="54"/>
    </row>
    <row r="600" ht="14.25" customHeight="1" spans="10:16">
      <c r="J600" s="54"/>
      <c r="K600" s="54"/>
      <c r="L600" s="54"/>
      <c r="M600" s="54"/>
      <c r="P600" s="54"/>
    </row>
    <row r="601" ht="14.25" customHeight="1" spans="10:16">
      <c r="J601" s="54"/>
      <c r="K601" s="54"/>
      <c r="L601" s="54"/>
      <c r="M601" s="54"/>
      <c r="P601" s="54"/>
    </row>
    <row r="602" ht="14.25" customHeight="1" spans="10:16">
      <c r="J602" s="54"/>
      <c r="K602" s="54"/>
      <c r="L602" s="54"/>
      <c r="M602" s="54"/>
      <c r="P602" s="54"/>
    </row>
    <row r="603" ht="14.25" customHeight="1" spans="10:16">
      <c r="J603" s="54"/>
      <c r="K603" s="54"/>
      <c r="L603" s="54"/>
      <c r="M603" s="54"/>
      <c r="P603" s="54"/>
    </row>
    <row r="604" ht="14.25" customHeight="1" spans="10:16">
      <c r="J604" s="54"/>
      <c r="K604" s="54"/>
      <c r="L604" s="54"/>
      <c r="M604" s="54"/>
      <c r="P604" s="54"/>
    </row>
    <row r="605" ht="14.25" customHeight="1" spans="10:16">
      <c r="J605" s="54"/>
      <c r="K605" s="54"/>
      <c r="L605" s="54"/>
      <c r="M605" s="54"/>
      <c r="P605" s="54"/>
    </row>
    <row r="606" ht="14.25" customHeight="1" spans="10:16">
      <c r="J606" s="54"/>
      <c r="K606" s="54"/>
      <c r="L606" s="54"/>
      <c r="M606" s="54"/>
      <c r="P606" s="54"/>
    </row>
    <row r="607" ht="14.25" customHeight="1" spans="10:16">
      <c r="J607" s="54"/>
      <c r="K607" s="54"/>
      <c r="L607" s="54"/>
      <c r="M607" s="54"/>
      <c r="P607" s="54"/>
    </row>
    <row r="608" ht="14.25" customHeight="1" spans="10:16">
      <c r="J608" s="54"/>
      <c r="K608" s="54"/>
      <c r="L608" s="54"/>
      <c r="M608" s="54"/>
      <c r="P608" s="54"/>
    </row>
    <row r="609" ht="14.25" customHeight="1" spans="10:16">
      <c r="J609" s="54"/>
      <c r="K609" s="54"/>
      <c r="L609" s="54"/>
      <c r="M609" s="54"/>
      <c r="P609" s="54"/>
    </row>
    <row r="610" ht="14.25" customHeight="1" spans="10:16">
      <c r="J610" s="54"/>
      <c r="K610" s="54"/>
      <c r="L610" s="54"/>
      <c r="M610" s="54"/>
      <c r="P610" s="54"/>
    </row>
    <row r="611" ht="14.25" customHeight="1" spans="10:16">
      <c r="J611" s="54"/>
      <c r="K611" s="54"/>
      <c r="L611" s="54"/>
      <c r="M611" s="54"/>
      <c r="P611" s="54"/>
    </row>
    <row r="612" ht="14.25" customHeight="1" spans="10:16">
      <c r="J612" s="54"/>
      <c r="K612" s="54"/>
      <c r="L612" s="54"/>
      <c r="M612" s="54"/>
      <c r="P612" s="54"/>
    </row>
    <row r="613" ht="14.25" customHeight="1" spans="10:16">
      <c r="J613" s="54"/>
      <c r="K613" s="54"/>
      <c r="L613" s="54"/>
      <c r="M613" s="54"/>
      <c r="P613" s="54"/>
    </row>
    <row r="614" ht="14.25" customHeight="1" spans="10:16">
      <c r="J614" s="54"/>
      <c r="K614" s="54"/>
      <c r="L614" s="54"/>
      <c r="M614" s="54"/>
      <c r="P614" s="54"/>
    </row>
    <row r="615" ht="14.25" customHeight="1" spans="10:16">
      <c r="J615" s="54"/>
      <c r="K615" s="54"/>
      <c r="L615" s="54"/>
      <c r="M615" s="54"/>
      <c r="P615" s="54"/>
    </row>
    <row r="616" ht="14.25" customHeight="1" spans="10:16">
      <c r="J616" s="54"/>
      <c r="K616" s="54"/>
      <c r="L616" s="54"/>
      <c r="M616" s="54"/>
      <c r="P616" s="54"/>
    </row>
    <row r="617" ht="14.25" customHeight="1" spans="10:16">
      <c r="J617" s="54"/>
      <c r="K617" s="54"/>
      <c r="L617" s="54"/>
      <c r="M617" s="54"/>
      <c r="P617" s="54"/>
    </row>
    <row r="618" ht="14.25" customHeight="1" spans="10:16">
      <c r="J618" s="54"/>
      <c r="K618" s="54"/>
      <c r="L618" s="54"/>
      <c r="M618" s="54"/>
      <c r="P618" s="54"/>
    </row>
    <row r="619" ht="14.25" customHeight="1" spans="10:16">
      <c r="J619" s="54"/>
      <c r="K619" s="54"/>
      <c r="L619" s="54"/>
      <c r="M619" s="54"/>
      <c r="P619" s="54"/>
    </row>
    <row r="620" ht="14.25" customHeight="1" spans="10:16">
      <c r="J620" s="54"/>
      <c r="K620" s="54"/>
      <c r="L620" s="54"/>
      <c r="M620" s="54"/>
      <c r="P620" s="54"/>
    </row>
    <row r="621" ht="14.25" customHeight="1" spans="10:16">
      <c r="J621" s="54"/>
      <c r="K621" s="54"/>
      <c r="L621" s="54"/>
      <c r="M621" s="54"/>
      <c r="P621" s="54"/>
    </row>
    <row r="622" ht="14.25" customHeight="1" spans="10:16">
      <c r="J622" s="54"/>
      <c r="K622" s="54"/>
      <c r="L622" s="54"/>
      <c r="M622" s="54"/>
      <c r="P622" s="54"/>
    </row>
    <row r="623" ht="14.25" customHeight="1" spans="10:16">
      <c r="J623" s="54"/>
      <c r="K623" s="54"/>
      <c r="L623" s="54"/>
      <c r="M623" s="54"/>
      <c r="P623" s="54"/>
    </row>
    <row r="624" ht="14.25" customHeight="1" spans="10:16">
      <c r="J624" s="54"/>
      <c r="K624" s="54"/>
      <c r="L624" s="54"/>
      <c r="M624" s="54"/>
      <c r="P624" s="54"/>
    </row>
    <row r="625" ht="14.25" customHeight="1" spans="10:16">
      <c r="J625" s="54"/>
      <c r="K625" s="54"/>
      <c r="L625" s="54"/>
      <c r="M625" s="54"/>
      <c r="P625" s="54"/>
    </row>
    <row r="626" ht="14.25" customHeight="1" spans="10:16">
      <c r="J626" s="54"/>
      <c r="K626" s="54"/>
      <c r="L626" s="54"/>
      <c r="M626" s="54"/>
      <c r="P626" s="54"/>
    </row>
    <row r="627" ht="14.25" customHeight="1" spans="10:16">
      <c r="J627" s="54"/>
      <c r="K627" s="54"/>
      <c r="L627" s="54"/>
      <c r="M627" s="54"/>
      <c r="P627" s="54"/>
    </row>
    <row r="628" ht="14.25" customHeight="1" spans="10:16">
      <c r="J628" s="54"/>
      <c r="K628" s="54"/>
      <c r="L628" s="54"/>
      <c r="M628" s="54"/>
      <c r="P628" s="54"/>
    </row>
    <row r="629" ht="14.25" customHeight="1" spans="10:16">
      <c r="J629" s="54"/>
      <c r="K629" s="54"/>
      <c r="L629" s="54"/>
      <c r="M629" s="54"/>
      <c r="P629" s="54"/>
    </row>
    <row r="630" ht="14.25" customHeight="1" spans="10:16">
      <c r="J630" s="54"/>
      <c r="K630" s="54"/>
      <c r="L630" s="54"/>
      <c r="M630" s="54"/>
      <c r="P630" s="54"/>
    </row>
    <row r="631" ht="14.25" customHeight="1" spans="10:16">
      <c r="J631" s="54"/>
      <c r="K631" s="54"/>
      <c r="L631" s="54"/>
      <c r="M631" s="54"/>
      <c r="P631" s="54"/>
    </row>
    <row r="632" ht="14.25" customHeight="1" spans="10:16">
      <c r="J632" s="54"/>
      <c r="K632" s="54"/>
      <c r="L632" s="54"/>
      <c r="M632" s="54"/>
      <c r="P632" s="54"/>
    </row>
    <row r="633" ht="14.25" customHeight="1" spans="10:16">
      <c r="J633" s="54"/>
      <c r="K633" s="54"/>
      <c r="L633" s="54"/>
      <c r="M633" s="54"/>
      <c r="P633" s="54"/>
    </row>
    <row r="634" ht="14.25" customHeight="1" spans="10:16">
      <c r="J634" s="54"/>
      <c r="K634" s="54"/>
      <c r="L634" s="54"/>
      <c r="M634" s="54"/>
      <c r="P634" s="54"/>
    </row>
    <row r="635" ht="14.25" customHeight="1" spans="10:16">
      <c r="J635" s="54"/>
      <c r="K635" s="54"/>
      <c r="L635" s="54"/>
      <c r="M635" s="54"/>
      <c r="P635" s="54"/>
    </row>
    <row r="636" ht="14.25" customHeight="1" spans="10:16">
      <c r="J636" s="54"/>
      <c r="K636" s="54"/>
      <c r="L636" s="54"/>
      <c r="M636" s="54"/>
      <c r="P636" s="54"/>
    </row>
    <row r="637" ht="14.25" customHeight="1" spans="10:16">
      <c r="J637" s="54"/>
      <c r="K637" s="54"/>
      <c r="L637" s="54"/>
      <c r="M637" s="54"/>
      <c r="P637" s="54"/>
    </row>
    <row r="638" ht="14.25" customHeight="1" spans="10:16">
      <c r="J638" s="54"/>
      <c r="K638" s="54"/>
      <c r="L638" s="54"/>
      <c r="M638" s="54"/>
      <c r="P638" s="54"/>
    </row>
    <row r="639" ht="14.25" customHeight="1" spans="10:16">
      <c r="J639" s="54"/>
      <c r="K639" s="54"/>
      <c r="L639" s="54"/>
      <c r="M639" s="54"/>
      <c r="P639" s="54"/>
    </row>
    <row r="640" ht="14.25" customHeight="1" spans="10:16">
      <c r="J640" s="54"/>
      <c r="K640" s="54"/>
      <c r="L640" s="54"/>
      <c r="M640" s="54"/>
      <c r="P640" s="54"/>
    </row>
    <row r="641" ht="14.25" customHeight="1" spans="10:16">
      <c r="J641" s="54"/>
      <c r="K641" s="54"/>
      <c r="L641" s="54"/>
      <c r="M641" s="54"/>
      <c r="P641" s="54"/>
    </row>
    <row r="642" ht="14.25" customHeight="1" spans="10:16">
      <c r="J642" s="54"/>
      <c r="K642" s="54"/>
      <c r="L642" s="54"/>
      <c r="M642" s="54"/>
      <c r="P642" s="54"/>
    </row>
    <row r="643" ht="14.25" customHeight="1" spans="10:16">
      <c r="J643" s="54"/>
      <c r="K643" s="54"/>
      <c r="L643" s="54"/>
      <c r="M643" s="54"/>
      <c r="P643" s="54"/>
    </row>
    <row r="644" ht="14.25" customHeight="1" spans="10:16">
      <c r="J644" s="54"/>
      <c r="K644" s="54"/>
      <c r="L644" s="54"/>
      <c r="M644" s="54"/>
      <c r="P644" s="54"/>
    </row>
    <row r="645" ht="14.25" customHeight="1" spans="10:16">
      <c r="J645" s="54"/>
      <c r="K645" s="54"/>
      <c r="L645" s="54"/>
      <c r="M645" s="54"/>
      <c r="P645" s="54"/>
    </row>
    <row r="646" ht="14.25" customHeight="1" spans="10:16">
      <c r="J646" s="54"/>
      <c r="K646" s="54"/>
      <c r="L646" s="54"/>
      <c r="M646" s="54"/>
      <c r="P646" s="54"/>
    </row>
    <row r="647" ht="14.25" customHeight="1" spans="10:16">
      <c r="J647" s="54"/>
      <c r="K647" s="54"/>
      <c r="L647" s="54"/>
      <c r="M647" s="54"/>
      <c r="P647" s="54"/>
    </row>
    <row r="648" ht="14.25" customHeight="1" spans="10:16">
      <c r="J648" s="54"/>
      <c r="K648" s="54"/>
      <c r="L648" s="54"/>
      <c r="M648" s="54"/>
      <c r="P648" s="54"/>
    </row>
    <row r="649" ht="14.25" customHeight="1" spans="10:16">
      <c r="J649" s="54"/>
      <c r="K649" s="54"/>
      <c r="L649" s="54"/>
      <c r="M649" s="54"/>
      <c r="P649" s="54"/>
    </row>
    <row r="650" ht="14.25" customHeight="1" spans="10:16">
      <c r="J650" s="54"/>
      <c r="K650" s="54"/>
      <c r="L650" s="54"/>
      <c r="M650" s="54"/>
      <c r="P650" s="54"/>
    </row>
    <row r="651" ht="14.25" customHeight="1" spans="10:16">
      <c r="J651" s="54"/>
      <c r="K651" s="54"/>
      <c r="L651" s="54"/>
      <c r="M651" s="54"/>
      <c r="P651" s="54"/>
    </row>
    <row r="652" ht="14.25" customHeight="1" spans="10:16">
      <c r="J652" s="54"/>
      <c r="K652" s="54"/>
      <c r="L652" s="54"/>
      <c r="M652" s="54"/>
      <c r="P652" s="54"/>
    </row>
    <row r="653" ht="14.25" customHeight="1" spans="10:16">
      <c r="J653" s="54"/>
      <c r="K653" s="54"/>
      <c r="L653" s="54"/>
      <c r="M653" s="54"/>
      <c r="P653" s="54"/>
    </row>
    <row r="654" ht="14.25" customHeight="1" spans="10:16">
      <c r="J654" s="54"/>
      <c r="K654" s="54"/>
      <c r="L654" s="54"/>
      <c r="M654" s="54"/>
      <c r="P654" s="54"/>
    </row>
    <row r="655" ht="14.25" customHeight="1" spans="10:16">
      <c r="J655" s="54"/>
      <c r="K655" s="54"/>
      <c r="L655" s="54"/>
      <c r="M655" s="54"/>
      <c r="P655" s="54"/>
    </row>
    <row r="656" ht="14.25" customHeight="1" spans="10:16">
      <c r="J656" s="54"/>
      <c r="K656" s="54"/>
      <c r="L656" s="54"/>
      <c r="M656" s="54"/>
      <c r="P656" s="54"/>
    </row>
    <row r="657" ht="14.25" customHeight="1" spans="10:16">
      <c r="J657" s="54"/>
      <c r="K657" s="54"/>
      <c r="L657" s="54"/>
      <c r="M657" s="54"/>
      <c r="P657" s="54"/>
    </row>
    <row r="658" ht="14.25" customHeight="1" spans="10:16">
      <c r="J658" s="54"/>
      <c r="K658" s="54"/>
      <c r="L658" s="54"/>
      <c r="M658" s="54"/>
      <c r="P658" s="54"/>
    </row>
    <row r="659" ht="14.25" customHeight="1" spans="10:16">
      <c r="J659" s="54"/>
      <c r="K659" s="54"/>
      <c r="L659" s="54"/>
      <c r="M659" s="54"/>
      <c r="P659" s="54"/>
    </row>
    <row r="660" ht="14.25" customHeight="1" spans="10:16">
      <c r="J660" s="54"/>
      <c r="K660" s="54"/>
      <c r="L660" s="54"/>
      <c r="M660" s="54"/>
      <c r="P660" s="54"/>
    </row>
    <row r="661" ht="14.25" customHeight="1" spans="10:16">
      <c r="J661" s="54"/>
      <c r="K661" s="54"/>
      <c r="L661" s="54"/>
      <c r="M661" s="54"/>
      <c r="P661" s="54"/>
    </row>
    <row r="662" ht="14.25" customHeight="1" spans="10:16">
      <c r="J662" s="54"/>
      <c r="K662" s="54"/>
      <c r="L662" s="54"/>
      <c r="M662" s="54"/>
      <c r="P662" s="54"/>
    </row>
    <row r="663" ht="14.25" customHeight="1" spans="10:16">
      <c r="J663" s="54"/>
      <c r="K663" s="54"/>
      <c r="L663" s="54"/>
      <c r="M663" s="54"/>
      <c r="P663" s="54"/>
    </row>
    <row r="664" ht="14.25" customHeight="1" spans="10:16">
      <c r="J664" s="54"/>
      <c r="K664" s="54"/>
      <c r="L664" s="54"/>
      <c r="M664" s="54"/>
      <c r="P664" s="54"/>
    </row>
    <row r="665" ht="14.25" customHeight="1" spans="10:16">
      <c r="J665" s="54"/>
      <c r="K665" s="54"/>
      <c r="L665" s="54"/>
      <c r="M665" s="54"/>
      <c r="P665" s="54"/>
    </row>
    <row r="666" ht="14.25" customHeight="1" spans="10:16">
      <c r="J666" s="54"/>
      <c r="K666" s="54"/>
      <c r="L666" s="54"/>
      <c r="M666" s="54"/>
      <c r="P666" s="54"/>
    </row>
    <row r="667" ht="14.25" customHeight="1" spans="10:16">
      <c r="J667" s="54"/>
      <c r="K667" s="54"/>
      <c r="L667" s="54"/>
      <c r="M667" s="54"/>
      <c r="P667" s="54"/>
    </row>
    <row r="668" ht="14.25" customHeight="1" spans="10:16">
      <c r="J668" s="54"/>
      <c r="K668" s="54"/>
      <c r="L668" s="54"/>
      <c r="M668" s="54"/>
      <c r="P668" s="54"/>
    </row>
    <row r="669" ht="14.25" customHeight="1" spans="10:16">
      <c r="J669" s="54"/>
      <c r="K669" s="54"/>
      <c r="L669" s="54"/>
      <c r="M669" s="54"/>
      <c r="P669" s="54"/>
    </row>
    <row r="670" ht="14.25" customHeight="1" spans="10:16">
      <c r="J670" s="54"/>
      <c r="K670" s="54"/>
      <c r="L670" s="54"/>
      <c r="M670" s="54"/>
      <c r="P670" s="54"/>
    </row>
    <row r="671" ht="14.25" customHeight="1" spans="10:16">
      <c r="J671" s="54"/>
      <c r="K671" s="54"/>
      <c r="L671" s="54"/>
      <c r="M671" s="54"/>
      <c r="P671" s="54"/>
    </row>
    <row r="672" ht="14.25" customHeight="1" spans="10:16">
      <c r="J672" s="54"/>
      <c r="K672" s="54"/>
      <c r="L672" s="54"/>
      <c r="M672" s="54"/>
      <c r="P672" s="54"/>
    </row>
    <row r="673" ht="14.25" customHeight="1" spans="10:16">
      <c r="J673" s="54"/>
      <c r="K673" s="54"/>
      <c r="L673" s="54"/>
      <c r="M673" s="54"/>
      <c r="P673" s="54"/>
    </row>
    <row r="674" ht="14.25" customHeight="1" spans="10:16">
      <c r="J674" s="54"/>
      <c r="K674" s="54"/>
      <c r="L674" s="54"/>
      <c r="M674" s="54"/>
      <c r="P674" s="54"/>
    </row>
    <row r="675" ht="14.25" customHeight="1" spans="10:16">
      <c r="J675" s="54"/>
      <c r="K675" s="54"/>
      <c r="L675" s="54"/>
      <c r="M675" s="54"/>
      <c r="P675" s="54"/>
    </row>
    <row r="676" ht="14.25" customHeight="1" spans="10:16">
      <c r="J676" s="54"/>
      <c r="K676" s="54"/>
      <c r="L676" s="54"/>
      <c r="M676" s="54"/>
      <c r="P676" s="54"/>
    </row>
    <row r="677" ht="14.25" customHeight="1" spans="10:16">
      <c r="J677" s="54"/>
      <c r="K677" s="54"/>
      <c r="L677" s="54"/>
      <c r="M677" s="54"/>
      <c r="P677" s="54"/>
    </row>
    <row r="678" ht="14.25" customHeight="1" spans="10:16">
      <c r="J678" s="54"/>
      <c r="K678" s="54"/>
      <c r="L678" s="54"/>
      <c r="M678" s="54"/>
      <c r="P678" s="54"/>
    </row>
    <row r="679" ht="14.25" customHeight="1" spans="10:16">
      <c r="J679" s="54"/>
      <c r="K679" s="54"/>
      <c r="L679" s="54"/>
      <c r="M679" s="54"/>
      <c r="P679" s="54"/>
    </row>
    <row r="680" ht="14.25" customHeight="1" spans="10:16">
      <c r="J680" s="54"/>
      <c r="K680" s="54"/>
      <c r="L680" s="54"/>
      <c r="M680" s="54"/>
      <c r="P680" s="54"/>
    </row>
    <row r="681" ht="14.25" customHeight="1" spans="10:16">
      <c r="J681" s="54"/>
      <c r="K681" s="54"/>
      <c r="L681" s="54"/>
      <c r="M681" s="54"/>
      <c r="P681" s="54"/>
    </row>
    <row r="682" ht="14.25" customHeight="1" spans="10:16">
      <c r="J682" s="54"/>
      <c r="K682" s="54"/>
      <c r="L682" s="54"/>
      <c r="M682" s="54"/>
      <c r="P682" s="54"/>
    </row>
    <row r="683" ht="14.25" customHeight="1" spans="10:16">
      <c r="J683" s="54"/>
      <c r="K683" s="54"/>
      <c r="L683" s="54"/>
      <c r="M683" s="54"/>
      <c r="P683" s="54"/>
    </row>
    <row r="684" ht="14.25" customHeight="1" spans="10:16">
      <c r="J684" s="54"/>
      <c r="K684" s="54"/>
      <c r="L684" s="54"/>
      <c r="M684" s="54"/>
      <c r="P684" s="54"/>
    </row>
    <row r="685" ht="14.25" customHeight="1" spans="10:16">
      <c r="J685" s="54"/>
      <c r="K685" s="54"/>
      <c r="L685" s="54"/>
      <c r="M685" s="54"/>
      <c r="P685" s="54"/>
    </row>
    <row r="686" ht="14.25" customHeight="1" spans="10:16">
      <c r="J686" s="54"/>
      <c r="K686" s="54"/>
      <c r="L686" s="54"/>
      <c r="M686" s="54"/>
      <c r="P686" s="54"/>
    </row>
    <row r="687" ht="14.25" customHeight="1" spans="10:16">
      <c r="J687" s="54"/>
      <c r="K687" s="54"/>
      <c r="L687" s="54"/>
      <c r="M687" s="54"/>
      <c r="P687" s="54"/>
    </row>
    <row r="688" ht="14.25" customHeight="1" spans="10:16">
      <c r="J688" s="54"/>
      <c r="K688" s="54"/>
      <c r="L688" s="54"/>
      <c r="M688" s="54"/>
      <c r="P688" s="54"/>
    </row>
    <row r="689" ht="14.25" customHeight="1" spans="10:16">
      <c r="J689" s="54"/>
      <c r="K689" s="54"/>
      <c r="L689" s="54"/>
      <c r="M689" s="54"/>
      <c r="P689" s="54"/>
    </row>
    <row r="690" ht="14.25" customHeight="1" spans="10:16">
      <c r="J690" s="54"/>
      <c r="K690" s="54"/>
      <c r="L690" s="54"/>
      <c r="M690" s="54"/>
      <c r="P690" s="54"/>
    </row>
    <row r="691" ht="14.25" customHeight="1" spans="10:16">
      <c r="J691" s="54"/>
      <c r="K691" s="54"/>
      <c r="L691" s="54"/>
      <c r="M691" s="54"/>
      <c r="P691" s="54"/>
    </row>
    <row r="692" ht="14.25" customHeight="1" spans="10:16">
      <c r="J692" s="54"/>
      <c r="K692" s="54"/>
      <c r="L692" s="54"/>
      <c r="M692" s="54"/>
      <c r="P692" s="54"/>
    </row>
    <row r="693" ht="14.25" customHeight="1" spans="10:16">
      <c r="J693" s="54"/>
      <c r="K693" s="54"/>
      <c r="L693" s="54"/>
      <c r="M693" s="54"/>
      <c r="P693" s="54"/>
    </row>
    <row r="694" ht="14.25" customHeight="1" spans="10:16">
      <c r="J694" s="54"/>
      <c r="K694" s="54"/>
      <c r="L694" s="54"/>
      <c r="M694" s="54"/>
      <c r="P694" s="54"/>
    </row>
    <row r="695" ht="14.25" customHeight="1" spans="10:16">
      <c r="J695" s="54"/>
      <c r="K695" s="54"/>
      <c r="L695" s="54"/>
      <c r="M695" s="54"/>
      <c r="P695" s="54"/>
    </row>
    <row r="696" ht="14.25" customHeight="1" spans="10:16">
      <c r="J696" s="54"/>
      <c r="K696" s="54"/>
      <c r="L696" s="54"/>
      <c r="M696" s="54"/>
      <c r="P696" s="54"/>
    </row>
    <row r="697" ht="14.25" customHeight="1" spans="10:16">
      <c r="J697" s="54"/>
      <c r="K697" s="54"/>
      <c r="L697" s="54"/>
      <c r="M697" s="54"/>
      <c r="P697" s="54"/>
    </row>
    <row r="698" ht="14.25" customHeight="1" spans="10:16">
      <c r="J698" s="54"/>
      <c r="K698" s="54"/>
      <c r="L698" s="54"/>
      <c r="M698" s="54"/>
      <c r="P698" s="54"/>
    </row>
    <row r="699" ht="14.25" customHeight="1" spans="10:16">
      <c r="J699" s="54"/>
      <c r="K699" s="54"/>
      <c r="L699" s="54"/>
      <c r="M699" s="54"/>
      <c r="P699" s="54"/>
    </row>
    <row r="700" ht="14.25" customHeight="1" spans="10:16">
      <c r="J700" s="54"/>
      <c r="K700" s="54"/>
      <c r="L700" s="54"/>
      <c r="M700" s="54"/>
      <c r="P700" s="54"/>
    </row>
    <row r="701" ht="14.25" customHeight="1" spans="10:16">
      <c r="J701" s="54"/>
      <c r="K701" s="54"/>
      <c r="L701" s="54"/>
      <c r="M701" s="54"/>
      <c r="P701" s="54"/>
    </row>
    <row r="702" ht="14.25" customHeight="1" spans="10:16">
      <c r="J702" s="54"/>
      <c r="K702" s="54"/>
      <c r="L702" s="54"/>
      <c r="M702" s="54"/>
      <c r="P702" s="54"/>
    </row>
    <row r="703" ht="14.25" customHeight="1" spans="10:16">
      <c r="J703" s="54"/>
      <c r="K703" s="54"/>
      <c r="L703" s="54"/>
      <c r="M703" s="54"/>
      <c r="P703" s="54"/>
    </row>
    <row r="704" ht="14.25" customHeight="1" spans="10:16">
      <c r="J704" s="54"/>
      <c r="K704" s="54"/>
      <c r="L704" s="54"/>
      <c r="M704" s="54"/>
      <c r="P704" s="54"/>
    </row>
    <row r="705" ht="14.25" customHeight="1" spans="10:16">
      <c r="J705" s="54"/>
      <c r="K705" s="54"/>
      <c r="L705" s="54"/>
      <c r="M705" s="54"/>
      <c r="P705" s="54"/>
    </row>
    <row r="706" ht="14.25" customHeight="1" spans="10:16">
      <c r="J706" s="54"/>
      <c r="K706" s="54"/>
      <c r="L706" s="54"/>
      <c r="M706" s="54"/>
      <c r="P706" s="54"/>
    </row>
    <row r="707" ht="14.25" customHeight="1" spans="10:16">
      <c r="J707" s="54"/>
      <c r="K707" s="54"/>
      <c r="L707" s="54"/>
      <c r="M707" s="54"/>
      <c r="P707" s="54"/>
    </row>
    <row r="708" ht="14.25" customHeight="1" spans="10:16">
      <c r="J708" s="54"/>
      <c r="K708" s="54"/>
      <c r="L708" s="54"/>
      <c r="M708" s="54"/>
      <c r="P708" s="54"/>
    </row>
    <row r="709" ht="14.25" customHeight="1" spans="10:16">
      <c r="J709" s="54"/>
      <c r="K709" s="54"/>
      <c r="L709" s="54"/>
      <c r="M709" s="54"/>
      <c r="P709" s="54"/>
    </row>
    <row r="710" ht="14.25" customHeight="1" spans="10:16">
      <c r="J710" s="54"/>
      <c r="K710" s="54"/>
      <c r="L710" s="54"/>
      <c r="M710" s="54"/>
      <c r="P710" s="54"/>
    </row>
    <row r="711" ht="14.25" customHeight="1" spans="10:16">
      <c r="J711" s="54"/>
      <c r="K711" s="54"/>
      <c r="L711" s="54"/>
      <c r="M711" s="54"/>
      <c r="P711" s="54"/>
    </row>
    <row r="712" ht="14.25" customHeight="1" spans="10:16">
      <c r="J712" s="54"/>
      <c r="K712" s="54"/>
      <c r="L712" s="54"/>
      <c r="M712" s="54"/>
      <c r="P712" s="54"/>
    </row>
    <row r="713" ht="14.25" customHeight="1" spans="10:16">
      <c r="J713" s="54"/>
      <c r="K713" s="54"/>
      <c r="L713" s="54"/>
      <c r="M713" s="54"/>
      <c r="P713" s="54"/>
    </row>
    <row r="714" ht="14.25" customHeight="1" spans="10:16">
      <c r="J714" s="54"/>
      <c r="K714" s="54"/>
      <c r="L714" s="54"/>
      <c r="M714" s="54"/>
      <c r="P714" s="54"/>
    </row>
    <row r="715" ht="14.25" customHeight="1" spans="10:16">
      <c r="J715" s="54"/>
      <c r="K715" s="54"/>
      <c r="L715" s="54"/>
      <c r="M715" s="54"/>
      <c r="P715" s="54"/>
    </row>
    <row r="716" ht="14.25" customHeight="1" spans="10:16">
      <c r="J716" s="54"/>
      <c r="K716" s="54"/>
      <c r="L716" s="54"/>
      <c r="M716" s="54"/>
      <c r="P716" s="54"/>
    </row>
    <row r="717" ht="14.25" customHeight="1" spans="10:16">
      <c r="J717" s="54"/>
      <c r="K717" s="54"/>
      <c r="L717" s="54"/>
      <c r="M717" s="54"/>
      <c r="P717" s="54"/>
    </row>
    <row r="718" ht="14.25" customHeight="1" spans="10:16">
      <c r="J718" s="54"/>
      <c r="K718" s="54"/>
      <c r="L718" s="54"/>
      <c r="M718" s="54"/>
      <c r="P718" s="54"/>
    </row>
    <row r="719" ht="14.25" customHeight="1" spans="10:16">
      <c r="J719" s="54"/>
      <c r="K719" s="54"/>
      <c r="L719" s="54"/>
      <c r="M719" s="54"/>
      <c r="P719" s="54"/>
    </row>
    <row r="720" ht="14.25" customHeight="1" spans="10:16">
      <c r="J720" s="54"/>
      <c r="K720" s="54"/>
      <c r="L720" s="54"/>
      <c r="M720" s="54"/>
      <c r="P720" s="54"/>
    </row>
    <row r="721" ht="14.25" customHeight="1" spans="10:16">
      <c r="J721" s="54"/>
      <c r="K721" s="54"/>
      <c r="L721" s="54"/>
      <c r="M721" s="54"/>
      <c r="P721" s="54"/>
    </row>
    <row r="722" ht="14.25" customHeight="1" spans="10:16">
      <c r="J722" s="54"/>
      <c r="K722" s="54"/>
      <c r="L722" s="54"/>
      <c r="M722" s="54"/>
      <c r="P722" s="54"/>
    </row>
    <row r="723" ht="14.25" customHeight="1" spans="10:16">
      <c r="J723" s="54"/>
      <c r="K723" s="54"/>
      <c r="L723" s="54"/>
      <c r="M723" s="54"/>
      <c r="P723" s="54"/>
    </row>
    <row r="724" ht="14.25" customHeight="1" spans="10:16">
      <c r="J724" s="54"/>
      <c r="K724" s="54"/>
      <c r="L724" s="54"/>
      <c r="M724" s="54"/>
      <c r="P724" s="54"/>
    </row>
    <row r="725" ht="14.25" customHeight="1" spans="10:16">
      <c r="J725" s="54"/>
      <c r="K725" s="54"/>
      <c r="L725" s="54"/>
      <c r="M725" s="54"/>
      <c r="P725" s="54"/>
    </row>
    <row r="726" ht="14.25" customHeight="1" spans="10:16">
      <c r="J726" s="54"/>
      <c r="K726" s="54"/>
      <c r="L726" s="54"/>
      <c r="M726" s="54"/>
      <c r="P726" s="54"/>
    </row>
    <row r="727" ht="14.25" customHeight="1" spans="10:16">
      <c r="J727" s="54"/>
      <c r="K727" s="54"/>
      <c r="L727" s="54"/>
      <c r="M727" s="54"/>
      <c r="P727" s="54"/>
    </row>
    <row r="728" ht="14.25" customHeight="1" spans="10:16">
      <c r="J728" s="54"/>
      <c r="K728" s="54"/>
      <c r="L728" s="54"/>
      <c r="M728" s="54"/>
      <c r="P728" s="54"/>
    </row>
    <row r="729" ht="14.25" customHeight="1" spans="10:16">
      <c r="J729" s="54"/>
      <c r="K729" s="54"/>
      <c r="L729" s="54"/>
      <c r="M729" s="54"/>
      <c r="P729" s="54"/>
    </row>
    <row r="730" ht="14.25" customHeight="1" spans="10:16">
      <c r="J730" s="54"/>
      <c r="K730" s="54"/>
      <c r="L730" s="54"/>
      <c r="M730" s="54"/>
      <c r="P730" s="54"/>
    </row>
    <row r="731" ht="14.25" customHeight="1" spans="10:16">
      <c r="J731" s="54"/>
      <c r="K731" s="54"/>
      <c r="L731" s="54"/>
      <c r="M731" s="54"/>
      <c r="P731" s="54"/>
    </row>
    <row r="732" ht="14.25" customHeight="1" spans="10:16">
      <c r="J732" s="54"/>
      <c r="K732" s="54"/>
      <c r="L732" s="54"/>
      <c r="M732" s="54"/>
      <c r="P732" s="54"/>
    </row>
    <row r="733" ht="14.25" customHeight="1" spans="10:16">
      <c r="J733" s="54"/>
      <c r="K733" s="54"/>
      <c r="L733" s="54"/>
      <c r="M733" s="54"/>
      <c r="P733" s="54"/>
    </row>
    <row r="734" ht="14.25" customHeight="1" spans="10:16">
      <c r="J734" s="54"/>
      <c r="K734" s="54"/>
      <c r="L734" s="54"/>
      <c r="M734" s="54"/>
      <c r="P734" s="54"/>
    </row>
    <row r="735" ht="14.25" customHeight="1" spans="10:16">
      <c r="J735" s="54"/>
      <c r="K735" s="54"/>
      <c r="L735" s="54"/>
      <c r="M735" s="54"/>
      <c r="P735" s="54"/>
    </row>
    <row r="736" ht="14.25" customHeight="1" spans="10:16">
      <c r="J736" s="54"/>
      <c r="K736" s="54"/>
      <c r="L736" s="54"/>
      <c r="M736" s="54"/>
      <c r="P736" s="54"/>
    </row>
    <row r="737" ht="14.25" customHeight="1" spans="10:16">
      <c r="J737" s="54"/>
      <c r="K737" s="54"/>
      <c r="L737" s="54"/>
      <c r="M737" s="54"/>
      <c r="P737" s="54"/>
    </row>
    <row r="738" ht="14.25" customHeight="1" spans="10:16">
      <c r="J738" s="54"/>
      <c r="K738" s="54"/>
      <c r="L738" s="54"/>
      <c r="M738" s="54"/>
      <c r="P738" s="54"/>
    </row>
    <row r="739" ht="14.25" customHeight="1" spans="10:16">
      <c r="J739" s="54"/>
      <c r="K739" s="54"/>
      <c r="L739" s="54"/>
      <c r="M739" s="54"/>
      <c r="P739" s="54"/>
    </row>
    <row r="740" ht="14.25" customHeight="1" spans="10:16">
      <c r="J740" s="54"/>
      <c r="K740" s="54"/>
      <c r="L740" s="54"/>
      <c r="M740" s="54"/>
      <c r="P740" s="54"/>
    </row>
    <row r="741" ht="14.25" customHeight="1" spans="10:16">
      <c r="J741" s="54"/>
      <c r="K741" s="54"/>
      <c r="L741" s="54"/>
      <c r="M741" s="54"/>
      <c r="P741" s="54"/>
    </row>
    <row r="742" ht="14.25" customHeight="1" spans="10:16">
      <c r="J742" s="54"/>
      <c r="K742" s="54"/>
      <c r="L742" s="54"/>
      <c r="M742" s="54"/>
      <c r="P742" s="54"/>
    </row>
    <row r="743" ht="14.25" customHeight="1" spans="10:16">
      <c r="J743" s="54"/>
      <c r="K743" s="54"/>
      <c r="L743" s="54"/>
      <c r="M743" s="54"/>
      <c r="P743" s="54"/>
    </row>
    <row r="744" ht="14.25" customHeight="1" spans="10:16">
      <c r="J744" s="54"/>
      <c r="K744" s="54"/>
      <c r="L744" s="54"/>
      <c r="M744" s="54"/>
      <c r="P744" s="54"/>
    </row>
    <row r="745" ht="14.25" customHeight="1" spans="10:16">
      <c r="J745" s="54"/>
      <c r="K745" s="54"/>
      <c r="L745" s="54"/>
      <c r="M745" s="54"/>
      <c r="P745" s="54"/>
    </row>
    <row r="746" ht="14.25" customHeight="1" spans="10:16">
      <c r="J746" s="54"/>
      <c r="K746" s="54"/>
      <c r="L746" s="54"/>
      <c r="M746" s="54"/>
      <c r="P746" s="54"/>
    </row>
    <row r="747" ht="14.25" customHeight="1" spans="10:16">
      <c r="J747" s="54"/>
      <c r="K747" s="54"/>
      <c r="L747" s="54"/>
      <c r="M747" s="54"/>
      <c r="P747" s="54"/>
    </row>
    <row r="748" ht="14.25" customHeight="1" spans="10:16">
      <c r="J748" s="54"/>
      <c r="K748" s="54"/>
      <c r="L748" s="54"/>
      <c r="M748" s="54"/>
      <c r="P748" s="54"/>
    </row>
    <row r="749" ht="14.25" customHeight="1" spans="10:16">
      <c r="J749" s="54"/>
      <c r="K749" s="54"/>
      <c r="L749" s="54"/>
      <c r="M749" s="54"/>
      <c r="P749" s="54"/>
    </row>
    <row r="750" ht="14.25" customHeight="1" spans="10:16">
      <c r="J750" s="54"/>
      <c r="K750" s="54"/>
      <c r="L750" s="54"/>
      <c r="M750" s="54"/>
      <c r="P750" s="54"/>
    </row>
    <row r="751" ht="14.25" customHeight="1" spans="10:16">
      <c r="J751" s="54"/>
      <c r="K751" s="54"/>
      <c r="L751" s="54"/>
      <c r="M751" s="54"/>
      <c r="P751" s="54"/>
    </row>
    <row r="752" ht="14.25" customHeight="1" spans="10:16">
      <c r="J752" s="54"/>
      <c r="K752" s="54"/>
      <c r="L752" s="54"/>
      <c r="M752" s="54"/>
      <c r="P752" s="54"/>
    </row>
    <row r="753" ht="14.25" customHeight="1" spans="10:16">
      <c r="J753" s="54"/>
      <c r="K753" s="54"/>
      <c r="L753" s="54"/>
      <c r="M753" s="54"/>
      <c r="P753" s="54"/>
    </row>
    <row r="754" ht="14.25" customHeight="1" spans="10:16">
      <c r="J754" s="54"/>
      <c r="K754" s="54"/>
      <c r="L754" s="54"/>
      <c r="M754" s="54"/>
      <c r="P754" s="54"/>
    </row>
    <row r="755" ht="14.25" customHeight="1" spans="10:16">
      <c r="J755" s="54"/>
      <c r="K755" s="54"/>
      <c r="L755" s="54"/>
      <c r="M755" s="54"/>
      <c r="P755" s="54"/>
    </row>
    <row r="756" ht="14.25" customHeight="1" spans="10:16">
      <c r="J756" s="54"/>
      <c r="K756" s="54"/>
      <c r="L756" s="54"/>
      <c r="M756" s="54"/>
      <c r="P756" s="54"/>
    </row>
    <row r="757" ht="14.25" customHeight="1" spans="10:16">
      <c r="J757" s="54"/>
      <c r="K757" s="54"/>
      <c r="L757" s="54"/>
      <c r="M757" s="54"/>
      <c r="P757" s="54"/>
    </row>
    <row r="758" ht="14.25" customHeight="1" spans="10:16">
      <c r="J758" s="54"/>
      <c r="K758" s="54"/>
      <c r="L758" s="54"/>
      <c r="M758" s="54"/>
      <c r="P758" s="54"/>
    </row>
    <row r="759" ht="14.25" customHeight="1" spans="10:16">
      <c r="J759" s="54"/>
      <c r="K759" s="54"/>
      <c r="L759" s="54"/>
      <c r="M759" s="54"/>
      <c r="P759" s="54"/>
    </row>
    <row r="760" ht="14.25" customHeight="1" spans="10:16">
      <c r="J760" s="54"/>
      <c r="K760" s="54"/>
      <c r="L760" s="54"/>
      <c r="M760" s="54"/>
      <c r="P760" s="54"/>
    </row>
    <row r="761" ht="14.25" customHeight="1" spans="10:16">
      <c r="J761" s="54"/>
      <c r="K761" s="54"/>
      <c r="L761" s="54"/>
      <c r="M761" s="54"/>
      <c r="P761" s="54"/>
    </row>
    <row r="762" ht="14.25" customHeight="1" spans="10:16">
      <c r="J762" s="54"/>
      <c r="K762" s="54"/>
      <c r="L762" s="54"/>
      <c r="M762" s="54"/>
      <c r="P762" s="54"/>
    </row>
    <row r="763" ht="14.25" customHeight="1" spans="10:16">
      <c r="J763" s="54"/>
      <c r="K763" s="54"/>
      <c r="L763" s="54"/>
      <c r="M763" s="54"/>
      <c r="P763" s="54"/>
    </row>
    <row r="764" ht="14.25" customHeight="1" spans="10:16">
      <c r="J764" s="54"/>
      <c r="K764" s="54"/>
      <c r="L764" s="54"/>
      <c r="M764" s="54"/>
      <c r="P764" s="54"/>
    </row>
    <row r="765" ht="14.25" customHeight="1" spans="10:16">
      <c r="J765" s="54"/>
      <c r="K765" s="54"/>
      <c r="L765" s="54"/>
      <c r="M765" s="54"/>
      <c r="P765" s="54"/>
    </row>
    <row r="766" ht="14.25" customHeight="1" spans="10:16">
      <c r="J766" s="54"/>
      <c r="K766" s="54"/>
      <c r="L766" s="54"/>
      <c r="M766" s="54"/>
      <c r="P766" s="54"/>
    </row>
    <row r="767" ht="14.25" customHeight="1" spans="10:16">
      <c r="J767" s="54"/>
      <c r="K767" s="54"/>
      <c r="L767" s="54"/>
      <c r="M767" s="54"/>
      <c r="P767" s="54"/>
    </row>
    <row r="768" ht="14.25" customHeight="1" spans="10:16">
      <c r="J768" s="54"/>
      <c r="K768" s="54"/>
      <c r="L768" s="54"/>
      <c r="M768" s="54"/>
      <c r="P768" s="54"/>
    </row>
    <row r="769" ht="14.25" customHeight="1" spans="10:16">
      <c r="J769" s="54"/>
      <c r="K769" s="54"/>
      <c r="L769" s="54"/>
      <c r="M769" s="54"/>
      <c r="P769" s="54"/>
    </row>
    <row r="770" ht="14.25" customHeight="1" spans="10:16">
      <c r="J770" s="54"/>
      <c r="K770" s="54"/>
      <c r="L770" s="54"/>
      <c r="M770" s="54"/>
      <c r="P770" s="54"/>
    </row>
    <row r="771" ht="14.25" customHeight="1" spans="10:16">
      <c r="J771" s="54"/>
      <c r="K771" s="54"/>
      <c r="L771" s="54"/>
      <c r="M771" s="54"/>
      <c r="P771" s="54"/>
    </row>
    <row r="772" ht="14.25" customHeight="1" spans="10:16">
      <c r="J772" s="54"/>
      <c r="K772" s="54"/>
      <c r="L772" s="54"/>
      <c r="M772" s="54"/>
      <c r="P772" s="54"/>
    </row>
    <row r="773" ht="14.25" customHeight="1" spans="10:16">
      <c r="J773" s="54"/>
      <c r="K773" s="54"/>
      <c r="L773" s="54"/>
      <c r="M773" s="54"/>
      <c r="P773" s="54"/>
    </row>
    <row r="774" ht="14.25" customHeight="1" spans="10:16">
      <c r="J774" s="54"/>
      <c r="K774" s="54"/>
      <c r="L774" s="54"/>
      <c r="M774" s="54"/>
      <c r="P774" s="54"/>
    </row>
    <row r="775" ht="14.25" customHeight="1" spans="10:16">
      <c r="J775" s="54"/>
      <c r="K775" s="54"/>
      <c r="L775" s="54"/>
      <c r="M775" s="54"/>
      <c r="P775" s="54"/>
    </row>
    <row r="776" ht="14.25" customHeight="1" spans="10:16">
      <c r="J776" s="54"/>
      <c r="K776" s="54"/>
      <c r="L776" s="54"/>
      <c r="M776" s="54"/>
      <c r="P776" s="54"/>
    </row>
    <row r="777" ht="14.25" customHeight="1" spans="10:16">
      <c r="J777" s="54"/>
      <c r="K777" s="54"/>
      <c r="L777" s="54"/>
      <c r="M777" s="54"/>
      <c r="P777" s="54"/>
    </row>
    <row r="778" ht="14.25" customHeight="1" spans="10:16">
      <c r="J778" s="54"/>
      <c r="K778" s="54"/>
      <c r="L778" s="54"/>
      <c r="M778" s="54"/>
      <c r="P778" s="54"/>
    </row>
    <row r="779" ht="14.25" customHeight="1" spans="10:16">
      <c r="J779" s="54"/>
      <c r="K779" s="54"/>
      <c r="L779" s="54"/>
      <c r="M779" s="54"/>
      <c r="P779" s="54"/>
    </row>
    <row r="780" ht="14.25" customHeight="1" spans="10:16">
      <c r="J780" s="54"/>
      <c r="K780" s="54"/>
      <c r="L780" s="54"/>
      <c r="M780" s="54"/>
      <c r="P780" s="54"/>
    </row>
    <row r="781" ht="14.25" customHeight="1" spans="10:16">
      <c r="J781" s="54"/>
      <c r="K781" s="54"/>
      <c r="L781" s="54"/>
      <c r="M781" s="54"/>
      <c r="P781" s="54"/>
    </row>
    <row r="782" ht="14.25" customHeight="1" spans="10:16">
      <c r="J782" s="54"/>
      <c r="K782" s="54"/>
      <c r="L782" s="54"/>
      <c r="M782" s="54"/>
      <c r="P782" s="54"/>
    </row>
    <row r="783" ht="14.25" customHeight="1" spans="10:16">
      <c r="J783" s="54"/>
      <c r="K783" s="54"/>
      <c r="L783" s="54"/>
      <c r="M783" s="54"/>
      <c r="P783" s="54"/>
    </row>
    <row r="784" ht="14.25" customHeight="1" spans="10:16">
      <c r="J784" s="54"/>
      <c r="K784" s="54"/>
      <c r="L784" s="54"/>
      <c r="M784" s="54"/>
      <c r="P784" s="54"/>
    </row>
    <row r="785" ht="14.25" customHeight="1" spans="10:16">
      <c r="J785" s="54"/>
      <c r="K785" s="54"/>
      <c r="L785" s="54"/>
      <c r="M785" s="54"/>
      <c r="P785" s="54"/>
    </row>
    <row r="786" ht="14.25" customHeight="1" spans="10:16">
      <c r="J786" s="54"/>
      <c r="K786" s="54"/>
      <c r="L786" s="54"/>
      <c r="M786" s="54"/>
      <c r="P786" s="54"/>
    </row>
    <row r="787" ht="14.25" customHeight="1" spans="10:16">
      <c r="J787" s="54"/>
      <c r="K787" s="54"/>
      <c r="L787" s="54"/>
      <c r="M787" s="54"/>
      <c r="P787" s="54"/>
    </row>
    <row r="788" ht="14.25" customHeight="1" spans="10:16">
      <c r="J788" s="54"/>
      <c r="K788" s="54"/>
      <c r="L788" s="54"/>
      <c r="M788" s="54"/>
      <c r="P788" s="54"/>
    </row>
    <row r="789" ht="14.25" customHeight="1" spans="10:16">
      <c r="J789" s="54"/>
      <c r="K789" s="54"/>
      <c r="L789" s="54"/>
      <c r="M789" s="54"/>
      <c r="P789" s="54"/>
    </row>
    <row r="790" ht="14.25" customHeight="1" spans="10:16">
      <c r="J790" s="54"/>
      <c r="K790" s="54"/>
      <c r="L790" s="54"/>
      <c r="M790" s="54"/>
      <c r="P790" s="54"/>
    </row>
    <row r="791" ht="14.25" customHeight="1" spans="10:16">
      <c r="J791" s="54"/>
      <c r="K791" s="54"/>
      <c r="L791" s="54"/>
      <c r="M791" s="54"/>
      <c r="P791" s="54"/>
    </row>
    <row r="792" ht="14.25" customHeight="1" spans="10:16">
      <c r="J792" s="54"/>
      <c r="K792" s="54"/>
      <c r="L792" s="54"/>
      <c r="M792" s="54"/>
      <c r="P792" s="54"/>
    </row>
    <row r="793" ht="14.25" customHeight="1" spans="10:16">
      <c r="J793" s="54"/>
      <c r="K793" s="54"/>
      <c r="L793" s="54"/>
      <c r="M793" s="54"/>
      <c r="P793" s="54"/>
    </row>
    <row r="794" ht="14.25" customHeight="1" spans="10:16">
      <c r="J794" s="54"/>
      <c r="K794" s="54"/>
      <c r="L794" s="54"/>
      <c r="M794" s="54"/>
      <c r="P794" s="54"/>
    </row>
    <row r="795" ht="14.25" customHeight="1" spans="10:16">
      <c r="J795" s="54"/>
      <c r="K795" s="54"/>
      <c r="L795" s="54"/>
      <c r="M795" s="54"/>
      <c r="P795" s="54"/>
    </row>
    <row r="796" ht="14.25" customHeight="1" spans="10:16">
      <c r="J796" s="54"/>
      <c r="K796" s="54"/>
      <c r="L796" s="54"/>
      <c r="M796" s="54"/>
      <c r="P796" s="54"/>
    </row>
    <row r="797" ht="14.25" customHeight="1" spans="10:16">
      <c r="J797" s="54"/>
      <c r="K797" s="54"/>
      <c r="L797" s="54"/>
      <c r="M797" s="54"/>
      <c r="P797" s="54"/>
    </row>
    <row r="798" ht="14.25" customHeight="1" spans="10:16">
      <c r="J798" s="54"/>
      <c r="K798" s="54"/>
      <c r="L798" s="54"/>
      <c r="M798" s="54"/>
      <c r="P798" s="54"/>
    </row>
    <row r="799" ht="14.25" customHeight="1" spans="10:16">
      <c r="J799" s="54"/>
      <c r="K799" s="54"/>
      <c r="L799" s="54"/>
      <c r="M799" s="54"/>
      <c r="P799" s="54"/>
    </row>
    <row r="800" ht="14.25" customHeight="1" spans="10:16">
      <c r="J800" s="54"/>
      <c r="K800" s="54"/>
      <c r="L800" s="54"/>
      <c r="M800" s="54"/>
      <c r="P800" s="54"/>
    </row>
    <row r="801" ht="14.25" customHeight="1" spans="10:16">
      <c r="J801" s="54"/>
      <c r="K801" s="54"/>
      <c r="L801" s="54"/>
      <c r="M801" s="54"/>
      <c r="P801" s="54"/>
    </row>
    <row r="802" ht="14.25" customHeight="1" spans="10:16">
      <c r="J802" s="54"/>
      <c r="K802" s="54"/>
      <c r="L802" s="54"/>
      <c r="M802" s="54"/>
      <c r="P802" s="54"/>
    </row>
    <row r="803" ht="14.25" customHeight="1" spans="10:16">
      <c r="J803" s="54"/>
      <c r="K803" s="54"/>
      <c r="L803" s="54"/>
      <c r="M803" s="54"/>
      <c r="P803" s="54"/>
    </row>
    <row r="804" ht="14.25" customHeight="1" spans="10:16">
      <c r="J804" s="54"/>
      <c r="K804" s="54"/>
      <c r="L804" s="54"/>
      <c r="M804" s="54"/>
      <c r="P804" s="54"/>
    </row>
    <row r="805" ht="14.25" customHeight="1" spans="10:16">
      <c r="J805" s="54"/>
      <c r="K805" s="54"/>
      <c r="L805" s="54"/>
      <c r="M805" s="54"/>
      <c r="P805" s="54"/>
    </row>
    <row r="806" ht="14.25" customHeight="1" spans="10:16">
      <c r="J806" s="54"/>
      <c r="K806" s="54"/>
      <c r="L806" s="54"/>
      <c r="M806" s="54"/>
      <c r="P806" s="54"/>
    </row>
    <row r="807" ht="14.25" customHeight="1" spans="10:16">
      <c r="J807" s="54"/>
      <c r="K807" s="54"/>
      <c r="L807" s="54"/>
      <c r="M807" s="54"/>
      <c r="P807" s="54"/>
    </row>
    <row r="808" ht="14.25" customHeight="1" spans="10:16">
      <c r="J808" s="54"/>
      <c r="K808" s="54"/>
      <c r="L808" s="54"/>
      <c r="M808" s="54"/>
      <c r="P808" s="54"/>
    </row>
    <row r="809" ht="14.25" customHeight="1" spans="10:16">
      <c r="J809" s="54"/>
      <c r="K809" s="54"/>
      <c r="L809" s="54"/>
      <c r="M809" s="54"/>
      <c r="P809" s="54"/>
    </row>
    <row r="810" ht="14.25" customHeight="1" spans="10:16">
      <c r="J810" s="54"/>
      <c r="K810" s="54"/>
      <c r="L810" s="54"/>
      <c r="M810" s="54"/>
      <c r="P810" s="54"/>
    </row>
    <row r="811" ht="14.25" customHeight="1" spans="10:16">
      <c r="J811" s="54"/>
      <c r="K811" s="54"/>
      <c r="L811" s="54"/>
      <c r="M811" s="54"/>
      <c r="P811" s="54"/>
    </row>
    <row r="812" ht="14.25" customHeight="1" spans="10:16">
      <c r="J812" s="54"/>
      <c r="K812" s="54"/>
      <c r="L812" s="54"/>
      <c r="M812" s="54"/>
      <c r="P812" s="54"/>
    </row>
    <row r="813" ht="14.25" customHeight="1" spans="10:16">
      <c r="J813" s="54"/>
      <c r="K813" s="54"/>
      <c r="L813" s="54"/>
      <c r="M813" s="54"/>
      <c r="P813" s="54"/>
    </row>
    <row r="814" ht="14.25" customHeight="1" spans="10:16">
      <c r="J814" s="54"/>
      <c r="K814" s="54"/>
      <c r="L814" s="54"/>
      <c r="M814" s="54"/>
      <c r="P814" s="54"/>
    </row>
    <row r="815" ht="14.25" customHeight="1" spans="10:16">
      <c r="J815" s="54"/>
      <c r="K815" s="54"/>
      <c r="L815" s="54"/>
      <c r="M815" s="54"/>
      <c r="P815" s="54"/>
    </row>
    <row r="816" ht="14.25" customHeight="1" spans="10:16">
      <c r="J816" s="54"/>
      <c r="K816" s="54"/>
      <c r="L816" s="54"/>
      <c r="M816" s="54"/>
      <c r="P816" s="54"/>
    </row>
    <row r="817" ht="14.25" customHeight="1" spans="10:16">
      <c r="J817" s="54"/>
      <c r="K817" s="54"/>
      <c r="L817" s="54"/>
      <c r="M817" s="54"/>
      <c r="P817" s="54"/>
    </row>
    <row r="818" ht="14.25" customHeight="1" spans="10:16">
      <c r="J818" s="54"/>
      <c r="K818" s="54"/>
      <c r="L818" s="54"/>
      <c r="M818" s="54"/>
      <c r="P818" s="54"/>
    </row>
    <row r="819" ht="14.25" customHeight="1" spans="10:16">
      <c r="J819" s="54"/>
      <c r="K819" s="54"/>
      <c r="L819" s="54"/>
      <c r="M819" s="54"/>
      <c r="P819" s="54"/>
    </row>
    <row r="820" ht="14.25" customHeight="1" spans="10:16">
      <c r="J820" s="54"/>
      <c r="K820" s="54"/>
      <c r="L820" s="54"/>
      <c r="M820" s="54"/>
      <c r="P820" s="54"/>
    </row>
    <row r="821" ht="14.25" customHeight="1" spans="10:16">
      <c r="J821" s="54"/>
      <c r="K821" s="54"/>
      <c r="L821" s="54"/>
      <c r="M821" s="54"/>
      <c r="P821" s="54"/>
    </row>
    <row r="822" ht="14.25" customHeight="1" spans="10:16">
      <c r="J822" s="54"/>
      <c r="K822" s="54"/>
      <c r="L822" s="54"/>
      <c r="M822" s="54"/>
      <c r="P822" s="54"/>
    </row>
    <row r="823" ht="14.25" customHeight="1" spans="10:16">
      <c r="J823" s="54"/>
      <c r="K823" s="54"/>
      <c r="L823" s="54"/>
      <c r="M823" s="54"/>
      <c r="P823" s="54"/>
    </row>
    <row r="824" ht="14.25" customHeight="1" spans="10:16">
      <c r="J824" s="54"/>
      <c r="K824" s="54"/>
      <c r="L824" s="54"/>
      <c r="M824" s="54"/>
      <c r="P824" s="54"/>
    </row>
    <row r="825" ht="14.25" customHeight="1" spans="10:16">
      <c r="J825" s="54"/>
      <c r="K825" s="54"/>
      <c r="L825" s="54"/>
      <c r="M825" s="54"/>
      <c r="P825" s="54"/>
    </row>
    <row r="826" ht="14.25" customHeight="1" spans="10:16">
      <c r="J826" s="54"/>
      <c r="K826" s="54"/>
      <c r="L826" s="54"/>
      <c r="M826" s="54"/>
      <c r="P826" s="54"/>
    </row>
    <row r="827" ht="14.25" customHeight="1" spans="10:16">
      <c r="J827" s="54"/>
      <c r="K827" s="54"/>
      <c r="L827" s="54"/>
      <c r="M827" s="54"/>
      <c r="P827" s="54"/>
    </row>
    <row r="828" ht="14.25" customHeight="1" spans="10:16">
      <c r="J828" s="54"/>
      <c r="K828" s="54"/>
      <c r="L828" s="54"/>
      <c r="M828" s="54"/>
      <c r="P828" s="54"/>
    </row>
    <row r="829" ht="14.25" customHeight="1" spans="10:16">
      <c r="J829" s="54"/>
      <c r="K829" s="54"/>
      <c r="L829" s="54"/>
      <c r="M829" s="54"/>
      <c r="P829" s="54"/>
    </row>
    <row r="830" ht="14.25" customHeight="1" spans="10:16">
      <c r="J830" s="54"/>
      <c r="K830" s="54"/>
      <c r="L830" s="54"/>
      <c r="M830" s="54"/>
      <c r="P830" s="54"/>
    </row>
    <row r="831" ht="14.25" customHeight="1" spans="10:16">
      <c r="J831" s="54"/>
      <c r="K831" s="54"/>
      <c r="L831" s="54"/>
      <c r="M831" s="54"/>
      <c r="P831" s="54"/>
    </row>
    <row r="832" ht="14.25" customHeight="1" spans="10:16">
      <c r="J832" s="54"/>
      <c r="K832" s="54"/>
      <c r="L832" s="54"/>
      <c r="M832" s="54"/>
      <c r="P832" s="54"/>
    </row>
    <row r="833" ht="14.25" customHeight="1" spans="10:16">
      <c r="J833" s="54"/>
      <c r="K833" s="54"/>
      <c r="L833" s="54"/>
      <c r="M833" s="54"/>
      <c r="P833" s="54"/>
    </row>
    <row r="834" ht="14.25" customHeight="1" spans="10:16">
      <c r="J834" s="54"/>
      <c r="K834" s="54"/>
      <c r="L834" s="54"/>
      <c r="M834" s="54"/>
      <c r="P834" s="54"/>
    </row>
    <row r="835" ht="14.25" customHeight="1" spans="10:16">
      <c r="J835" s="54"/>
      <c r="K835" s="54"/>
      <c r="L835" s="54"/>
      <c r="M835" s="54"/>
      <c r="P835" s="54"/>
    </row>
    <row r="836" ht="14.25" customHeight="1" spans="10:16">
      <c r="J836" s="54"/>
      <c r="K836" s="54"/>
      <c r="L836" s="54"/>
      <c r="M836" s="54"/>
      <c r="P836" s="54"/>
    </row>
    <row r="837" ht="14.25" customHeight="1" spans="10:16">
      <c r="J837" s="54"/>
      <c r="K837" s="54"/>
      <c r="L837" s="54"/>
      <c r="M837" s="54"/>
      <c r="P837" s="54"/>
    </row>
    <row r="838" ht="14.25" customHeight="1" spans="10:16">
      <c r="J838" s="54"/>
      <c r="K838" s="54"/>
      <c r="L838" s="54"/>
      <c r="M838" s="54"/>
      <c r="P838" s="54"/>
    </row>
    <row r="839" ht="14.25" customHeight="1" spans="10:16">
      <c r="J839" s="54"/>
      <c r="K839" s="54"/>
      <c r="L839" s="54"/>
      <c r="M839" s="54"/>
      <c r="P839" s="54"/>
    </row>
    <row r="840" ht="14.25" customHeight="1" spans="10:16">
      <c r="J840" s="54"/>
      <c r="K840" s="54"/>
      <c r="L840" s="54"/>
      <c r="M840" s="54"/>
      <c r="P840" s="54"/>
    </row>
    <row r="841" ht="14.25" customHeight="1" spans="10:16">
      <c r="J841" s="54"/>
      <c r="K841" s="54"/>
      <c r="L841" s="54"/>
      <c r="M841" s="54"/>
      <c r="P841" s="54"/>
    </row>
    <row r="842" ht="14.25" customHeight="1" spans="10:16">
      <c r="J842" s="54"/>
      <c r="K842" s="54"/>
      <c r="L842" s="54"/>
      <c r="M842" s="54"/>
      <c r="P842" s="54"/>
    </row>
    <row r="843" ht="14.25" customHeight="1" spans="10:16">
      <c r="J843" s="54"/>
      <c r="K843" s="54"/>
      <c r="L843" s="54"/>
      <c r="M843" s="54"/>
      <c r="P843" s="54"/>
    </row>
    <row r="844" ht="14.25" customHeight="1" spans="10:16">
      <c r="J844" s="54"/>
      <c r="K844" s="54"/>
      <c r="L844" s="54"/>
      <c r="M844" s="54"/>
      <c r="P844" s="54"/>
    </row>
    <row r="845" ht="14.25" customHeight="1" spans="10:16">
      <c r="J845" s="54"/>
      <c r="K845" s="54"/>
      <c r="L845" s="54"/>
      <c r="M845" s="54"/>
      <c r="P845" s="54"/>
    </row>
    <row r="846" ht="14.25" customHeight="1" spans="10:16">
      <c r="J846" s="54"/>
      <c r="K846" s="54"/>
      <c r="L846" s="54"/>
      <c r="M846" s="54"/>
      <c r="P846" s="54"/>
    </row>
    <row r="847" ht="14.25" customHeight="1" spans="10:16">
      <c r="J847" s="54"/>
      <c r="K847" s="54"/>
      <c r="L847" s="54"/>
      <c r="M847" s="54"/>
      <c r="P847" s="54"/>
    </row>
    <row r="848" ht="14.25" customHeight="1" spans="10:16">
      <c r="J848" s="54"/>
      <c r="K848" s="54"/>
      <c r="L848" s="54"/>
      <c r="M848" s="54"/>
      <c r="P848" s="54"/>
    </row>
    <row r="849" ht="14.25" customHeight="1" spans="10:16">
      <c r="J849" s="54"/>
      <c r="K849" s="54"/>
      <c r="L849" s="54"/>
      <c r="M849" s="54"/>
      <c r="P849" s="54"/>
    </row>
    <row r="850" ht="14.25" customHeight="1" spans="10:16">
      <c r="J850" s="54"/>
      <c r="K850" s="54"/>
      <c r="L850" s="54"/>
      <c r="M850" s="54"/>
      <c r="P850" s="54"/>
    </row>
    <row r="851" ht="14.25" customHeight="1" spans="10:16">
      <c r="J851" s="54"/>
      <c r="K851" s="54"/>
      <c r="L851" s="54"/>
      <c r="M851" s="54"/>
      <c r="P851" s="54"/>
    </row>
    <row r="852" ht="14.25" customHeight="1" spans="10:16">
      <c r="J852" s="54"/>
      <c r="K852" s="54"/>
      <c r="L852" s="54"/>
      <c r="M852" s="54"/>
      <c r="P852" s="54"/>
    </row>
    <row r="853" ht="14.25" customHeight="1" spans="10:16">
      <c r="J853" s="54"/>
      <c r="K853" s="54"/>
      <c r="L853" s="54"/>
      <c r="M853" s="54"/>
      <c r="P853" s="54"/>
    </row>
    <row r="854" ht="14.25" customHeight="1" spans="10:16">
      <c r="J854" s="54"/>
      <c r="K854" s="54"/>
      <c r="L854" s="54"/>
      <c r="M854" s="54"/>
      <c r="P854" s="54"/>
    </row>
    <row r="855" ht="14.25" customHeight="1" spans="10:16">
      <c r="J855" s="54"/>
      <c r="K855" s="54"/>
      <c r="L855" s="54"/>
      <c r="M855" s="54"/>
      <c r="P855" s="54"/>
    </row>
    <row r="856" ht="14.25" customHeight="1" spans="10:16">
      <c r="J856" s="54"/>
      <c r="K856" s="54"/>
      <c r="L856" s="54"/>
      <c r="M856" s="54"/>
      <c r="P856" s="54"/>
    </row>
    <row r="857" ht="14.25" customHeight="1" spans="10:16">
      <c r="J857" s="54"/>
      <c r="K857" s="54"/>
      <c r="L857" s="54"/>
      <c r="M857" s="54"/>
      <c r="P857" s="54"/>
    </row>
    <row r="858" ht="14.25" customHeight="1" spans="10:16">
      <c r="J858" s="54"/>
      <c r="K858" s="54"/>
      <c r="L858" s="54"/>
      <c r="M858" s="54"/>
      <c r="P858" s="54"/>
    </row>
    <row r="859" ht="14.25" customHeight="1" spans="10:16">
      <c r="J859" s="54"/>
      <c r="K859" s="54"/>
      <c r="L859" s="54"/>
      <c r="M859" s="54"/>
      <c r="P859" s="54"/>
    </row>
    <row r="860" ht="14.25" customHeight="1" spans="10:16">
      <c r="J860" s="54"/>
      <c r="K860" s="54"/>
      <c r="L860" s="54"/>
      <c r="M860" s="54"/>
      <c r="P860" s="54"/>
    </row>
    <row r="861" ht="14.25" customHeight="1" spans="10:16">
      <c r="J861" s="54"/>
      <c r="K861" s="54"/>
      <c r="L861" s="54"/>
      <c r="M861" s="54"/>
      <c r="P861" s="54"/>
    </row>
    <row r="862" ht="14.25" customHeight="1" spans="10:16">
      <c r="J862" s="54"/>
      <c r="K862" s="54"/>
      <c r="L862" s="54"/>
      <c r="M862" s="54"/>
      <c r="P862" s="54"/>
    </row>
    <row r="863" ht="14.25" customHeight="1" spans="10:16">
      <c r="J863" s="54"/>
      <c r="K863" s="54"/>
      <c r="L863" s="54"/>
      <c r="M863" s="54"/>
      <c r="P863" s="54"/>
    </row>
    <row r="864" ht="14.25" customHeight="1" spans="10:16">
      <c r="J864" s="54"/>
      <c r="K864" s="54"/>
      <c r="L864" s="54"/>
      <c r="M864" s="54"/>
      <c r="P864" s="54"/>
    </row>
    <row r="865" ht="14.25" customHeight="1" spans="10:16">
      <c r="J865" s="54"/>
      <c r="K865" s="54"/>
      <c r="L865" s="54"/>
      <c r="M865" s="54"/>
      <c r="P865" s="54"/>
    </row>
    <row r="866" ht="14.25" customHeight="1" spans="10:16">
      <c r="J866" s="54"/>
      <c r="K866" s="54"/>
      <c r="L866" s="54"/>
      <c r="M866" s="54"/>
      <c r="P866" s="54"/>
    </row>
    <row r="867" ht="14.25" customHeight="1" spans="10:16">
      <c r="J867" s="54"/>
      <c r="K867" s="54"/>
      <c r="L867" s="54"/>
      <c r="M867" s="54"/>
      <c r="P867" s="54"/>
    </row>
    <row r="868" ht="14.25" customHeight="1" spans="10:16">
      <c r="J868" s="54"/>
      <c r="K868" s="54"/>
      <c r="L868" s="54"/>
      <c r="M868" s="54"/>
      <c r="P868" s="54"/>
    </row>
    <row r="869" ht="14.25" customHeight="1" spans="10:16">
      <c r="J869" s="54"/>
      <c r="K869" s="54"/>
      <c r="L869" s="54"/>
      <c r="M869" s="54"/>
      <c r="P869" s="54"/>
    </row>
    <row r="870" ht="14.25" customHeight="1" spans="10:16">
      <c r="J870" s="54"/>
      <c r="K870" s="54"/>
      <c r="L870" s="54"/>
      <c r="M870" s="54"/>
      <c r="P870" s="54"/>
    </row>
    <row r="871" ht="14.25" customHeight="1" spans="10:16">
      <c r="J871" s="54"/>
      <c r="K871" s="54"/>
      <c r="L871" s="54"/>
      <c r="M871" s="54"/>
      <c r="P871" s="54"/>
    </row>
    <row r="872" ht="14.25" customHeight="1" spans="10:16">
      <c r="J872" s="54"/>
      <c r="K872" s="54"/>
      <c r="L872" s="54"/>
      <c r="M872" s="54"/>
      <c r="P872" s="54"/>
    </row>
    <row r="873" ht="14.25" customHeight="1" spans="10:16">
      <c r="J873" s="54"/>
      <c r="K873" s="54"/>
      <c r="L873" s="54"/>
      <c r="M873" s="54"/>
      <c r="P873" s="54"/>
    </row>
    <row r="874" ht="14.25" customHeight="1" spans="10:16">
      <c r="J874" s="54"/>
      <c r="K874" s="54"/>
      <c r="L874" s="54"/>
      <c r="M874" s="54"/>
      <c r="P874" s="54"/>
    </row>
    <row r="875" ht="14.25" customHeight="1" spans="10:16">
      <c r="J875" s="54"/>
      <c r="K875" s="54"/>
      <c r="L875" s="54"/>
      <c r="M875" s="54"/>
      <c r="P875" s="54"/>
    </row>
    <row r="876" ht="14.25" customHeight="1" spans="10:16">
      <c r="J876" s="54"/>
      <c r="K876" s="54"/>
      <c r="L876" s="54"/>
      <c r="M876" s="54"/>
      <c r="P876" s="54"/>
    </row>
    <row r="877" ht="14.25" customHeight="1" spans="10:16">
      <c r="J877" s="54"/>
      <c r="K877" s="54"/>
      <c r="L877" s="54"/>
      <c r="M877" s="54"/>
      <c r="P877" s="54"/>
    </row>
    <row r="878" ht="14.25" customHeight="1" spans="10:16">
      <c r="J878" s="54"/>
      <c r="K878" s="54"/>
      <c r="L878" s="54"/>
      <c r="M878" s="54"/>
      <c r="P878" s="54"/>
    </row>
    <row r="879" ht="14.25" customHeight="1" spans="10:16">
      <c r="J879" s="54"/>
      <c r="K879" s="54"/>
      <c r="L879" s="54"/>
      <c r="M879" s="54"/>
      <c r="P879" s="54"/>
    </row>
    <row r="880" ht="14.25" customHeight="1" spans="10:16">
      <c r="J880" s="54"/>
      <c r="K880" s="54"/>
      <c r="L880" s="54"/>
      <c r="M880" s="54"/>
      <c r="P880" s="54"/>
    </row>
    <row r="881" ht="14.25" customHeight="1" spans="10:16">
      <c r="J881" s="54"/>
      <c r="K881" s="54"/>
      <c r="L881" s="54"/>
      <c r="M881" s="54"/>
      <c r="P881" s="54"/>
    </row>
    <row r="882" ht="14.25" customHeight="1" spans="10:16">
      <c r="J882" s="54"/>
      <c r="K882" s="54"/>
      <c r="L882" s="54"/>
      <c r="M882" s="54"/>
      <c r="P882" s="54"/>
    </row>
    <row r="883" ht="14.25" customHeight="1" spans="10:16">
      <c r="J883" s="54"/>
      <c r="K883" s="54"/>
      <c r="L883" s="54"/>
      <c r="M883" s="54"/>
      <c r="P883" s="54"/>
    </row>
    <row r="884" ht="14.25" customHeight="1" spans="10:16">
      <c r="J884" s="54"/>
      <c r="K884" s="54"/>
      <c r="L884" s="54"/>
      <c r="M884" s="54"/>
      <c r="P884" s="54"/>
    </row>
    <row r="885" ht="14.25" customHeight="1" spans="10:16">
      <c r="J885" s="54"/>
      <c r="K885" s="54"/>
      <c r="L885" s="54"/>
      <c r="M885" s="54"/>
      <c r="P885" s="54"/>
    </row>
    <row r="886" ht="14.25" customHeight="1" spans="10:16">
      <c r="J886" s="54"/>
      <c r="K886" s="54"/>
      <c r="L886" s="54"/>
      <c r="M886" s="54"/>
      <c r="P886" s="54"/>
    </row>
    <row r="887" ht="14.25" customHeight="1" spans="10:16">
      <c r="J887" s="54"/>
      <c r="K887" s="54"/>
      <c r="L887" s="54"/>
      <c r="M887" s="54"/>
      <c r="P887" s="54"/>
    </row>
    <row r="888" ht="14.25" customHeight="1" spans="10:16">
      <c r="J888" s="54"/>
      <c r="K888" s="54"/>
      <c r="L888" s="54"/>
      <c r="M888" s="54"/>
      <c r="P888" s="54"/>
    </row>
    <row r="889" ht="14.25" customHeight="1" spans="10:16">
      <c r="J889" s="54"/>
      <c r="K889" s="54"/>
      <c r="L889" s="54"/>
      <c r="M889" s="54"/>
      <c r="P889" s="54"/>
    </row>
    <row r="890" ht="14.25" customHeight="1" spans="10:16">
      <c r="J890" s="54"/>
      <c r="K890" s="54"/>
      <c r="L890" s="54"/>
      <c r="M890" s="54"/>
      <c r="P890" s="54"/>
    </row>
    <row r="891" ht="14.25" customHeight="1" spans="10:16">
      <c r="J891" s="54"/>
      <c r="K891" s="54"/>
      <c r="L891" s="54"/>
      <c r="M891" s="54"/>
      <c r="P891" s="54"/>
    </row>
    <row r="892" ht="14.25" customHeight="1" spans="10:16">
      <c r="J892" s="54"/>
      <c r="K892" s="54"/>
      <c r="L892" s="54"/>
      <c r="M892" s="54"/>
      <c r="P892" s="54"/>
    </row>
    <row r="893" ht="14.25" customHeight="1" spans="10:16">
      <c r="J893" s="54"/>
      <c r="K893" s="54"/>
      <c r="L893" s="54"/>
      <c r="M893" s="54"/>
      <c r="P893" s="54"/>
    </row>
    <row r="894" ht="14.25" customHeight="1" spans="10:16">
      <c r="J894" s="54"/>
      <c r="K894" s="54"/>
      <c r="L894" s="54"/>
      <c r="M894" s="54"/>
      <c r="P894" s="54"/>
    </row>
    <row r="895" ht="14.25" customHeight="1" spans="10:16">
      <c r="J895" s="54"/>
      <c r="K895" s="54"/>
      <c r="L895" s="54"/>
      <c r="M895" s="54"/>
      <c r="P895" s="54"/>
    </row>
    <row r="896" ht="14.25" customHeight="1" spans="10:16">
      <c r="J896" s="54"/>
      <c r="K896" s="54"/>
      <c r="L896" s="54"/>
      <c r="M896" s="54"/>
      <c r="P896" s="54"/>
    </row>
    <row r="897" ht="14.25" customHeight="1" spans="10:16">
      <c r="J897" s="54"/>
      <c r="K897" s="54"/>
      <c r="L897" s="54"/>
      <c r="M897" s="54"/>
      <c r="P897" s="54"/>
    </row>
    <row r="898" ht="14.25" customHeight="1" spans="10:16">
      <c r="J898" s="54"/>
      <c r="K898" s="54"/>
      <c r="L898" s="54"/>
      <c r="M898" s="54"/>
      <c r="P898" s="54"/>
    </row>
    <row r="899" ht="14.25" customHeight="1" spans="10:16">
      <c r="J899" s="54"/>
      <c r="K899" s="54"/>
      <c r="L899" s="54"/>
      <c r="M899" s="54"/>
      <c r="P899" s="54"/>
    </row>
    <row r="900" ht="14.25" customHeight="1" spans="10:16">
      <c r="J900" s="54"/>
      <c r="K900" s="54"/>
      <c r="L900" s="54"/>
      <c r="M900" s="54"/>
      <c r="P900" s="54"/>
    </row>
    <row r="901" ht="14.25" customHeight="1" spans="10:16">
      <c r="J901" s="54"/>
      <c r="K901" s="54"/>
      <c r="L901" s="54"/>
      <c r="M901" s="54"/>
      <c r="P901" s="54"/>
    </row>
    <row r="902" ht="14.25" customHeight="1" spans="10:16">
      <c r="J902" s="54"/>
      <c r="K902" s="54"/>
      <c r="L902" s="54"/>
      <c r="M902" s="54"/>
      <c r="P902" s="54"/>
    </row>
    <row r="903" ht="14.25" customHeight="1" spans="10:16">
      <c r="J903" s="54"/>
      <c r="K903" s="54"/>
      <c r="L903" s="54"/>
      <c r="M903" s="54"/>
      <c r="P903" s="54"/>
    </row>
    <row r="904" ht="14.25" customHeight="1" spans="10:16">
      <c r="J904" s="54"/>
      <c r="K904" s="54"/>
      <c r="L904" s="54"/>
      <c r="M904" s="54"/>
      <c r="P904" s="54"/>
    </row>
    <row r="905" ht="14.25" customHeight="1" spans="10:16">
      <c r="J905" s="54"/>
      <c r="K905" s="54"/>
      <c r="L905" s="54"/>
      <c r="M905" s="54"/>
      <c r="P905" s="54"/>
    </row>
    <row r="906" ht="14.25" customHeight="1" spans="10:16">
      <c r="J906" s="54"/>
      <c r="K906" s="54"/>
      <c r="L906" s="54"/>
      <c r="M906" s="54"/>
      <c r="P906" s="54"/>
    </row>
    <row r="907" ht="14.25" customHeight="1" spans="10:16">
      <c r="J907" s="54"/>
      <c r="K907" s="54"/>
      <c r="L907" s="54"/>
      <c r="M907" s="54"/>
      <c r="P907" s="54"/>
    </row>
    <row r="908" ht="14.25" customHeight="1" spans="10:16">
      <c r="J908" s="54"/>
      <c r="K908" s="54"/>
      <c r="L908" s="54"/>
      <c r="M908" s="54"/>
      <c r="P908" s="54"/>
    </row>
    <row r="909" ht="14.25" customHeight="1" spans="10:16">
      <c r="J909" s="54"/>
      <c r="K909" s="54"/>
      <c r="L909" s="54"/>
      <c r="M909" s="54"/>
      <c r="P909" s="54"/>
    </row>
    <row r="910" ht="14.25" customHeight="1" spans="10:16">
      <c r="J910" s="54"/>
      <c r="K910" s="54"/>
      <c r="L910" s="54"/>
      <c r="M910" s="54"/>
      <c r="P910" s="54"/>
    </row>
    <row r="911" ht="14.25" customHeight="1" spans="10:16">
      <c r="J911" s="54"/>
      <c r="K911" s="54"/>
      <c r="L911" s="54"/>
      <c r="M911" s="54"/>
      <c r="P911" s="54"/>
    </row>
    <row r="912" ht="14.25" customHeight="1" spans="10:16">
      <c r="J912" s="54"/>
      <c r="K912" s="54"/>
      <c r="L912" s="54"/>
      <c r="M912" s="54"/>
      <c r="P912" s="54"/>
    </row>
    <row r="913" ht="14.25" customHeight="1" spans="10:16">
      <c r="J913" s="54"/>
      <c r="K913" s="54"/>
      <c r="L913" s="54"/>
      <c r="M913" s="54"/>
      <c r="P913" s="54"/>
    </row>
    <row r="914" ht="14.25" customHeight="1" spans="10:16">
      <c r="J914" s="54"/>
      <c r="K914" s="54"/>
      <c r="L914" s="54"/>
      <c r="M914" s="54"/>
      <c r="P914" s="54"/>
    </row>
    <row r="915" ht="14.25" customHeight="1" spans="10:16">
      <c r="J915" s="54"/>
      <c r="K915" s="54"/>
      <c r="L915" s="54"/>
      <c r="M915" s="54"/>
      <c r="P915" s="54"/>
    </row>
    <row r="916" ht="14.25" customHeight="1" spans="10:16">
      <c r="J916" s="54"/>
      <c r="K916" s="54"/>
      <c r="L916" s="54"/>
      <c r="M916" s="54"/>
      <c r="P916" s="54"/>
    </row>
    <row r="917" ht="14.25" customHeight="1" spans="10:16">
      <c r="J917" s="54"/>
      <c r="K917" s="54"/>
      <c r="L917" s="54"/>
      <c r="M917" s="54"/>
      <c r="P917" s="54"/>
    </row>
    <row r="918" ht="14.25" customHeight="1" spans="10:16">
      <c r="J918" s="54"/>
      <c r="K918" s="54"/>
      <c r="L918" s="54"/>
      <c r="M918" s="54"/>
      <c r="P918" s="54"/>
    </row>
    <row r="919" ht="14.25" customHeight="1" spans="10:16">
      <c r="J919" s="54"/>
      <c r="K919" s="54"/>
      <c r="L919" s="54"/>
      <c r="M919" s="54"/>
      <c r="P919" s="54"/>
    </row>
    <row r="920" ht="14.25" customHeight="1" spans="10:16">
      <c r="J920" s="54"/>
      <c r="K920" s="54"/>
      <c r="L920" s="54"/>
      <c r="M920" s="54"/>
      <c r="P920" s="54"/>
    </row>
    <row r="921" ht="14.25" customHeight="1" spans="10:16">
      <c r="J921" s="54"/>
      <c r="K921" s="54"/>
      <c r="L921" s="54"/>
      <c r="M921" s="54"/>
      <c r="P921" s="54"/>
    </row>
    <row r="922" ht="14.25" customHeight="1" spans="10:16">
      <c r="J922" s="54"/>
      <c r="K922" s="54"/>
      <c r="L922" s="54"/>
      <c r="M922" s="54"/>
      <c r="P922" s="54"/>
    </row>
    <row r="923" ht="14.25" customHeight="1" spans="10:16">
      <c r="J923" s="54"/>
      <c r="K923" s="54"/>
      <c r="L923" s="54"/>
      <c r="M923" s="54"/>
      <c r="P923" s="54"/>
    </row>
    <row r="924" ht="14.25" customHeight="1" spans="10:16">
      <c r="J924" s="54"/>
      <c r="K924" s="54"/>
      <c r="L924" s="54"/>
      <c r="M924" s="54"/>
      <c r="P924" s="54"/>
    </row>
    <row r="925" ht="14.25" customHeight="1" spans="10:16">
      <c r="J925" s="54"/>
      <c r="K925" s="54"/>
      <c r="L925" s="54"/>
      <c r="M925" s="54"/>
      <c r="P925" s="54"/>
    </row>
    <row r="926" ht="14.25" customHeight="1" spans="10:16">
      <c r="J926" s="54"/>
      <c r="K926" s="54"/>
      <c r="L926" s="54"/>
      <c r="M926" s="54"/>
      <c r="P926" s="54"/>
    </row>
    <row r="927" ht="14.25" customHeight="1" spans="10:16">
      <c r="J927" s="54"/>
      <c r="K927" s="54"/>
      <c r="L927" s="54"/>
      <c r="M927" s="54"/>
      <c r="P927" s="54"/>
    </row>
    <row r="928" ht="14.25" customHeight="1" spans="10:16">
      <c r="J928" s="54"/>
      <c r="K928" s="54"/>
      <c r="L928" s="54"/>
      <c r="M928" s="54"/>
      <c r="P928" s="54"/>
    </row>
    <row r="929" ht="14.25" customHeight="1" spans="10:16">
      <c r="J929" s="54"/>
      <c r="K929" s="54"/>
      <c r="L929" s="54"/>
      <c r="M929" s="54"/>
      <c r="P929" s="54"/>
    </row>
    <row r="930" ht="14.25" customHeight="1" spans="10:16">
      <c r="J930" s="54"/>
      <c r="K930" s="54"/>
      <c r="L930" s="54"/>
      <c r="M930" s="54"/>
      <c r="P930" s="54"/>
    </row>
    <row r="931" ht="14.25" customHeight="1" spans="10:16">
      <c r="J931" s="54"/>
      <c r="K931" s="54"/>
      <c r="L931" s="54"/>
      <c r="M931" s="54"/>
      <c r="P931" s="54"/>
    </row>
    <row r="932" ht="14.25" customHeight="1" spans="10:16">
      <c r="J932" s="54"/>
      <c r="K932" s="54"/>
      <c r="L932" s="54"/>
      <c r="M932" s="54"/>
      <c r="P932" s="54"/>
    </row>
    <row r="933" ht="14.25" customHeight="1" spans="10:16">
      <c r="J933" s="54"/>
      <c r="K933" s="54"/>
      <c r="L933" s="54"/>
      <c r="M933" s="54"/>
      <c r="P933" s="54"/>
    </row>
    <row r="934" ht="14.25" customHeight="1" spans="10:16">
      <c r="J934" s="54"/>
      <c r="K934" s="54"/>
      <c r="L934" s="54"/>
      <c r="M934" s="54"/>
      <c r="P934" s="54"/>
    </row>
    <row r="935" ht="14.25" customHeight="1" spans="10:16">
      <c r="J935" s="54"/>
      <c r="K935" s="54"/>
      <c r="L935" s="54"/>
      <c r="M935" s="54"/>
      <c r="P935" s="54"/>
    </row>
    <row r="936" ht="14.25" customHeight="1" spans="10:16">
      <c r="J936" s="54"/>
      <c r="K936" s="54"/>
      <c r="L936" s="54"/>
      <c r="M936" s="54"/>
      <c r="P936" s="54"/>
    </row>
    <row r="937" ht="14.25" customHeight="1" spans="10:16">
      <c r="J937" s="54"/>
      <c r="K937" s="54"/>
      <c r="L937" s="54"/>
      <c r="M937" s="54"/>
      <c r="P937" s="54"/>
    </row>
    <row r="938" ht="14.25" customHeight="1" spans="10:16">
      <c r="J938" s="54"/>
      <c r="K938" s="54"/>
      <c r="L938" s="54"/>
      <c r="M938" s="54"/>
      <c r="P938" s="54"/>
    </row>
    <row r="939" ht="14.25" customHeight="1" spans="10:16">
      <c r="J939" s="54"/>
      <c r="K939" s="54"/>
      <c r="L939" s="54"/>
      <c r="M939" s="54"/>
      <c r="P939" s="54"/>
    </row>
    <row r="940" ht="14.25" customHeight="1" spans="10:16">
      <c r="J940" s="54"/>
      <c r="K940" s="54"/>
      <c r="L940" s="54"/>
      <c r="M940" s="54"/>
      <c r="P940" s="54"/>
    </row>
    <row r="941" ht="14.25" customHeight="1" spans="10:16">
      <c r="J941" s="54"/>
      <c r="K941" s="54"/>
      <c r="L941" s="54"/>
      <c r="M941" s="54"/>
      <c r="P941" s="54"/>
    </row>
    <row r="942" ht="14.25" customHeight="1" spans="10:16">
      <c r="J942" s="54"/>
      <c r="K942" s="54"/>
      <c r="L942" s="54"/>
      <c r="M942" s="54"/>
      <c r="P942" s="54"/>
    </row>
    <row r="943" ht="14.25" customHeight="1" spans="10:16">
      <c r="J943" s="54"/>
      <c r="K943" s="54"/>
      <c r="L943" s="54"/>
      <c r="M943" s="54"/>
      <c r="P943" s="54"/>
    </row>
    <row r="944" ht="14.25" customHeight="1" spans="10:16">
      <c r="J944" s="54"/>
      <c r="K944" s="54"/>
      <c r="L944" s="54"/>
      <c r="M944" s="54"/>
      <c r="P944" s="54"/>
    </row>
    <row r="945" ht="14.25" customHeight="1" spans="10:16">
      <c r="J945" s="54"/>
      <c r="K945" s="54"/>
      <c r="L945" s="54"/>
      <c r="M945" s="54"/>
      <c r="P945" s="54"/>
    </row>
    <row r="946" ht="14.25" customHeight="1" spans="10:16">
      <c r="J946" s="54"/>
      <c r="K946" s="54"/>
      <c r="L946" s="54"/>
      <c r="M946" s="54"/>
      <c r="P946" s="54"/>
    </row>
    <row r="947" ht="14.25" customHeight="1" spans="10:16">
      <c r="J947" s="54"/>
      <c r="K947" s="54"/>
      <c r="L947" s="54"/>
      <c r="M947" s="54"/>
      <c r="P947" s="54"/>
    </row>
    <row r="948" ht="14.25" customHeight="1" spans="10:16">
      <c r="J948" s="54"/>
      <c r="K948" s="54"/>
      <c r="L948" s="54"/>
      <c r="M948" s="54"/>
      <c r="P948" s="54"/>
    </row>
    <row r="949" ht="14.25" customHeight="1" spans="10:16">
      <c r="J949" s="54"/>
      <c r="K949" s="54"/>
      <c r="L949" s="54"/>
      <c r="M949" s="54"/>
      <c r="P949" s="54"/>
    </row>
    <row r="950" ht="14.25" customHeight="1" spans="10:16">
      <c r="J950" s="54"/>
      <c r="K950" s="54"/>
      <c r="L950" s="54"/>
      <c r="M950" s="54"/>
      <c r="P950" s="54"/>
    </row>
    <row r="951" ht="14.25" customHeight="1" spans="10:16">
      <c r="J951" s="54"/>
      <c r="K951" s="54"/>
      <c r="L951" s="54"/>
      <c r="M951" s="54"/>
      <c r="P951" s="54"/>
    </row>
    <row r="952" ht="14.25" customHeight="1" spans="10:16">
      <c r="J952" s="54"/>
      <c r="K952" s="54"/>
      <c r="L952" s="54"/>
      <c r="M952" s="54"/>
      <c r="P952" s="54"/>
    </row>
    <row r="953" ht="14.25" customHeight="1" spans="10:16">
      <c r="J953" s="54"/>
      <c r="K953" s="54"/>
      <c r="L953" s="54"/>
      <c r="M953" s="54"/>
      <c r="P953" s="54"/>
    </row>
    <row r="954" ht="14.25" customHeight="1" spans="10:16">
      <c r="J954" s="54"/>
      <c r="K954" s="54"/>
      <c r="L954" s="54"/>
      <c r="M954" s="54"/>
      <c r="P954" s="54"/>
    </row>
    <row r="955" ht="14.25" customHeight="1" spans="10:16">
      <c r="J955" s="54"/>
      <c r="K955" s="54"/>
      <c r="L955" s="54"/>
      <c r="M955" s="54"/>
      <c r="P955" s="54"/>
    </row>
    <row r="956" ht="14.25" customHeight="1" spans="10:16">
      <c r="J956" s="54"/>
      <c r="K956" s="54"/>
      <c r="L956" s="54"/>
      <c r="M956" s="54"/>
      <c r="P956" s="54"/>
    </row>
    <row r="957" ht="14.25" customHeight="1" spans="10:16">
      <c r="J957" s="54"/>
      <c r="K957" s="54"/>
      <c r="L957" s="54"/>
      <c r="M957" s="54"/>
      <c r="P957" s="54"/>
    </row>
    <row r="958" ht="14.25" customHeight="1" spans="10:16">
      <c r="J958" s="54"/>
      <c r="K958" s="54"/>
      <c r="L958" s="54"/>
      <c r="M958" s="54"/>
      <c r="P958" s="54"/>
    </row>
    <row r="959" ht="14.25" customHeight="1" spans="10:16">
      <c r="J959" s="54"/>
      <c r="K959" s="54"/>
      <c r="L959" s="54"/>
      <c r="M959" s="54"/>
      <c r="P959" s="54"/>
    </row>
    <row r="960" ht="14.25" customHeight="1" spans="10:16">
      <c r="J960" s="54"/>
      <c r="K960" s="54"/>
      <c r="L960" s="54"/>
      <c r="M960" s="54"/>
      <c r="P960" s="54"/>
    </row>
    <row r="961" ht="14.25" customHeight="1" spans="10:16">
      <c r="J961" s="54"/>
      <c r="K961" s="54"/>
      <c r="L961" s="54"/>
      <c r="M961" s="54"/>
      <c r="P961" s="54"/>
    </row>
    <row r="962" ht="14.25" customHeight="1" spans="10:16">
      <c r="J962" s="54"/>
      <c r="K962" s="54"/>
      <c r="L962" s="54"/>
      <c r="M962" s="54"/>
      <c r="P962" s="54"/>
    </row>
    <row r="963" ht="14.25" customHeight="1" spans="10:16">
      <c r="J963" s="54"/>
      <c r="K963" s="54"/>
      <c r="L963" s="54"/>
      <c r="M963" s="54"/>
      <c r="P963" s="54"/>
    </row>
    <row r="964" ht="14.25" customHeight="1" spans="10:16">
      <c r="J964" s="54"/>
      <c r="K964" s="54"/>
      <c r="L964" s="54"/>
      <c r="M964" s="54"/>
      <c r="P964" s="54"/>
    </row>
    <row r="965" ht="14.25" customHeight="1" spans="10:16">
      <c r="J965" s="54"/>
      <c r="K965" s="54"/>
      <c r="L965" s="54"/>
      <c r="M965" s="54"/>
      <c r="P965" s="54"/>
    </row>
    <row r="966" ht="14.25" customHeight="1" spans="10:16">
      <c r="J966" s="54"/>
      <c r="K966" s="54"/>
      <c r="L966" s="54"/>
      <c r="M966" s="54"/>
      <c r="P966" s="54"/>
    </row>
    <row r="967" ht="14.25" customHeight="1" spans="10:16">
      <c r="J967" s="54"/>
      <c r="K967" s="54"/>
      <c r="L967" s="54"/>
      <c r="M967" s="54"/>
      <c r="P967" s="54"/>
    </row>
    <row r="968" ht="14.25" customHeight="1" spans="10:16">
      <c r="J968" s="54"/>
      <c r="K968" s="54"/>
      <c r="L968" s="54"/>
      <c r="M968" s="54"/>
      <c r="P968" s="54"/>
    </row>
    <row r="969" ht="14.25" customHeight="1" spans="10:16">
      <c r="J969" s="54"/>
      <c r="K969" s="54"/>
      <c r="L969" s="54"/>
      <c r="M969" s="54"/>
      <c r="P969" s="54"/>
    </row>
    <row r="970" ht="14.25" customHeight="1" spans="10:16">
      <c r="J970" s="54"/>
      <c r="K970" s="54"/>
      <c r="L970" s="54"/>
      <c r="M970" s="54"/>
      <c r="P970" s="54"/>
    </row>
    <row r="971" ht="14.25" customHeight="1" spans="10:16">
      <c r="J971" s="54"/>
      <c r="K971" s="54"/>
      <c r="L971" s="54"/>
      <c r="M971" s="54"/>
      <c r="P971" s="54"/>
    </row>
    <row r="972" ht="14.25" customHeight="1" spans="10:16">
      <c r="J972" s="54"/>
      <c r="K972" s="54"/>
      <c r="L972" s="54"/>
      <c r="M972" s="54"/>
      <c r="P972" s="54"/>
    </row>
    <row r="973" ht="14.25" customHeight="1" spans="10:16">
      <c r="J973" s="54"/>
      <c r="K973" s="54"/>
      <c r="L973" s="54"/>
      <c r="M973" s="54"/>
      <c r="P973" s="54"/>
    </row>
    <row r="974" ht="14.25" customHeight="1" spans="10:16">
      <c r="J974" s="54"/>
      <c r="K974" s="54"/>
      <c r="L974" s="54"/>
      <c r="M974" s="54"/>
      <c r="P974" s="54"/>
    </row>
    <row r="975" ht="14.25" customHeight="1" spans="10:16">
      <c r="J975" s="54"/>
      <c r="K975" s="54"/>
      <c r="L975" s="54"/>
      <c r="M975" s="54"/>
      <c r="P975" s="54"/>
    </row>
    <row r="976" ht="14.25" customHeight="1" spans="10:16">
      <c r="J976" s="54"/>
      <c r="K976" s="54"/>
      <c r="L976" s="54"/>
      <c r="M976" s="54"/>
      <c r="P976" s="54"/>
    </row>
    <row r="977" ht="14.25" customHeight="1" spans="10:16">
      <c r="J977" s="54"/>
      <c r="K977" s="54"/>
      <c r="L977" s="54"/>
      <c r="M977" s="54"/>
      <c r="P977" s="54"/>
    </row>
    <row r="978" ht="14.25" customHeight="1" spans="10:16">
      <c r="J978" s="54"/>
      <c r="K978" s="54"/>
      <c r="L978" s="54"/>
      <c r="M978" s="54"/>
      <c r="P978" s="54"/>
    </row>
    <row r="979" ht="14.25" customHeight="1" spans="10:16">
      <c r="J979" s="54"/>
      <c r="K979" s="54"/>
      <c r="L979" s="54"/>
      <c r="M979" s="54"/>
      <c r="P979" s="54"/>
    </row>
    <row r="980" ht="14.25" customHeight="1" spans="10:16">
      <c r="J980" s="54"/>
      <c r="K980" s="54"/>
      <c r="L980" s="54"/>
      <c r="M980" s="54"/>
      <c r="P980" s="54"/>
    </row>
    <row r="981" ht="14.25" customHeight="1" spans="10:16">
      <c r="J981" s="54"/>
      <c r="K981" s="54"/>
      <c r="L981" s="54"/>
      <c r="M981" s="54"/>
      <c r="P981" s="54"/>
    </row>
    <row r="982" ht="14.25" customHeight="1" spans="10:16">
      <c r="J982" s="54"/>
      <c r="K982" s="54"/>
      <c r="L982" s="54"/>
      <c r="M982" s="54"/>
      <c r="P982" s="54"/>
    </row>
    <row r="983" ht="14.25" customHeight="1" spans="10:16">
      <c r="J983" s="54"/>
      <c r="K983" s="54"/>
      <c r="L983" s="54"/>
      <c r="M983" s="54"/>
      <c r="P983" s="54"/>
    </row>
    <row r="984" ht="14.25" customHeight="1" spans="10:16">
      <c r="J984" s="54"/>
      <c r="K984" s="54"/>
      <c r="L984" s="54"/>
      <c r="M984" s="54"/>
      <c r="P984" s="54"/>
    </row>
    <row r="985" ht="14.25" customHeight="1" spans="10:16">
      <c r="J985" s="54"/>
      <c r="K985" s="54"/>
      <c r="L985" s="54"/>
      <c r="M985" s="54"/>
      <c r="P985" s="54"/>
    </row>
    <row r="986" ht="14.25" customHeight="1" spans="10:16">
      <c r="J986" s="54"/>
      <c r="K986" s="54"/>
      <c r="L986" s="54"/>
      <c r="M986" s="54"/>
      <c r="P986" s="54"/>
    </row>
    <row r="987" ht="14.25" customHeight="1" spans="10:16">
      <c r="J987" s="54"/>
      <c r="K987" s="54"/>
      <c r="L987" s="54"/>
      <c r="M987" s="54"/>
      <c r="P987" s="54"/>
    </row>
    <row r="988" ht="14.25" customHeight="1" spans="10:16">
      <c r="J988" s="54"/>
      <c r="K988" s="54"/>
      <c r="L988" s="54"/>
      <c r="M988" s="54"/>
      <c r="P988" s="54"/>
    </row>
    <row r="989" ht="14.25" customHeight="1" spans="10:16">
      <c r="J989" s="54"/>
      <c r="K989" s="54"/>
      <c r="L989" s="54"/>
      <c r="M989" s="54"/>
      <c r="P989" s="54"/>
    </row>
    <row r="990" ht="14.25" customHeight="1" spans="10:16">
      <c r="J990" s="54"/>
      <c r="K990" s="54"/>
      <c r="L990" s="54"/>
      <c r="M990" s="54"/>
      <c r="P990" s="54"/>
    </row>
    <row r="991" ht="14.25" customHeight="1" spans="10:16">
      <c r="J991" s="54"/>
      <c r="K991" s="54"/>
      <c r="L991" s="54"/>
      <c r="M991" s="54"/>
      <c r="P991" s="54"/>
    </row>
    <row r="992" ht="14.25" customHeight="1" spans="10:16">
      <c r="J992" s="54"/>
      <c r="K992" s="54"/>
      <c r="L992" s="54"/>
      <c r="M992" s="54"/>
      <c r="P992" s="54"/>
    </row>
    <row r="993" ht="14.25" customHeight="1" spans="10:16">
      <c r="J993" s="54"/>
      <c r="K993" s="54"/>
      <c r="L993" s="54"/>
      <c r="M993" s="54"/>
      <c r="P993" s="54"/>
    </row>
    <row r="994" ht="14.25" customHeight="1" spans="10:16">
      <c r="J994" s="54"/>
      <c r="K994" s="54"/>
      <c r="L994" s="54"/>
      <c r="M994" s="54"/>
      <c r="P994" s="54"/>
    </row>
    <row r="995" ht="14.25" customHeight="1" spans="10:16">
      <c r="J995" s="54"/>
      <c r="K995" s="54"/>
      <c r="L995" s="54"/>
      <c r="M995" s="54"/>
      <c r="P995" s="54"/>
    </row>
    <row r="996" ht="14.25" customHeight="1" spans="10:16">
      <c r="J996" s="54"/>
      <c r="K996" s="54"/>
      <c r="L996" s="54"/>
      <c r="M996" s="54"/>
      <c r="P996" s="54"/>
    </row>
    <row r="997" ht="14.25" customHeight="1" spans="10:16">
      <c r="J997" s="54"/>
      <c r="K997" s="54"/>
      <c r="L997" s="54"/>
      <c r="M997" s="54"/>
      <c r="P997" s="54"/>
    </row>
    <row r="998" ht="14.25" customHeight="1" spans="10:16">
      <c r="J998" s="54"/>
      <c r="K998" s="54"/>
      <c r="L998" s="54"/>
      <c r="M998" s="54"/>
      <c r="P998" s="54"/>
    </row>
    <row r="999" ht="14.25" customHeight="1" spans="10:16">
      <c r="J999" s="54"/>
      <c r="K999" s="54"/>
      <c r="L999" s="54"/>
      <c r="M999" s="54"/>
      <c r="P999" s="54"/>
    </row>
    <row r="1000" ht="14.25" customHeight="1" spans="10:16">
      <c r="J1000" s="54"/>
      <c r="K1000" s="54"/>
      <c r="L1000" s="54"/>
      <c r="M1000" s="54"/>
      <c r="P1000" s="54"/>
    </row>
    <row r="1001" ht="14.25" customHeight="1" spans="10:16">
      <c r="J1001" s="54"/>
      <c r="K1001" s="54"/>
      <c r="L1001" s="54"/>
      <c r="M1001" s="54"/>
      <c r="P1001" s="54"/>
    </row>
    <row r="1002" ht="14.25" customHeight="1" spans="10:16">
      <c r="J1002" s="54"/>
      <c r="K1002" s="54"/>
      <c r="L1002" s="54"/>
      <c r="M1002" s="54"/>
      <c r="P1002" s="54"/>
    </row>
    <row r="1003" ht="14.25" customHeight="1" spans="10:16">
      <c r="J1003" s="54"/>
      <c r="K1003" s="54"/>
      <c r="L1003" s="54"/>
      <c r="M1003" s="54"/>
      <c r="P1003" s="54"/>
    </row>
    <row r="1004" ht="14.25" customHeight="1" spans="10:16">
      <c r="J1004" s="54"/>
      <c r="K1004" s="54"/>
      <c r="L1004" s="54"/>
      <c r="M1004" s="54"/>
      <c r="P1004" s="54"/>
    </row>
    <row r="1005" ht="14.25" customHeight="1" spans="10:16">
      <c r="J1005" s="54"/>
      <c r="K1005" s="54"/>
      <c r="L1005" s="54"/>
      <c r="M1005" s="54"/>
      <c r="P1005" s="54"/>
    </row>
    <row r="1006" ht="14.25" customHeight="1" spans="10:16">
      <c r="J1006" s="54"/>
      <c r="K1006" s="54"/>
      <c r="L1006" s="54"/>
      <c r="M1006" s="54"/>
      <c r="P1006" s="54"/>
    </row>
    <row r="1007" ht="14.25" customHeight="1" spans="10:16">
      <c r="J1007" s="54"/>
      <c r="K1007" s="54"/>
      <c r="L1007" s="54"/>
      <c r="M1007" s="54"/>
      <c r="P1007" s="54"/>
    </row>
    <row r="1008" ht="14.25" customHeight="1" spans="10:16">
      <c r="J1008" s="54"/>
      <c r="K1008" s="54"/>
      <c r="L1008" s="54"/>
      <c r="M1008" s="54"/>
      <c r="P1008" s="54"/>
    </row>
    <row r="1009" ht="14.25" customHeight="1" spans="10:16">
      <c r="J1009" s="54"/>
      <c r="K1009" s="54"/>
      <c r="L1009" s="54"/>
      <c r="M1009" s="54"/>
      <c r="P1009" s="54"/>
    </row>
    <row r="1010" ht="14.25" customHeight="1" spans="10:16">
      <c r="J1010" s="54"/>
      <c r="K1010" s="54"/>
      <c r="L1010" s="54"/>
      <c r="M1010" s="54"/>
      <c r="P1010" s="54"/>
    </row>
    <row r="1011" ht="14.25" customHeight="1" spans="10:16">
      <c r="J1011" s="54"/>
      <c r="K1011" s="54"/>
      <c r="L1011" s="54"/>
      <c r="M1011" s="54"/>
      <c r="P1011" s="54"/>
    </row>
    <row r="1012" ht="14.25" customHeight="1" spans="10:16">
      <c r="J1012" s="54"/>
      <c r="K1012" s="54"/>
      <c r="L1012" s="54"/>
      <c r="M1012" s="54"/>
      <c r="P1012" s="54"/>
    </row>
    <row r="1013" ht="14.25" customHeight="1" spans="10:16">
      <c r="J1013" s="54"/>
      <c r="K1013" s="54"/>
      <c r="L1013" s="54"/>
      <c r="M1013" s="54"/>
      <c r="P1013" s="54"/>
    </row>
    <row r="1014" ht="14.25" customHeight="1" spans="10:16">
      <c r="J1014" s="54"/>
      <c r="K1014" s="54"/>
      <c r="L1014" s="54"/>
      <c r="M1014" s="54"/>
      <c r="P1014" s="54"/>
    </row>
  </sheetData>
  <mergeCells count="3">
    <mergeCell ref="A1:Q1"/>
    <mergeCell ref="B15:I15"/>
    <mergeCell ref="J15:Q15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selection activeCell="A1" sqref="A1:G1"/>
    </sheetView>
  </sheetViews>
  <sheetFormatPr defaultColWidth="14.4285714285714" defaultRowHeight="15" customHeight="1"/>
  <cols>
    <col min="1" max="1" width="11.8571428571429" customWidth="1"/>
    <col min="2" max="2" width="14.1428571428571" customWidth="1"/>
    <col min="3" max="3" width="16" customWidth="1"/>
    <col min="4" max="4" width="14.8571428571429" customWidth="1"/>
    <col min="5" max="6" width="15.4285714285714" customWidth="1"/>
    <col min="7" max="7" width="19.4285714285714" customWidth="1"/>
    <col min="8" max="26" width="11.4285714285714" customWidth="1"/>
  </cols>
  <sheetData>
    <row r="1" ht="14.25" customHeight="1" spans="1:1">
      <c r="A1" s="1" t="s">
        <v>70</v>
      </c>
    </row>
    <row r="2" ht="14.25" customHeight="1" spans="2:2">
      <c r="B2" s="2" t="s">
        <v>71</v>
      </c>
    </row>
    <row r="3" ht="14.25" customHeight="1" spans="2:2">
      <c r="B3" s="2"/>
    </row>
    <row r="4" ht="14.25" customHeight="1" spans="1:6">
      <c r="A4" s="3" t="s">
        <v>1</v>
      </c>
      <c r="B4" s="4" t="s">
        <v>72</v>
      </c>
      <c r="C4" s="4"/>
      <c r="D4" s="5"/>
      <c r="E4" s="5"/>
      <c r="F4" s="5"/>
    </row>
    <row r="5" ht="14.25" customHeight="1" spans="1:4">
      <c r="A5" s="3" t="s">
        <v>15</v>
      </c>
      <c r="B5" s="6">
        <v>1</v>
      </c>
      <c r="C5" s="3"/>
      <c r="D5" s="7"/>
    </row>
    <row r="6" ht="14.25" customHeight="1"/>
    <row r="7" ht="14.25" customHeight="1"/>
    <row r="8" ht="14.25" customHeight="1" spans="2:23">
      <c r="B8" s="8" t="s">
        <v>23</v>
      </c>
      <c r="C8" s="9"/>
      <c r="D8" s="10"/>
      <c r="E8" s="11" t="s">
        <v>24</v>
      </c>
      <c r="F8" s="9"/>
      <c r="G8" s="12"/>
      <c r="R8" s="8" t="s">
        <v>23</v>
      </c>
      <c r="S8" s="9"/>
      <c r="T8" s="10"/>
      <c r="U8" s="11" t="s">
        <v>24</v>
      </c>
      <c r="V8" s="9"/>
      <c r="W8" s="12"/>
    </row>
    <row r="9" ht="14.25" customHeight="1" spans="1:23">
      <c r="A9" s="13" t="s">
        <v>73</v>
      </c>
      <c r="B9" s="14" t="s">
        <v>74</v>
      </c>
      <c r="C9" s="15" t="s">
        <v>75</v>
      </c>
      <c r="D9" s="16" t="s">
        <v>76</v>
      </c>
      <c r="E9" s="17" t="s">
        <v>74</v>
      </c>
      <c r="F9" s="17" t="s">
        <v>77</v>
      </c>
      <c r="G9" s="13" t="s">
        <v>78</v>
      </c>
      <c r="Q9" s="13" t="s">
        <v>73</v>
      </c>
      <c r="R9" s="14" t="s">
        <v>74</v>
      </c>
      <c r="S9" s="15" t="s">
        <v>75</v>
      </c>
      <c r="T9" s="16" t="s">
        <v>76</v>
      </c>
      <c r="U9" s="17" t="s">
        <v>74</v>
      </c>
      <c r="V9" s="17" t="s">
        <v>77</v>
      </c>
      <c r="W9" s="13" t="s">
        <v>78</v>
      </c>
    </row>
    <row r="10" ht="14.25" customHeight="1" spans="1:23">
      <c r="A10" s="18">
        <v>1</v>
      </c>
      <c r="B10" s="19">
        <f>(SUMIFS(Tareas!$G$17:$G$84,Tareas!$H$17:$H$84,Semanas!A10))/60</f>
        <v>5</v>
      </c>
      <c r="C10" s="20">
        <f>SUMIFS(Tareas!$I$17:$I$84,Tareas!$H$17:$H$84,Semanas!A10)</f>
        <v>0.15625</v>
      </c>
      <c r="D10" s="21">
        <f>C10</f>
        <v>0.15625</v>
      </c>
      <c r="E10" s="19">
        <f>(SUMIFS(Tareas!$O$17:$O$84,Tareas!$P$17:$P$84,Semanas!A10))/60</f>
        <v>4.33333333333333</v>
      </c>
      <c r="F10" s="20">
        <f>SUMIFS(Tareas!$Q$17:$Q$84,Tareas!$P$17:$P$84,Semanas!A10)</f>
        <v>0.15625</v>
      </c>
      <c r="G10" s="20">
        <f>F10</f>
        <v>0.15625</v>
      </c>
      <c r="Q10" s="18">
        <v>1</v>
      </c>
      <c r="R10" s="19">
        <v>10</v>
      </c>
      <c r="S10" s="20" t="s">
        <v>79</v>
      </c>
      <c r="T10" s="21"/>
      <c r="U10" s="19"/>
      <c r="V10" s="20"/>
      <c r="W10" s="20"/>
    </row>
    <row r="11" ht="14.25" customHeight="1" spans="1:23">
      <c r="A11" s="18">
        <v>2</v>
      </c>
      <c r="B11" s="19">
        <f>(SUMIFS(Tareas!$G$17:$G$84,Tareas!$H$17:$H$84,Semanas!A11))/60</f>
        <v>0.833333333333333</v>
      </c>
      <c r="C11" s="20">
        <f>SUMIFS(Tareas!$I$17:$I$84,Tareas!$H$17:$H$84,Semanas!A11)</f>
        <v>0.0260416666666667</v>
      </c>
      <c r="D11" s="21">
        <f t="shared" ref="D11:D17" si="0">D10+C11</f>
        <v>0.182291666666667</v>
      </c>
      <c r="E11" s="19">
        <f>(SUMIFS(Tareas!$O$17:$O$84,Tareas!$P$17:$P$84,Semanas!A11))/60</f>
        <v>1</v>
      </c>
      <c r="F11" s="20">
        <f>SUMIFS(Tareas!$Q$17:$Q$84,Tareas!$P$17:$P$84,Semanas!A11)</f>
        <v>0.0260416666666667</v>
      </c>
      <c r="G11" s="20">
        <f t="shared" ref="G11:G17" si="1">G10+F11</f>
        <v>0.182291666666667</v>
      </c>
      <c r="Q11" s="18">
        <v>2</v>
      </c>
      <c r="R11" s="19">
        <v>12</v>
      </c>
      <c r="S11" s="20"/>
      <c r="T11" s="21"/>
      <c r="U11" s="19"/>
      <c r="V11" s="20"/>
      <c r="W11" s="20"/>
    </row>
    <row r="12" ht="14.25" customHeight="1" spans="1:23">
      <c r="A12" s="18">
        <v>3</v>
      </c>
      <c r="B12" s="19">
        <f>(SUMIFS(Tareas!$G$17:$G$84,Tareas!$H$17:$H$84,Semanas!A12))/60</f>
        <v>16.0833333333333</v>
      </c>
      <c r="C12" s="20">
        <f>SUMIFS(Tareas!$I$17:$I$84,Tareas!$H$17:$H$84,Semanas!A12)</f>
        <v>0.502604166666667</v>
      </c>
      <c r="D12" s="21">
        <f t="shared" si="0"/>
        <v>0.684895833333333</v>
      </c>
      <c r="E12" s="19">
        <f>(SUMIFS(Tareas!$O$17:$O$84,Tareas!$P$17:$P$84,Semanas!A12))/60</f>
        <v>15.75</v>
      </c>
      <c r="F12" s="20">
        <f>SUMIFS(Tareas!$Q$17:$Q$84,Tareas!$P$17:$P$84,Semanas!A12)</f>
        <v>0.502604166666667</v>
      </c>
      <c r="G12" s="20">
        <f t="shared" si="1"/>
        <v>0.684895833333333</v>
      </c>
      <c r="Q12" s="18">
        <v>3</v>
      </c>
      <c r="R12" s="19">
        <v>15</v>
      </c>
      <c r="S12" s="20"/>
      <c r="T12" s="21"/>
      <c r="U12" s="19"/>
      <c r="V12" s="20"/>
      <c r="W12" s="20"/>
    </row>
    <row r="13" ht="14.25" customHeight="1" spans="1:23">
      <c r="A13" s="18">
        <v>4</v>
      </c>
      <c r="B13" s="19">
        <f>(SUMIFS(Tareas!$G$17:$G$84,Tareas!$H$17:$H$84,Semanas!A13))/60</f>
        <v>10.0833333333333</v>
      </c>
      <c r="C13" s="20">
        <f>SUMIFS(Tareas!$I$17:$I$84,Tareas!$H$17:$H$84,Semanas!A13)</f>
        <v>0.315104166666667</v>
      </c>
      <c r="D13" s="21">
        <f t="shared" si="0"/>
        <v>1</v>
      </c>
      <c r="E13" s="19">
        <f>(SUMIFS(Tareas!$O$17:$O$84,Tareas!$P$17:$P$84,Semanas!A13))/60</f>
        <v>16.5</v>
      </c>
      <c r="F13" s="20">
        <f>SUMIFS(Tareas!$Q$17:$Q$84,Tareas!$P$17:$P$84,Semanas!A13)</f>
        <v>0.315104166666667</v>
      </c>
      <c r="G13" s="20">
        <f t="shared" si="1"/>
        <v>1</v>
      </c>
      <c r="Q13" s="18">
        <v>4</v>
      </c>
      <c r="R13" s="19">
        <v>16</v>
      </c>
      <c r="S13" s="20"/>
      <c r="T13" s="21"/>
      <c r="U13" s="19"/>
      <c r="V13" s="20"/>
      <c r="W13" s="20"/>
    </row>
    <row r="14" ht="14.25" customHeight="1" spans="1:23">
      <c r="A14" s="18">
        <v>5</v>
      </c>
      <c r="B14" s="19">
        <f>(SUMIFS(Tareas!$G$17:$G$84,Tareas!$H$17:$H$84,Semanas!A14))/60</f>
        <v>0</v>
      </c>
      <c r="C14" s="20">
        <f>SUMIFS(Tareas!$I$17:$I$84,Tareas!$H$17:$H$84,Semanas!A14)</f>
        <v>0</v>
      </c>
      <c r="D14" s="21">
        <f t="shared" si="0"/>
        <v>1</v>
      </c>
      <c r="E14" s="19">
        <f>(SUMIFS(Tareas!$O$17:$O$84,Tareas!$P$17:$P$84,Semanas!A14))/60</f>
        <v>0</v>
      </c>
      <c r="F14" s="20">
        <f>SUMIFS(Tareas!$Q$17:$Q$84,Tareas!$P$17:$P$84,Semanas!A14)</f>
        <v>0</v>
      </c>
      <c r="G14" s="20">
        <f t="shared" si="1"/>
        <v>1</v>
      </c>
      <c r="Q14" s="18">
        <v>5</v>
      </c>
      <c r="R14" s="19">
        <f>(SUMIFS(Tareas!$G$17:$G$84,Tareas!$H$17:$H$84,Semanas!Q14))/60</f>
        <v>0</v>
      </c>
      <c r="S14" s="20"/>
      <c r="T14" s="21"/>
      <c r="U14" s="19"/>
      <c r="V14" s="20"/>
      <c r="W14" s="20"/>
    </row>
    <row r="15" ht="14.25" customHeight="1" spans="1:23">
      <c r="A15" s="18">
        <v>6</v>
      </c>
      <c r="B15" s="19">
        <f>(SUMIFS(Tareas!$G$17:$G$84,Tareas!$H$17:$H$84,Semanas!A15))/60</f>
        <v>0</v>
      </c>
      <c r="C15" s="20">
        <f>SUMIFS(Tareas!$I$17:$I$84,Tareas!$H$17:$H$84,Semanas!A15)</f>
        <v>0</v>
      </c>
      <c r="D15" s="21">
        <f t="shared" si="0"/>
        <v>1</v>
      </c>
      <c r="E15" s="19">
        <f>(SUMIFS(Tareas!$O$17:$O$84,Tareas!$P$17:$P$84,Semanas!A15))/60</f>
        <v>0</v>
      </c>
      <c r="F15" s="20">
        <f>SUMIFS(Tareas!$Q$17:$Q$84,Tareas!$P$17:$P$84,Semanas!A15)</f>
        <v>0</v>
      </c>
      <c r="G15" s="20">
        <f t="shared" si="1"/>
        <v>1</v>
      </c>
      <c r="Q15" s="18">
        <v>6</v>
      </c>
      <c r="R15" s="19">
        <f>(SUMIFS(Tareas!$G$17:$G$84,Tareas!$H$17:$H$84,Semanas!Q15))/60</f>
        <v>0</v>
      </c>
      <c r="S15" s="20"/>
      <c r="T15" s="21"/>
      <c r="U15" s="19"/>
      <c r="V15" s="20"/>
      <c r="W15" s="20"/>
    </row>
    <row r="16" ht="14.25" customHeight="1" spans="1:23">
      <c r="A16" s="18">
        <v>7</v>
      </c>
      <c r="B16" s="19">
        <f>(SUMIFS(Tareas!$G$17:$G$84,Tareas!$H$17:$H$84,Semanas!A16))/60</f>
        <v>0</v>
      </c>
      <c r="C16" s="20">
        <f>SUMIFS(Tareas!$I$17:$I$84,Tareas!$H$17:$H$84,Semanas!A16)</f>
        <v>0</v>
      </c>
      <c r="D16" s="21">
        <f t="shared" si="0"/>
        <v>1</v>
      </c>
      <c r="E16" s="19">
        <f>(SUMIFS(Tareas!$O$17:$O$84,Tareas!$P$17:$P$84,Semanas!A16))/60</f>
        <v>0</v>
      </c>
      <c r="F16" s="20">
        <f>SUMIFS(Tareas!$Q$17:$Q$84,Tareas!$P$17:$P$84,Semanas!A16)</f>
        <v>0</v>
      </c>
      <c r="G16" s="20">
        <f t="shared" si="1"/>
        <v>1</v>
      </c>
      <c r="Q16" s="18">
        <v>7</v>
      </c>
      <c r="R16" s="19">
        <f>(SUMIFS(Tareas!$G$17:$G$84,Tareas!$H$17:$H$84,Semanas!Q16))/60</f>
        <v>0</v>
      </c>
      <c r="S16" s="20"/>
      <c r="T16" s="21"/>
      <c r="U16" s="19"/>
      <c r="V16" s="20"/>
      <c r="W16" s="20"/>
    </row>
    <row r="17" ht="14.25" customHeight="1" spans="1:23">
      <c r="A17" s="18">
        <v>8</v>
      </c>
      <c r="B17" s="19">
        <f>(SUMIFS(Tareas!$G$17:$G$84,Tareas!$H$17:$H$84,Semanas!A17))/60</f>
        <v>0</v>
      </c>
      <c r="C17" s="20">
        <f>SUMIFS(Tareas!$I$17:$I$84,Tareas!$H$17:$H$84,Semanas!A17)</f>
        <v>0</v>
      </c>
      <c r="D17" s="21">
        <f t="shared" si="0"/>
        <v>1</v>
      </c>
      <c r="E17" s="19">
        <f>(SUMIFS(Tareas!$O$17:$O$84,Tareas!$P$17:$P$84,Semanas!A17))/60</f>
        <v>0</v>
      </c>
      <c r="F17" s="20">
        <f>SUMIFS(Tareas!$Q$17:$Q$84,Tareas!$P$17:$P$84,Semanas!A17)</f>
        <v>0</v>
      </c>
      <c r="G17" s="20">
        <f t="shared" si="1"/>
        <v>1</v>
      </c>
      <c r="Q17" s="18">
        <v>8</v>
      </c>
      <c r="R17" s="19">
        <f>(SUMIFS(Tareas!$G$17:$G$84,Tareas!$H$17:$H$84,Semanas!Q17))/60</f>
        <v>0</v>
      </c>
      <c r="S17" s="20"/>
      <c r="T17" s="21"/>
      <c r="U17" s="19"/>
      <c r="V17" s="20"/>
      <c r="W17" s="20"/>
    </row>
    <row r="18" ht="14.25" customHeight="1" spans="1:23">
      <c r="A18" s="18">
        <v>9</v>
      </c>
      <c r="B18" s="19">
        <f>(SUMIFS(Tareas!$G$17:$G$84,Tareas!$H$17:$H$84,Semanas!A18))/60</f>
        <v>0</v>
      </c>
      <c r="C18" s="20">
        <f>SUMIFS(Tareas!$I$17:$I$84,Tareas!$H$17:$H$84,Semanas!A18)</f>
        <v>0</v>
      </c>
      <c r="D18" s="21">
        <f>D12+C18</f>
        <v>0.684895833333333</v>
      </c>
      <c r="E18" s="19">
        <f>(SUMIFS(Tareas!$O$17:$O$84,Tareas!$P$17:$P$84,Semanas!A18))/60</f>
        <v>0</v>
      </c>
      <c r="F18" s="20">
        <f>SUMIFS(Tareas!$Q$17:$Q$84,Tareas!$P$17:$P$84,Semanas!A18)</f>
        <v>0</v>
      </c>
      <c r="G18" s="20">
        <f>G12+F18</f>
        <v>0.684895833333333</v>
      </c>
      <c r="Q18" s="18">
        <v>9</v>
      </c>
      <c r="R18" s="19">
        <f>(SUMIFS(Tareas!$G$17:$G$84,Tareas!$H$17:$H$84,Semanas!Q18))/60</f>
        <v>0</v>
      </c>
      <c r="S18" s="20"/>
      <c r="T18" s="21"/>
      <c r="U18" s="19"/>
      <c r="V18" s="20"/>
      <c r="W18" s="20"/>
    </row>
    <row r="19" ht="14.25" customHeight="1" spans="4:4">
      <c r="D19" s="22"/>
    </row>
    <row r="20" ht="14.25" customHeight="1" spans="2:7">
      <c r="B20" s="19">
        <f>SUM(B10:B18)</f>
        <v>32</v>
      </c>
      <c r="C20" s="23"/>
      <c r="D20" s="23"/>
      <c r="E20" s="19">
        <f>SUM(E10:E18)</f>
        <v>37.5833333333333</v>
      </c>
      <c r="F20" s="23"/>
      <c r="G20" s="23"/>
    </row>
    <row r="21" ht="14.25" customHeight="1"/>
    <row r="22" ht="14.25" customHeight="1" spans="3:3">
      <c r="C22" s="2"/>
    </row>
    <row r="23" ht="14.25" customHeight="1" spans="2:3">
      <c r="B23" s="2" t="s">
        <v>80</v>
      </c>
      <c r="C23" s="2"/>
    </row>
    <row r="24" ht="14.25" customHeight="1"/>
    <row r="25" ht="14.25" customHeight="1" spans="2:3">
      <c r="B25" s="2"/>
      <c r="C25" s="2"/>
    </row>
    <row r="26" ht="14.25" customHeight="1" spans="2:3">
      <c r="B26" s="2"/>
      <c r="C26" s="2"/>
    </row>
    <row r="27" ht="14.25" customHeight="1"/>
    <row r="28" ht="14.25" customHeight="1" spans="2:2">
      <c r="B28" s="2"/>
    </row>
    <row r="29" ht="14.25" customHeight="1" spans="2:2">
      <c r="B29" s="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G1"/>
    <mergeCell ref="B8:D8"/>
    <mergeCell ref="E8:G8"/>
    <mergeCell ref="R8:T8"/>
    <mergeCell ref="U8:W8"/>
  </mergeCells>
  <pageMargins left="0.7" right="0.7" top="0.75" bottom="0.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Tareas</vt:lpstr>
      <vt:lpstr>Semanas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ncs_6</cp:lastModifiedBy>
  <dcterms:created xsi:type="dcterms:W3CDTF">2014-09-18T20:15:00Z</dcterms:created>
  <dcterms:modified xsi:type="dcterms:W3CDTF">2023-05-23T03:00:51Z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