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muebles" sheetId="1" r:id="rId4"/>
    <sheet state="visible" name="DatosBrutos" sheetId="2" r:id="rId5"/>
    <sheet state="visible" name="Credenciales" sheetId="3" r:id="rId6"/>
    <sheet state="visible" name="Prospectos" sheetId="4" r:id="rId7"/>
    <sheet state="visible" name="Contactos" sheetId="5" r:id="rId8"/>
    <sheet state="visible" name="Importar Contactos" sheetId="6" r:id="rId9"/>
    <sheet state="visible" name="Rev. Apartamentos" sheetId="7" r:id="rId10"/>
  </sheets>
  <definedNames>
    <definedName hidden="1" localSheetId="3" name="_xlnm._FilterDatabase">Prospectos!$A$1:$I$56</definedName>
    <definedName hidden="1" localSheetId="4" name="_xlnm._FilterDatabase">Contactos!$A$1:$BG$987</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4">
      <text>
        <t xml:space="preserve">incluirte en cuentas - 01-04.2024
</t>
      </text>
    </comment>
  </commentList>
</comments>
</file>

<file path=xl/sharedStrings.xml><?xml version="1.0" encoding="utf-8"?>
<sst xmlns="http://schemas.openxmlformats.org/spreadsheetml/2006/main" count="2627" uniqueCount="1367">
  <si>
    <t>Ultima
Actualización</t>
  </si>
  <si>
    <t>Fecha Actual</t>
  </si>
  <si>
    <t>Nombre</t>
  </si>
  <si>
    <t>Arrendador</t>
  </si>
  <si>
    <t>Info Adicional</t>
  </si>
  <si>
    <t>Ubicación</t>
  </si>
  <si>
    <t>Estrato</t>
  </si>
  <si>
    <t>Area Privada</t>
  </si>
  <si>
    <t>Matrícula
Inmobiliaria</t>
  </si>
  <si>
    <t>Cédula Catastral
CHIP</t>
  </si>
  <si>
    <t>Fecha de Arriendo</t>
  </si>
  <si>
    <t>Vencimiento Contrato</t>
  </si>
  <si>
    <t>Fecha 3 meses</t>
  </si>
  <si>
    <t>Cánon Sin admin</t>
  </si>
  <si>
    <t>Admin</t>
  </si>
  <si>
    <t>Total Cánon</t>
  </si>
  <si>
    <t>%
Comisión</t>
  </si>
  <si>
    <t>Comisión</t>
  </si>
  <si>
    <t>Total a Consignar
Propietario</t>
  </si>
  <si>
    <t>Total  Póliza</t>
  </si>
  <si>
    <t>Tipo de Financiación Póliza</t>
  </si>
  <si>
    <t>Precio venta</t>
  </si>
  <si>
    <t>Link FR/ML</t>
  </si>
  <si>
    <t>Pago Admon</t>
  </si>
  <si>
    <t>Pago Admon Instrucciones</t>
  </si>
  <si>
    <t>Correo Administración</t>
  </si>
  <si>
    <t>Instrucciones Mudanzas</t>
  </si>
  <si>
    <t>Propietario</t>
  </si>
  <si>
    <t>Cuenta Propietario</t>
  </si>
  <si>
    <t>Administrador Conjunto</t>
  </si>
  <si>
    <t>Arrendatario</t>
  </si>
  <si>
    <t>Electricidad</t>
  </si>
  <si>
    <t>Acueducto</t>
  </si>
  <si>
    <t>Gas Natural</t>
  </si>
  <si>
    <t>Cel</t>
  </si>
  <si>
    <t>Correo</t>
  </si>
  <si>
    <t>Documento</t>
  </si>
  <si>
    <t>Banco</t>
  </si>
  <si>
    <t>Tipo</t>
  </si>
  <si>
    <t>Número</t>
  </si>
  <si>
    <t xml:space="preserve">Cel </t>
  </si>
  <si>
    <t>Cedula</t>
  </si>
  <si>
    <t>Empresa</t>
  </si>
  <si>
    <t>Cuenta Contrato</t>
  </si>
  <si>
    <t># Medidor</t>
  </si>
  <si>
    <t>Cuenta
Enel Web</t>
  </si>
  <si>
    <t>Cuenta
Vanti Web</t>
  </si>
  <si>
    <t>Fecha Revisión Obligatoria</t>
  </si>
  <si>
    <t>LINK</t>
  </si>
  <si>
    <t>Today</t>
  </si>
  <si>
    <t>AP01</t>
  </si>
  <si>
    <t>Apto Nata CL80</t>
  </si>
  <si>
    <t>Gustavo</t>
  </si>
  <si>
    <t>CL 78C 130 55 TO 1 AP 704
Parque Central De Occidente 3</t>
  </si>
  <si>
    <t>50C-2115312</t>
  </si>
  <si>
    <t>AAA0278WEEP</t>
  </si>
  <si>
    <t xml:space="preserve">12 meses </t>
  </si>
  <si>
    <t>1ros 10 días del mes</t>
  </si>
  <si>
    <r>
      <rPr/>
      <t xml:space="preserve">Banco AV Villas
Comprobante Universal de Recaudo
Cta. Corriente
Nombre: Parque Central De Occidente 3
No: 015196306
Ref 1: Torre y Apartamento (1704) </t>
    </r>
    <r>
      <rPr>
        <color rgb="FF1155CC"/>
        <u/>
      </rPr>
      <t xml:space="preserve">Pago
</t>
    </r>
    <r>
      <rPr/>
      <t>$248.389</t>
    </r>
  </si>
  <si>
    <t>parquecentral3ph@gmail.com</t>
  </si>
  <si>
    <t>María Nattaly Gerena Romero
Edwin Javier Ospina Castañeda</t>
  </si>
  <si>
    <t>310 215 4058</t>
  </si>
  <si>
    <t>nathagerena@hotmail.com
edjavi24@hotmail.com</t>
  </si>
  <si>
    <t>CC 1.020'803.952 de Bogotá D.C.
CC 1.072'648.382 de Chía</t>
  </si>
  <si>
    <t>Davivienda</t>
  </si>
  <si>
    <t>Ahorros</t>
  </si>
  <si>
    <t>055 0004100167784</t>
  </si>
  <si>
    <t>Roger</t>
  </si>
  <si>
    <t>314 779 4483</t>
  </si>
  <si>
    <t>Jhon Alexander Cortés Ospina</t>
  </si>
  <si>
    <t>1.053'854.419 Manizales</t>
  </si>
  <si>
    <t>313 737 5861</t>
  </si>
  <si>
    <t>ja.cortesospina@gmail.com</t>
  </si>
  <si>
    <t>Enel Codensa</t>
  </si>
  <si>
    <t>7644376-7</t>
  </si>
  <si>
    <t>Virtualiza</t>
  </si>
  <si>
    <t>Vanti</t>
  </si>
  <si>
    <t>007120210003730482</t>
  </si>
  <si>
    <t>grupovirtualiza</t>
  </si>
  <si>
    <t>AP01 Tour</t>
  </si>
  <si>
    <t>AP02</t>
  </si>
  <si>
    <t>Apto Teca Laura Velandia</t>
  </si>
  <si>
    <r>
      <rPr>
        <color rgb="FF1155CC"/>
        <u/>
      </rPr>
      <t xml:space="preserve">https://tecaveramonte.centralteca.xyz/residentes/menu_residentes.php
</t>
    </r>
    <r>
      <rPr/>
      <t>Usuario: TECA2101
Contraseña: 1234</t>
    </r>
  </si>
  <si>
    <t>CL 152C 72 87 TO 2 AP 101
Conjunto Residencial Teca</t>
  </si>
  <si>
    <t>70m2</t>
  </si>
  <si>
    <t>50N-20831086</t>
  </si>
  <si>
    <t>AAA0265TXAW</t>
  </si>
  <si>
    <t>1ros 5 días del mes</t>
  </si>
  <si>
    <t xml:space="preserve"> BANCO AV VILLAS
AV Villas Cta. Corriente # 630000289
AvalPay Center
Ref: 2101
Pagar fijos $300.000</t>
  </si>
  <si>
    <t>conjuntotecaph@gmail.com</t>
  </si>
  <si>
    <t>Laura Velandia Nomesque</t>
  </si>
  <si>
    <t>inglaura.velandia@outlook.com</t>
  </si>
  <si>
    <t>CC 1015450098</t>
  </si>
  <si>
    <t>Nu. C.F.</t>
  </si>
  <si>
    <t xml:space="preserve">Cuenta de ahorros: 34325691
Nu Placa: LVN098                                                                                       </t>
  </si>
  <si>
    <t>Jonathan</t>
  </si>
  <si>
    <t>322 2873164</t>
  </si>
  <si>
    <t>Paola Osorio Tello</t>
  </si>
  <si>
    <t>paolaosorio133@gmail.com,  nestorbarrera_@hotmail.com</t>
  </si>
  <si>
    <t>7350878-6</t>
  </si>
  <si>
    <t>Q17GA0494151</t>
  </si>
  <si>
    <t>5007217-3407487</t>
  </si>
  <si>
    <t>AP03</t>
  </si>
  <si>
    <t xml:space="preserve">Apto Techo Sra. María </t>
  </si>
  <si>
    <t>CR 78 1 03 INT 9 AP 501 Agrupación Urbanización Techo Unidad 7</t>
  </si>
  <si>
    <t>50S-1000207</t>
  </si>
  <si>
    <t>AAA0051CBOM</t>
  </si>
  <si>
    <t>2 meses</t>
  </si>
  <si>
    <r>
      <rPr>
        <color rgb="FF1155CC"/>
        <u/>
      </rPr>
      <t>Link FR</t>
    </r>
    <r>
      <rPr>
        <color rgb="FF000000"/>
      </rPr>
      <t xml:space="preserve">    </t>
    </r>
    <r>
      <rPr>
        <color rgb="FF1155CC"/>
        <u/>
      </rPr>
      <t>Link FB</t>
    </r>
    <r>
      <rPr>
        <color rgb="FF000000"/>
      </rPr>
      <t xml:space="preserve"> </t>
    </r>
  </si>
  <si>
    <t>Davivienda
Cta Corriente 0075 6999 9324
NIT: 830.125.439-8
Titular: Agrupación Urbanización Techo
Truco: Transferir por Daviplata
$74.100 primeros 5 días hábiles
$79.100 sin descuento</t>
  </si>
  <si>
    <t>unidadtecho7@hotmail.com</t>
  </si>
  <si>
    <t>Horarios
L a V: 08:00 a 17:00
S: 08:00 a 13:00</t>
  </si>
  <si>
    <t>Legal: Jefferson Daniel Gerena Romero
María de Jesús Romero</t>
  </si>
  <si>
    <t>313 827 5111
312 308 0334</t>
  </si>
  <si>
    <t>gerena7@hotmail.com
madejerom@hotmail.com</t>
  </si>
  <si>
    <t>CC 1.031'122.240 Bogotá D.C.
CC 24'052.646</t>
  </si>
  <si>
    <t>BBVA</t>
  </si>
  <si>
    <t>08 336 3846
A nombre de María Romero</t>
  </si>
  <si>
    <t>601 87647890</t>
  </si>
  <si>
    <t>Yenny Alejandra Muñoz Velasco</t>
  </si>
  <si>
    <t>yenny.munoz@icbf.gov.co</t>
  </si>
  <si>
    <t>0209749-9</t>
  </si>
  <si>
    <t>MIG2-043649</t>
  </si>
  <si>
    <t>5087196-45582</t>
  </si>
  <si>
    <t>AP04</t>
  </si>
  <si>
    <t>Apto Jairo Laiton</t>
  </si>
  <si>
    <t>NO RENOVACION</t>
  </si>
  <si>
    <t>CL 179 6 29 INT 6 AP 401
Conjunto Bosques de María II</t>
  </si>
  <si>
    <t>57 m2</t>
  </si>
  <si>
    <t>50N-20362751</t>
  </si>
  <si>
    <t>AAA0175SSYN</t>
  </si>
  <si>
    <r>
      <rPr/>
      <t xml:space="preserve">Banco Caja Social
Consignación
Cta. Ahorros 24521985091
Ref. 401063
Pronto pago 10% $161.600
</t>
    </r>
    <r>
      <rPr>
        <color rgb="FF1155CC"/>
        <u/>
      </rPr>
      <t>Mi Pago Amigo Link</t>
    </r>
    <r>
      <rPr/>
      <t xml:space="preserve">
Convenio # 18832
CONJ RES BOSQUE DE MARIA II PH</t>
    </r>
  </si>
  <si>
    <t>bosquemaria2@gmail.com</t>
  </si>
  <si>
    <t>Jairo Arturo Laiton Sarmiento</t>
  </si>
  <si>
    <t>315 300 9469</t>
  </si>
  <si>
    <t>jairol1474@hotmail.com</t>
  </si>
  <si>
    <t>CC 79’369.628 de Bogotá</t>
  </si>
  <si>
    <t>055 000 500 016 2940</t>
  </si>
  <si>
    <t>Wilson Lugo</t>
  </si>
  <si>
    <t>313 248 1118
601 497 0994</t>
  </si>
  <si>
    <t>Luz Marina Muñoz Mejía
José Jesús Ynestroza Boada</t>
  </si>
  <si>
    <t>66'764.380 de Cali</t>
  </si>
  <si>
    <t>310 675 1732</t>
  </si>
  <si>
    <t>luzma_munozm@yahoo.es
joseynestroza12@gmail.com</t>
  </si>
  <si>
    <t>2259434-8</t>
  </si>
  <si>
    <t>2015LB027894</t>
  </si>
  <si>
    <t>5057101-46680</t>
  </si>
  <si>
    <t>AP05</t>
  </si>
  <si>
    <t>Casa Madelena</t>
  </si>
  <si>
    <t>Arr: Carlos
Resp: Jairo</t>
  </si>
  <si>
    <t>NA</t>
  </si>
  <si>
    <t>Calle 59 Sur No. 65-33</t>
  </si>
  <si>
    <t>191 m2</t>
  </si>
  <si>
    <t>50S-408440</t>
  </si>
  <si>
    <t>AAA0017NPNN</t>
  </si>
  <si>
    <t>-</t>
  </si>
  <si>
    <t>Edgar de Jesus Arcila Vanegas
Tram: Manuel Arcila</t>
  </si>
  <si>
    <t>302 397 7347
301 241 3763</t>
  </si>
  <si>
    <t>ing.manuelarcila@gmail.com</t>
  </si>
  <si>
    <t>CC 79'117.818 de Manizalez</t>
  </si>
  <si>
    <t>Bancolombia</t>
  </si>
  <si>
    <t>Ahorros
Maria Teresa Gago Belver
CE 313.799</t>
  </si>
  <si>
    <t>299-939389-02</t>
  </si>
  <si>
    <t>N/A</t>
  </si>
  <si>
    <t>Diego Alejandro Gamez Ramírez
Ana María Gámez Ramírez</t>
  </si>
  <si>
    <t>1.001'188.948 de Bogotá
N/A</t>
  </si>
  <si>
    <t>302 397 7347
311 864 3585</t>
  </si>
  <si>
    <t>diego.gamez.j424@gmail.com
anamariagamezramirez@gmail.com</t>
  </si>
  <si>
    <t>0252961-4</t>
  </si>
  <si>
    <t>A10S207360</t>
  </si>
  <si>
    <t>5047188-26455</t>
  </si>
  <si>
    <t>auxiliar</t>
  </si>
  <si>
    <t>AP06</t>
  </si>
  <si>
    <t>Apto Cedritos</t>
  </si>
  <si>
    <t>Jairo</t>
  </si>
  <si>
    <t>CL 144 13 15 IN 2 AP 502
Conjunto Residencial El Tambo</t>
  </si>
  <si>
    <t>70 m2</t>
  </si>
  <si>
    <t>50N-00788442</t>
  </si>
  <si>
    <t>AAA0110TKFZ</t>
  </si>
  <si>
    <t>1ros 15 días del mes</t>
  </si>
  <si>
    <r>
      <rPr/>
      <t>Ref: 5022</t>
    </r>
    <r>
      <rPr>
        <color rgb="FF000000"/>
      </rPr>
      <t xml:space="preserve">
</t>
    </r>
    <r>
      <rPr>
        <color rgb="FF1155CC"/>
        <u/>
      </rPr>
      <t xml:space="preserve">AP06 AvalPayCenter
</t>
    </r>
    <r>
      <rPr/>
      <t>$349K | Antes del 15: $314K</t>
    </r>
  </si>
  <si>
    <t>admontambo@gmail.com</t>
  </si>
  <si>
    <t>Magnolia Pinzón Pinzón</t>
  </si>
  <si>
    <t>321 451 0657</t>
  </si>
  <si>
    <t xml:space="preserve">mppluz@hotmail.com
nurismogollon2019@gmail.com
</t>
  </si>
  <si>
    <t>CC 41'684.247 de Bogotá DC</t>
  </si>
  <si>
    <r>
      <rPr>
        <rFont val="Arial"/>
        <strike/>
        <color theme="1"/>
      </rPr>
      <t xml:space="preserve">Judith Muñoz
</t>
    </r>
    <r>
      <rPr>
        <rFont val="Arial"/>
        <color theme="1"/>
      </rPr>
      <t>Yeni Paola Diaz C.</t>
    </r>
  </si>
  <si>
    <t>601 615 8145
315 706 4681</t>
  </si>
  <si>
    <t>admontambo@gmail.com
Correo: respuesta en 48h
Cel: L-V 8-17, S 8-13
Presencial: J 16-19</t>
  </si>
  <si>
    <t>Legal: Humberto Enrique Herazo Mogollón
Real: Marcos Pertuz</t>
  </si>
  <si>
    <t>7'917.438 de Cartagena
?</t>
  </si>
  <si>
    <t>318 821 8390
319 591 1450</t>
  </si>
  <si>
    <t>humbertoherazomogollon@gmail.com
jenniferherazo@gmail.com</t>
  </si>
  <si>
    <t>0666198-7</t>
  </si>
  <si>
    <t>5077101-1059151</t>
  </si>
  <si>
    <t>AP07</t>
  </si>
  <si>
    <t>Apto Vitery 183
Prop: Sólo Andrés Vitery</t>
  </si>
  <si>
    <t>CR 19 183 51 TO 1 AP 503
Conjunto Camino de Torca</t>
  </si>
  <si>
    <t>62.5 m2</t>
  </si>
  <si>
    <t>50N-20746883</t>
  </si>
  <si>
    <t>AAA0248MLEP</t>
  </si>
  <si>
    <r>
      <rPr>
        <color rgb="FF1155CC"/>
        <u/>
      </rPr>
      <t>Link FR</t>
    </r>
    <r>
      <rPr>
        <color rgb="FF000000"/>
      </rPr>
      <t xml:space="preserve">      </t>
    </r>
    <r>
      <rPr>
        <color rgb="FF1155CC"/>
        <u/>
      </rPr>
      <t>Link ML</t>
    </r>
    <r>
      <rPr>
        <color rgb="FF000000"/>
      </rPr>
      <t xml:space="preserve"> </t>
    </r>
  </si>
  <si>
    <r>
      <rPr>
        <color rgb="FF000000"/>
        <u/>
      </rPr>
      <t xml:space="preserve">Ref: 1503
Pagos por </t>
    </r>
    <r>
      <rPr>
        <color rgb="FF1155CC"/>
        <u/>
      </rPr>
      <t xml:space="preserve">Jelpit - YA no se usa
</t>
    </r>
    <r>
      <rPr>
        <color rgb="FF000000"/>
        <u/>
      </rPr>
      <t xml:space="preserve">Acceder usando el correo gv@gmail
Descuento: 1ros 15 dias
</t>
    </r>
    <r>
      <rPr>
        <color rgb="FF1155CC"/>
        <u/>
      </rPr>
      <t xml:space="preserve">YA SE DEBE PAGAR POR CAJA SOCIAL
</t>
    </r>
    <r>
      <rPr>
        <color rgb="FF1155CC"/>
        <u/>
      </rPr>
      <t>LinkBCS</t>
    </r>
  </si>
  <si>
    <t xml:space="preserve">
caminotorca@gmail.com</t>
  </si>
  <si>
    <t>Ignacio Andrés Vitery Erazo</t>
  </si>
  <si>
    <t>317 538 7856</t>
  </si>
  <si>
    <t>andvier@gmail.com</t>
  </si>
  <si>
    <t>CC 80’205.943 de Bogotá D.C.</t>
  </si>
  <si>
    <t>Sandra Sánchez</t>
  </si>
  <si>
    <t>302 469 7971</t>
  </si>
  <si>
    <t>caminodetorca@hotmail.com
caminotorca@gmail.com</t>
  </si>
  <si>
    <t>Maira Alejandra Montes Conde</t>
  </si>
  <si>
    <t>301 342 0795</t>
  </si>
  <si>
    <t>mairaalejandramontes@hotmail.com</t>
  </si>
  <si>
    <t>4539735-3</t>
  </si>
  <si>
    <t>14-3647565</t>
  </si>
  <si>
    <t>5007114-1026613</t>
  </si>
  <si>
    <r>
      <rPr>
        <color rgb="FF1155CC"/>
        <u/>
      </rPr>
      <t>AP07 Tour</t>
    </r>
    <r>
      <rPr>
        <color rgb="FF000000"/>
        <u/>
      </rPr>
      <t xml:space="preserve">    </t>
    </r>
    <r>
      <rPr>
        <color rgb="FF1155CC"/>
        <u/>
      </rPr>
      <t>https://apartamento.mercadolibre.com.co/MCO-2257745394-apartamento-buen-precio-_JM</t>
    </r>
    <r>
      <rPr>
        <color rgb="FF1155CC"/>
        <u/>
      </rPr>
      <t xml:space="preserve">     </t>
    </r>
    <r>
      <rPr>
        <color rgb="FF1155CC"/>
        <u/>
      </rPr>
      <t>https://www.fincaraiz.com.co/inmueble/apartamento-en-arriendo/la-pepita-norte/bogota/10679071</t>
    </r>
  </si>
  <si>
    <t>AP08</t>
  </si>
  <si>
    <t>Apto Armín 302</t>
  </si>
  <si>
    <t>CL 63F 69 41 AP302
Edificio Balcones del Trébol</t>
  </si>
  <si>
    <t>55m2</t>
  </si>
  <si>
    <t>50C-2025266</t>
  </si>
  <si>
    <t>AAA0269JUWF</t>
  </si>
  <si>
    <t>Rosa Helena Amaya</t>
  </si>
  <si>
    <t>311 810 2564</t>
  </si>
  <si>
    <t>rosita.helena.amaya@gmail.com</t>
  </si>
  <si>
    <t>CC 41'605.296 de Bogotá DC</t>
  </si>
  <si>
    <t>Lizeth López Blanco</t>
  </si>
  <si>
    <t>1.110.515.549</t>
  </si>
  <si>
    <t>310 2947370</t>
  </si>
  <si>
    <t>liz.economist@gmail.com</t>
  </si>
  <si>
    <t>6868810-5</t>
  </si>
  <si>
    <t>5017118-3412823</t>
  </si>
  <si>
    <t>AP09</t>
  </si>
  <si>
    <t>Apto Veronica/Laura Soacha</t>
  </si>
  <si>
    <t>ENTREGADO</t>
  </si>
  <si>
    <t>CR 21 ESTE 33 02 TO 11 AP 642 ET 2
Soacha - Conjunto Santa Rita 2</t>
  </si>
  <si>
    <t>46m2</t>
  </si>
  <si>
    <t>51-211721</t>
  </si>
  <si>
    <t>01-02-00-00-0681-0006-9-11-06-0002</t>
  </si>
  <si>
    <t>FR</t>
  </si>
  <si>
    <r>
      <rPr/>
      <t>Banco Caja Social
Cta Corriente No 21003702030
Ref: 11642</t>
    </r>
    <r>
      <rPr>
        <color rgb="FF000000"/>
      </rPr>
      <t xml:space="preserve">
</t>
    </r>
    <r>
      <rPr>
        <color rgb="FF1155CC"/>
        <u/>
      </rPr>
      <t>Mi Pago Amigo Link</t>
    </r>
  </si>
  <si>
    <t>conjuntoresidencial.santarita1@gmail.com</t>
  </si>
  <si>
    <t>María Verónica Espinosa Martín
Laura Lozano (hija propietario)</t>
  </si>
  <si>
    <t>314 211 6610
314 374 3736</t>
  </si>
  <si>
    <t>lauralozano2321@hotmail.com</t>
  </si>
  <si>
    <t>CC 52’552.340 de Engativá</t>
  </si>
  <si>
    <t>Banco de Bogotá</t>
  </si>
  <si>
    <t>Ahorros
Veronica Espinosa</t>
  </si>
  <si>
    <t>Fredy Arias G.</t>
  </si>
  <si>
    <t xml:space="preserve">
317 3475408</t>
  </si>
  <si>
    <t>Inquilino: Jorge Alberto Cuervo Rojas
Codeudor: Nancy Janneth Rojas</t>
  </si>
  <si>
    <t>1.020'728.914 de Bogotá
52'862.333 de Bogotá</t>
  </si>
  <si>
    <t>320 957 8456
317 870 7282</t>
  </si>
  <si>
    <t>jorgealbertocuervorojas5@gmail.com
J.annethrojas2180@gmail.com</t>
  </si>
  <si>
    <t>6683410-8</t>
  </si>
  <si>
    <t>A16S538016</t>
  </si>
  <si>
    <t>5007116-3249309</t>
  </si>
  <si>
    <t>AP10</t>
  </si>
  <si>
    <t>Claudia Andrea Devia</t>
  </si>
  <si>
    <t>Cl. 167b bis #16d-42
Santa Monica - Toberin</t>
  </si>
  <si>
    <t>120m2</t>
  </si>
  <si>
    <t>50N-00839992</t>
  </si>
  <si>
    <t>AAA0107YCNN</t>
  </si>
  <si>
    <t>Claudia Andrea Devia González</t>
  </si>
  <si>
    <t>321 2338196</t>
  </si>
  <si>
    <t>claudia.devia@gmail.com</t>
  </si>
  <si>
    <t>CC 52416320 de Bogota</t>
  </si>
  <si>
    <t xml:space="preserve">SCOTIABANK COLPATRIA S.A. </t>
  </si>
  <si>
    <t>Ahorros
Claudia Devia</t>
  </si>
  <si>
    <t xml:space="preserve">Jose Fernando Mosquera Jimenez </t>
  </si>
  <si>
    <t>320 4460728</t>
  </si>
  <si>
    <t>sarayanny1122@gmail.com
Futbol10-jose@hotmail.es</t>
  </si>
  <si>
    <t>0719347-0</t>
  </si>
  <si>
    <t>5087196-163508</t>
  </si>
  <si>
    <t>AP11</t>
  </si>
  <si>
    <t>Apto Armín 202</t>
  </si>
  <si>
    <t>CL 63F 69 41 AP202
Edificio Balcones del Trébol</t>
  </si>
  <si>
    <t>50C-02025264</t>
  </si>
  <si>
    <t xml:space="preserve"> AAA0269JUTO.</t>
  </si>
  <si>
    <t>Jairo Florez Sanchez</t>
  </si>
  <si>
    <t>oriaj211@hotmail.com</t>
  </si>
  <si>
    <t>19'104.211</t>
  </si>
  <si>
    <t>Yeins Richard Balaguera Rigaud</t>
  </si>
  <si>
    <t>1.034’309.085</t>
  </si>
  <si>
    <t>310 572 1807</t>
  </si>
  <si>
    <t>yeins.balaguera@gmail.com</t>
  </si>
  <si>
    <t>6868809-6</t>
  </si>
  <si>
    <t>5017118-3412822</t>
  </si>
  <si>
    <t>jairo</t>
  </si>
  <si>
    <t>AP12</t>
  </si>
  <si>
    <t>Apto Armín 402</t>
  </si>
  <si>
    <t>CL 63F 69 41 AP402
Edificio Balcones del Trébol</t>
  </si>
  <si>
    <t>50C-02025268</t>
  </si>
  <si>
    <t>AAA0269JUYX</t>
  </si>
  <si>
    <t xml:space="preserve"> Francy Helena Flórez Amaya</t>
  </si>
  <si>
    <t>francyflorez.a@gmail.com</t>
  </si>
  <si>
    <t>1.018’426.721</t>
  </si>
  <si>
    <t>MIlia Helena Vargas Escobar</t>
  </si>
  <si>
    <t>40.020.589 de Tunja</t>
  </si>
  <si>
    <t xml:space="preserve">miliahelena.vargas@phrlegal.com </t>
  </si>
  <si>
    <t>6868769-2</t>
  </si>
  <si>
    <t>5017118-3412821</t>
  </si>
  <si>
    <t>AP13</t>
  </si>
  <si>
    <t>Apto Armín 401</t>
  </si>
  <si>
    <t>Arr: Carlos
Resp: Gustavo</t>
  </si>
  <si>
    <t>CL 63F 69 41 AP401
Edificio Balcones del Trébol</t>
  </si>
  <si>
    <t>50C-02025267</t>
  </si>
  <si>
    <t>AAA0269JUXR</t>
  </si>
  <si>
    <t xml:space="preserve">Jairo Armín Flórez Amaya </t>
  </si>
  <si>
    <t xml:space="preserve"> 311 494 99 04</t>
  </si>
  <si>
    <t>jairoflorezamaya@gmail.com</t>
  </si>
  <si>
    <t>CC 1.022’375.641 de Bogotá D.C</t>
  </si>
  <si>
    <t>Banco Nu.</t>
  </si>
  <si>
    <t>Ahorros
Jairo Florez</t>
  </si>
  <si>
    <t>David Gonzalez Amaya</t>
  </si>
  <si>
    <t>1'014.256.309</t>
  </si>
  <si>
    <t>312 513 7683</t>
  </si>
  <si>
    <t>deivypeque_801@hotmail.com</t>
  </si>
  <si>
    <t>6678292-7</t>
  </si>
  <si>
    <t>Ana</t>
  </si>
  <si>
    <t>5017118-3414091</t>
  </si>
  <si>
    <t>AP14</t>
  </si>
  <si>
    <t>Apto Kennedy Laura</t>
  </si>
  <si>
    <t>CR 79 44 63 SUR BL 8 INT 21 AP 301
El Paraiso</t>
  </si>
  <si>
    <t>54m2</t>
  </si>
  <si>
    <t>50S-562483</t>
  </si>
  <si>
    <t>AAA0046OZFZ</t>
  </si>
  <si>
    <r>
      <rPr>
        <color rgb="FF1155CC"/>
        <u/>
      </rPr>
      <t xml:space="preserve">Pagos Admon Caja Social
</t>
    </r>
    <r>
      <rPr/>
      <t xml:space="preserve">Ref: 0821301
Cta Ahorros: 24090915295
Banco Caja Social
$85.000 Primeros 10 Días </t>
    </r>
  </si>
  <si>
    <t>Agrupacionelparaiso1@gmail.com</t>
  </si>
  <si>
    <t>El horario de trasteo es de lunes a viernes de 8:00 a 5:00 pm y sabado 8:00 am a 3:00 pm
Camion de doble pacha no entra 
Debe dejar deposito de $100.000 pesos, en caso de daño de la infraestructura se tendran en garantia para el arreglo, si no hay daño se devolveran despues de la inspección realizada por el vigilante 
En cuanto los Chips de entrada deben ser reclamados personalmente en la administración
Se recomienda las normas de sana convivencia, como la recolección de heces de las mascotas
mantener los desiveles de musica a niveles adecuados
Las visitas deben ser anunciados en la porteria
los arrendatarios se deben acercar a la administración a realizar la actualización de datos</t>
  </si>
  <si>
    <t>313 339 95 32</t>
  </si>
  <si>
    <t>CC 1.015'450.098</t>
  </si>
  <si>
    <t>Bogota</t>
  </si>
  <si>
    <t>039 796 826</t>
  </si>
  <si>
    <t>Kelly Johanna Andrade Salamanca</t>
  </si>
  <si>
    <t>318 729 6003</t>
  </si>
  <si>
    <t>Claudia Patricia Ramirez Lozano</t>
  </si>
  <si>
    <t>52'885.471</t>
  </si>
  <si>
    <t>310 548 0378</t>
  </si>
  <si>
    <t>dcroiltech@gmail.com</t>
  </si>
  <si>
    <t>249721-5</t>
  </si>
  <si>
    <t>0095DH925930</t>
  </si>
  <si>
    <t>5097197-173139</t>
  </si>
  <si>
    <t>AP15</t>
  </si>
  <si>
    <t>Zipa Asdhar Fabian</t>
  </si>
  <si>
    <t>Conjunto Residencial Hacienda San José
CL 4 28 141 TO 3 AP 603
Zipaquirá, Cundinamarca</t>
  </si>
  <si>
    <t>AP: 176-220037
GJ: 176-219739</t>
  </si>
  <si>
    <t>25899010000000355015900000000</t>
  </si>
  <si>
    <t>10%
Seguro NO Inc.</t>
  </si>
  <si>
    <r>
      <rPr>
        <color rgb="FF1155CC"/>
        <u/>
      </rPr>
      <t xml:space="preserve">Pagos Admon Jelpit
</t>
    </r>
    <r>
      <rPr/>
      <t>Hacienda San José
Ref: 3603 
Daviplata???
$138.200 Primeros 10 días
$141.000 Sin Descuento</t>
    </r>
  </si>
  <si>
    <t>Asdhar Rocío Alonso Suárez
Fabian 
Lina Rosa Suárez Gamba
Apoderada</t>
  </si>
  <si>
    <t>+1 (587) 432-7620
+1 (403) 702-3794
+57 317 853 8171</t>
  </si>
  <si>
    <t>aras2293@outlook.com
flguerreror@gmail.com
lina_suarez4465@hotmail.com</t>
  </si>
  <si>
    <t>CC: 1.022.384.523 de Bogotá
CC 1.032.453.959 de Bogotá
CC: 41’688.326 de Bogotá</t>
  </si>
  <si>
    <t>Ahorros
Lina Rosa Suárez Gamba
CC. 41.688.326 de Bogotá D.C.</t>
  </si>
  <si>
    <t>172-253745-03</t>
  </si>
  <si>
    <t>Carlos Lago</t>
  </si>
  <si>
    <t>317 637 2549</t>
  </si>
  <si>
    <t>crhaciendasanjose@gmail.com
contabilidadcrhaciendasanjose@gmail.com</t>
  </si>
  <si>
    <t>AP16</t>
  </si>
  <si>
    <t>Apto Palermo / Jorge Bueno</t>
  </si>
  <si>
    <t>CL 48 15 92 AP303
Edificio Palermo</t>
  </si>
  <si>
    <t>37m2</t>
  </si>
  <si>
    <t>50C-604971</t>
  </si>
  <si>
    <t>AAA0084EFAW</t>
  </si>
  <si>
    <t>Transferencia bancaria (No hay convenio)
Ref: No hay
Cta Ahorros: 26501033752
Banco Caja Social
NIT: 800.019.602-1</t>
  </si>
  <si>
    <t>wrodrigs@hotmail.com ed.palermocontabilidad@gmail.com</t>
  </si>
  <si>
    <t>Jorge Bueno
Alida Ramos
Proopietarios</t>
  </si>
  <si>
    <t>57 312 300 3151</t>
  </si>
  <si>
    <t>jabc101240@gmail.com</t>
  </si>
  <si>
    <t>CC: 7.547.264 de Armenia
CC: 51.729.498 de Bucaramanga</t>
  </si>
  <si>
    <t xml:space="preserve">Ahorros
Jorge Bueno </t>
  </si>
  <si>
    <t>354 049 512</t>
  </si>
  <si>
    <t xml:space="preserve">William </t>
  </si>
  <si>
    <t>wrodrigs@hotmail.com
ed.palermocontabilidad@gmail.com</t>
  </si>
  <si>
    <t>Maria Fernanda Suarez Beltran
Monica Suarez Beltran</t>
  </si>
  <si>
    <t>52'868.617
52'412.167</t>
  </si>
  <si>
    <t>313 413 3453
300 311 7255</t>
  </si>
  <si>
    <t xml:space="preserve">
mfsuarezb1982@gmail.com
mlsuarezb@gmail.com</t>
  </si>
  <si>
    <t>452459-9</t>
  </si>
  <si>
    <t>10-1103660</t>
  </si>
  <si>
    <t>AP17</t>
  </si>
  <si>
    <t>Ferrol Marsella</t>
  </si>
  <si>
    <t>No renovación 2025</t>
  </si>
  <si>
    <t>TV 71B 9D 76 IN 3 AP 806
Condominio Bosques del Ferrol P.H.</t>
  </si>
  <si>
    <t>50C-01680138</t>
  </si>
  <si>
    <t>AAA0223CPXR</t>
  </si>
  <si>
    <t xml:space="preserve">cuenta corriente 021369947
av villas o efecty convenio 2521
 referencia torre /apto 3806
</t>
  </si>
  <si>
    <t>admonbosques04@gmail.com</t>
  </si>
  <si>
    <t>Julio Cesar Arcila Vanegas</t>
  </si>
  <si>
    <t>403 8884949</t>
  </si>
  <si>
    <t>jcarcila@telus.net</t>
  </si>
  <si>
    <t>CC 79430135</t>
  </si>
  <si>
    <t>Alba Santana</t>
  </si>
  <si>
    <t>Walter Fabian Moreno Vargas</t>
  </si>
  <si>
    <t>walter23f@gmail.com</t>
  </si>
  <si>
    <t>2748736-6</t>
  </si>
  <si>
    <t>07015IB026888</t>
  </si>
  <si>
    <t>5007107-332153</t>
  </si>
  <si>
    <t>AP18</t>
  </si>
  <si>
    <t>Ikona 2-502 - Vitery
Prop: Alex y Tania Vitery</t>
  </si>
  <si>
    <t>Arr: Jairo
Resp: Jairo</t>
  </si>
  <si>
    <t>Parqueadero: 187
Depósito: Tiene pero no se arrienda</t>
  </si>
  <si>
    <t>CL 167D 8 53 TO 2 AP 502
Conjunto Residencial Ikona 167</t>
  </si>
  <si>
    <t>64m2</t>
  </si>
  <si>
    <t>50N-20879943</t>
  </si>
  <si>
    <t>AAA0275SWJH</t>
  </si>
  <si>
    <t>No está publicado</t>
  </si>
  <si>
    <t xml:space="preserve">15 primeros dias del mes </t>
  </si>
  <si>
    <t>Aval Pay Center</t>
  </si>
  <si>
    <t>admon.ikona167@gmail.com</t>
  </si>
  <si>
    <t>L-V 9:00-16:30                                                                                                                                                                       Deposito de 500.000 por posibles daños, debe ser previo a la mudanza de ingreso salida y se debe coordinar con vigilancia la disponibilidad y el horario.</t>
  </si>
  <si>
    <t>Tania Gizeth Vitery Erazo</t>
  </si>
  <si>
    <t>1(954)329-9562</t>
  </si>
  <si>
    <t>tanivier@hotmail.com
twinsvier@gmail.com</t>
  </si>
  <si>
    <t>CC: 1.020.788.194</t>
  </si>
  <si>
    <t>Lulo Bank</t>
  </si>
  <si>
    <t>Ahorros
 Brayan Alexander Vitery</t>
  </si>
  <si>
    <t>Lina Cipagauta</t>
  </si>
  <si>
    <t xml:space="preserve">Ana Catalina Luna Escobar </t>
  </si>
  <si>
    <t>301 376 2554</t>
  </si>
  <si>
    <t>analuna0984@gmail.com
osclun02@gmail.com</t>
  </si>
  <si>
    <t>7579673-3</t>
  </si>
  <si>
    <t>A19FA178569</t>
  </si>
  <si>
    <t>AP19</t>
  </si>
  <si>
    <t>Casa Quiroga</t>
  </si>
  <si>
    <t>PARA RENOVAR</t>
  </si>
  <si>
    <t xml:space="preserve">Carrera  24 A #40 A 25 Sur
</t>
  </si>
  <si>
    <t>50S-735646</t>
  </si>
  <si>
    <t>AAA0014AEKC</t>
  </si>
  <si>
    <t>7 meses</t>
  </si>
  <si>
    <t xml:space="preserve">
María de Jesús Romero</t>
  </si>
  <si>
    <t xml:space="preserve">
312 308 0334</t>
  </si>
  <si>
    <t xml:space="preserve">
madejerom@hotmail.com</t>
  </si>
  <si>
    <t xml:space="preserve">
CC 24'052.646</t>
  </si>
  <si>
    <t>Jose Andres Galeano Higgins</t>
  </si>
  <si>
    <t>320 5288866</t>
  </si>
  <si>
    <t>jose307agh@gmail.com</t>
  </si>
  <si>
    <t>918555-6</t>
  </si>
  <si>
    <t>14-6223181</t>
  </si>
  <si>
    <t>60796679
61087168
61087124</t>
  </si>
  <si>
    <t>5067188-34169
34154
34164</t>
  </si>
  <si>
    <t>gustavo</t>
  </si>
  <si>
    <t>30/04/2026
30/04/2026
30/04/2026</t>
  </si>
  <si>
    <t>AP20</t>
  </si>
  <si>
    <t>Apto Prima Gus Fontibón</t>
  </si>
  <si>
    <t>Arr: Gustavo
Ctas: Jairo</t>
  </si>
  <si>
    <t>Parqueaderos comunales</t>
  </si>
  <si>
    <t xml:space="preserve">KR 123 15A 25 TO 2 AP 1303 </t>
  </si>
  <si>
    <t>50m2</t>
  </si>
  <si>
    <t>50C-214542021303</t>
  </si>
  <si>
    <t>Aún no tiene</t>
  </si>
  <si>
    <t>12 meses</t>
  </si>
  <si>
    <t>10 primeros dias del mes</t>
  </si>
  <si>
    <t>fontibonreservadoph@gmail.com</t>
  </si>
  <si>
    <t>Los trasteos se deben realizar en el siguiente horario.
Lunes a viernes 8:00 am – 5:00 pm
Sábados: 8:00 a 12:00 del medio día
Domingos y festivos: No hay trasteos
Los vehículos pesados NO TIENEN AUTORIZACIÓN para ingresar al conjunto, ya que pueden ocasionar
daños de adoquines, cementos, asfaltos, entre otros.
Para realizar su trasteo, usted debe notificar a la Administración con dos (2) días de anticipación, a través
de correo electrónico o diligenciando el formato respectivo, para que le sea expedido el permiso. Se deja
claro que para efectos de trasteos los ascensores solo serán utilizados para tema de objetos pesados y
con el acompañamiento de personas sin que pase el número de Kg de capacidad del equipo, y del
horario establecido por la administración para tal fin.</t>
  </si>
  <si>
    <t>Erika Cruz</t>
  </si>
  <si>
    <t>314 3532608</t>
  </si>
  <si>
    <t>einabasha@hotmail.com</t>
  </si>
  <si>
    <t>CC 1014261840</t>
  </si>
  <si>
    <t>Jessica Benites</t>
  </si>
  <si>
    <t>Angie Paola Cantor Peñuela</t>
  </si>
  <si>
    <t>mona52799@gmail.com</t>
  </si>
  <si>
    <t>007520220010003945</t>
  </si>
  <si>
    <t>AP21</t>
  </si>
  <si>
    <t>Apto Centro Nariño Eón
Prop: Familia Vitery Erazo</t>
  </si>
  <si>
    <t>Parqueadero: 174
Depósito: 137</t>
  </si>
  <si>
    <t>CL 24 32 81 AP 1-1401
Edificio Eón</t>
  </si>
  <si>
    <t>67m2</t>
  </si>
  <si>
    <t>50C-2161362</t>
  </si>
  <si>
    <t>REFERENCIA: 11401</t>
  </si>
  <si>
    <t xml:space="preserve">Adm 410.000 sin descuento 
Adm 389.000 con descuento </t>
  </si>
  <si>
    <t>eon.admon@gmail.com</t>
  </si>
  <si>
    <t>L-V 09:00 - 16:30
S 09:00 - 12:00
Si se excede del horario, hay una multa (no se sabe el valor)
De igual forma, tener en cuenta el diligenciamiento del formato de actualización de datos para los nuevos residentes y en caso de mudanza se deberá informar con mínimo tres (03) días de anterioridad, y es necesario dejar un depósito de $200.000 en recepción con el guarda de turno, el cual se le devolverá una vez finalice la mudanza y se verifique que no hubo novedad alguna en la copropiedad.</t>
  </si>
  <si>
    <t>Familia Vitery</t>
  </si>
  <si>
    <t>viteryerazo@gmail.com</t>
  </si>
  <si>
    <t>069 5000 2000 53207                       A nombre de Betty Erazo</t>
  </si>
  <si>
    <t>Sara Martínez</t>
  </si>
  <si>
    <t xml:space="preserve">Maria Paula Acosta Lozada
Cod: </t>
  </si>
  <si>
    <t>1.022.383.291
Cod:</t>
  </si>
  <si>
    <t>319 5286726
Cod:</t>
  </si>
  <si>
    <t>mariapaunks@gmail.com
Cod: juandiegocanosas@gmail.com</t>
  </si>
  <si>
    <t>No hay medidor actualmente</t>
  </si>
  <si>
    <t>009520220000001226</t>
  </si>
  <si>
    <t>AP22</t>
  </si>
  <si>
    <t>Ikona 3-709 - Vitery
Prop: Sarith Vitery</t>
  </si>
  <si>
    <t>Parqueadero: SS-14
Depósito: 282 (Semisótano)</t>
  </si>
  <si>
    <t>CL 167D 8 53 TO 3 AP 709
Conjunto Residencial Ikona 167</t>
  </si>
  <si>
    <t>79m2</t>
  </si>
  <si>
    <t>50N- 20926569</t>
  </si>
  <si>
    <r>
      <rPr>
        <rFont val="Arial"/>
        <color rgb="FF000000"/>
      </rPr>
      <t xml:space="preserve">link de pago: </t>
    </r>
    <r>
      <rPr>
        <rFont val="Arial"/>
        <color rgb="FF1155CC"/>
        <u/>
      </rPr>
      <t>https://www.avalpaycenter.com/wps/portal/portal-de-pagos</t>
    </r>
    <r>
      <rPr>
        <rFont val="Arial"/>
        <color rgb="FF000000"/>
      </rPr>
      <t xml:space="preserve">
Convenio: Ikona 167 Club Residencial Cll 167 D 8 53
En referencia escribir el numero de la torre y apartamento. 3 709
Enviar soporte a admon.ikona167@gmail.com y a ikonacontabilidad@gmail.com</t>
    </r>
  </si>
  <si>
    <t>L-V 9:00-16:30 Deposito de 500.000 por posibles daños, debe ser previo a la mudanza de ingreso salida y se debe coordinar con vigilancia la disponibilidad y el horario.</t>
  </si>
  <si>
    <t>Sarith Vitery</t>
  </si>
  <si>
    <t>sarithvier@gmail.com</t>
  </si>
  <si>
    <t>Scotiabank</t>
  </si>
  <si>
    <t>431 2037 150</t>
  </si>
  <si>
    <t>Jhon Elberth Cardoza Vasquez</t>
  </si>
  <si>
    <t>jhon.cardoza24@gmail.com</t>
  </si>
  <si>
    <t>Enel</t>
  </si>
  <si>
    <t>8027494-4</t>
  </si>
  <si>
    <t>009520220000003082</t>
  </si>
  <si>
    <t>ana</t>
  </si>
  <si>
    <t>AP23</t>
  </si>
  <si>
    <t>Ikona 3-809 - Vitery
Prop: Tania Vitery</t>
  </si>
  <si>
    <t>Parqueadero: SS-04
Depósito: 272 (Semisótano)</t>
  </si>
  <si>
    <t>CL 167D 8 53 TO 3 AP 809
Conjunto Residencial Ikona 167</t>
  </si>
  <si>
    <t>50N-20926580</t>
  </si>
  <si>
    <t>Valor Adm. aprox. $366.463 en cada Apto de Ikona</t>
  </si>
  <si>
    <t>Tania Vitery</t>
  </si>
  <si>
    <t>AP24</t>
  </si>
  <si>
    <t>Apto Cajicá</t>
  </si>
  <si>
    <t>NO RENOVACIÓN 2025</t>
  </si>
  <si>
    <t>Calle 16 #6-297, Torre 6 Apartamento 305
Parque Ciudad Pomar Aliso</t>
  </si>
  <si>
    <t>57m2</t>
  </si>
  <si>
    <t>176-213087</t>
  </si>
  <si>
    <t>Valor Adm. aprox. $156.000</t>
  </si>
  <si>
    <t>conjuntoalisocajicaph@gmail.com</t>
  </si>
  <si>
    <t>HORARIO DE TRASTEO: LUNES A SÁBADO 9:00 a.m. a 4:00 p.m. DOMINGOS Y FESTIVOS NO ESTÁ PERMITIDO.</t>
  </si>
  <si>
    <t>Luisa Mora</t>
  </si>
  <si>
    <t>luisamora.rojas@gmail.com</t>
  </si>
  <si>
    <t>Banco Caja Social</t>
  </si>
  <si>
    <t xml:space="preserve">2411 4531 207         </t>
  </si>
  <si>
    <t>Claudia Hernandez</t>
  </si>
  <si>
    <t>Erika Andrea Gomez Murcia</t>
  </si>
  <si>
    <t>andreagmez23@gmail.com</t>
  </si>
  <si>
    <t>7817175-2</t>
  </si>
  <si>
    <t>Epcipel</t>
  </si>
  <si>
    <t>030-08H1-1349-37117</t>
  </si>
  <si>
    <t>BY19191289</t>
  </si>
  <si>
    <t>007520220010003419</t>
  </si>
  <si>
    <t>AP25</t>
  </si>
  <si>
    <t>Apto Torres de Granada</t>
  </si>
  <si>
    <t>Parqueadero: 166
Depósito: D-170</t>
  </si>
  <si>
    <t>CL 146F 73A 20 TO 8 AP 203</t>
  </si>
  <si>
    <t>60m2</t>
  </si>
  <si>
    <t>50N-20754728</t>
  </si>
  <si>
    <t>AAA0259FLJH</t>
  </si>
  <si>
    <t>Link FR</t>
  </si>
  <si>
    <t xml:space="preserve">"Banco AVVillas Formato Comprobante Universal de Recaudo Cuenta N° 715001384 a nombre de Torres de Granada
Referencia Unica: TORRE Y APARTAMENTO
Pago PSE: Según Instructivo (Anexo)"
</t>
  </si>
  <si>
    <t>granadaadmon@gmail.com</t>
  </si>
  <si>
    <t>Se debe realizar un respectivo depósito por el valor de $ 100.000, para el ingreso o salida de enseres y así dar la orden a los guardas.
 Los horarios son de Lunes a viernes de 8:00 am a 5:00 pm y Sabados de 8:00 am a 12:00 pm 
 Domingos y festivos NO se autoriza salida o ingreso.</t>
  </si>
  <si>
    <t>Manuel Arcila</t>
  </si>
  <si>
    <t>2412 4334 597</t>
  </si>
  <si>
    <t xml:space="preserve">Juan Sebastian Salazar Sastoque </t>
  </si>
  <si>
    <t>316 0553401</t>
  </si>
  <si>
    <t>salazars.juansebastian@gmail.com</t>
  </si>
  <si>
    <t>4602675-1</t>
  </si>
  <si>
    <t>15-10320497</t>
  </si>
  <si>
    <t>5007215-3033650</t>
  </si>
  <si>
    <t>AP26</t>
  </si>
  <si>
    <t>Hacienda La Estancia Navarra
Apto 1207</t>
  </si>
  <si>
    <t>Paequeadero: Comunal</t>
  </si>
  <si>
    <t xml:space="preserve"> KR 8 170 52 TO 7 AP 1207</t>
  </si>
  <si>
    <t>35m2</t>
  </si>
  <si>
    <t>50N-20909169</t>
  </si>
  <si>
    <t>AAA0283LRBS</t>
  </si>
  <si>
    <r>
      <rPr>
        <rFont val="Arial"/>
        <color rgb="FF000000"/>
      </rPr>
      <t xml:space="preserve"> </t>
    </r>
    <r>
      <rPr>
        <rFont val="Arial"/>
        <color rgb="FF1155CC"/>
        <u/>
      </rPr>
      <t>Link pago admin</t>
    </r>
    <r>
      <rPr>
        <rFont val="Arial"/>
        <color rgb="FF000000"/>
      </rPr>
      <t xml:space="preserve"> </t>
    </r>
  </si>
  <si>
    <t>asistente.conjuntonavarra@gmail.com</t>
  </si>
  <si>
    <t>HORARIO DE TRASTEO: LUNES A VIERNES 8:00 a.m. a 5:00 p.m. SÁBADOS DE 8:00 a.m a 12 p.m DOMINGOS Y FESTIVOS NO ESTÁ PERMITIDO. SE DEBE NOTIFICAR CON 2 DÍAS DE ANTICIPACIÓN. DEBERÁ ESTAR A PAZ Y SALVO CON LA ADMINISTRACIÓN</t>
  </si>
  <si>
    <t>Anel Gerena</t>
  </si>
  <si>
    <t>gerenasuarez@gmail.com</t>
  </si>
  <si>
    <t>138 228 705</t>
  </si>
  <si>
    <t>conjuntonavarrat7@gmail.com</t>
  </si>
  <si>
    <t>Astrid del Coral Requena Vernal</t>
  </si>
  <si>
    <t>astridvernal@gmail.com</t>
  </si>
  <si>
    <t>8026930-9</t>
  </si>
  <si>
    <t>Q23LA001588Q</t>
  </si>
  <si>
    <t>https://www.fincaraiz.com.co/inmueble/apartamento-en-arriendo/santa-teresa/bogota/10682250</t>
  </si>
  <si>
    <t>AP27</t>
  </si>
  <si>
    <t>Hacienda La Estancia Navarra
Apto 2607</t>
  </si>
  <si>
    <t>Parqueadero: Comunal</t>
  </si>
  <si>
    <t>KR 8 170 52 TO 7 AP 2607</t>
  </si>
  <si>
    <t>50N- 20909337</t>
  </si>
  <si>
    <t>AAA0283LNXS</t>
  </si>
  <si>
    <r>
      <rPr>
        <rFont val="Arial"/>
        <color rgb="FF1155CC"/>
        <u/>
      </rPr>
      <t>Link pago admin</t>
    </r>
    <r>
      <rPr>
        <rFont val="Arial"/>
        <color rgb="FF000000"/>
      </rPr>
      <t xml:space="preserve"> </t>
    </r>
  </si>
  <si>
    <t>686 774 29023</t>
  </si>
  <si>
    <t>Luis Alberto Laguna Jimenez</t>
  </si>
  <si>
    <t>1'090.380.994</t>
  </si>
  <si>
    <t>302  850 8704</t>
  </si>
  <si>
    <t>luislaguna2012@gmail.com</t>
  </si>
  <si>
    <t>8026923-8</t>
  </si>
  <si>
    <t>https://www.fincaraiz.com.co/detalle/10682284</t>
  </si>
  <si>
    <t>AP28</t>
  </si>
  <si>
    <t>Reserva de Fontibón</t>
  </si>
  <si>
    <t xml:space="preserve"> Carrera 116A # 15C - 70
AP1309 TO 3</t>
  </si>
  <si>
    <t>50C-02019211</t>
  </si>
  <si>
    <t>AAA0262YESK</t>
  </si>
  <si>
    <r>
      <rPr>
        <rFont val="Arial"/>
        <color rgb="FF1155CC"/>
        <u/>
      </rPr>
      <t>Link FR</t>
    </r>
    <r>
      <rPr>
        <rFont val="Arial"/>
      </rPr>
      <t xml:space="preserve"> </t>
    </r>
    <r>
      <rPr>
        <rFont val="Arial"/>
        <color rgb="FF1155CC"/>
        <u/>
      </rPr>
      <t>Link FB</t>
    </r>
    <r>
      <rPr>
        <rFont val="Arial"/>
      </rPr>
      <t xml:space="preserve"> </t>
    </r>
  </si>
  <si>
    <t>Diana García</t>
  </si>
  <si>
    <t>garcia.dc.r@gmail.com</t>
  </si>
  <si>
    <t>AP29</t>
  </si>
  <si>
    <t>Reserva 67</t>
  </si>
  <si>
    <t>Privado cubierto</t>
  </si>
  <si>
    <t>Avenida Boyacá # 67 - 75 AP1402 TO 4</t>
  </si>
  <si>
    <t>30m2</t>
  </si>
  <si>
    <t>50C-2058839</t>
  </si>
  <si>
    <t>AAA0271TEMR</t>
  </si>
  <si>
    <r>
      <rPr>
        <color rgb="FF1155CC"/>
        <u/>
      </rPr>
      <t>Link FB</t>
    </r>
    <r>
      <rPr/>
      <t xml:space="preserve">    </t>
    </r>
    <r>
      <rPr>
        <color rgb="FF1155CC"/>
        <u/>
      </rPr>
      <t>Link FR</t>
    </r>
    <r>
      <rPr/>
      <t xml:space="preserve">   </t>
    </r>
  </si>
  <si>
    <t>AP30</t>
  </si>
  <si>
    <t xml:space="preserve">Torres de Vicino </t>
  </si>
  <si>
    <t>Calle 12 # 25 A 12 TO 3 APTO 1001</t>
  </si>
  <si>
    <t>50C-2185342</t>
  </si>
  <si>
    <t>AAA0285BHRJ</t>
  </si>
  <si>
    <r>
      <rPr>
        <rFont val="Arial"/>
        <color rgb="FF1155CC"/>
        <u/>
      </rPr>
      <t>Link FB</t>
    </r>
    <r>
      <rPr>
        <rFont val="Arial"/>
      </rPr>
      <t xml:space="preserve">  </t>
    </r>
    <r>
      <rPr>
        <rFont val="Arial"/>
        <color rgb="FF1155CC"/>
        <u/>
      </rPr>
      <t>Link FR</t>
    </r>
    <r>
      <rPr>
        <rFont val="Arial"/>
      </rPr>
      <t xml:space="preserve"> </t>
    </r>
  </si>
  <si>
    <t>https://www.mipagoamigo.com/MPA_WebSite/ServicePayments/StartPayment</t>
  </si>
  <si>
    <t>admon.torresdevicino@gmail.com</t>
  </si>
  <si>
    <t>Paulo Gómez</t>
  </si>
  <si>
    <t>trokes@outlook.com</t>
  </si>
  <si>
    <t>1672 7166 991</t>
  </si>
  <si>
    <t>Beatriz Sarmiento</t>
  </si>
  <si>
    <t>1'061.697.223</t>
  </si>
  <si>
    <t>310 511 8390</t>
  </si>
  <si>
    <t>beatrizelenasarmiento@gmail.com</t>
  </si>
  <si>
    <t>007120230003925407</t>
  </si>
  <si>
    <t>AP31</t>
  </si>
  <si>
    <t xml:space="preserve">Veramonte Living </t>
  </si>
  <si>
    <t>Calle 152 B # 73 - 36 TO 4 APTO 1302</t>
  </si>
  <si>
    <t>39m2</t>
  </si>
  <si>
    <t>50N-20920619</t>
  </si>
  <si>
    <t>AAA0285XFSY</t>
  </si>
  <si>
    <r>
      <rPr>
        <rFont val="Lato, &quot;Helvetica Neue&quot;, Arial, Helvetica, sans-serif"/>
        <color rgb="FF1155CC"/>
        <sz val="12.0"/>
        <u/>
      </rPr>
      <t>PAGOS ADMON JELPIT</t>
    </r>
  </si>
  <si>
    <t>Alejandra Londoño</t>
  </si>
  <si>
    <t>walter.rozo@hotmail.com</t>
  </si>
  <si>
    <t>Laura Velandia</t>
  </si>
  <si>
    <t>1'015.450.098</t>
  </si>
  <si>
    <t>313 339 9532</t>
  </si>
  <si>
    <t>AP32</t>
  </si>
  <si>
    <t>Parque Central de Colina 2</t>
  </si>
  <si>
    <t xml:space="preserve">Calle 159 # 56 -75 </t>
  </si>
  <si>
    <r>
      <rPr>
        <rFont val="Arial"/>
        <color rgb="FF1155CC"/>
        <u/>
      </rPr>
      <t>Link FB</t>
    </r>
    <r>
      <rPr>
        <rFont val="Arial"/>
      </rPr>
      <t xml:space="preserve"> </t>
    </r>
    <r>
      <rPr>
        <rFont val="Arial"/>
        <color rgb="FF1155CC"/>
        <u/>
      </rPr>
      <t>Link ML</t>
    </r>
  </si>
  <si>
    <t>https://www.avalpaycenter.com/wps/portal/portal-de-pagos/web/pagos-aval/resultado-busqueda/realizar-pago?idConv=00009794&amp;origen=buscar</t>
  </si>
  <si>
    <r>
      <rPr>
        <rFont val="Arial"/>
        <strike/>
        <color theme="1"/>
      </rPr>
      <t xml:space="preserve">Judith Muñoz
</t>
    </r>
    <r>
      <rPr>
        <rFont val="Arial"/>
        <color theme="1"/>
      </rPr>
      <t>Yeni Paola Diaz C.</t>
    </r>
  </si>
  <si>
    <t>AP33</t>
  </si>
  <si>
    <t xml:space="preserve">San Miguel LIving </t>
  </si>
  <si>
    <t>Empresa SSPP</t>
  </si>
  <si>
    <t>Link</t>
  </si>
  <si>
    <t>User</t>
  </si>
  <si>
    <t>Pass</t>
  </si>
  <si>
    <t>Vanti Virtual</t>
  </si>
  <si>
    <t>VirtuaInmo2022!</t>
  </si>
  <si>
    <t>Mi Enel</t>
  </si>
  <si>
    <t>grupovirtualiza@gmail.com</t>
  </si>
  <si>
    <t>ana.grupovirtualiza@gmail.com</t>
  </si>
  <si>
    <t>Virtualiza2024*</t>
  </si>
  <si>
    <t xml:space="preserve">Vanti </t>
  </si>
  <si>
    <t>https://mi.grupovanti.com/?_gl=1*1r1i1mo*_gcl_au*NzE5NTU0MzQ3LjE3Mzc4NjIzMjE.</t>
  </si>
  <si>
    <t>gustavogerena@hotmail.com</t>
  </si>
  <si>
    <t>Virtualiza2025!</t>
  </si>
  <si>
    <t>AP02 Admin</t>
  </si>
  <si>
    <t>TECA2101</t>
  </si>
  <si>
    <t>AP02 Nueva App</t>
  </si>
  <si>
    <r>
      <rPr>
        <color rgb="FF1155CC"/>
        <u/>
      </rPr>
      <t>Link</t>
    </r>
    <r>
      <rPr>
        <color rgb="FF000000"/>
      </rPr>
      <t xml:space="preserve"> </t>
    </r>
  </si>
  <si>
    <t>Cooper.171123</t>
  </si>
  <si>
    <t>AP.Prio</t>
  </si>
  <si>
    <t>Contacto</t>
  </si>
  <si>
    <t>Estado</t>
  </si>
  <si>
    <t>Radicado
Mundial</t>
  </si>
  <si>
    <t>Analista Mundial</t>
  </si>
  <si>
    <t>Comments</t>
  </si>
  <si>
    <t>AP04.1</t>
  </si>
  <si>
    <t>Luz Marina Muñoz Mejía (Arrendatario)
Jorge Enrique Gómez Cudris (Codeudor)
Jose Ynestroza (Trámite)</t>
  </si>
  <si>
    <t xml:space="preserve">joseynestroza12@gmail.com </t>
  </si>
  <si>
    <t>Estudio aprobado - Plazo para cerrar trato es el 10 de Marzo - Intenciones de mudanza 1 Abril
2022/03/14 21:37 JFA Documentos de propietario enviados a Mundial
2022/03/15 17:30 JFA Borrador contrato recibido y enviado a arrendatario para revisión, formularios solicitados a inquilino
Póliza pagada
En proceso de firma digital de contrato</t>
  </si>
  <si>
    <t>migonzalez@segurosmundial.com.co</t>
  </si>
  <si>
    <t>AP04.2</t>
  </si>
  <si>
    <t>Tramite Andrés Olave (correo Margarita Martinez)
Inquilino Blanca Matilde Ibañez
Codeudor Laura Ortiz
Anterior Codeudor Esteban Martinez</t>
  </si>
  <si>
    <t>Mar 4, 2022, 3:54 PM Documentos enviados a mundial por nosotros
Sat, Mar 5, 1:00 PM Respuesta Auto
PENDIENTE Llamar lunes post 1pm
2022/03/07 Hizo falta información para mundial
2022/03/11 GG Se envió doucmentacion faltante a mundial</t>
  </si>
  <si>
    <t>NOTIFICADO DE QUE LA CASA NO ESTÁ DISPONIBLE</t>
  </si>
  <si>
    <t>AP04.3</t>
  </si>
  <si>
    <t>Yuder Alonso Moreno</t>
  </si>
  <si>
    <t>313 2299904</t>
  </si>
  <si>
    <t>yuder0719@gmail.com</t>
  </si>
  <si>
    <t>2022/03/09 envió los papeles a Virtualiza- stand by ()
2022/03/12 Sigue en stand by- Esperando firma de opcion01 - esta es catalogada como opcion 03</t>
  </si>
  <si>
    <t>En stand by mientras se confirmo el contrato con jose
NOTIFICADO DE QUE LA CASA NO ESTÁ DISPONIBLE</t>
  </si>
  <si>
    <t>AP04.80</t>
  </si>
  <si>
    <t>Mamá Angélica - Jorge Rios</t>
  </si>
  <si>
    <t>Inquilino rechazado por edad
Puerta cerrada</t>
  </si>
  <si>
    <t>Lina Parra</t>
  </si>
  <si>
    <t>lynnaparra@hotmail.com</t>
  </si>
  <si>
    <t>Desistido por falta de codeudor y encargo fiduciario no es opción
Consiguió codeudor, en espera de que envíe los papeles - ya los envió
-Llamar el dia lunes y preguntar a primera hora.- Intenciones de mudanza 15 de marzo
Fri, Mar 4, 7:29 PM - Envio papeles directo Mundial
Sat, Mar 5, 9:31 PM Respuesta Auto
2022/03/07 12.24 Preguntando a Lina por WA
2022/03/07 estudio aprobado, reuniendo información del proietario
DESISTIÓ por no tener ascensor</t>
  </si>
  <si>
    <t>difranco@segurosmundial.com.co 
dmgomez@segurosmundial.com.co</t>
  </si>
  <si>
    <t>Prio reunir la documentación que pide mundial</t>
  </si>
  <si>
    <t>Marcela Ramirez</t>
  </si>
  <si>
    <t>Codeudor Rechazado</t>
  </si>
  <si>
    <t>AP04.99</t>
  </si>
  <si>
    <t>AP05.1</t>
  </si>
  <si>
    <t>Diego Gamez (Inquilino)
Ana Maria Gamez (tramite)</t>
  </si>
  <si>
    <t>311 864 3585</t>
  </si>
  <si>
    <t>anamariagamezramirez@gmail.com</t>
  </si>
  <si>
    <t>2022/03/07 14.50: Papeles enviados de nosotros a Mundial.
2022/03/07 15.02: Recibimos Rta Auto con # Estudio
2022/03/09 16:00: Se solicita a mundial continuar con el extracto del trimestre anterior
Estudio aprobado, falta tener contrato con propietario para continuar
Pendiente enviar documentación propietario -&gt; Carli
2022/03/22 09:00 Mundial envía contrato a virtualiza</t>
  </si>
  <si>
    <t>Jhon Felipe Romero Silva
jfromero@segurosmundial.com.co
571 285 56 00 (Ext: _)</t>
  </si>
  <si>
    <t>J: Familia grande, corte de Jeanes, buena opción. Visita Dom 6.</t>
  </si>
  <si>
    <t>AP05.2</t>
  </si>
  <si>
    <t>Andrea (Madre de Juliana)
(Wendy?) Juliana Rojas (Inquilino)</t>
  </si>
  <si>
    <t>301 634 2871</t>
  </si>
  <si>
    <t>Julianarojas12sanchez@gmail.com</t>
  </si>
  <si>
    <t>2022/03/07 13.37: Estudio con pendientes en mundial, piden mas documentos
2022/03/14 Estudio no aprobado, cliente envia nuevos formularios.A la espera de que virtualiza los envie a mundial.</t>
  </si>
  <si>
    <t>AP05.3</t>
  </si>
  <si>
    <t>Daniela Torres</t>
  </si>
  <si>
    <t>301 463 8587</t>
  </si>
  <si>
    <t>karoldanielatorres@hotmail.com</t>
  </si>
  <si>
    <t>2022/03/04 13.51: Papeles enviados directo prospecto -&gt; Mundial.
2022/03/05 13.01: recibida rta Auto de Mundial
2022/03/06 11.00: Super interesados luego de visita presencial, en espera resultado estudio Mundial
2022/03/11 17:52: Les rechazaron el inquilino, no se sabe si vana  presentarse de nuevo
2022/03/11 20:00: Se envia formulario Juridico. A la espera de que Daniela nos lo envie.</t>
  </si>
  <si>
    <t>ccastaneda@segurosmundial.com.co</t>
  </si>
  <si>
    <t>J: Me gustó esta familia. Visita Dom 6.
NOTIFICADO DE QUE LA CASA NO ESTÁ DISPONIBLE</t>
  </si>
  <si>
    <t>AP05.4</t>
  </si>
  <si>
    <t>Hermes Manjarres</t>
  </si>
  <si>
    <t>310 666 7103</t>
  </si>
  <si>
    <t>hermanjaco14@gmail.com</t>
  </si>
  <si>
    <t>2022/03/10 12:50 correo enviado con formularios a cliente</t>
  </si>
  <si>
    <t>En el asunto del correo hizo falta el nombre de hermes 
NOTIFICADO DE QUE LA CASA NO ESTÁ DISPONIBLE</t>
  </si>
  <si>
    <t>AP05.5</t>
  </si>
  <si>
    <t>Juan Sebastian Cespedes
Felipe Cespedes</t>
  </si>
  <si>
    <t>321 964 3071</t>
  </si>
  <si>
    <t>filipocespedes@gmail.com</t>
  </si>
  <si>
    <t>Tatuador. Intención de toma Abril 1. Visita Dom 6.
NOTIFICADO DE QUE LA CASA NO ESTÁ DISPONIBLE</t>
  </si>
  <si>
    <t>AP05.70</t>
  </si>
  <si>
    <t>Johana Buitrago</t>
  </si>
  <si>
    <t xml:space="preserve">302 387 9589 </t>
  </si>
  <si>
    <t>jmalagonil@hotmail.com</t>
  </si>
  <si>
    <t>A la espera de que nos envie documentos</t>
  </si>
  <si>
    <t>?</t>
  </si>
  <si>
    <t>NUNCA CONTESTÓ</t>
  </si>
  <si>
    <t>Doris Bustos</t>
  </si>
  <si>
    <t>350 787 3267</t>
  </si>
  <si>
    <t>dd.dotaciones@gmail.com</t>
  </si>
  <si>
    <t>Johantan Rubiano</t>
  </si>
  <si>
    <t>320 489 9745</t>
  </si>
  <si>
    <t>Yeraldin Bsutamante</t>
  </si>
  <si>
    <t>313 808 6463</t>
  </si>
  <si>
    <t>yeraldinbustamante12@gmail.com</t>
  </si>
  <si>
    <t>J: NO NOS CONVIENE: Planta procesadora Barf. Consumo eléctrico. Visita Dom 6.</t>
  </si>
  <si>
    <t>Luisa Fernanda Camero Parra</t>
  </si>
  <si>
    <t>310 217 2128</t>
  </si>
  <si>
    <t>ESTUDIO WEBCAM. Visita Dom 6.</t>
  </si>
  <si>
    <t>Alexander Jimenez</t>
  </si>
  <si>
    <t>311 575 8906</t>
  </si>
  <si>
    <t>alexanderjimfor@gmail.com</t>
  </si>
  <si>
    <t>Johanna Bernal</t>
  </si>
  <si>
    <t>320 322 6433</t>
  </si>
  <si>
    <t>asesorias178@hotmail.com</t>
  </si>
  <si>
    <t>AP05.80</t>
  </si>
  <si>
    <t>Julian Ramirez (Inquilino)
Monica Ramirez (Tramite)</t>
  </si>
  <si>
    <t>324 665 8080</t>
  </si>
  <si>
    <t>2022/03/07 12.33: Papeles enviados del prospecto a nosotros
STANDBY: Dos estudios en curso en Mundial</t>
  </si>
  <si>
    <t>J: Visita Dom, no recuerdo detalles
cancelar por ser lo de webcam</t>
  </si>
  <si>
    <t>AP07.1</t>
  </si>
  <si>
    <t>Steffany Angulo</t>
  </si>
  <si>
    <t>321 354 6415</t>
  </si>
  <si>
    <t>steffangulo682@gmail.com</t>
  </si>
  <si>
    <t>2020-04-11: J: Enviados documentos pre llenados por correo al prospecto</t>
  </si>
  <si>
    <t>AP08.1</t>
  </si>
  <si>
    <t>Camilo Prieto - María Pinzón</t>
  </si>
  <si>
    <t>300 201 4474</t>
  </si>
  <si>
    <t>camiloprieto25@hotmail.com</t>
  </si>
  <si>
    <t>2022-05-31: Negado: Camilo Prieto no supera el puntaje requerido por centrales de riesgo
2022-06-02: Se presenta nuevo inquilino Maria Pinzon, en espera respuesta de Mundial
2022-06-06: Rechazan codeudor, se notifica a José, en espera si presenta otro</t>
  </si>
  <si>
    <t>César Acosta Martínez</t>
  </si>
  <si>
    <t>AP08.2</t>
  </si>
  <si>
    <t>Lorena Leguizamon</t>
  </si>
  <si>
    <t>321 458 7699</t>
  </si>
  <si>
    <t>lorenaleg_21@hotmail.com</t>
  </si>
  <si>
    <t>2022-06-02: Negado: se debe presentar nuevo codeudor, no supera puntaje centrales riesgo</t>
  </si>
  <si>
    <t>Jhon Felipe Romero Silva</t>
  </si>
  <si>
    <t>AP08.3</t>
  </si>
  <si>
    <t>Fernando Aguilera - Nancy Acosta</t>
  </si>
  <si>
    <t>312 339 9361</t>
  </si>
  <si>
    <t>raulfercho17@outlook.com</t>
  </si>
  <si>
    <t>2022-06-06: Pidieron docs adicionales, en espera de Fernando
2022-06-06: Se enviaron papeles, en espera de rta de Mundial</t>
  </si>
  <si>
    <t>Claudia Casallas</t>
  </si>
  <si>
    <t>Angie Katherin</t>
  </si>
  <si>
    <t>312 5024940</t>
  </si>
  <si>
    <t xml:space="preserve">2023-06-20: En estudio </t>
  </si>
  <si>
    <t xml:space="preserve">Daniel Cifuentes /  CLAUDIA MILENA CIFUENTES GUEVARA </t>
  </si>
  <si>
    <t>316 8723336</t>
  </si>
  <si>
    <t>2023-06-20: Aprobado</t>
  </si>
  <si>
    <t>JUAN DAVID PINZON JAIMES</t>
  </si>
  <si>
    <t>305 2439356</t>
  </si>
  <si>
    <t>juandavidpj95@gmail.com</t>
  </si>
  <si>
    <t xml:space="preserve">
walter moreno vargas</t>
  </si>
  <si>
    <t>Robinson Pimiento</t>
  </si>
  <si>
    <t>VICTOR  CONTRERAS ARENAS/ Cindy Ricardo</t>
  </si>
  <si>
    <t>AP08_01</t>
  </si>
  <si>
    <t>Maria del Pilar Alvarez</t>
  </si>
  <si>
    <t>+57 301 2628328</t>
  </si>
  <si>
    <t xml:space="preserve">Sábado 12:45 pm </t>
  </si>
  <si>
    <t>Agendar</t>
  </si>
  <si>
    <t>AP08_02</t>
  </si>
  <si>
    <t>Lina</t>
  </si>
  <si>
    <t>+57 312 7585785</t>
  </si>
  <si>
    <t>enviar fotos</t>
  </si>
  <si>
    <t>AP08_03</t>
  </si>
  <si>
    <t>Yulieth Castiblanco</t>
  </si>
  <si>
    <t>+57 312 4568724</t>
  </si>
  <si>
    <t>No asisitió, PENDIENTE Reprogramar</t>
  </si>
  <si>
    <t>AP08_04</t>
  </si>
  <si>
    <t>Jorge antian</t>
  </si>
  <si>
    <t>+57 311 8925957</t>
  </si>
  <si>
    <t>jorgeantia@gmail.com</t>
  </si>
  <si>
    <t>Forms enviados
Domingo 2 pm</t>
  </si>
  <si>
    <t>AP08_05</t>
  </si>
  <si>
    <t xml:space="preserve">Liz López </t>
  </si>
  <si>
    <t>+57 310 2947370</t>
  </si>
  <si>
    <t xml:space="preserve">Formularios enviados
Domingo  2 pm  </t>
  </si>
  <si>
    <t>AP08_06</t>
  </si>
  <si>
    <t xml:space="preserve">Ledsy trejo </t>
  </si>
  <si>
    <t>+57 314 2252819</t>
  </si>
  <si>
    <t xml:space="preserve">Domingo confirmar </t>
  </si>
  <si>
    <t>AP08_07</t>
  </si>
  <si>
    <t>Javier Rojas</t>
  </si>
  <si>
    <t>+57 350 2191114</t>
  </si>
  <si>
    <t>jrojas13811@gmail.com</t>
  </si>
  <si>
    <t>Forms enviados
Cita sab 2pm</t>
  </si>
  <si>
    <t>AP08_08</t>
  </si>
  <si>
    <t>Oscar Daniel Camargo Alape</t>
  </si>
  <si>
    <t>+57 313 3133513</t>
  </si>
  <si>
    <t>Ya visitó. formularios enviados</t>
  </si>
  <si>
    <t>AP08_09</t>
  </si>
  <si>
    <t>Sandra Rojas Novoa</t>
  </si>
  <si>
    <t>+57 313 8286929</t>
  </si>
  <si>
    <t>Agendada, sab 3.00pm, confirmada</t>
  </si>
  <si>
    <t>AP08_10</t>
  </si>
  <si>
    <t>Andrés Bejarano</t>
  </si>
  <si>
    <t>+573125955026</t>
  </si>
  <si>
    <t>andbej@outlook.com</t>
  </si>
  <si>
    <t>Enviada Información</t>
  </si>
  <si>
    <t>AP08_11</t>
  </si>
  <si>
    <t>Marian</t>
  </si>
  <si>
    <t>+573116828144</t>
  </si>
  <si>
    <t>p1rheymarian@gmail.com</t>
  </si>
  <si>
    <t>AP08_12</t>
  </si>
  <si>
    <t>Anderson Gómez</t>
  </si>
  <si>
    <t>+573108345669</t>
  </si>
  <si>
    <t>andergomevi0511@gmail.com</t>
  </si>
  <si>
    <t>AP08_13</t>
  </si>
  <si>
    <t>Viviana González</t>
  </si>
  <si>
    <t>+573112057487</t>
  </si>
  <si>
    <t>vivrocio@yahoo.com</t>
  </si>
  <si>
    <t>**</t>
  </si>
  <si>
    <t>AP08_14</t>
  </si>
  <si>
    <t>JuanPablo Buritica</t>
  </si>
  <si>
    <t>juanpabloburiticaruiz@gmail.</t>
  </si>
  <si>
    <t>AP08_15</t>
  </si>
  <si>
    <t>yuliethm1987@gmail.com</t>
  </si>
  <si>
    <t xml:space="preserve">PENDIENTE Escribir por WA con toda la info </t>
  </si>
  <si>
    <t>AP08_16</t>
  </si>
  <si>
    <t>Sandra Caterine Alfonso Castiblanco</t>
  </si>
  <si>
    <t>zani_14@hotmail.com</t>
  </si>
  <si>
    <t>AP08_17</t>
  </si>
  <si>
    <t>clara mosquera vasquez</t>
  </si>
  <si>
    <t>claradelr69@gmail.com</t>
  </si>
  <si>
    <t>AP08_18</t>
  </si>
  <si>
    <t>AP08_19</t>
  </si>
  <si>
    <t>AP08_20</t>
  </si>
  <si>
    <t>William Lopez</t>
  </si>
  <si>
    <t>AP08_21</t>
  </si>
  <si>
    <t>AP08_22</t>
  </si>
  <si>
    <t>AP08_23</t>
  </si>
  <si>
    <t>AP08_24</t>
  </si>
  <si>
    <t>Stefania Silva</t>
  </si>
  <si>
    <t>stefasilva_4@hotmail.com</t>
  </si>
  <si>
    <t xml:space="preserve">Formulario enviados, Cita Sábado 3 pm </t>
  </si>
  <si>
    <t>AP08_25</t>
  </si>
  <si>
    <t>Angela Vega</t>
  </si>
  <si>
    <t>Jhon Cardoza</t>
  </si>
  <si>
    <t>Formularios enviados</t>
  </si>
  <si>
    <t>Sandra López</t>
  </si>
  <si>
    <t>sandramlg5252@gmail.com</t>
  </si>
  <si>
    <t>Estudio asignado</t>
  </si>
  <si>
    <t>Claudia Catañeda Reyes</t>
  </si>
  <si>
    <t>Andrés Castiblanco</t>
  </si>
  <si>
    <t>afcastiblancoc@gmail.com</t>
  </si>
  <si>
    <t>Jackeline Ramirez Sagayo</t>
  </si>
  <si>
    <t>Karin Aguirre</t>
  </si>
  <si>
    <t>rossvanjenn5@gmail.com</t>
  </si>
  <si>
    <t>Wilmar Grand</t>
  </si>
  <si>
    <t>wgrandv@gmail.com</t>
  </si>
  <si>
    <t>Martha Álvarez</t>
  </si>
  <si>
    <t>marthapaulina2611@gmail.com</t>
  </si>
  <si>
    <t>, discúlpanos, pero justo una familia acaba de ser aprobada en el estudio y ya van a tomar el inmueble en arriendo, entonces ya no está disponible. Esto justo acaba de suceder y queríamos contartelo tan pronto como sucedió.</t>
  </si>
  <si>
    <t>Te agradecemos por el interés en el inmueble y nos disculpamos de antemano si te generamos inconvenientes en algún momento.</t>
  </si>
  <si>
    <t>Te deseamos una feliz noche y esperamos poder colaborarte en alguna ocasión futura.</t>
  </si>
  <si>
    <t>Tu estudio iba adelantado pero desafortunadamente esto sucedió primero.</t>
  </si>
  <si>
    <t>Name</t>
  </si>
  <si>
    <t>Given Name</t>
  </si>
  <si>
    <t>Family Name</t>
  </si>
  <si>
    <t>Group Membership</t>
  </si>
  <si>
    <t>Birthday</t>
  </si>
  <si>
    <t>Phone 1 - Type</t>
  </si>
  <si>
    <t>Phone 1 - Value</t>
  </si>
  <si>
    <t>Phone 2 - Type</t>
  </si>
  <si>
    <t>Phone 2 - Value</t>
  </si>
  <si>
    <t>Phone 3 - Type</t>
  </si>
  <si>
    <t>Phone 3 - Value</t>
  </si>
  <si>
    <t>E-mail 1 - Type</t>
  </si>
  <si>
    <t>E-mail 1 - Value</t>
  </si>
  <si>
    <t>E-mail 2 - Type</t>
  </si>
  <si>
    <t>E-mail 2 - Value</t>
  </si>
  <si>
    <t>Notes</t>
  </si>
  <si>
    <t>Photo</t>
  </si>
  <si>
    <t>Address 1 - Type</t>
  </si>
  <si>
    <t>Address 1 - Formatted</t>
  </si>
  <si>
    <t>Address 1 - Street</t>
  </si>
  <si>
    <t>Address 1 - City</t>
  </si>
  <si>
    <t>Address 1 - PO Box</t>
  </si>
  <si>
    <t>Address 1 - Region</t>
  </si>
  <si>
    <t>Address 1 - Postal Code</t>
  </si>
  <si>
    <t>Address 1 - Country</t>
  </si>
  <si>
    <t>Address 1 - Extended Address</t>
  </si>
  <si>
    <t>Organization 1 - Type</t>
  </si>
  <si>
    <t>Organization 1 - Name</t>
  </si>
  <si>
    <t>Organization 1 - Yomi Name</t>
  </si>
  <si>
    <t>Organization 1 - Title</t>
  </si>
  <si>
    <t>Organization 1 - Department</t>
  </si>
  <si>
    <t>Organization 1 - Symbol</t>
  </si>
  <si>
    <t>Organization 1 - Location</t>
  </si>
  <si>
    <t>Organization 1 - Job Description</t>
  </si>
  <si>
    <t>Website 1 - Type</t>
  </si>
  <si>
    <t>Website 1 - Value</t>
  </si>
  <si>
    <t>Gender</t>
  </si>
  <si>
    <t>Location</t>
  </si>
  <si>
    <t>Billing Information</t>
  </si>
  <si>
    <t>Directory Server</t>
  </si>
  <si>
    <t>Mileage</t>
  </si>
  <si>
    <t>Occupation</t>
  </si>
  <si>
    <t>Hobby</t>
  </si>
  <si>
    <t>Sensitivity</t>
  </si>
  <si>
    <t>Priority</t>
  </si>
  <si>
    <t>Subject</t>
  </si>
  <si>
    <t>Yomi Name</t>
  </si>
  <si>
    <t>Given Name Yomi</t>
  </si>
  <si>
    <t>Additional Name Yomi</t>
  </si>
  <si>
    <t>Family Name Yomi</t>
  </si>
  <si>
    <t>Name Prefix</t>
  </si>
  <si>
    <t>Name Suffix</t>
  </si>
  <si>
    <t>Initials</t>
  </si>
  <si>
    <t>Nickname</t>
  </si>
  <si>
    <t>Short Name</t>
  </si>
  <si>
    <t>Maiden Name</t>
  </si>
  <si>
    <t>Additional Name</t>
  </si>
  <si>
    <t>Language</t>
  </si>
  <si>
    <t>01 Admon</t>
  </si>
  <si>
    <t>Work</t>
  </si>
  <si>
    <t>+57 302 638 2650</t>
  </si>
  <si>
    <t>Other</t>
  </si>
  <si>
    <t>+57 316 221 3007 ::: +57 316 809 1440 ::: +57 311 238 5171</t>
  </si>
  <si>
    <t>* Work</t>
  </si>
  <si>
    <t>Gabriel Rodrigo Goyo Cano</t>
  </si>
  <si>
    <t>01 Admon Asistente</t>
  </si>
  <si>
    <t>*</t>
  </si>
  <si>
    <t>asistente.pco3@gmail.com</t>
  </si>
  <si>
    <t>01A Jhon Cortes Ospina</t>
  </si>
  <si>
    <t>Mobile</t>
  </si>
  <si>
    <t>+57 313 737 5861</t>
  </si>
  <si>
    <t>* Home</t>
  </si>
  <si>
    <t>02 Admon Andres Escobar</t>
  </si>
  <si>
    <t>Admon</t>
  </si>
  <si>
    <t>+57 601 928 6070</t>
  </si>
  <si>
    <t>+57 322 287 3164</t>
  </si>
  <si>
    <t>* Admon</t>
  </si>
  <si>
    <t>Contabilidad</t>
  </si>
  <si>
    <t>contabilidadtecaph@gmail.com</t>
  </si>
  <si>
    <t>02 Admon Contabilidad</t>
  </si>
  <si>
    <t>02A Meredith Nuñez</t>
  </si>
  <si>
    <t>+57 323 397 4119</t>
  </si>
  <si>
    <t>mere1411@hotmail.com</t>
  </si>
  <si>
    <t>03 Admon</t>
  </si>
  <si>
    <t>+57 601 764 7890</t>
  </si>
  <si>
    <t>agrupaciontecho7@gmail.com</t>
  </si>
  <si>
    <t>* Other</t>
  </si>
  <si>
    <t>Horarios Atencion Presencial
L-V: 07:00 a 12:00 y 13:00 a 16.30
S: en la mañana
Admon: Yunia Serrano</t>
  </si>
  <si>
    <t>03A Cindy Urdaneta</t>
  </si>
  <si>
    <t>WA</t>
  </si>
  <si>
    <t>+57 319 731 0687</t>
  </si>
  <si>
    <t>cindycurdanetam92@gmail.com</t>
  </si>
  <si>
    <t>03P 19P Mari­a Romero</t>
  </si>
  <si>
    <t>AP03 ::: AP19</t>
  </si>
  <si>
    <t>+57 312 308 0334</t>
  </si>
  <si>
    <t>03V Erika Fernandez Vecino Abajo</t>
  </si>
  <si>
    <t>+57 319 743 2649</t>
  </si>
  <si>
    <t>04 Admon Wilson Lugo</t>
  </si>
  <si>
    <t>+57 601 497 0994</t>
  </si>
  <si>
    <t>313 248 1118</t>
  </si>
  <si>
    <t>04A José Ynestroza</t>
  </si>
  <si>
    <t>+57 320 2306800</t>
  </si>
  <si>
    <t>joseynestroza12@gmail.com</t>
  </si>
  <si>
    <t>04A Luz Marina Muñoz</t>
  </si>
  <si>
    <t>luzma_munozm@yahoo.es</t>
  </si>
  <si>
    <t>04A María Alejandra Corredor</t>
  </si>
  <si>
    <t>+57 320 444 4923</t>
  </si>
  <si>
    <t>04P Jairo Laiton</t>
  </si>
  <si>
    <t>Laiton</t>
  </si>
  <si>
    <t>+57 315 300 9469</t>
  </si>
  <si>
    <t>05A Ana María Games</t>
  </si>
  <si>
    <t>+57 311 864 3585</t>
  </si>
  <si>
    <t>05A Martha Ramirez (Mamá AnaMa)</t>
  </si>
  <si>
    <t>+57 320 842 1303</t>
  </si>
  <si>
    <t>05P Manuel Felipe Arcila Gago</t>
  </si>
  <si>
    <t>MÃ³vil</t>
  </si>
  <si>
    <t>+57 301 241 3763</t>
  </si>
  <si>
    <t>06 Admon El Tambo Yeni Paola Diaz C.</t>
  </si>
  <si>
    <t>Main</t>
  </si>
  <si>
    <t>+57 601 615 8145</t>
  </si>
  <si>
    <t>315 706 4681</t>
  </si>
  <si>
    <t>YENI PAOLA DIAZ C. Administradora y Representante Legal Conjunto Residencial El Tambo Calle 144 # 13-15 BogotÃ¡ Correo electrÃ³nico: recepciÃ³n de solicitudes con respuesta dentro de las 48 horas siguientes. TelÃ©fono celular: Lunes a Viernes (8:00 a.m. - 5:00 p.m.). SÃ¡bados (8:00 a.m. â€“ 1:00 p.m.) AtenciÃ³n presencial en oficina de administraciÃ³n: Martes (4:00 p.m. - 7:00 p.m.)</t>
  </si>
  <si>
    <t>06 Maestro Gonzalo Corredor</t>
  </si>
  <si>
    <t>+57 320 220 0247</t>
  </si>
  <si>
    <t>06A Humberto Herazo Mogollón</t>
  </si>
  <si>
    <t>humbertoherazomogollon@gmail.com</t>
  </si>
  <si>
    <t>06A Jennifer Herazo Mogollón (Esposa Marcos)</t>
  </si>
  <si>
    <t>+57 321 428 2894</t>
  </si>
  <si>
    <t>jennifer469@hotmail.com</t>
  </si>
  <si>
    <t>Home</t>
  </si>
  <si>
    <t>nurismogollon2019@gmail.com</t>
  </si>
  <si>
    <t>06A Marcos Pertuz</t>
  </si>
  <si>
    <t>+57 320 656 9266</t>
  </si>
  <si>
    <t>mp480933@gmail.com</t>
  </si>
  <si>
    <t>06P Ivan Pinzon (Esposo Magnolia)</t>
  </si>
  <si>
    <t>+57 321 201 7674</t>
  </si>
  <si>
    <t>06P Magnolia Pinzon</t>
  </si>
  <si>
    <t>+57 321 4510 657</t>
  </si>
  <si>
    <t>mppluz@hotmail.com</t>
  </si>
  <si>
    <t>06V Fernando Gómez VecinoAbajo 402</t>
  </si>
  <si>
    <t>+57 304 388 8102</t>
  </si>
  <si>
    <t>07 Admon Camino de Torca</t>
  </si>
  <si>
    <t>caminodetorca@hotmail.com</t>
  </si>
  <si>
    <t>* Cuentas</t>
  </si>
  <si>
    <t>caminotorca@gmail.com</t>
  </si>
  <si>
    <t>07A Steffany Angulo Devia</t>
  </si>
  <si>
    <t>+57 321 354 6415 ::: +57 321 354 6415</t>
  </si>
  <si>
    <t>07P Andres Vitery</t>
  </si>
  <si>
    <t>+57 317 538 7856</t>
  </si>
  <si>
    <t>07V Vecino Amparo Aranda 502</t>
  </si>
  <si>
    <t>+57 313 245 1429</t>
  </si>
  <si>
    <t>amparol.aranda@gmail.com</t>
  </si>
  <si>
    <t>Amparo Liliana Aranda Torres</t>
  </si>
  <si>
    <t>08AP Lizeth López Blanco</t>
  </si>
  <si>
    <t>+57 310 294 7370</t>
  </si>
  <si>
    <t>09A Jorge Cuervo</t>
  </si>
  <si>
    <t>+57 320 957 8456</t>
  </si>
  <si>
    <t>jorgealbertocuervorojas5@gmail.com</t>
  </si>
  <si>
    <t>09P Apto Soacha Veronica Espinosa</t>
  </si>
  <si>
    <t>+57 314 211 6610</t>
  </si>
  <si>
    <t>09P Laura Lozano (Hija Veronica)</t>
  </si>
  <si>
    <t>+57 314 374 3736</t>
  </si>
  <si>
    <t>danielalozano2321@gmail.com</t>
  </si>
  <si>
    <t>10A Mónica / Juan Fernando Mosquera</t>
  </si>
  <si>
    <t>+57 320 44 60728</t>
  </si>
  <si>
    <t>10A Marco Martínez</t>
  </si>
  <si>
    <t>+57 302 583 7594</t>
  </si>
  <si>
    <t>10P Claudia Devia</t>
  </si>
  <si>
    <t>+57 321 233 8196</t>
  </si>
  <si>
    <t>10P Magdalena Devia</t>
  </si>
  <si>
    <t>+57 320 205 9273</t>
  </si>
  <si>
    <t>10P Marti</t>
  </si>
  <si>
    <t>+57 315 838 3621</t>
  </si>
  <si>
    <t>10P Victoria Devia</t>
  </si>
  <si>
    <t>+57 312 539 5402</t>
  </si>
  <si>
    <t>11A Susan Quintans</t>
  </si>
  <si>
    <t>+57 323 586 4797</t>
  </si>
  <si>
    <t>12P Francy Florez Amaya</t>
  </si>
  <si>
    <t>+57 311 495 1177</t>
  </si>
  <si>
    <t>13A David</t>
  </si>
  <si>
    <t>+57 601 925 8610</t>
  </si>
  <si>
    <t>+57 312 513 7683</t>
  </si>
  <si>
    <t>+57 300 8215842 ::: +57 300 8215842</t>
  </si>
  <si>
    <t>ventaspublicenterdg@gmail.com</t>
  </si>
  <si>
    <t>13A David Gonzalez Amaya</t>
  </si>
  <si>
    <t>14 Admon</t>
  </si>
  <si>
    <t>+57 318 729 6003</t>
  </si>
  <si>
    <t>agrupacionelparaiso@outlook.com</t>
  </si>
  <si>
    <t>14A Claudia Patricia Ramirez</t>
  </si>
  <si>
    <t>claudiapatriciaramirezlozano@gmail.com</t>
  </si>
  <si>
    <t>15 Admon Carlos Lago</t>
  </si>
  <si>
    <t>crhaciendasanjose@gmail.com</t>
  </si>
  <si>
    <t>contabilidadcrhaciendasanjose@gmail.com</t>
  </si>
  <si>
    <t>15P Apoderado Lina Suarez Gamba</t>
  </si>
  <si>
    <t>lina_suarez4465@hotmail.com</t>
  </si>
  <si>
    <t>16 Admon</t>
  </si>
  <si>
    <t>317 3731536</t>
  </si>
  <si>
    <t>wrodrigs@hotmail.com</t>
  </si>
  <si>
    <t>16 Admon Contabilidad</t>
  </si>
  <si>
    <t>ed.palermocontabilidad@gmail.com</t>
  </si>
  <si>
    <t>16A Monica Suarez</t>
  </si>
  <si>
    <t>300 3117255</t>
  </si>
  <si>
    <t>mlsuarezb@gmail.com</t>
  </si>
  <si>
    <t>CO</t>
  </si>
  <si>
    <t>16P Jorge Bueno</t>
  </si>
  <si>
    <t>3123003151</t>
  </si>
  <si>
    <t>18 Admon</t>
  </si>
  <si>
    <t>18A Catalina Luna</t>
  </si>
  <si>
    <t>3013762554</t>
  </si>
  <si>
    <t>analuna0984@gmail.com</t>
  </si>
  <si>
    <t>18P Alex Vitery</t>
  </si>
  <si>
    <t>317 3009891</t>
  </si>
  <si>
    <t>18P Tania Vitery2</t>
  </si>
  <si>
    <t>19A Jose Galeano</t>
  </si>
  <si>
    <t>3205288866</t>
  </si>
  <si>
    <t>AP17 Administración Alba Santana</t>
  </si>
  <si>
    <t>AP17 administrador Alba Santana</t>
  </si>
  <si>
    <t>3058186629</t>
  </si>
  <si>
    <t>AP17 Carmenza Arcila</t>
  </si>
  <si>
    <t>3203170670</t>
  </si>
  <si>
    <t>AP17 Julio Arcila</t>
  </si>
  <si>
    <t>AP17 Wálter</t>
  </si>
  <si>
    <t>3105893241</t>
  </si>
  <si>
    <t>unknown</t>
  </si>
  <si>
    <t>Lex Legal Colombia</t>
  </si>
  <si>
    <t>AP18 Inés</t>
  </si>
  <si>
    <t>3008808840</t>
  </si>
  <si>
    <t>AP18 Oscar Garzón</t>
  </si>
  <si>
    <t>304 3907880</t>
  </si>
  <si>
    <t>AP19 Alejandra diaz</t>
  </si>
  <si>
    <t>3125361853</t>
  </si>
  <si>
    <t>Colombia</t>
  </si>
  <si>
    <t>AP19 Jeisson A Sefair Fonseca</t>
  </si>
  <si>
    <t>3115918446</t>
  </si>
  <si>
    <t>AP19 Marleni</t>
  </si>
  <si>
    <t>3242152440</t>
  </si>
  <si>
    <t>AP20 Cristian Beltrán</t>
  </si>
  <si>
    <t>Casa</t>
  </si>
  <si>
    <t>320 7039837</t>
  </si>
  <si>
    <t>AP21 Juan Diego Cano</t>
  </si>
  <si>
    <t>3103491245</t>
  </si>
  <si>
    <t>AP21 Maria Paula Acosta</t>
  </si>
  <si>
    <t>319 5286726</t>
  </si>
  <si>
    <t>AP21_01</t>
  </si>
  <si>
    <t>3106192128</t>
  </si>
  <si>
    <t>Ex03A Andrés Rodríguez</t>
  </si>
  <si>
    <t>3124080904</t>
  </si>
  <si>
    <t>and.rodrileon@gmail.com</t>
  </si>
  <si>
    <t>Ex03C Kelly Rodríguez</t>
  </si>
  <si>
    <t>3186968333</t>
  </si>
  <si>
    <t>kellyu2020@gmail.com</t>
  </si>
  <si>
    <t>Ex08A Nancy Acosta</t>
  </si>
  <si>
    <t>3204954866</t>
  </si>
  <si>
    <t>mitianancy@gmail.com</t>
  </si>
  <si>
    <t>Ex13A Claudia Barrero</t>
  </si>
  <si>
    <t>claudiambarrero80@gmail.com</t>
  </si>
  <si>
    <t>Inm 313</t>
  </si>
  <si>
    <t>Inm</t>
  </si>
  <si>
    <t>grupovirtualiza2@gmail.com</t>
  </si>
  <si>
    <t>Inm 888</t>
  </si>
  <si>
    <t>Grupo Virtualiza</t>
  </si>
  <si>
    <t>Inm Auxiliar</t>
  </si>
  <si>
    <t>auxiliar.grupovirtualiza@gmail.com</t>
  </si>
  <si>
    <t>Inm Carlos Cuevas Ortí­z</t>
  </si>
  <si>
    <t>carlos.grupovirtualiza@gmail.com</t>
  </si>
  <si>
    <t>Inm Gustavo Gerena</t>
  </si>
  <si>
    <t>gustavo.grupovirtualiza@gmail.com</t>
  </si>
  <si>
    <t>13P Inm Jairo Florez Amaya</t>
  </si>
  <si>
    <t>Inm ::: AP13</t>
  </si>
  <si>
    <t>+57 311 494 9904</t>
  </si>
  <si>
    <t>+57 304 462 9903</t>
  </si>
  <si>
    <t>jairo.grupovirtualiza@gmail.com</t>
  </si>
  <si>
    <t>Inm Ana Pedreros</t>
  </si>
  <si>
    <t>Inm Liliana Menjura</t>
  </si>
  <si>
    <t>Mundial Arrendamientos</t>
  </si>
  <si>
    <t>Mundial</t>
  </si>
  <si>
    <t>arrendamiento@segurosmundial.com.co</t>
  </si>
  <si>
    <t>Mundial Asesor Gabriela Betancur Escobar</t>
  </si>
  <si>
    <t>3045247011</t>
  </si>
  <si>
    <t>gbetancourt@segurosmundial.com.co</t>
  </si>
  <si>
    <t>Mundial Asesor Laura Castañeda</t>
  </si>
  <si>
    <t>3014508402</t>
  </si>
  <si>
    <t>lcastaneda@segurosmundial.com.co</t>
  </si>
  <si>
    <t>Mundial Honorarios Agentes</t>
  </si>
  <si>
    <t>agentesarriendos@segurosmundial.com.co</t>
  </si>
  <si>
    <t>Mundial Jaime Cuellar Cuellar</t>
  </si>
  <si>
    <t>jcuellar@segurosmundial.com.co</t>
  </si>
  <si>
    <t>https://lh3.googleusercontent.com/contacts/ADlvnhKtR4CMvl3ciLdQa7VK2mCaIKvn6E5hGF-DZhE6ZxG9PmIIYyxt</t>
  </si>
  <si>
    <t>Prov ArtixCity</t>
  </si>
  <si>
    <t>Prov</t>
  </si>
  <si>
    <t>300 3636139</t>
  </si>
  <si>
    <t>Prov Aseo Camila Lombo</t>
  </si>
  <si>
    <t>Laura Camila Lombo Parada Nequi o Daviplata 350 5785300 CC 1020798662 Tarifa estÃ¡ndar $60.000</t>
  </si>
  <si>
    <t>Aseo</t>
  </si>
  <si>
    <t>Prov Aseo Yakelin</t>
  </si>
  <si>
    <t>320 870 2814</t>
  </si>
  <si>
    <t>Prov Carreajeria Ferrol</t>
  </si>
  <si>
    <t>311 2687048</t>
  </si>
  <si>
    <t>Prov Cerrajería 24-7</t>
  </si>
  <si>
    <t>318 3093694</t>
  </si>
  <si>
    <t>Prov Cerrajeria</t>
  </si>
  <si>
    <t>#3114904135</t>
  </si>
  <si>
    <t>Prov Cerrajero Alirio</t>
  </si>
  <si>
    <t>314 2386126</t>
  </si>
  <si>
    <t>Ferrequitas expres</t>
  </si>
  <si>
    <t>Prov Contacto Acueducto</t>
  </si>
  <si>
    <t>315 7955463</t>
  </si>
  <si>
    <t>Prov Gustavo Velandia Carpintería</t>
  </si>
  <si>
    <t>3223473373</t>
  </si>
  <si>
    <t>Bancolombia a la Mano No. 03223473373 CC: 79244242</t>
  </si>
  <si>
    <t>Prov Hans Rodero Quiroga</t>
  </si>
  <si>
    <t>397589645</t>
  </si>
  <si>
    <t>Prov Juan Electricista</t>
  </si>
  <si>
    <t>311 8960506</t>
  </si>
  <si>
    <t>Prov Letreros Ricaurte</t>
  </si>
  <si>
    <t>302 3741028</t>
  </si>
  <si>
    <t>Prov Miguel Alvarez</t>
  </si>
  <si>
    <t>3123899288</t>
  </si>
  <si>
    <t>Prov Miguel Todero</t>
  </si>
  <si>
    <t>3202257661</t>
  </si>
  <si>
    <t>Prov Mto Calentador Alexander Calderon</t>
  </si>
  <si>
    <t>3217421502</t>
  </si>
  <si>
    <t>Prov Negro Javier Ospina</t>
  </si>
  <si>
    <t>3024744134</t>
  </si>
  <si>
    <t>Prov Plomero Gabriel Diaz</t>
  </si>
  <si>
    <t>Celular</t>
  </si>
  <si>
    <t>3212757687</t>
  </si>
  <si>
    <t>Prov Servicalentadores</t>
  </si>
  <si>
    <t>3138801472</t>
  </si>
  <si>
    <t>Servicalentadores</t>
  </si>
  <si>
    <t>Prov Todero Uriel Espinosa</t>
  </si>
  <si>
    <t>+57 314 399 0033</t>
  </si>
  <si>
    <t>diego.gamez.j424@gmail.com</t>
  </si>
  <si>
    <t>AP08_24 Edna Abella</t>
  </si>
  <si>
    <t>Prospectos</t>
  </si>
  <si>
    <t>AP08_25 Angela Fajardo</t>
  </si>
  <si>
    <t>AP08_26 Stefania Silva</t>
  </si>
  <si>
    <t>AP08_27</t>
  </si>
  <si>
    <t>AP08_28</t>
  </si>
  <si>
    <t>AP08_29</t>
  </si>
  <si>
    <t>AP08_30</t>
  </si>
  <si>
    <t>AP08_31</t>
  </si>
  <si>
    <t>Prioritario</t>
  </si>
  <si>
    <t>Liliana</t>
  </si>
  <si>
    <t>Autorización asamblea</t>
  </si>
  <si>
    <t>Informar a prop sobre impuesto predial</t>
  </si>
  <si>
    <t xml:space="preserve"> </t>
  </si>
  <si>
    <t>Rta inq: Pasamos solicitud garantía estamos esperando rta: OK</t>
  </si>
  <si>
    <t>Escribir admin para precio TAG: OK</t>
  </si>
  <si>
    <t>AP03
Techo</t>
  </si>
  <si>
    <t>Carta aumento administración?</t>
  </si>
  <si>
    <t>No renovación =&gt; 4 Mayo</t>
  </si>
  <si>
    <t>Gestionar mudanza 26 de marzo, entrega 01 de abril: OK</t>
  </si>
  <si>
    <t xml:space="preserve">Ajustar valor de canon que no se pagó en el próximo recibo </t>
  </si>
  <si>
    <t>Recibir apartamento</t>
  </si>
  <si>
    <t>Coordinar entrega: OK</t>
  </si>
  <si>
    <t>Carta de aumento 5.2% sobre valor del canón: OK</t>
  </si>
  <si>
    <t>Poner nuevo valor en Estados de cuenta: OK</t>
  </si>
  <si>
    <t>Reporte a Mundial: OK</t>
  </si>
  <si>
    <t>Novedades pago Javier: OK</t>
  </si>
  <si>
    <t>Resumen prop asamblea: OK</t>
  </si>
  <si>
    <t>Envío aumento admin, cobro retroactivo inq: OK</t>
  </si>
  <si>
    <t>Pendiente visita para AP07 cambio de árbol: OK</t>
  </si>
  <si>
    <t>Reporte a prop: OK</t>
  </si>
  <si>
    <t>Novedad Vanti: OK</t>
  </si>
  <si>
    <t>Cobro retroactivo inq</t>
  </si>
  <si>
    <t>AP09
Soacha</t>
  </si>
  <si>
    <t>Pendiente pago de arreglos.</t>
  </si>
  <si>
    <t>Esperarlo y seguir insistiendo</t>
  </si>
  <si>
    <t>AP11
Susan</t>
  </si>
  <si>
    <t>Cargar novedades a AP13</t>
  </si>
  <si>
    <t>AP12
Milia</t>
  </si>
  <si>
    <t xml:space="preserve">Todo por correo </t>
  </si>
  <si>
    <t>Hacer cobro de canon mar: OK/ lo hizo Gus</t>
  </si>
  <si>
    <t>Honorario - Revisar Cuenta</t>
  </si>
  <si>
    <t>Verificar correos, y hacer aclaración: OK/ estar pdte respuesta inq</t>
  </si>
  <si>
    <t xml:space="preserve">revisar BBVA cuenta </t>
  </si>
  <si>
    <t xml:space="preserve">  </t>
  </si>
  <si>
    <t>AP13
David</t>
  </si>
  <si>
    <t>Publicación de inmueble el día de la entrega: OK</t>
  </si>
  <si>
    <t>No Renovación OK Marzo 2025</t>
  </si>
  <si>
    <t>Consultar a prop para publicación: OK</t>
  </si>
  <si>
    <t>Coordinar aseo: OK/ lo hizo Gus</t>
  </si>
  <si>
    <t>Consultar a prop negocio ap: OK</t>
  </si>
  <si>
    <t>AP16
Palermo</t>
  </si>
  <si>
    <t>Aumento del 3%: OK</t>
  </si>
  <si>
    <t>Honorarios Carlos</t>
  </si>
  <si>
    <t>Asistir a capacitación y verificar entrega de Tag y funcionamiento</t>
  </si>
  <si>
    <t>Cambiar fecha de pago hasta el 19: OK</t>
  </si>
  <si>
    <t>Pendiente precio de TAG- admin- llamar portería</t>
  </si>
  <si>
    <t>AP17
Julio</t>
  </si>
  <si>
    <t>No renovacion proximo 25 Jun 2025</t>
  </si>
  <si>
    <t>Escribir a prop preguntando por firma de nuevas escrituras. OK</t>
  </si>
  <si>
    <t>Honorarios Agosto - Revisar 15 de agosto</t>
  </si>
  <si>
    <t>Pago de nuevo valor y retroactivo  de administración: Verificar carta</t>
  </si>
  <si>
    <t>Honorarios - Septiembre</t>
  </si>
  <si>
    <t>Buscar cuenta de cobro en correo: OK</t>
  </si>
  <si>
    <t xml:space="preserve">AP19
Casa Quiroga
Sra. María </t>
  </si>
  <si>
    <t>Escribir a Hanz y pedir garantía sobre trabajo: OK</t>
  </si>
  <si>
    <t>AP20
Fontibón</t>
  </si>
  <si>
    <t>NO Renovación Enero termina</t>
  </si>
  <si>
    <t>Se habla con Inq auien confirma entrega 30 de Junio 2025</t>
  </si>
  <si>
    <t>Honorarios</t>
  </si>
  <si>
    <t>AP21
Eón</t>
  </si>
  <si>
    <t>Renovación Noviembre</t>
  </si>
  <si>
    <t>Solicitar comprobante de pago de devolución dinero póliza: OK</t>
  </si>
  <si>
    <t>Cuenta de cobro: OK</t>
  </si>
  <si>
    <t>AP22
Ikona Sarith
3-709</t>
  </si>
  <si>
    <t>Renovación Diciembre</t>
  </si>
  <si>
    <t xml:space="preserve">Próximo pago debe venir con aumento anual </t>
  </si>
  <si>
    <t>Buscar Honorarios en BBVA</t>
  </si>
  <si>
    <t xml:space="preserve">Póliza </t>
  </si>
  <si>
    <t>Estado de cuenta de servicio constructora, derecho de petición</t>
  </si>
  <si>
    <t>Pendiente de pagos</t>
  </si>
  <si>
    <t xml:space="preserve">Renovación </t>
  </si>
  <si>
    <t>Nuevos valores</t>
  </si>
  <si>
    <t>AP24
Cajicá</t>
  </si>
  <si>
    <t>No Renovación Enero 2025</t>
  </si>
  <si>
    <t>Pedir facturas a inq que haya pagado: OK</t>
  </si>
  <si>
    <t xml:space="preserve">3 enero maximo a entregar. </t>
  </si>
  <si>
    <t xml:space="preserve">Derecho de petición por cobro excesivo. </t>
  </si>
  <si>
    <t>Solicitar link póliza: OK</t>
  </si>
  <si>
    <t>Llamar / correo pidiendo descuento.</t>
  </si>
  <si>
    <t>Cobrar a ex arrendataria.</t>
  </si>
  <si>
    <t>AP25
Manuel</t>
  </si>
  <si>
    <t>Escribir a prop para ayuda de tel parqueadero adelante: OK</t>
  </si>
  <si>
    <t>AP26
Estancia Navarra
1207</t>
  </si>
  <si>
    <t xml:space="preserve">Cancelación de convenio - No debe llegar cobro en la factura </t>
  </si>
  <si>
    <t>AP27
Estancia Navarra
2607</t>
  </si>
  <si>
    <t>Urbanza - garantía de daños: OK</t>
  </si>
  <si>
    <t>Responder carta de no renovación a inq: OK</t>
  </si>
  <si>
    <t>Informar prop de los cortes de energía</t>
  </si>
  <si>
    <t>Informar prop de no renovación: OK</t>
  </si>
  <si>
    <t>Mandar técnico para estufa: OK</t>
  </si>
  <si>
    <t>AP28 Fontibón</t>
  </si>
  <si>
    <t xml:space="preserve">Preguntar por recomendación </t>
  </si>
  <si>
    <t xml:space="preserve">recuperar letrero </t>
  </si>
  <si>
    <t>AP30
Torres de Vicino</t>
  </si>
  <si>
    <t>Pendiente correo- pisar: OK</t>
  </si>
  <si>
    <t>Medidas tablas</t>
  </si>
  <si>
    <t>Pendiente medidas tabla divisoria</t>
  </si>
  <si>
    <t>AP31
Veramonte LIving</t>
  </si>
  <si>
    <t xml:space="preserve">Gestionar garantía de arreglos por gotera </t>
  </si>
  <si>
    <t>AP32
 Reserva Colina 2</t>
  </si>
  <si>
    <t>Poner foto de configuración calentador en Drive: OK</t>
  </si>
  <si>
    <t>Pendiente pagar póliza: OK</t>
  </si>
  <si>
    <t>Agregar novedad al inventario</t>
  </si>
  <si>
    <t xml:space="preserve">AP33
San MIguel </t>
  </si>
  <si>
    <t>Permiso prop para copia de llaves de seguridad: OK</t>
  </si>
  <si>
    <t>Escribir a inq sobre juego de llaves: OK</t>
  </si>
  <si>
    <t>Pendiente Inventario firmado inq</t>
  </si>
  <si>
    <t>General</t>
  </si>
  <si>
    <t>Escribir ARL</t>
  </si>
  <si>
    <t xml:space="preserve">Añadir depósito al requerimiento de entrega </t>
  </si>
  <si>
    <t>Comercial</t>
  </si>
  <si>
    <t>Legal</t>
  </si>
  <si>
    <t xml:space="preserve">Renovar camara de comercio </t>
  </si>
  <si>
    <t>Renovar secretaria de Habitat</t>
  </si>
  <si>
    <t>Finanzas</t>
  </si>
  <si>
    <t>Liliana
&amp;
Ana</t>
  </si>
  <si>
    <t>Transición</t>
  </si>
  <si>
    <t>Creación Jiras bulk</t>
  </si>
  <si>
    <t>Aptos a nombre de:</t>
  </si>
  <si>
    <t>Renovación CCB anual</t>
  </si>
  <si>
    <t>Antes del:</t>
  </si>
  <si>
    <t>Pago Admons</t>
  </si>
  <si>
    <t>Carlos: AP05, AP13, AP14, AP16</t>
  </si>
  <si>
    <t>Temas SDH anual
-&gt; Matricula de Arrendadores
-&gt; Arrienda 5 inmuebles o +</t>
  </si>
  <si>
    <t>&lt;10</t>
  </si>
  <si>
    <t>AP04, AP14, AP21</t>
  </si>
  <si>
    <t>Jairo: AP06, AP18, AP19, AP20, AP21</t>
  </si>
  <si>
    <t>Cancelar Mat Arrendador Carlos</t>
  </si>
  <si>
    <t>Averiguar si matricul arrendadores
es con &gt;=5 o &gt;5
Matrícula para más de 5</t>
  </si>
  <si>
    <t>&lt;15</t>
  </si>
  <si>
    <t>AP06, AP07, AP26, AP27</t>
  </si>
  <si>
    <t>Cancelar Mat Jairo</t>
  </si>
  <si>
    <t>&lt;16</t>
  </si>
  <si>
    <t>AP18, AP25</t>
  </si>
  <si>
    <t>Cancelar Mat Carlos</t>
  </si>
  <si>
    <t>Notificación Interna (Ana, Lili)</t>
  </si>
  <si>
    <t>verificar fecha renov mat Arrendadores</t>
  </si>
  <si>
    <t>Notif externa</t>
  </si>
  <si>
    <t>Prorrateos SSPP</t>
  </si>
  <si>
    <t xml:space="preserve">Leer Estados Cuenta Admon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</si>
</sst>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d"/>
    <numFmt numFmtId="165" formatCode="d/m/yyyy"/>
    <numFmt numFmtId="166" formatCode="yyyy/mm/dd"/>
    <numFmt numFmtId="167" formatCode="&quot;$&quot;#,##0"/>
    <numFmt numFmtId="168" formatCode="dd/mm/yyyy"/>
  </numFmts>
  <fonts count="38">
    <font>
      <sz val="10.0"/>
      <color rgb="FF000000"/>
      <name val="Arial"/>
      <scheme val="minor"/>
    </font>
    <font>
      <b/>
      <color theme="1"/>
      <name val="Arial"/>
      <scheme val="minor"/>
    </font>
    <font>
      <color theme="1"/>
      <name val="Arial"/>
      <scheme val="minor"/>
    </font>
    <font>
      <u/>
      <color rgb="FF0000FF"/>
    </font>
    <font>
      <sz val="11.0"/>
      <color rgb="FF5E5E5E"/>
      <name val="&quot;Google Sans&quot;"/>
    </font>
    <font>
      <u/>
      <color rgb="FF1155CC"/>
    </font>
    <font>
      <u/>
      <color rgb="FF1155CC"/>
      <name val="Arial"/>
      <scheme val="minor"/>
    </font>
    <font>
      <u/>
      <color rgb="FF0000FF"/>
    </font>
    <font>
      <color rgb="FF5E5E5E"/>
      <name val="&quot;Google Sans&quot;"/>
    </font>
    <font>
      <sz val="11.0"/>
      <color rgb="FF222222"/>
      <name val="&quot;Google Sans&quot;"/>
    </font>
    <font>
      <u/>
      <color rgb="FF1155CC"/>
      <name val="Arial"/>
      <scheme val="minor"/>
    </font>
    <font>
      <color rgb="FF000000"/>
      <name val="Arial"/>
      <scheme val="minor"/>
    </font>
    <font>
      <u/>
      <color rgb="FF1155CC"/>
      <name val="Arial"/>
      <scheme val="minor"/>
    </font>
    <font>
      <color rgb="FF000000"/>
      <name val="Arial"/>
    </font>
    <font>
      <u/>
      <color theme="1"/>
      <name val="Arial"/>
      <scheme val="minor"/>
    </font>
    <font>
      <sz val="10.0"/>
      <color theme="1"/>
      <name val="Arial"/>
      <scheme val="minor"/>
    </font>
    <font>
      <u/>
      <color rgb="FF0000FF"/>
    </font>
    <font>
      <u/>
      <color rgb="FF0000FF"/>
      <name val="Arial"/>
    </font>
    <font>
      <u/>
      <color rgb="FF000000"/>
      <name val="Arial"/>
    </font>
    <font>
      <sz val="11.0"/>
      <color rgb="FF000000"/>
      <name val="Calibri"/>
    </font>
    <font>
      <u/>
      <color rgb="FF0000FF"/>
    </font>
    <font>
      <u/>
      <color rgb="FF0000FF"/>
    </font>
    <font>
      <u/>
      <color rgb="FF0000FF"/>
      <name val="Arial"/>
    </font>
    <font>
      <sz val="10.0"/>
      <color rgb="FF5E5E5E"/>
      <name val="Arial"/>
      <scheme val="minor"/>
    </font>
    <font>
      <color theme="1"/>
      <name val="Arial"/>
    </font>
    <font>
      <u/>
      <sz val="12.0"/>
      <color rgb="FF292929"/>
      <name val="Lato"/>
    </font>
    <font>
      <u/>
      <color rgb="FF0000FF"/>
    </font>
    <font>
      <b/>
      <color theme="1"/>
      <name val="Arial"/>
    </font>
    <font>
      <u/>
      <color rgb="FF0000FF"/>
      <name val="Arial"/>
    </font>
    <font>
      <u/>
      <color rgb="FF0000FF"/>
    </font>
    <font>
      <strike/>
      <color theme="1"/>
      <name val="Arial"/>
      <scheme val="minor"/>
    </font>
    <font>
      <strike/>
      <color theme="1"/>
      <name val="Arial"/>
    </font>
    <font>
      <sz val="17.0"/>
      <color rgb="FF1F1F1F"/>
      <name val="&quot;Google Sans&quot;"/>
    </font>
    <font>
      <b/>
      <sz val="11.0"/>
      <color rgb="FF082645"/>
      <name val="Arial"/>
    </font>
    <font>
      <u/>
      <sz val="11.0"/>
      <color rgb="FF000000"/>
      <name val="Calibri"/>
    </font>
    <font>
      <color rgb="FFFF0000"/>
      <name val="Arial"/>
      <scheme val="minor"/>
    </font>
    <font/>
    <font>
      <b/>
      <color rgb="FFFF0000"/>
      <name val="Arial"/>
      <scheme val="minor"/>
    </font>
  </fonts>
  <fills count="21">
    <fill>
      <patternFill patternType="none"/>
    </fill>
    <fill>
      <patternFill patternType="lightGray"/>
    </fill>
    <fill>
      <patternFill patternType="solid">
        <fgColor rgb="FFD9EAD3"/>
        <bgColor rgb="FFD9EAD3"/>
      </patternFill>
    </fill>
    <fill>
      <patternFill patternType="solid">
        <fgColor rgb="FFEAD1DC"/>
        <bgColor rgb="FFEAD1DC"/>
      </patternFill>
    </fill>
    <fill>
      <patternFill patternType="solid">
        <fgColor rgb="FFD9D2E9"/>
        <bgColor rgb="FFD9D2E9"/>
      </patternFill>
    </fill>
    <fill>
      <patternFill patternType="solid">
        <fgColor rgb="FFCFE2F3"/>
        <bgColor rgb="FFCFE2F3"/>
      </patternFill>
    </fill>
    <fill>
      <patternFill patternType="solid">
        <fgColor rgb="FFC9DAF8"/>
        <bgColor rgb="FFC9DAF8"/>
      </patternFill>
    </fill>
    <fill>
      <patternFill patternType="solid">
        <fgColor rgb="FFD0E0E3"/>
        <bgColor rgb="FFD0E0E3"/>
      </patternFill>
    </fill>
    <fill>
      <patternFill patternType="solid">
        <fgColor rgb="FFFFF2CC"/>
        <bgColor rgb="FFFFF2CC"/>
      </patternFill>
    </fill>
    <fill>
      <patternFill patternType="solid">
        <fgColor rgb="FF34A853"/>
        <bgColor rgb="FF34A853"/>
      </patternFill>
    </fill>
    <fill>
      <patternFill patternType="solid">
        <fgColor rgb="FFFBBC04"/>
        <bgColor rgb="FFFBBC04"/>
      </patternFill>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
      <patternFill patternType="solid">
        <fgColor rgb="FF888888"/>
        <bgColor rgb="FF888888"/>
      </patternFill>
    </fill>
    <fill>
      <patternFill patternType="solid">
        <fgColor rgb="FFCCCCCC"/>
        <bgColor rgb="FFCCCCCC"/>
      </patternFill>
    </fill>
    <fill>
      <patternFill patternType="solid">
        <fgColor rgb="FF00FF00"/>
        <bgColor rgb="FF00FF00"/>
      </patternFill>
    </fill>
    <fill>
      <patternFill patternType="solid">
        <fgColor rgb="FF000000"/>
        <bgColor rgb="FF000000"/>
      </patternFill>
    </fill>
    <fill>
      <patternFill patternType="solid">
        <fgColor theme="0"/>
        <bgColor theme="0"/>
      </patternFill>
    </fill>
    <fill>
      <patternFill patternType="solid">
        <fgColor theme="1"/>
        <bgColor theme="1"/>
      </patternFill>
    </fill>
    <fill>
      <patternFill patternType="solid">
        <fgColor rgb="FFE06666"/>
        <bgColor rgb="FFE06666"/>
      </patternFill>
    </fill>
  </fills>
  <borders count="12">
    <border/>
    <border>
      <right style="thin">
        <color rgb="FF000000"/>
      </right>
      <top style="thin">
        <color rgb="FF000000"/>
      </top>
      <bottom style="thin">
        <color rgb="FF000000"/>
      </bottom>
    </border>
    <border>
      <bottom style="medium">
        <color rgb="FF000000"/>
      </bottom>
    </border>
    <border>
      <top style="medium">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2" fontId="1" numFmtId="0" xfId="0" applyAlignment="1" applyFill="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left" readingOrder="0" vertical="center"/>
    </xf>
    <xf borderId="0" fillId="3" fontId="1" numFmtId="0" xfId="0" applyAlignment="1" applyFill="1" applyFont="1">
      <alignment horizontal="center" readingOrder="0" vertical="center"/>
    </xf>
    <xf borderId="0" fillId="4" fontId="1" numFmtId="0" xfId="0" applyAlignment="1" applyFill="1" applyFont="1">
      <alignment horizontal="center" readingOrder="0" vertical="center"/>
    </xf>
    <xf borderId="0" fillId="5" fontId="1" numFmtId="0" xfId="0" applyAlignment="1" applyFill="1" applyFont="1">
      <alignment horizontal="center" readingOrder="0" vertical="center"/>
    </xf>
    <xf borderId="0" fillId="6" fontId="1" numFmtId="0" xfId="0" applyAlignment="1" applyFill="1" applyFont="1">
      <alignment horizontal="center" readingOrder="0" vertical="center"/>
    </xf>
    <xf borderId="0" fillId="7" fontId="1" numFmtId="0" xfId="0" applyAlignment="1" applyFill="1" applyFont="1">
      <alignment horizontal="center" readingOrder="0" vertical="center"/>
    </xf>
    <xf borderId="0" fillId="8" fontId="1" numFmtId="0" xfId="0" applyAlignment="1" applyFill="1" applyFont="1">
      <alignment horizontal="center" readingOrder="0" vertical="center"/>
    </xf>
    <xf borderId="0" fillId="0" fontId="1" numFmtId="0" xfId="0" applyAlignment="1" applyFont="1">
      <alignment horizontal="center" vertical="center"/>
    </xf>
    <xf borderId="0" fillId="8" fontId="1" numFmtId="0" xfId="0" applyAlignment="1" applyFont="1">
      <alignment horizontal="center" readingOrder="0" shrinkToFit="0" vertical="center" wrapText="1"/>
    </xf>
    <xf borderId="0" fillId="9" fontId="2" numFmtId="0" xfId="0" applyAlignment="1" applyFill="1" applyFont="1">
      <alignment horizontal="center" readingOrder="0" vertical="center"/>
    </xf>
    <xf borderId="0" fillId="2" fontId="2" numFmtId="164" xfId="0" applyAlignment="1" applyFont="1" applyNumberFormat="1">
      <alignment horizontal="center" readingOrder="0" vertical="center"/>
    </xf>
    <xf borderId="0" fillId="0" fontId="2" numFmtId="14" xfId="0" applyAlignment="1" applyFont="1" applyNumberFormat="1">
      <alignment horizontal="center" readingOrder="0" vertical="center"/>
    </xf>
    <xf borderId="0" fillId="0" fontId="2" numFmtId="0" xfId="0" applyAlignment="1" applyFont="1">
      <alignment horizontal="center" readingOrder="0" vertical="center"/>
    </xf>
    <xf borderId="0" fillId="0" fontId="2" numFmtId="164" xfId="0" applyAlignment="1" applyFont="1" applyNumberFormat="1">
      <alignment horizontal="center" readingOrder="0" vertical="center"/>
    </xf>
    <xf borderId="0" fillId="0" fontId="2" numFmtId="165" xfId="0" applyAlignment="1" applyFont="1" applyNumberFormat="1">
      <alignment horizontal="center" readingOrder="0" vertical="center"/>
    </xf>
    <xf borderId="0" fillId="10" fontId="2" numFmtId="0" xfId="0" applyAlignment="1" applyFill="1" applyFont="1">
      <alignment horizontal="center" readingOrder="0" vertical="center"/>
    </xf>
    <xf borderId="0" fillId="0" fontId="2" numFmtId="166" xfId="0" applyAlignment="1" applyFont="1" applyNumberFormat="1">
      <alignment horizontal="center" readingOrder="0" vertical="center"/>
    </xf>
    <xf borderId="0" fillId="0" fontId="2" numFmtId="167" xfId="0" applyAlignment="1" applyFont="1" applyNumberFormat="1">
      <alignment horizontal="center" readingOrder="0" shrinkToFit="0" vertical="center" wrapText="1"/>
    </xf>
    <xf borderId="0" fillId="0" fontId="2" numFmtId="167" xfId="0" applyAlignment="1" applyFont="1" applyNumberFormat="1">
      <alignment horizontal="center" readingOrder="0" vertical="center"/>
    </xf>
    <xf borderId="0" fillId="0" fontId="2" numFmtId="9" xfId="0" applyAlignment="1" applyFont="1" applyNumberFormat="1">
      <alignment horizontal="center" readingOrder="0" vertical="center"/>
    </xf>
    <xf borderId="0" fillId="0" fontId="2" numFmtId="167" xfId="0" applyAlignment="1" applyFont="1" applyNumberFormat="1">
      <alignment horizontal="center" vertical="center"/>
    </xf>
    <xf borderId="0" fillId="0" fontId="3" numFmtId="0" xfId="0" applyAlignment="1" applyFont="1">
      <alignment horizontal="center" readingOrder="0" vertical="center"/>
    </xf>
    <xf borderId="0" fillId="11" fontId="4" numFmtId="0" xfId="0" applyAlignment="1" applyFill="1" applyFont="1">
      <alignment readingOrder="0"/>
    </xf>
    <xf borderId="0" fillId="0" fontId="2" numFmtId="0" xfId="0" applyAlignment="1" applyFont="1">
      <alignment horizontal="left" readingOrder="0" vertical="center"/>
    </xf>
    <xf borderId="0" fillId="3" fontId="2" numFmtId="0" xfId="0" applyAlignment="1" applyFont="1">
      <alignment horizontal="left" readingOrder="0" vertical="center"/>
    </xf>
    <xf borderId="0" fillId="4" fontId="2" numFmtId="0" xfId="0" applyAlignment="1" applyFont="1">
      <alignment horizontal="center" readingOrder="0" vertical="center"/>
    </xf>
    <xf borderId="0" fillId="5" fontId="2" numFmtId="0" xfId="0" applyAlignment="1" applyFont="1">
      <alignment horizontal="center" readingOrder="0" vertical="center"/>
    </xf>
    <xf borderId="0" fillId="6" fontId="2" numFmtId="0" xfId="0" applyAlignment="1" applyFont="1">
      <alignment horizontal="left" readingOrder="0" vertical="center"/>
    </xf>
    <xf borderId="0" fillId="7" fontId="2" numFmtId="0" xfId="0" applyAlignment="1" applyFont="1">
      <alignment horizontal="center" readingOrder="0" vertical="center"/>
    </xf>
    <xf borderId="0" fillId="2" fontId="2" numFmtId="0" xfId="0" applyAlignment="1" applyFont="1">
      <alignment horizontal="center" readingOrder="0" vertical="center"/>
    </xf>
    <xf borderId="0" fillId="8" fontId="2" numFmtId="0" xfId="0" applyAlignment="1" applyFont="1">
      <alignment horizontal="center" readingOrder="0" vertical="center"/>
    </xf>
    <xf borderId="0" fillId="8" fontId="2" numFmtId="168" xfId="0" applyAlignment="1" applyFont="1" applyNumberFormat="1">
      <alignment horizontal="center" readingOrder="0" vertical="center"/>
    </xf>
    <xf borderId="0" fillId="0" fontId="5" numFmtId="0" xfId="0" applyAlignment="1" applyFont="1">
      <alignment horizontal="center" readingOrder="0" vertical="center"/>
    </xf>
    <xf borderId="0" fillId="0" fontId="6" numFmtId="14" xfId="0" applyAlignment="1" applyFont="1" applyNumberFormat="1">
      <alignment horizontal="center" readingOrder="0" vertical="center"/>
    </xf>
    <xf borderId="0" fillId="2" fontId="2" numFmtId="166" xfId="0" applyAlignment="1" applyFont="1" applyNumberFormat="1">
      <alignment horizontal="center" readingOrder="0" vertical="center"/>
    </xf>
    <xf borderId="0" fillId="0" fontId="7" numFmtId="0" xfId="0" applyAlignment="1" applyFont="1">
      <alignment horizontal="center" readingOrder="0" shrinkToFit="0" vertical="center" wrapText="1"/>
    </xf>
    <xf borderId="0" fillId="0" fontId="2" numFmtId="0" xfId="0" applyAlignment="1" applyFont="1">
      <alignment horizontal="center" readingOrder="0" vertical="center"/>
    </xf>
    <xf borderId="0" fillId="11" fontId="8" numFmtId="0" xfId="0" applyAlignment="1" applyFont="1">
      <alignment horizontal="left" readingOrder="0" shrinkToFit="0" vertical="top" wrapText="0"/>
    </xf>
    <xf borderId="0" fillId="4" fontId="2" numFmtId="4" xfId="0" applyAlignment="1" applyFont="1" applyNumberFormat="1">
      <alignment horizontal="center" readingOrder="0" vertical="center"/>
    </xf>
    <xf borderId="0" fillId="0" fontId="2" numFmtId="0" xfId="0" applyAlignment="1" applyFont="1">
      <alignment horizontal="center" vertical="center"/>
    </xf>
    <xf borderId="0" fillId="0" fontId="2" numFmtId="0" xfId="0" applyAlignment="1" applyFont="1">
      <alignment horizontal="center" readingOrder="0" shrinkToFit="0" vertical="center" wrapText="1"/>
    </xf>
    <xf borderId="0" fillId="11" fontId="9" numFmtId="0" xfId="0" applyAlignment="1" applyFont="1">
      <alignment readingOrder="0"/>
    </xf>
    <xf borderId="0" fillId="0" fontId="2" numFmtId="0" xfId="0" applyAlignment="1" applyFont="1">
      <alignment horizontal="left" readingOrder="0" vertical="center"/>
    </xf>
    <xf borderId="0" fillId="5" fontId="2" numFmtId="0" xfId="0" applyAlignment="1" applyFont="1">
      <alignment horizontal="center" vertical="center"/>
    </xf>
    <xf borderId="0" fillId="12" fontId="2" numFmtId="0" xfId="0" applyAlignment="1" applyFill="1" applyFont="1">
      <alignment horizontal="center" readingOrder="0" vertical="center"/>
    </xf>
    <xf borderId="0" fillId="4" fontId="2" numFmtId="0" xfId="0" applyAlignment="1" applyFont="1">
      <alignment horizontal="center" vertical="center"/>
    </xf>
    <xf borderId="0" fillId="4" fontId="2" numFmtId="3" xfId="0" applyAlignment="1" applyFont="1" applyNumberFormat="1">
      <alignment horizontal="center" readingOrder="0" vertical="center"/>
    </xf>
    <xf borderId="0" fillId="0" fontId="10" numFmtId="0" xfId="0" applyAlignment="1" applyFont="1">
      <alignment horizontal="center" readingOrder="0" vertical="center"/>
    </xf>
    <xf borderId="0" fillId="0" fontId="11" numFmtId="0" xfId="0" applyAlignment="1" applyFont="1">
      <alignment horizontal="center" readingOrder="0" vertical="center"/>
    </xf>
    <xf borderId="0" fillId="0" fontId="12" numFmtId="0" xfId="0" applyAlignment="1" applyFont="1">
      <alignment horizontal="left" readingOrder="0" vertical="center"/>
    </xf>
    <xf borderId="0" fillId="3" fontId="2" numFmtId="0" xfId="0" applyAlignment="1" applyFont="1">
      <alignment horizontal="center" readingOrder="0" vertical="center"/>
    </xf>
    <xf borderId="0" fillId="6" fontId="2" numFmtId="0" xfId="0" applyAlignment="1" applyFont="1">
      <alignment horizontal="center" readingOrder="0" vertical="center"/>
    </xf>
    <xf borderId="0" fillId="7" fontId="2" numFmtId="0" xfId="0" applyAlignment="1" applyFont="1">
      <alignment horizontal="center" vertical="center"/>
    </xf>
    <xf borderId="0" fillId="8" fontId="2" numFmtId="165" xfId="0" applyAlignment="1" applyFont="1" applyNumberFormat="1">
      <alignment horizontal="center" readingOrder="0" vertical="center"/>
    </xf>
    <xf borderId="0" fillId="0" fontId="2" numFmtId="0" xfId="0" applyAlignment="1" applyFont="1">
      <alignment readingOrder="0" vertical="center"/>
    </xf>
    <xf borderId="0" fillId="13" fontId="2" numFmtId="0" xfId="0" applyAlignment="1" applyFill="1" applyFont="1">
      <alignment horizontal="center" readingOrder="0" vertical="center"/>
    </xf>
    <xf borderId="0" fillId="11" fontId="2" numFmtId="167" xfId="0" applyAlignment="1" applyFont="1" applyNumberFormat="1">
      <alignment horizontal="center" readingOrder="0" vertical="center"/>
    </xf>
    <xf borderId="0" fillId="11" fontId="2" numFmtId="9" xfId="0" applyAlignment="1" applyFont="1" applyNumberFormat="1">
      <alignment horizontal="center" readingOrder="0" vertical="center"/>
    </xf>
    <xf borderId="0" fillId="12" fontId="2" numFmtId="167" xfId="0" applyAlignment="1" applyFont="1" applyNumberFormat="1">
      <alignment horizontal="center" readingOrder="0" vertical="center"/>
    </xf>
    <xf borderId="0" fillId="12" fontId="2" numFmtId="3" xfId="0" applyAlignment="1" applyFont="1" applyNumberFormat="1">
      <alignment horizontal="center" readingOrder="0" vertical="center"/>
    </xf>
    <xf borderId="0" fillId="0" fontId="2" numFmtId="3" xfId="0" applyAlignment="1" applyFont="1" applyNumberFormat="1">
      <alignment horizontal="center" readingOrder="0" vertical="center"/>
    </xf>
    <xf borderId="0" fillId="5" fontId="13" numFmtId="0" xfId="0" applyAlignment="1" applyFont="1">
      <alignment horizontal="center" readingOrder="0"/>
    </xf>
    <xf borderId="0" fillId="14" fontId="2" numFmtId="0" xfId="0" applyAlignment="1" applyFill="1" applyFont="1">
      <alignment horizontal="center" readingOrder="0" vertical="center"/>
    </xf>
    <xf borderId="0" fillId="3" fontId="2" numFmtId="0" xfId="0" applyAlignment="1" applyFont="1">
      <alignment horizontal="center" vertical="center"/>
    </xf>
    <xf borderId="0" fillId="15" fontId="2" numFmtId="0" xfId="0" applyAlignment="1" applyFill="1" applyFont="1">
      <alignment horizontal="center" readingOrder="0" vertical="center"/>
    </xf>
    <xf quotePrefix="1" borderId="0" fillId="3" fontId="2" numFmtId="0" xfId="0" applyAlignment="1" applyFont="1">
      <alignment horizontal="center" readingOrder="0" vertical="center"/>
    </xf>
    <xf borderId="0" fillId="6" fontId="2" numFmtId="0" xfId="0" applyAlignment="1" applyFont="1">
      <alignment horizontal="center" vertical="center"/>
    </xf>
    <xf borderId="0" fillId="2" fontId="2" numFmtId="0" xfId="0" applyAlignment="1" applyFont="1">
      <alignment horizontal="center" vertical="center"/>
    </xf>
    <xf borderId="0" fillId="8" fontId="2" numFmtId="0" xfId="0" applyAlignment="1" applyFont="1">
      <alignment horizontal="center" vertical="center"/>
    </xf>
    <xf borderId="0" fillId="0" fontId="2" numFmtId="10" xfId="0" applyAlignment="1" applyFont="1" applyNumberFormat="1">
      <alignment horizontal="center" readingOrder="0" vertical="center"/>
    </xf>
    <xf borderId="0" fillId="0" fontId="14" numFmtId="0" xfId="0" applyAlignment="1" applyFont="1">
      <alignment horizontal="left" readingOrder="0" vertical="center"/>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16" fontId="2" numFmtId="0" xfId="0" applyAlignment="1" applyFill="1" applyFont="1">
      <alignment horizontal="center" readingOrder="0" shrinkToFit="0" vertical="center" wrapText="1"/>
    </xf>
    <xf borderId="0" fillId="8" fontId="15" numFmtId="0" xfId="0" applyAlignment="1" applyFont="1">
      <alignment horizontal="center" readingOrder="0" vertical="center"/>
    </xf>
    <xf borderId="0" fillId="0" fontId="13" numFmtId="0" xfId="0" applyAlignment="1" applyFont="1">
      <alignment horizontal="center" readingOrder="0" shrinkToFit="0" vertical="center" wrapText="0"/>
    </xf>
    <xf borderId="0" fillId="0" fontId="13" numFmtId="0" xfId="0" applyAlignment="1" applyFont="1">
      <alignment horizontal="center" readingOrder="0" vertical="center"/>
    </xf>
    <xf borderId="0" fillId="0" fontId="13" numFmtId="166" xfId="0" applyAlignment="1" applyFont="1" applyNumberFormat="1">
      <alignment horizontal="center" readingOrder="0" shrinkToFit="0" vertical="center" wrapText="0"/>
    </xf>
    <xf borderId="0" fillId="0" fontId="13" numFmtId="167" xfId="0" applyAlignment="1" applyFont="1" applyNumberFormat="1">
      <alignment horizontal="center" readingOrder="0" shrinkToFit="0" vertical="center" wrapText="0"/>
    </xf>
    <xf borderId="0" fillId="0" fontId="13" numFmtId="9" xfId="0" applyAlignment="1" applyFont="1" applyNumberFormat="1">
      <alignment horizontal="center" readingOrder="0" shrinkToFit="0" vertical="center" wrapText="0"/>
    </xf>
    <xf borderId="0" fillId="0" fontId="13" numFmtId="0" xfId="0" applyAlignment="1" applyFont="1">
      <alignment horizontal="center" shrinkToFit="0" vertical="center" wrapText="0"/>
    </xf>
    <xf borderId="0" fillId="4" fontId="2" numFmtId="4" xfId="0" applyAlignment="1" applyFont="1" applyNumberFormat="1">
      <alignment horizontal="left" readingOrder="0" vertical="center"/>
    </xf>
    <xf borderId="0" fillId="5" fontId="16" numFmtId="0" xfId="0" applyAlignment="1" applyFont="1">
      <alignment horizontal="center" readingOrder="0" vertical="center"/>
    </xf>
    <xf borderId="0" fillId="0" fontId="13" numFmtId="3" xfId="0" applyAlignment="1" applyFont="1" applyNumberFormat="1">
      <alignment horizontal="center" readingOrder="0" shrinkToFit="0" vertical="center" wrapText="0"/>
    </xf>
    <xf borderId="0" fillId="0" fontId="17" numFmtId="0" xfId="0" applyAlignment="1" applyFont="1">
      <alignment horizontal="center" readingOrder="0" shrinkToFit="0" vertical="center" wrapText="0"/>
    </xf>
    <xf borderId="0" fillId="0" fontId="18" numFmtId="0" xfId="0" applyAlignment="1" applyFont="1">
      <alignment horizontal="center" readingOrder="0" shrinkToFit="0" vertical="center" wrapText="1"/>
    </xf>
    <xf borderId="0" fillId="11" fontId="13" numFmtId="0" xfId="0" applyAlignment="1" applyFont="1">
      <alignment horizontal="left" readingOrder="0"/>
    </xf>
    <xf borderId="0" fillId="4" fontId="13" numFmtId="4" xfId="0" applyAlignment="1" applyFont="1" applyNumberFormat="1">
      <alignment horizontal="left" readingOrder="0"/>
    </xf>
    <xf borderId="0" fillId="0" fontId="13" numFmtId="166" xfId="0" applyAlignment="1" applyFont="1" applyNumberFormat="1">
      <alignment horizontal="center" shrinkToFit="0" vertical="center" wrapText="0"/>
    </xf>
    <xf borderId="0" fillId="12" fontId="13" numFmtId="0" xfId="0" applyAlignment="1" applyFont="1">
      <alignment horizontal="center" readingOrder="0" vertical="center"/>
    </xf>
    <xf borderId="0" fillId="0" fontId="13" numFmtId="0" xfId="0" applyAlignment="1" applyFont="1">
      <alignment horizontal="center" readingOrder="0" shrinkToFit="0" vertical="center" wrapText="1"/>
    </xf>
    <xf borderId="1" fillId="0" fontId="19" numFmtId="0" xfId="0" applyAlignment="1" applyBorder="1" applyFont="1">
      <alignment readingOrder="0" vertical="bottom"/>
    </xf>
    <xf borderId="0" fillId="0" fontId="20" numFmtId="0" xfId="0" applyAlignment="1" applyFont="1">
      <alignment horizontal="center" readingOrder="0" shrinkToFit="0" vertical="center" wrapText="1"/>
    </xf>
    <xf borderId="0" fillId="4" fontId="13" numFmtId="0" xfId="0" applyAlignment="1" applyFont="1">
      <alignment horizontal="center" readingOrder="0"/>
    </xf>
    <xf borderId="0" fillId="11" fontId="13" numFmtId="0" xfId="0" applyAlignment="1" applyFont="1">
      <alignment horizontal="center" readingOrder="0"/>
    </xf>
    <xf borderId="2" fillId="0" fontId="21" numFmtId="0" xfId="0" applyAlignment="1" applyBorder="1" applyFont="1">
      <alignment readingOrder="0" shrinkToFit="0" vertical="top" wrapText="1"/>
    </xf>
    <xf borderId="0" fillId="0" fontId="22" numFmtId="0" xfId="0" applyAlignment="1" applyFont="1">
      <alignment horizontal="center" readingOrder="0" shrinkToFit="0" vertical="center" wrapText="1"/>
    </xf>
    <xf borderId="0" fillId="11" fontId="23" numFmtId="0" xfId="0" applyAlignment="1" applyFont="1">
      <alignment readingOrder="0"/>
    </xf>
    <xf borderId="0" fillId="0" fontId="24" numFmtId="0" xfId="0" applyAlignment="1" applyFont="1">
      <alignment horizontal="center" readingOrder="0" shrinkToFit="0" vertical="center" wrapText="0"/>
    </xf>
    <xf borderId="0" fillId="11" fontId="25" numFmtId="0" xfId="0" applyAlignment="1" applyFont="1">
      <alignment readingOrder="0"/>
    </xf>
    <xf borderId="0" fillId="0" fontId="26" numFmtId="0" xfId="0" applyAlignment="1" applyFont="1">
      <alignment readingOrder="0"/>
    </xf>
    <xf borderId="0" fillId="0" fontId="27" numFmtId="0" xfId="0" applyAlignment="1" applyFont="1">
      <alignment horizontal="center" vertical="bottom"/>
    </xf>
    <xf borderId="0" fillId="0" fontId="24" numFmtId="0" xfId="0" applyAlignment="1" applyFont="1">
      <alignment vertical="bottom"/>
    </xf>
    <xf borderId="0" fillId="0" fontId="28" numFmtId="0" xfId="0" applyAlignment="1" applyFont="1">
      <alignment readingOrder="0" vertical="bottom"/>
    </xf>
    <xf borderId="0" fillId="0" fontId="24" numFmtId="0" xfId="0" applyAlignment="1" applyFont="1">
      <alignment readingOrder="0" vertical="bottom"/>
    </xf>
    <xf borderId="0" fillId="17" fontId="24" numFmtId="0" xfId="0" applyAlignment="1" applyFill="1" applyFont="1">
      <alignment vertical="bottom"/>
    </xf>
    <xf borderId="0" fillId="17" fontId="24" numFmtId="0" xfId="0" applyAlignment="1" applyFont="1">
      <alignment readingOrder="0" vertical="bottom"/>
    </xf>
    <xf borderId="0" fillId="0" fontId="2" numFmtId="0" xfId="0" applyAlignment="1" applyFont="1">
      <alignment readingOrder="0"/>
    </xf>
    <xf borderId="0" fillId="0" fontId="29" numFmtId="0" xfId="0" applyAlignment="1" applyFont="1">
      <alignment readingOrder="0"/>
    </xf>
    <xf borderId="0" fillId="0" fontId="13" numFmtId="0" xfId="0" applyAlignment="1" applyFont="1">
      <alignment horizontal="left" readingOrder="0"/>
    </xf>
    <xf borderId="0" fillId="5" fontId="2" numFmtId="0" xfId="0" applyAlignment="1" applyFont="1">
      <alignment readingOrder="0" vertical="center"/>
    </xf>
    <xf borderId="0" fillId="0" fontId="2" numFmtId="0" xfId="0" applyAlignment="1" applyFont="1">
      <alignment vertical="center"/>
    </xf>
    <xf borderId="0" fillId="0" fontId="2" numFmtId="0" xfId="0" applyAlignment="1" applyFont="1">
      <alignment shrinkToFit="0" vertical="center" wrapText="1"/>
    </xf>
    <xf borderId="0" fillId="2" fontId="2" numFmtId="0" xfId="0" applyAlignment="1" applyFont="1">
      <alignment readingOrder="0" vertical="center"/>
    </xf>
    <xf borderId="0" fillId="2" fontId="2" numFmtId="0" xfId="0" applyAlignment="1" applyFont="1">
      <alignment readingOrder="0" shrinkToFit="0" vertical="center" wrapText="1"/>
    </xf>
    <xf borderId="0" fillId="0" fontId="2" numFmtId="0" xfId="0" applyAlignment="1" applyFont="1">
      <alignment readingOrder="0" shrinkToFit="0" vertical="center" wrapText="1"/>
    </xf>
    <xf borderId="0" fillId="5" fontId="30" numFmtId="0" xfId="0" applyAlignment="1" applyFont="1">
      <alignment readingOrder="0" vertical="center"/>
    </xf>
    <xf borderId="0" fillId="0" fontId="30" numFmtId="0" xfId="0" applyAlignment="1" applyFont="1">
      <alignment readingOrder="0" vertical="center"/>
    </xf>
    <xf borderId="0" fillId="0" fontId="30" numFmtId="0" xfId="0" applyAlignment="1" applyFont="1">
      <alignment horizontal="center" vertical="center"/>
    </xf>
    <xf borderId="0" fillId="0" fontId="30" numFmtId="0" xfId="0" applyAlignment="1" applyFont="1">
      <alignment vertical="center"/>
    </xf>
    <xf borderId="0" fillId="18" fontId="30" numFmtId="0" xfId="0" applyAlignment="1" applyFill="1" applyFont="1">
      <alignment readingOrder="0" shrinkToFit="0" vertical="center" wrapText="1"/>
    </xf>
    <xf borderId="0" fillId="0" fontId="30" numFmtId="0" xfId="0" applyAlignment="1" applyFont="1">
      <alignment horizontal="center" readingOrder="0" vertical="center"/>
    </xf>
    <xf borderId="0" fillId="0" fontId="30" numFmtId="0" xfId="0" applyAlignment="1" applyFont="1">
      <alignment readingOrder="0" shrinkToFit="0" vertical="center" wrapText="1"/>
    </xf>
    <xf borderId="0" fillId="19" fontId="2" numFmtId="0" xfId="0" applyAlignment="1" applyFill="1" applyFont="1">
      <alignment readingOrder="0" vertical="center"/>
    </xf>
    <xf borderId="0" fillId="19" fontId="30" numFmtId="0" xfId="0" applyAlignment="1" applyFont="1">
      <alignment readingOrder="0" vertical="center"/>
    </xf>
    <xf borderId="0" fillId="19" fontId="30" numFmtId="0" xfId="0" applyAlignment="1" applyFont="1">
      <alignment horizontal="center" readingOrder="0" vertical="center"/>
    </xf>
    <xf borderId="0" fillId="19" fontId="30" numFmtId="0" xfId="0" applyAlignment="1" applyFont="1">
      <alignment readingOrder="0" shrinkToFit="0" vertical="center" wrapText="1"/>
    </xf>
    <xf borderId="0" fillId="19" fontId="30" numFmtId="0" xfId="0" applyAlignment="1" applyFont="1">
      <alignment vertical="center"/>
    </xf>
    <xf borderId="0" fillId="19" fontId="2" numFmtId="0" xfId="0" applyAlignment="1" applyFont="1">
      <alignment vertical="center"/>
    </xf>
    <xf borderId="0" fillId="4" fontId="2" numFmtId="0" xfId="0" applyAlignment="1" applyFont="1">
      <alignment readingOrder="0" vertical="center"/>
    </xf>
    <xf borderId="0" fillId="20" fontId="2" numFmtId="0" xfId="0" applyAlignment="1" applyFill="1" applyFont="1">
      <alignment readingOrder="0" shrinkToFit="0" vertical="center" wrapText="1"/>
    </xf>
    <xf borderId="0" fillId="0" fontId="31" numFmtId="0" xfId="0" applyAlignment="1" applyFont="1">
      <alignment horizontal="right" readingOrder="0"/>
    </xf>
    <xf borderId="0" fillId="0" fontId="24" numFmtId="0" xfId="0" applyAlignment="1" applyFont="1">
      <alignment readingOrder="0"/>
    </xf>
    <xf borderId="0" fillId="4" fontId="30" numFmtId="0" xfId="0" applyAlignment="1" applyFont="1">
      <alignment readingOrder="0" vertical="center"/>
    </xf>
    <xf borderId="0" fillId="19" fontId="2" numFmtId="0" xfId="0" applyAlignment="1" applyFont="1">
      <alignment horizontal="center" readingOrder="0" vertical="center"/>
    </xf>
    <xf borderId="0" fillId="19" fontId="2" numFmtId="0" xfId="0" applyAlignment="1" applyFont="1">
      <alignment readingOrder="0" shrinkToFit="0" vertical="center" wrapText="1"/>
    </xf>
    <xf borderId="0" fillId="13" fontId="2" numFmtId="0" xfId="0" applyAlignment="1" applyFont="1">
      <alignment readingOrder="0" vertical="center"/>
    </xf>
    <xf borderId="0" fillId="11" fontId="32" numFmtId="0" xfId="0" applyAlignment="1" applyFont="1">
      <alignment readingOrder="0"/>
    </xf>
    <xf quotePrefix="1" borderId="0" fillId="0" fontId="2" numFmtId="0" xfId="0" applyAlignment="1" applyFont="1">
      <alignment horizontal="center" readingOrder="0" vertical="center"/>
    </xf>
    <xf borderId="0" fillId="11" fontId="33" numFmtId="0" xfId="0" applyAlignment="1" applyFont="1">
      <alignment horizontal="left" readingOrder="0"/>
    </xf>
    <xf quotePrefix="1" borderId="0" fillId="0" fontId="2" numFmtId="0" xfId="0" applyAlignment="1" applyFont="1">
      <alignment readingOrder="0" vertical="center"/>
    </xf>
    <xf borderId="0" fillId="11" fontId="13" numFmtId="0" xfId="0" applyAlignment="1" applyFont="1">
      <alignment horizontal="left"/>
    </xf>
    <xf borderId="0" fillId="0" fontId="19" numFmtId="0" xfId="0" applyAlignment="1" applyFont="1">
      <alignment readingOrder="0" shrinkToFit="0" vertical="bottom" wrapText="0"/>
    </xf>
    <xf borderId="0" fillId="0" fontId="19" numFmtId="49" xfId="0" applyAlignment="1" applyFont="1" applyNumberFormat="1">
      <alignment readingOrder="0" shrinkToFit="0" vertical="bottom" wrapText="0"/>
    </xf>
    <xf borderId="0" fillId="0" fontId="19" numFmtId="0" xfId="0" applyAlignment="1" applyFont="1">
      <alignment shrinkToFit="0" vertical="bottom" wrapText="0"/>
    </xf>
    <xf quotePrefix="1" borderId="0" fillId="0" fontId="19" numFmtId="49" xfId="0" applyAlignment="1" applyFont="1" applyNumberFormat="1">
      <alignment readingOrder="0" shrinkToFit="0" vertical="bottom" wrapText="0"/>
    </xf>
    <xf quotePrefix="1" borderId="0" fillId="0" fontId="19" numFmtId="0" xfId="0" applyAlignment="1" applyFont="1">
      <alignment readingOrder="0" shrinkToFit="0" vertical="bottom" wrapText="0"/>
    </xf>
    <xf borderId="0" fillId="0" fontId="19" numFmtId="0" xfId="0" applyAlignment="1" applyFont="1">
      <alignment shrinkToFit="0" vertical="bottom" wrapText="0"/>
    </xf>
    <xf borderId="0" fillId="0" fontId="19" numFmtId="49" xfId="0" applyAlignment="1" applyFont="1" applyNumberFormat="1">
      <alignment shrinkToFit="0" vertical="bottom" wrapText="0"/>
    </xf>
    <xf borderId="0" fillId="0" fontId="19" numFmtId="49" xfId="0" applyAlignment="1" applyFont="1" applyNumberFormat="1">
      <alignment horizontal="left" readingOrder="0" shrinkToFit="0" vertical="bottom" wrapText="0"/>
    </xf>
    <xf borderId="0" fillId="0" fontId="19" numFmtId="165" xfId="0" applyAlignment="1" applyFont="1" applyNumberFormat="1">
      <alignment horizontal="right" readingOrder="0" shrinkToFit="0" vertical="bottom" wrapText="0"/>
    </xf>
    <xf borderId="0" fillId="0" fontId="34" numFmtId="0" xfId="0" applyAlignment="1" applyFont="1">
      <alignment readingOrder="0" shrinkToFit="0" vertical="bottom" wrapText="0"/>
    </xf>
    <xf borderId="0" fillId="0" fontId="19" numFmtId="0" xfId="0" applyAlignment="1" applyFont="1">
      <alignment horizontal="right" readingOrder="0" shrinkToFit="0" vertical="bottom" wrapText="0"/>
    </xf>
    <xf borderId="0" fillId="0" fontId="19" numFmtId="49" xfId="0" applyAlignment="1" applyFont="1" applyNumberFormat="1">
      <alignment horizontal="right" readingOrder="0" shrinkToFit="0" vertical="bottom" wrapText="0"/>
    </xf>
    <xf borderId="0" fillId="0" fontId="2" numFmtId="49" xfId="0" applyFont="1" applyNumberFormat="1"/>
    <xf borderId="2" fillId="0" fontId="1" numFmtId="0" xfId="0" applyAlignment="1" applyBorder="1" applyFont="1">
      <alignment horizontal="center" readingOrder="0" vertical="center"/>
    </xf>
    <xf borderId="2" fillId="0" fontId="1" numFmtId="0" xfId="0" applyAlignment="1" applyBorder="1" applyFont="1">
      <alignment horizontal="center" readingOrder="0" shrinkToFit="0" vertical="center" wrapText="1"/>
    </xf>
    <xf borderId="0" fillId="0" fontId="35"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5" numFmtId="0" xfId="0" applyAlignment="1" applyFont="1">
      <alignment readingOrder="0" shrinkToFit="0" vertical="top" wrapText="1"/>
    </xf>
    <xf borderId="2" fillId="0" fontId="36" numFmtId="0" xfId="0" applyBorder="1" applyFont="1"/>
    <xf borderId="2" fillId="0" fontId="35" numFmtId="0" xfId="0" applyAlignment="1" applyBorder="1" applyFont="1">
      <alignment shrinkToFit="0" vertical="top" wrapText="1"/>
    </xf>
    <xf borderId="2" fillId="0" fontId="2" numFmtId="0" xfId="0" applyAlignment="1" applyBorder="1" applyFont="1">
      <alignment readingOrder="0" shrinkToFit="0" vertical="top" wrapText="1"/>
    </xf>
    <xf borderId="2" fillId="0" fontId="2" numFmtId="0" xfId="0" applyAlignment="1" applyBorder="1" applyFont="1">
      <alignment shrinkToFit="0" vertical="top" wrapText="1"/>
    </xf>
    <xf borderId="3" fillId="0" fontId="2" numFmtId="0" xfId="0" applyAlignment="1" applyBorder="1" applyFont="1">
      <alignment horizontal="center" readingOrder="0" vertical="center"/>
    </xf>
    <xf borderId="0" fillId="0" fontId="37"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readingOrder="0" shrinkToFit="0" vertical="top" wrapText="1"/>
    </xf>
    <xf borderId="2" fillId="0" fontId="35" numFmtId="0" xfId="0" applyAlignment="1" applyBorder="1" applyFont="1">
      <alignment readingOrder="0" shrinkToFit="0" vertical="top" wrapText="1"/>
    </xf>
    <xf borderId="0" fillId="11" fontId="13" numFmtId="0" xfId="0" applyAlignment="1" applyFont="1">
      <alignment horizontal="left" readingOrder="0" shrinkToFit="0" vertical="top" wrapText="1"/>
    </xf>
    <xf borderId="0" fillId="4" fontId="2" numFmtId="0" xfId="0" applyAlignment="1" applyFont="1">
      <alignment readingOrder="0" shrinkToFit="0" wrapText="1"/>
    </xf>
    <xf borderId="0" fillId="0" fontId="11" numFmtId="0" xfId="0" applyAlignment="1" applyFont="1">
      <alignment readingOrder="0" shrinkToFit="0" vertical="top" wrapText="1"/>
    </xf>
    <xf borderId="2" fillId="0" fontId="2" numFmtId="0" xfId="0" applyAlignment="1" applyBorder="1" applyFont="1">
      <alignment readingOrder="0" shrinkToFit="0" vertical="top" wrapText="1"/>
    </xf>
    <xf borderId="0" fillId="0" fontId="1" numFmtId="0" xfId="0" applyAlignment="1" applyFont="1">
      <alignment readingOrder="0" shrinkToFit="0" vertical="top" wrapText="1"/>
    </xf>
    <xf borderId="2" fillId="0" fontId="2" numFmtId="0" xfId="0" applyAlignment="1" applyBorder="1" applyFont="1">
      <alignment horizontal="center" readingOrder="0" shrinkToFit="0" vertical="top" wrapText="1"/>
    </xf>
    <xf borderId="2" fillId="0" fontId="2" numFmtId="0" xfId="0" applyAlignment="1" applyBorder="1" applyFont="1">
      <alignment horizontal="left" readingOrder="0" shrinkToFit="0" vertical="top" wrapText="1"/>
    </xf>
    <xf borderId="4" fillId="0" fontId="2" numFmtId="0" xfId="0" applyAlignment="1" applyBorder="1" applyFont="1">
      <alignment horizontal="center" readingOrder="0" vertical="center"/>
    </xf>
    <xf borderId="5" fillId="0" fontId="35" numFmtId="0" xfId="0" applyAlignment="1" applyBorder="1" applyFont="1">
      <alignment shrinkToFit="0" vertical="top" wrapText="1"/>
    </xf>
    <xf borderId="5" fillId="0" fontId="2" numFmtId="0" xfId="0" applyAlignment="1" applyBorder="1" applyFont="1">
      <alignment readingOrder="0" shrinkToFit="0" vertical="top" wrapText="1"/>
    </xf>
    <xf borderId="5" fillId="0" fontId="2" numFmtId="0" xfId="0" applyAlignment="1" applyBorder="1" applyFont="1">
      <alignment readingOrder="0" shrinkToFit="0" vertical="top" wrapText="1"/>
    </xf>
    <xf borderId="6" fillId="0" fontId="2" numFmtId="0" xfId="0" applyAlignment="1" applyBorder="1" applyFont="1">
      <alignment readingOrder="0" shrinkToFit="0" vertical="top" wrapText="1"/>
    </xf>
    <xf borderId="7" fillId="0" fontId="36" numFmtId="0" xfId="0" applyBorder="1" applyFont="1"/>
    <xf borderId="8" fillId="0" fontId="2" numFmtId="0" xfId="0" applyAlignment="1" applyBorder="1" applyFont="1">
      <alignment readingOrder="0" shrinkToFit="0" vertical="top" wrapText="1"/>
    </xf>
    <xf borderId="9" fillId="0" fontId="36" numFmtId="0" xfId="0" applyBorder="1" applyFont="1"/>
    <xf borderId="10" fillId="0" fontId="35" numFmtId="0" xfId="0" applyAlignment="1" applyBorder="1" applyFont="1">
      <alignment shrinkToFit="0" vertical="top" wrapText="1"/>
    </xf>
    <xf borderId="10" fillId="0" fontId="2" numFmtId="0" xfId="0" applyAlignment="1" applyBorder="1" applyFont="1">
      <alignment readingOrder="0" shrinkToFit="0" vertical="top" wrapText="1"/>
    </xf>
    <xf borderId="10" fillId="0" fontId="2" numFmtId="0" xfId="0" applyAlignment="1" applyBorder="1" applyFont="1">
      <alignment readingOrder="0" shrinkToFit="0" vertical="top" wrapText="1"/>
    </xf>
    <xf borderId="11" fillId="0" fontId="2" numFmtId="0" xfId="0" applyAlignment="1" applyBorder="1" applyFont="1">
      <alignment readingOrder="0" shrinkToFit="0" vertical="top" wrapText="1"/>
    </xf>
    <xf borderId="2" fillId="0" fontId="2" numFmtId="0" xfId="0" applyAlignment="1" applyBorder="1" applyFont="1">
      <alignment horizontal="center" readingOrder="0" vertical="center"/>
    </xf>
  </cellXfs>
  <cellStyles count="1">
    <cellStyle xfId="0" name="Normal" builtinId="0"/>
  </cellStyles>
  <dxfs count="3">
    <dxf>
      <font/>
      <fill>
        <patternFill patternType="solid">
          <fgColor rgb="FFFF0000"/>
          <bgColor rgb="FFFF0000"/>
        </patternFill>
      </fill>
      <border/>
    </dxf>
    <dxf>
      <font/>
      <fill>
        <patternFill patternType="solid">
          <fgColor rgb="FFFFFF00"/>
          <bgColor rgb="FFFFFF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new.fincaraiz.com.co/detalle/191096942" TargetMode="External"/><Relationship Id="rId22" Type="http://schemas.openxmlformats.org/officeDocument/2006/relationships/hyperlink" Target="https://www.fincaraiz.com.co/inmueble/apartamento-en-arriendo/santa-teresa/bogota/10682250" TargetMode="External"/><Relationship Id="rId21" Type="http://schemas.openxmlformats.org/officeDocument/2006/relationships/hyperlink" Target="https://www.mipagoamigo.com/MPA_WebSite/ServicePayments/StartPayment?id=13225&amp;searchedCategoryId=&amp;searchedAgreementName=CONJUNTO%20RESIDENCIAL%20HACIENDA%20LA%20ESTANCIA%20NAVARRA" TargetMode="External"/><Relationship Id="rId24" Type="http://schemas.openxmlformats.org/officeDocument/2006/relationships/hyperlink" Target="https://www.mipagoamigo.com/MPA_WebSite/ServicePayments/StartPayment?id=13225&amp;searchedCategoryId=&amp;searchedAgreementName=CONJUNTO%20RESIDENCIAL%20HACIENDA%20LA%20ESTANCIA%20NAVARRA" TargetMode="External"/><Relationship Id="rId23" Type="http://schemas.openxmlformats.org/officeDocument/2006/relationships/hyperlink" Target="https://www.fincaraiz.com.co/detalle/10682284" TargetMode="External"/><Relationship Id="rId1" Type="http://schemas.openxmlformats.org/officeDocument/2006/relationships/hyperlink" Target="https://www.avalpaycenter.com/wps/portal/portal-de-pagos/web/banco-avvillas/resultado-busqueda/!ut/p/a1/lVFPc6IwFP8q24PX5Kkspr0BM9bW6cos1QqXToCA2SEJG4J2-ukb1F1rbW3LcHh5-f17LzjBS5xIuuYlNVxJWnXnxH0klz_dGwcGU-KMATx38nswca8HMBtZQPwacO1cuuDdzO6CxWLeB3C-xocPPg_O8q38W_97x7f-02gw8ad9iJxv5j81-IT_gJNjyDsJ3gBOV7QFnNnBLU7KSqXb94g9mQ5JiRPNCqaZRq227ZUxdXPVgx5sNhtUKlVWDGVK9OA9yko1Bi-PkTi2mxh9OCpxcdQF_UPX9Ak1TK8rZhCXWdXmDNXUrB65LBSOe-C3TUZzpUNtr3lNqzHNWLPgbIOeVkZUnYw1RDwVqOiuUK206eSEyhmO1xaJ45md2bdxPRyHh9LzD_W5vGTs7PIqnTNJdaCqVkjLj4JttygaZnAM2yxU1CqghpVKc7pvctlkmqdcR3ZUnnE72QHL25zme-De4JcSqWb_bPr_sXYZf1uWW9mQalv9CJg02r7k-XVPR7v4mcp5eWyYdUkPsnBi5Z941WI-ny-Bh-KBGAJDQXj4fM_S591fCEGGwru4eAEwT6DZ/dl5/d5/L2dBISEvZ0FBIS9nQSEh/pw/Z7_8956I402K84F00A6HR2H6G20K7/act/id=0/p=javax.servlet.include.path_info=QCPBuscadorPrincipalFacesView.xhtml/531785185965/=/" TargetMode="External"/><Relationship Id="rId2" Type="http://schemas.openxmlformats.org/officeDocument/2006/relationships/hyperlink" Target="https://my.matterport.com/models/rospeTK64Fp?section=details" TargetMode="External"/><Relationship Id="rId3" Type="http://schemas.openxmlformats.org/officeDocument/2006/relationships/hyperlink" Target="https://tecaveramonte.centralteca.xyz/residentes/menu_residentes.php" TargetMode="External"/><Relationship Id="rId4" Type="http://schemas.openxmlformats.org/officeDocument/2006/relationships/hyperlink" Target="https://www.fincaraiz.com.co/apartamento-en-arriendo/191057734?_gl=1*1fg5ptg*_gcl_aw*r0nmlje3mtg5mtqzmzauq2ows0nrandxudjwqmhetufssxnbslewq3pysg5zbvc3stzlwdbszffodwp4afpyajnncdniwkroverxr2dgb29mmdyyzljqq3fcnkdjuwfbbvvbrufmd193y0i.*_gcl_au*mtqwmzq3odq5mc4xnze0mzk2mdy2ljexmty4mtg0nduumtcxodkxndq0os4xnze4ote0ndq5*_ga*njc2mdaymtu4lje2otg2otyzoti.*_ga_7dx8rssj6v*mtcxodkxnti5nc4xmdaumc4xnze4ote1mjk0ljywljauma.." TargetMode="External"/><Relationship Id="rId9" Type="http://schemas.openxmlformats.org/officeDocument/2006/relationships/hyperlink" Target="https://my.matterport.com/show/?m=QGk8wV761fZ" TargetMode="External"/><Relationship Id="rId26" Type="http://schemas.openxmlformats.org/officeDocument/2006/relationships/hyperlink" Target="https://new.fincaraiz.com.co/detalle/10888975" TargetMode="External"/><Relationship Id="rId25" Type="http://schemas.openxmlformats.org/officeDocument/2006/relationships/hyperlink" Target="https://www.fincaraiz.com.co/detalle/10682284" TargetMode="External"/><Relationship Id="rId28" Type="http://schemas.openxmlformats.org/officeDocument/2006/relationships/hyperlink" Target="https://www.facebook.com/share/19T4Ybd5Gu/" TargetMode="External"/><Relationship Id="rId27" Type="http://schemas.openxmlformats.org/officeDocument/2006/relationships/hyperlink" Target="https://www.facebook.com/share/BUwgchR8iUcVVHkS/" TargetMode="External"/><Relationship Id="rId5" Type="http://schemas.openxmlformats.org/officeDocument/2006/relationships/hyperlink" Target="https://www.mipagoamigo.com/MPA_WebSite/ServicePayments/StartPayment?id=3144" TargetMode="External"/><Relationship Id="rId6" Type="http://schemas.openxmlformats.org/officeDocument/2006/relationships/hyperlink" Target="https://www.avalpaycenter.com/wps/portal/portal-de-pagos/web/pagos-aval/resultado-busqueda/realizar-pago?idConv=00018060&amp;origen=buscar&amp;bancaEmpresarial=false&amp;login=temporal" TargetMode="External"/><Relationship Id="rId29" Type="http://schemas.openxmlformats.org/officeDocument/2006/relationships/hyperlink" Target="https://www.mipagoamigo.com/MPA_WebSite/ServicePayments/StartPayment" TargetMode="External"/><Relationship Id="rId7" Type="http://schemas.openxmlformats.org/officeDocument/2006/relationships/hyperlink" Target="https://www.fincaraiz.com.co/detalle/10679071" TargetMode="External"/><Relationship Id="rId8" Type="http://schemas.openxmlformats.org/officeDocument/2006/relationships/hyperlink" Target="https://web-conjuntos.jelpit.com/new-login" TargetMode="External"/><Relationship Id="rId31" Type="http://schemas.openxmlformats.org/officeDocument/2006/relationships/hyperlink" Target="https://www.facebook.com/marketplace/item/928501019448791/" TargetMode="External"/><Relationship Id="rId30" Type="http://schemas.openxmlformats.org/officeDocument/2006/relationships/hyperlink" Target="https://web-conjuntos.jelpit.com/pagar-mi-administracion" TargetMode="External"/><Relationship Id="rId11" Type="http://schemas.openxmlformats.org/officeDocument/2006/relationships/hyperlink" Target="https://www.mipagoamigo.com/MPA_WebSite/ServicePayments/StartPayment?id=2908&amp;searchedCategoryId=&amp;searchedAgreementName=CONJUNTO%20RESIDENCIAL%20SANTA%20RITA%20I%20ETAPA%20I%20Y%20II" TargetMode="External"/><Relationship Id="rId33" Type="http://schemas.openxmlformats.org/officeDocument/2006/relationships/drawing" Target="../drawings/drawing1.xml"/><Relationship Id="rId10" Type="http://schemas.openxmlformats.org/officeDocument/2006/relationships/hyperlink" Target="https://www.fincaraiz.com.co/detalle/10227468" TargetMode="External"/><Relationship Id="rId32" Type="http://schemas.openxmlformats.org/officeDocument/2006/relationships/hyperlink" Target="https://www.avalpaycenter.com/wps/portal/portal-de-pagos/web/pagos-aval/resultado-busqueda/realizar-pago?idConv=00009794&amp;origen=buscar" TargetMode="External"/><Relationship Id="rId13" Type="http://schemas.openxmlformats.org/officeDocument/2006/relationships/hyperlink" Target="https://web-conjuntos.jelpit.com/zona-publica-pagos" TargetMode="External"/><Relationship Id="rId12" Type="http://schemas.openxmlformats.org/officeDocument/2006/relationships/hyperlink" Target="https://www.mipagoamigo.com/MPA_WebSite/ServicePayments/StartPayment?id=3372&amp;searchedCategoryId=-1&amp;searchedAgreementName=AGRU%20DE%20VIVIENDA%20EL%20PARAISO" TargetMode="External"/><Relationship Id="rId15" Type="http://schemas.openxmlformats.org/officeDocument/2006/relationships/hyperlink" Target="mailto:admonbosques04@gmail.com" TargetMode="External"/><Relationship Id="rId14" Type="http://schemas.openxmlformats.org/officeDocument/2006/relationships/hyperlink" Target="https://www.avalpaycenter.com/wps/portal/portal-de-pagos/web/pagos-aval/resultado-busqueda/realizar-pago?idConv=2521&amp;origen=buscar&amp;bancaEmpresarial=false&amp;login=temporal" TargetMode="External"/><Relationship Id="rId17" Type="http://schemas.openxmlformats.org/officeDocument/2006/relationships/hyperlink" Target="https://www.fincaraiz.com.co/detalle/10615623" TargetMode="External"/><Relationship Id="rId16" Type="http://schemas.openxmlformats.org/officeDocument/2006/relationships/hyperlink" Target="http://eon.admongmail.com/" TargetMode="External"/><Relationship Id="rId19" Type="http://schemas.openxmlformats.org/officeDocument/2006/relationships/hyperlink" Target="https://www.fincaraiz.com.co/detalle/10565825" TargetMode="External"/><Relationship Id="rId18" Type="http://schemas.openxmlformats.org/officeDocument/2006/relationships/hyperlink" Target="https://www.avalpaycenter.com/wps/portal/portal-de-pago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eon.admongmail.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i.grupovanti.com/" TargetMode="External"/><Relationship Id="rId2" Type="http://schemas.openxmlformats.org/officeDocument/2006/relationships/hyperlink" Target="https://enel.com.co/es/AccessMyEnel.html" TargetMode="External"/><Relationship Id="rId3" Type="http://schemas.openxmlformats.org/officeDocument/2006/relationships/hyperlink" Target="https://www.acueducto.com.co/wps/portal/EAB2/Home/inicio" TargetMode="External"/><Relationship Id="rId4" Type="http://schemas.openxmlformats.org/officeDocument/2006/relationships/hyperlink" Target="https://mi.grupovanti.com/?_gl=1*1r1i1mo*_gcl_au*NzE5NTU0MzQ3LjE3Mzc4NjIzMjE." TargetMode="External"/><Relationship Id="rId5" Type="http://schemas.openxmlformats.org/officeDocument/2006/relationships/hyperlink" Target="https://tecaveramonte.centralteca.xyz/residentes/menu_residentes.php" TargetMode="External"/><Relationship Id="rId6" Type="http://schemas.openxmlformats.org/officeDocument/2006/relationships/hyperlink" Target="https://app.propiedata.com/conjuntos/uPzKRnuEreEr83jkn/unidades/rgHwWWW8KZhJN24Zr/mis-datos"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h3.googleusercontent.com/contacts/ADlvnhKtR4CMvl3ciLdQa7VK2mCaIKvn6E5hGF-DZhE6ZxG9PmIIYyx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5.13"/>
    <col customWidth="1" min="2" max="2" width="11.75"/>
    <col customWidth="1" min="3" max="3" width="25.5"/>
    <col customWidth="1" min="4" max="4" width="38.75"/>
    <col customWidth="1" min="5" max="5" width="19.25"/>
    <col customWidth="1" min="6" max="7" width="31.75"/>
    <col customWidth="1" min="8" max="8" width="9.88"/>
    <col customWidth="1" min="9" max="9" width="9.5"/>
    <col customWidth="1" min="10" max="12" width="18.13"/>
    <col customWidth="1" min="13" max="13" width="20.75"/>
    <col customWidth="1" min="14" max="14" width="15.38"/>
    <col customWidth="1" min="15" max="15" width="9.38"/>
    <col customWidth="1" min="16" max="16" width="9.88"/>
    <col customWidth="1" min="17" max="17" width="13.0"/>
    <col customWidth="1" min="18" max="19" width="11.13"/>
    <col customWidth="1" min="20" max="23" width="18.63"/>
    <col customWidth="1" min="24" max="24" width="21.25"/>
    <col customWidth="1" min="25" max="25" width="18.63"/>
    <col customWidth="1" min="26" max="28" width="45.88"/>
    <col customWidth="1" min="29" max="29" width="24.75"/>
    <col customWidth="1" min="30" max="30" width="14.75"/>
    <col customWidth="1" min="31" max="31" width="25.25"/>
    <col customWidth="1" min="32" max="32" width="26.25"/>
    <col customWidth="1" min="33" max="33" width="15.88"/>
    <col customWidth="1" min="34" max="34" width="23.0"/>
    <col customWidth="1" min="35" max="35" width="24.63"/>
    <col customWidth="1" min="36" max="36" width="27.0"/>
    <col customWidth="1" min="37" max="37" width="11.25"/>
    <col customWidth="1" min="38" max="38" width="33.13"/>
    <col customWidth="1" min="39" max="39" width="32.63"/>
    <col customWidth="1" min="40" max="40" width="19.5"/>
    <col customWidth="1" min="41" max="41" width="10.75"/>
    <col customWidth="1" min="42" max="42" width="29.13"/>
    <col customWidth="1" min="43" max="43" width="13.0"/>
    <col customWidth="1" min="44" max="44" width="16.5"/>
    <col customWidth="1" min="45" max="45" width="11.38"/>
    <col customWidth="1" min="46" max="47" width="11.5"/>
    <col customWidth="1" min="48" max="48" width="16.5"/>
    <col customWidth="1" min="49" max="49" width="14.5"/>
    <col customWidth="1" min="50" max="50" width="10.5"/>
    <col customWidth="1" min="51" max="51" width="14.0"/>
    <col customWidth="1" min="52" max="52" width="17.63"/>
    <col customWidth="1" min="53" max="53" width="11.88"/>
    <col customWidth="1" min="54" max="54" width="17.63"/>
    <col customWidth="1" min="55" max="56" width="18.63"/>
  </cols>
  <sheetData>
    <row r="1">
      <c r="A1" s="1"/>
      <c r="B1" s="2" t="s">
        <v>0</v>
      </c>
      <c r="C1" s="1" t="s">
        <v>1</v>
      </c>
      <c r="D1" s="1" t="s">
        <v>2</v>
      </c>
      <c r="E1" s="1" t="s">
        <v>3</v>
      </c>
      <c r="F1" s="1" t="s">
        <v>4</v>
      </c>
      <c r="G1" s="1" t="s">
        <v>5</v>
      </c>
      <c r="H1" s="1" t="s">
        <v>6</v>
      </c>
      <c r="I1" s="3" t="s">
        <v>7</v>
      </c>
      <c r="J1" s="1" t="s">
        <v>8</v>
      </c>
      <c r="K1" s="1" t="s">
        <v>9</v>
      </c>
      <c r="L1" s="1" t="s">
        <v>10</v>
      </c>
      <c r="M1" s="1" t="s">
        <v>11</v>
      </c>
      <c r="N1" s="1" t="s">
        <v>12</v>
      </c>
      <c r="O1" s="1" t="s">
        <v>13</v>
      </c>
      <c r="P1" s="1" t="s">
        <v>14</v>
      </c>
      <c r="Q1" s="1" t="s">
        <v>15</v>
      </c>
      <c r="R1" s="1" t="s">
        <v>16</v>
      </c>
      <c r="S1" s="1" t="s">
        <v>17</v>
      </c>
      <c r="T1" s="1" t="s">
        <v>18</v>
      </c>
      <c r="U1" s="1" t="s">
        <v>19</v>
      </c>
      <c r="V1" s="3" t="s">
        <v>20</v>
      </c>
      <c r="W1" s="1" t="s">
        <v>21</v>
      </c>
      <c r="X1" s="1" t="s">
        <v>22</v>
      </c>
      <c r="Y1" s="1" t="s">
        <v>23</v>
      </c>
      <c r="Z1" s="1" t="s">
        <v>24</v>
      </c>
      <c r="AA1" s="4" t="s">
        <v>25</v>
      </c>
      <c r="AB1" s="4" t="s">
        <v>26</v>
      </c>
      <c r="AC1" s="5" t="s">
        <v>27</v>
      </c>
      <c r="AG1" s="6" t="s">
        <v>28</v>
      </c>
      <c r="AJ1" s="7" t="s">
        <v>29</v>
      </c>
      <c r="AM1" s="8" t="s">
        <v>30</v>
      </c>
      <c r="AQ1" s="9" t="s">
        <v>31</v>
      </c>
      <c r="AT1" s="9"/>
      <c r="AU1" s="2" t="s">
        <v>32</v>
      </c>
      <c r="AX1" s="10" t="s">
        <v>33</v>
      </c>
      <c r="BC1" s="11"/>
      <c r="BD1" s="11"/>
    </row>
    <row r="2">
      <c r="AC2" s="5" t="s">
        <v>2</v>
      </c>
      <c r="AD2" s="5" t="s">
        <v>34</v>
      </c>
      <c r="AE2" s="5" t="s">
        <v>35</v>
      </c>
      <c r="AF2" s="5" t="s">
        <v>36</v>
      </c>
      <c r="AG2" s="6" t="s">
        <v>37</v>
      </c>
      <c r="AH2" s="6" t="s">
        <v>38</v>
      </c>
      <c r="AI2" s="6" t="s">
        <v>39</v>
      </c>
      <c r="AJ2" s="7" t="s">
        <v>2</v>
      </c>
      <c r="AK2" s="7" t="s">
        <v>40</v>
      </c>
      <c r="AL2" s="7" t="s">
        <v>35</v>
      </c>
      <c r="AM2" s="8" t="s">
        <v>2</v>
      </c>
      <c r="AN2" s="8" t="s">
        <v>41</v>
      </c>
      <c r="AO2" s="8" t="s">
        <v>40</v>
      </c>
      <c r="AP2" s="8" t="s">
        <v>35</v>
      </c>
      <c r="AQ2" s="9" t="s">
        <v>42</v>
      </c>
      <c r="AR2" s="9" t="s">
        <v>43</v>
      </c>
      <c r="AS2" s="9" t="s">
        <v>44</v>
      </c>
      <c r="AT2" s="9" t="s">
        <v>45</v>
      </c>
      <c r="AU2" s="2" t="s">
        <v>42</v>
      </c>
      <c r="AV2" s="2" t="s">
        <v>43</v>
      </c>
      <c r="AW2" s="2" t="s">
        <v>44</v>
      </c>
      <c r="AX2" s="10" t="s">
        <v>42</v>
      </c>
      <c r="AY2" s="10" t="s">
        <v>43</v>
      </c>
      <c r="AZ2" s="10" t="s">
        <v>44</v>
      </c>
      <c r="BA2" s="10" t="s">
        <v>46</v>
      </c>
      <c r="BB2" s="12" t="s">
        <v>47</v>
      </c>
      <c r="BC2" s="1" t="s">
        <v>48</v>
      </c>
      <c r="BD2" s="1" t="s">
        <v>49</v>
      </c>
    </row>
    <row r="3">
      <c r="A3" s="13" t="s">
        <v>50</v>
      </c>
      <c r="B3" s="14">
        <v>45545.0</v>
      </c>
      <c r="C3" s="15">
        <f t="shared" ref="C3:C30" si="1">today()</f>
        <v>45755</v>
      </c>
      <c r="D3" s="16" t="s">
        <v>51</v>
      </c>
      <c r="E3" s="16" t="s">
        <v>52</v>
      </c>
      <c r="F3" s="17">
        <v>45618.0</v>
      </c>
      <c r="G3" s="16" t="s">
        <v>53</v>
      </c>
      <c r="H3" s="16">
        <v>3.0</v>
      </c>
      <c r="I3" s="18"/>
      <c r="J3" s="16" t="s">
        <v>54</v>
      </c>
      <c r="K3" s="19" t="s">
        <v>55</v>
      </c>
      <c r="L3" s="20">
        <v>45253.0</v>
      </c>
      <c r="M3" s="20">
        <f t="shared" ref="M3:M29" si="2">L3+364</f>
        <v>45617</v>
      </c>
      <c r="N3" s="20">
        <f t="shared" ref="N3:N11" si="3">IF(M3&lt;&gt;"",DATE(YEAR(M3),MONTH(M3)-3,DAY(M3)),"")</f>
        <v>45525</v>
      </c>
      <c r="O3" s="21">
        <f>Q3-P3</f>
        <v>1193420</v>
      </c>
      <c r="P3" s="22">
        <v>248389.0</v>
      </c>
      <c r="Q3" s="22">
        <v>1441809.0</v>
      </c>
      <c r="R3" s="23">
        <v>0.1</v>
      </c>
      <c r="S3" s="24">
        <f t="shared" ref="S3:S32" si="4">Q3*R3</f>
        <v>144180.9</v>
      </c>
      <c r="T3" s="22">
        <f t="shared" ref="T3:T31" si="5">O3-P3-S3</f>
        <v>800850.1</v>
      </c>
      <c r="U3" s="22">
        <v>719750.0</v>
      </c>
      <c r="V3" s="16" t="s">
        <v>56</v>
      </c>
      <c r="W3" s="16"/>
      <c r="X3" s="16"/>
      <c r="Y3" s="16" t="s">
        <v>57</v>
      </c>
      <c r="Z3" s="25" t="s">
        <v>58</v>
      </c>
      <c r="AA3" s="26" t="s">
        <v>59</v>
      </c>
      <c r="AB3" s="27"/>
      <c r="AC3" s="28" t="s">
        <v>60</v>
      </c>
      <c r="AD3" s="28" t="s">
        <v>61</v>
      </c>
      <c r="AE3" s="28" t="s">
        <v>62</v>
      </c>
      <c r="AF3" s="28" t="s">
        <v>63</v>
      </c>
      <c r="AG3" s="29" t="s">
        <v>64</v>
      </c>
      <c r="AH3" s="29" t="s">
        <v>65</v>
      </c>
      <c r="AI3" s="29" t="s">
        <v>66</v>
      </c>
      <c r="AJ3" s="30" t="s">
        <v>67</v>
      </c>
      <c r="AK3" s="30" t="s">
        <v>68</v>
      </c>
      <c r="AL3" s="30" t="s">
        <v>59</v>
      </c>
      <c r="AM3" s="31" t="s">
        <v>69</v>
      </c>
      <c r="AN3" s="31" t="s">
        <v>70</v>
      </c>
      <c r="AO3" s="31" t="s">
        <v>71</v>
      </c>
      <c r="AP3" s="31" t="s">
        <v>72</v>
      </c>
      <c r="AQ3" s="32" t="s">
        <v>73</v>
      </c>
      <c r="AR3" s="32" t="s">
        <v>74</v>
      </c>
      <c r="AS3" s="32">
        <v>2.1275512E7</v>
      </c>
      <c r="AT3" s="32" t="s">
        <v>75</v>
      </c>
      <c r="AU3" s="33" t="s">
        <v>32</v>
      </c>
      <c r="AV3" s="33">
        <v>1.2624458E7</v>
      </c>
      <c r="AW3" s="33">
        <v>1.3827869E7</v>
      </c>
      <c r="AX3" s="34" t="s">
        <v>76</v>
      </c>
      <c r="AY3" s="34">
        <v>6.3570488E7</v>
      </c>
      <c r="AZ3" s="34" t="s">
        <v>77</v>
      </c>
      <c r="BA3" s="34" t="s">
        <v>78</v>
      </c>
      <c r="BB3" s="35">
        <v>46172.0</v>
      </c>
      <c r="BC3" s="36" t="s">
        <v>79</v>
      </c>
      <c r="BD3" s="37">
        <f t="shared" ref="BD3:BD30" si="6">today()</f>
        <v>45755</v>
      </c>
    </row>
    <row r="4">
      <c r="A4" s="13" t="s">
        <v>80</v>
      </c>
      <c r="B4" s="38">
        <v>45540.0</v>
      </c>
      <c r="C4" s="15">
        <f t="shared" si="1"/>
        <v>45755</v>
      </c>
      <c r="D4" s="16" t="s">
        <v>81</v>
      </c>
      <c r="E4" s="16" t="s">
        <v>52</v>
      </c>
      <c r="F4" s="39" t="s">
        <v>82</v>
      </c>
      <c r="G4" s="16" t="s">
        <v>83</v>
      </c>
      <c r="H4" s="16">
        <v>4.0</v>
      </c>
      <c r="I4" s="16" t="s">
        <v>84</v>
      </c>
      <c r="J4" s="16" t="s">
        <v>85</v>
      </c>
      <c r="K4" s="16" t="s">
        <v>86</v>
      </c>
      <c r="L4" s="20">
        <v>45474.0</v>
      </c>
      <c r="M4" s="20">
        <f t="shared" si="2"/>
        <v>45838</v>
      </c>
      <c r="N4" s="20">
        <f t="shared" si="3"/>
        <v>45746</v>
      </c>
      <c r="O4" s="22">
        <v>1765000.0</v>
      </c>
      <c r="P4" s="22">
        <v>335000.0</v>
      </c>
      <c r="Q4" s="22">
        <v>2100000.0</v>
      </c>
      <c r="R4" s="23">
        <v>0.1</v>
      </c>
      <c r="S4" s="24">
        <f t="shared" si="4"/>
        <v>210000</v>
      </c>
      <c r="T4" s="22">
        <f t="shared" si="5"/>
        <v>1220000</v>
      </c>
      <c r="U4" s="22">
        <v>1061900.0</v>
      </c>
      <c r="V4" s="16" t="s">
        <v>56</v>
      </c>
      <c r="W4" s="16"/>
      <c r="X4" s="16"/>
      <c r="Y4" s="16" t="s">
        <v>87</v>
      </c>
      <c r="Z4" s="40" t="s">
        <v>88</v>
      </c>
      <c r="AA4" s="41" t="s">
        <v>89</v>
      </c>
      <c r="AB4" s="27"/>
      <c r="AC4" s="28" t="s">
        <v>90</v>
      </c>
      <c r="AD4" s="28">
        <v>3.133399532E9</v>
      </c>
      <c r="AE4" s="28" t="s">
        <v>91</v>
      </c>
      <c r="AF4" s="28" t="s">
        <v>92</v>
      </c>
      <c r="AG4" s="29" t="s">
        <v>93</v>
      </c>
      <c r="AH4" s="29" t="s">
        <v>65</v>
      </c>
      <c r="AI4" s="42" t="s">
        <v>94</v>
      </c>
      <c r="AJ4" s="30" t="s">
        <v>95</v>
      </c>
      <c r="AK4" s="30" t="s">
        <v>96</v>
      </c>
      <c r="AL4" s="30" t="s">
        <v>96</v>
      </c>
      <c r="AM4" s="31" t="s">
        <v>97</v>
      </c>
      <c r="AN4" s="31">
        <v>1.143851685E9</v>
      </c>
      <c r="AO4" s="31">
        <v>3.233199786E9</v>
      </c>
      <c r="AP4" s="31" t="s">
        <v>98</v>
      </c>
      <c r="AQ4" s="32" t="s">
        <v>73</v>
      </c>
      <c r="AR4" s="32" t="s">
        <v>99</v>
      </c>
      <c r="AS4" s="32">
        <v>6.0018576E7</v>
      </c>
      <c r="AT4" s="32" t="s">
        <v>75</v>
      </c>
      <c r="AU4" s="33" t="s">
        <v>32</v>
      </c>
      <c r="AV4" s="33">
        <v>1.2445837E7</v>
      </c>
      <c r="AW4" s="33" t="s">
        <v>100</v>
      </c>
      <c r="AX4" s="34" t="s">
        <v>76</v>
      </c>
      <c r="AY4" s="34">
        <v>6.3214478E7</v>
      </c>
      <c r="AZ4" s="34" t="s">
        <v>101</v>
      </c>
      <c r="BA4" s="34" t="s">
        <v>78</v>
      </c>
      <c r="BB4" s="35">
        <v>46934.0</v>
      </c>
      <c r="BC4" s="43"/>
      <c r="BD4" s="37">
        <f t="shared" si="6"/>
        <v>45755</v>
      </c>
    </row>
    <row r="5">
      <c r="A5" s="13" t="s">
        <v>102</v>
      </c>
      <c r="B5" s="38">
        <v>45511.0</v>
      </c>
      <c r="C5" s="15">
        <f t="shared" si="1"/>
        <v>45755</v>
      </c>
      <c r="D5" s="16" t="s">
        <v>103</v>
      </c>
      <c r="E5" s="16" t="s">
        <v>52</v>
      </c>
      <c r="F5" s="44"/>
      <c r="G5" s="44" t="s">
        <v>104</v>
      </c>
      <c r="H5" s="16">
        <v>3.0</v>
      </c>
      <c r="I5" s="18"/>
      <c r="J5" s="16" t="s">
        <v>105</v>
      </c>
      <c r="K5" s="16" t="s">
        <v>106</v>
      </c>
      <c r="L5" s="20">
        <v>45509.0</v>
      </c>
      <c r="M5" s="20">
        <f t="shared" si="2"/>
        <v>45873</v>
      </c>
      <c r="N5" s="20">
        <f t="shared" si="3"/>
        <v>45781</v>
      </c>
      <c r="O5" s="22">
        <v>1011400.0</v>
      </c>
      <c r="P5" s="22">
        <v>88600.0</v>
      </c>
      <c r="Q5" s="22">
        <f>O5+P5</f>
        <v>1100000</v>
      </c>
      <c r="R5" s="23">
        <v>0.1</v>
      </c>
      <c r="S5" s="24">
        <f t="shared" si="4"/>
        <v>110000</v>
      </c>
      <c r="T5" s="22">
        <f t="shared" si="5"/>
        <v>812800</v>
      </c>
      <c r="U5" s="22">
        <v>511900.0</v>
      </c>
      <c r="V5" s="16" t="s">
        <v>107</v>
      </c>
      <c r="W5" s="16"/>
      <c r="X5" s="25" t="s">
        <v>108</v>
      </c>
      <c r="Y5" s="16" t="s">
        <v>87</v>
      </c>
      <c r="Z5" s="16" t="s">
        <v>109</v>
      </c>
      <c r="AA5" s="45" t="s">
        <v>110</v>
      </c>
      <c r="AB5" s="46" t="s">
        <v>111</v>
      </c>
      <c r="AC5" s="28" t="s">
        <v>112</v>
      </c>
      <c r="AD5" s="28" t="s">
        <v>113</v>
      </c>
      <c r="AE5" s="28" t="s">
        <v>114</v>
      </c>
      <c r="AF5" s="28" t="s">
        <v>115</v>
      </c>
      <c r="AG5" s="29" t="s">
        <v>116</v>
      </c>
      <c r="AH5" s="29" t="s">
        <v>65</v>
      </c>
      <c r="AI5" s="42" t="s">
        <v>117</v>
      </c>
      <c r="AJ5" s="47"/>
      <c r="AK5" s="30" t="s">
        <v>118</v>
      </c>
      <c r="AL5" s="30" t="s">
        <v>110</v>
      </c>
      <c r="AM5" s="31" t="s">
        <v>119</v>
      </c>
      <c r="AN5" s="31">
        <v>1.00096864E9</v>
      </c>
      <c r="AO5" s="31">
        <v>3.025954424E9</v>
      </c>
      <c r="AP5" s="31" t="s">
        <v>120</v>
      </c>
      <c r="AQ5" s="32" t="s">
        <v>73</v>
      </c>
      <c r="AR5" s="32" t="s">
        <v>121</v>
      </c>
      <c r="AS5" s="32">
        <v>7914791.0</v>
      </c>
      <c r="AT5" s="32" t="s">
        <v>75</v>
      </c>
      <c r="AU5" s="33" t="s">
        <v>32</v>
      </c>
      <c r="AV5" s="33">
        <v>1.0595146E7</v>
      </c>
      <c r="AW5" s="33" t="s">
        <v>122</v>
      </c>
      <c r="AX5" s="34" t="s">
        <v>76</v>
      </c>
      <c r="AY5" s="34">
        <v>6.0649171E7</v>
      </c>
      <c r="AZ5" s="34" t="s">
        <v>123</v>
      </c>
      <c r="BA5" s="34" t="s">
        <v>78</v>
      </c>
      <c r="BB5" s="35">
        <v>47026.0</v>
      </c>
      <c r="BC5" s="43"/>
      <c r="BD5" s="37">
        <f t="shared" si="6"/>
        <v>45755</v>
      </c>
    </row>
    <row r="6">
      <c r="A6" s="13" t="s">
        <v>124</v>
      </c>
      <c r="B6" s="38">
        <v>45540.0</v>
      </c>
      <c r="C6" s="15">
        <f t="shared" si="1"/>
        <v>45755</v>
      </c>
      <c r="D6" s="16" t="s">
        <v>125</v>
      </c>
      <c r="E6" s="16" t="s">
        <v>52</v>
      </c>
      <c r="F6" s="48" t="s">
        <v>126</v>
      </c>
      <c r="G6" s="16" t="s">
        <v>127</v>
      </c>
      <c r="H6" s="16">
        <v>4.0</v>
      </c>
      <c r="I6" s="16" t="s">
        <v>128</v>
      </c>
      <c r="J6" s="16" t="s">
        <v>129</v>
      </c>
      <c r="K6" s="16" t="s">
        <v>130</v>
      </c>
      <c r="L6" s="20">
        <v>45383.0</v>
      </c>
      <c r="M6" s="20">
        <f t="shared" si="2"/>
        <v>45747</v>
      </c>
      <c r="N6" s="20">
        <f t="shared" si="3"/>
        <v>45657</v>
      </c>
      <c r="O6" s="22">
        <v>1130000.0</v>
      </c>
      <c r="P6" s="22">
        <v>177000.0</v>
      </c>
      <c r="Q6" s="22">
        <v>1307000.0</v>
      </c>
      <c r="R6" s="23">
        <v>0.09</v>
      </c>
      <c r="S6" s="24">
        <f t="shared" si="4"/>
        <v>117630</v>
      </c>
      <c r="T6" s="22">
        <f t="shared" si="5"/>
        <v>835370</v>
      </c>
      <c r="U6" s="22">
        <v>665400.0</v>
      </c>
      <c r="V6" s="16" t="s">
        <v>107</v>
      </c>
      <c r="W6" s="16"/>
      <c r="X6" s="16"/>
      <c r="Y6" s="16" t="s">
        <v>57</v>
      </c>
      <c r="Z6" s="25" t="s">
        <v>131</v>
      </c>
      <c r="AA6" s="27" t="s">
        <v>132</v>
      </c>
      <c r="AB6" s="27"/>
      <c r="AC6" s="28" t="s">
        <v>133</v>
      </c>
      <c r="AD6" s="28" t="s">
        <v>134</v>
      </c>
      <c r="AE6" s="28" t="s">
        <v>135</v>
      </c>
      <c r="AF6" s="28" t="s">
        <v>136</v>
      </c>
      <c r="AG6" s="49" t="s">
        <v>64</v>
      </c>
      <c r="AH6" s="49" t="s">
        <v>65</v>
      </c>
      <c r="AI6" s="50" t="s">
        <v>137</v>
      </c>
      <c r="AJ6" s="30" t="s">
        <v>138</v>
      </c>
      <c r="AK6" s="30" t="s">
        <v>139</v>
      </c>
      <c r="AL6" s="30" t="s">
        <v>132</v>
      </c>
      <c r="AM6" s="31" t="s">
        <v>140</v>
      </c>
      <c r="AN6" s="31" t="s">
        <v>141</v>
      </c>
      <c r="AO6" s="31" t="s">
        <v>142</v>
      </c>
      <c r="AP6" s="31" t="s">
        <v>143</v>
      </c>
      <c r="AQ6" s="32" t="s">
        <v>73</v>
      </c>
      <c r="AR6" s="32" t="s">
        <v>144</v>
      </c>
      <c r="AS6" s="32">
        <v>4096.0</v>
      </c>
      <c r="AT6" s="32" t="s">
        <v>75</v>
      </c>
      <c r="AU6" s="33" t="s">
        <v>32</v>
      </c>
      <c r="AV6" s="33">
        <v>1.1385162E7</v>
      </c>
      <c r="AW6" s="33" t="s">
        <v>145</v>
      </c>
      <c r="AX6" s="34" t="s">
        <v>76</v>
      </c>
      <c r="AY6" s="34">
        <v>6.3767336E7</v>
      </c>
      <c r="AZ6" s="34" t="s">
        <v>146</v>
      </c>
      <c r="BA6" s="34" t="s">
        <v>78</v>
      </c>
      <c r="BB6" s="35">
        <v>46812.0</v>
      </c>
      <c r="BC6" s="43"/>
      <c r="BD6" s="37">
        <f t="shared" si="6"/>
        <v>45755</v>
      </c>
    </row>
    <row r="7">
      <c r="A7" s="13" t="s">
        <v>147</v>
      </c>
      <c r="B7" s="38">
        <v>45540.0</v>
      </c>
      <c r="C7" s="15">
        <f t="shared" si="1"/>
        <v>45755</v>
      </c>
      <c r="D7" s="16" t="s">
        <v>148</v>
      </c>
      <c r="E7" s="16" t="s">
        <v>149</v>
      </c>
      <c r="F7" s="16" t="s">
        <v>150</v>
      </c>
      <c r="G7" s="16" t="s">
        <v>151</v>
      </c>
      <c r="H7" s="16">
        <v>3.0</v>
      </c>
      <c r="I7" s="16" t="s">
        <v>152</v>
      </c>
      <c r="J7" s="16" t="s">
        <v>153</v>
      </c>
      <c r="K7" s="16" t="s">
        <v>154</v>
      </c>
      <c r="L7" s="20">
        <v>45382.0</v>
      </c>
      <c r="M7" s="20">
        <f t="shared" si="2"/>
        <v>45746</v>
      </c>
      <c r="N7" s="20">
        <f t="shared" si="3"/>
        <v>45656</v>
      </c>
      <c r="O7" s="22">
        <v>2185600.0</v>
      </c>
      <c r="P7" s="22">
        <v>0.0</v>
      </c>
      <c r="Q7" s="22">
        <v>2185600.0</v>
      </c>
      <c r="R7" s="23">
        <v>0.1</v>
      </c>
      <c r="S7" s="24">
        <f t="shared" si="4"/>
        <v>218560</v>
      </c>
      <c r="T7" s="22">
        <f t="shared" si="5"/>
        <v>1967040</v>
      </c>
      <c r="U7" s="22">
        <v>1104700.0</v>
      </c>
      <c r="V7" s="16" t="s">
        <v>56</v>
      </c>
      <c r="W7" s="16"/>
      <c r="X7" s="16"/>
      <c r="Y7" s="16" t="s">
        <v>155</v>
      </c>
      <c r="Z7" s="16" t="s">
        <v>155</v>
      </c>
      <c r="AA7" s="46" t="s">
        <v>150</v>
      </c>
      <c r="AB7" s="46" t="s">
        <v>150</v>
      </c>
      <c r="AC7" s="28" t="s">
        <v>156</v>
      </c>
      <c r="AD7" s="28" t="s">
        <v>157</v>
      </c>
      <c r="AE7" s="28" t="s">
        <v>158</v>
      </c>
      <c r="AF7" s="28" t="s">
        <v>159</v>
      </c>
      <c r="AG7" s="29" t="s">
        <v>160</v>
      </c>
      <c r="AH7" s="29" t="s">
        <v>161</v>
      </c>
      <c r="AI7" s="29" t="s">
        <v>162</v>
      </c>
      <c r="AJ7" s="30" t="s">
        <v>163</v>
      </c>
      <c r="AK7" s="30" t="s">
        <v>163</v>
      </c>
      <c r="AL7" s="30" t="s">
        <v>163</v>
      </c>
      <c r="AM7" s="31" t="s">
        <v>164</v>
      </c>
      <c r="AN7" s="31" t="s">
        <v>165</v>
      </c>
      <c r="AO7" s="31" t="s">
        <v>166</v>
      </c>
      <c r="AP7" s="31" t="s">
        <v>167</v>
      </c>
      <c r="AQ7" s="32" t="s">
        <v>73</v>
      </c>
      <c r="AR7" s="32" t="s">
        <v>168</v>
      </c>
      <c r="AS7" s="32">
        <v>2977148.0</v>
      </c>
      <c r="AT7" s="32" t="s">
        <v>75</v>
      </c>
      <c r="AU7" s="33" t="s">
        <v>32</v>
      </c>
      <c r="AV7" s="33">
        <v>1.0340796E7</v>
      </c>
      <c r="AW7" s="33" t="s">
        <v>169</v>
      </c>
      <c r="AX7" s="34" t="s">
        <v>76</v>
      </c>
      <c r="AY7" s="34">
        <v>6.0785417E7</v>
      </c>
      <c r="AZ7" s="34" t="s">
        <v>170</v>
      </c>
      <c r="BA7" s="34" t="s">
        <v>171</v>
      </c>
      <c r="BB7" s="35">
        <v>45930.0</v>
      </c>
      <c r="BC7" s="51"/>
      <c r="BD7" s="37">
        <f t="shared" si="6"/>
        <v>45755</v>
      </c>
    </row>
    <row r="8">
      <c r="A8" s="13" t="s">
        <v>172</v>
      </c>
      <c r="B8" s="38">
        <v>45519.0</v>
      </c>
      <c r="C8" s="15">
        <f t="shared" si="1"/>
        <v>45755</v>
      </c>
      <c r="D8" s="16" t="s">
        <v>173</v>
      </c>
      <c r="E8" s="16" t="s">
        <v>174</v>
      </c>
      <c r="F8" s="16"/>
      <c r="G8" s="16" t="s">
        <v>175</v>
      </c>
      <c r="H8" s="16">
        <v>4.0</v>
      </c>
      <c r="I8" s="16" t="s">
        <v>176</v>
      </c>
      <c r="J8" s="16" t="s">
        <v>177</v>
      </c>
      <c r="K8" s="16" t="s">
        <v>178</v>
      </c>
      <c r="L8" s="20">
        <v>45505.0</v>
      </c>
      <c r="M8" s="20">
        <f t="shared" si="2"/>
        <v>45869</v>
      </c>
      <c r="N8" s="20">
        <f t="shared" si="3"/>
        <v>45778</v>
      </c>
      <c r="O8" s="22">
        <v>1835900.0</v>
      </c>
      <c r="P8" s="22">
        <v>389000.0</v>
      </c>
      <c r="Q8" s="22">
        <f>O8+P8</f>
        <v>2224900</v>
      </c>
      <c r="R8" s="23">
        <v>0.1</v>
      </c>
      <c r="S8" s="24">
        <f t="shared" si="4"/>
        <v>222490</v>
      </c>
      <c r="T8" s="22">
        <f t="shared" si="5"/>
        <v>1224410</v>
      </c>
      <c r="U8" s="22">
        <v>1124350.0</v>
      </c>
      <c r="V8" s="16" t="s">
        <v>56</v>
      </c>
      <c r="W8" s="16"/>
      <c r="X8" s="16"/>
      <c r="Y8" s="52" t="s">
        <v>179</v>
      </c>
      <c r="Z8" s="25" t="s">
        <v>180</v>
      </c>
      <c r="AA8" s="45" t="s">
        <v>181</v>
      </c>
      <c r="AB8" s="27"/>
      <c r="AC8" s="28" t="s">
        <v>182</v>
      </c>
      <c r="AD8" s="28" t="s">
        <v>183</v>
      </c>
      <c r="AE8" s="28" t="s">
        <v>184</v>
      </c>
      <c r="AF8" s="28" t="s">
        <v>185</v>
      </c>
      <c r="AG8" s="29" t="s">
        <v>116</v>
      </c>
      <c r="AH8" s="29" t="s">
        <v>65</v>
      </c>
      <c r="AI8" s="29">
        <v>3.6057438E7</v>
      </c>
      <c r="AJ8" s="30" t="s">
        <v>186</v>
      </c>
      <c r="AK8" s="30" t="s">
        <v>187</v>
      </c>
      <c r="AL8" s="30" t="s">
        <v>188</v>
      </c>
      <c r="AM8" s="31" t="s">
        <v>189</v>
      </c>
      <c r="AN8" s="31" t="s">
        <v>190</v>
      </c>
      <c r="AO8" s="31" t="s">
        <v>191</v>
      </c>
      <c r="AP8" s="31" t="s">
        <v>192</v>
      </c>
      <c r="AQ8" s="32" t="s">
        <v>73</v>
      </c>
      <c r="AR8" s="32" t="s">
        <v>193</v>
      </c>
      <c r="AS8" s="32">
        <v>4127906.0</v>
      </c>
      <c r="AT8" s="32" t="s">
        <v>75</v>
      </c>
      <c r="AU8" s="33" t="s">
        <v>32</v>
      </c>
      <c r="AV8" s="33">
        <v>1.0570044E7</v>
      </c>
      <c r="AW8" s="33">
        <v>1.3793615E7</v>
      </c>
      <c r="AX8" s="34" t="s">
        <v>76</v>
      </c>
      <c r="AY8" s="34">
        <v>6.2979806E7</v>
      </c>
      <c r="AZ8" s="34" t="s">
        <v>194</v>
      </c>
      <c r="BA8" s="34" t="s">
        <v>171</v>
      </c>
      <c r="BB8" s="35">
        <v>45534.0</v>
      </c>
      <c r="BC8" s="43"/>
      <c r="BD8" s="37">
        <f t="shared" si="6"/>
        <v>45755</v>
      </c>
    </row>
    <row r="9">
      <c r="A9" s="13" t="s">
        <v>195</v>
      </c>
      <c r="B9" s="38">
        <v>45540.0</v>
      </c>
      <c r="C9" s="15">
        <f t="shared" si="1"/>
        <v>45755</v>
      </c>
      <c r="D9" s="16" t="s">
        <v>196</v>
      </c>
      <c r="E9" s="16" t="s">
        <v>52</v>
      </c>
      <c r="F9" s="16"/>
      <c r="G9" s="16" t="s">
        <v>197</v>
      </c>
      <c r="H9" s="16">
        <v>3.0</v>
      </c>
      <c r="I9" s="16" t="s">
        <v>198</v>
      </c>
      <c r="J9" s="16" t="s">
        <v>199</v>
      </c>
      <c r="K9" s="16" t="s">
        <v>200</v>
      </c>
      <c r="L9" s="20">
        <v>45463.0</v>
      </c>
      <c r="M9" s="20">
        <f t="shared" si="2"/>
        <v>45827</v>
      </c>
      <c r="N9" s="20">
        <f t="shared" si="3"/>
        <v>45735</v>
      </c>
      <c r="O9" s="22">
        <v>1556200.0</v>
      </c>
      <c r="P9" s="22">
        <v>348300.0</v>
      </c>
      <c r="Q9" s="22">
        <v>1900000.0</v>
      </c>
      <c r="R9" s="23">
        <v>0.1</v>
      </c>
      <c r="S9" s="24">
        <f t="shared" si="4"/>
        <v>190000</v>
      </c>
      <c r="T9" s="22">
        <f t="shared" si="5"/>
        <v>1017900</v>
      </c>
      <c r="U9" s="22">
        <v>964150.0</v>
      </c>
      <c r="V9" s="16" t="s">
        <v>56</v>
      </c>
      <c r="W9" s="16"/>
      <c r="X9" s="25" t="s">
        <v>201</v>
      </c>
      <c r="Y9" s="52" t="s">
        <v>179</v>
      </c>
      <c r="Z9" s="36" t="s">
        <v>202</v>
      </c>
      <c r="AA9" s="45" t="s">
        <v>203</v>
      </c>
      <c r="AB9" s="53"/>
      <c r="AC9" s="28" t="s">
        <v>204</v>
      </c>
      <c r="AD9" s="54" t="s">
        <v>205</v>
      </c>
      <c r="AE9" s="28" t="s">
        <v>206</v>
      </c>
      <c r="AF9" s="28" t="s">
        <v>207</v>
      </c>
      <c r="AG9" s="29" t="s">
        <v>116</v>
      </c>
      <c r="AH9" s="29" t="s">
        <v>65</v>
      </c>
      <c r="AI9" s="29">
        <v>3.17038149E8</v>
      </c>
      <c r="AJ9" s="30" t="s">
        <v>208</v>
      </c>
      <c r="AK9" s="30" t="s">
        <v>209</v>
      </c>
      <c r="AL9" s="30" t="s">
        <v>210</v>
      </c>
      <c r="AM9" s="31" t="s">
        <v>211</v>
      </c>
      <c r="AN9" s="55">
        <v>3.514507E7</v>
      </c>
      <c r="AO9" s="55" t="s">
        <v>212</v>
      </c>
      <c r="AP9" s="55" t="s">
        <v>213</v>
      </c>
      <c r="AQ9" s="56" t="s">
        <v>73</v>
      </c>
      <c r="AR9" s="56" t="s">
        <v>214</v>
      </c>
      <c r="AS9" s="56">
        <v>127545.0</v>
      </c>
      <c r="AT9" s="32" t="s">
        <v>75</v>
      </c>
      <c r="AU9" s="33" t="s">
        <v>32</v>
      </c>
      <c r="AV9" s="33">
        <v>1.217191E7</v>
      </c>
      <c r="AW9" s="33" t="s">
        <v>215</v>
      </c>
      <c r="AX9" s="34" t="s">
        <v>76</v>
      </c>
      <c r="AY9" s="34">
        <v>6.2790197E7</v>
      </c>
      <c r="AZ9" s="34" t="s">
        <v>216</v>
      </c>
      <c r="BA9" s="34" t="s">
        <v>171</v>
      </c>
      <c r="BB9" s="57">
        <v>45657.0</v>
      </c>
      <c r="BC9" s="36" t="s">
        <v>217</v>
      </c>
      <c r="BD9" s="37">
        <f t="shared" si="6"/>
        <v>45755</v>
      </c>
    </row>
    <row r="10">
      <c r="A10" s="13" t="s">
        <v>218</v>
      </c>
      <c r="B10" s="38">
        <v>45541.0</v>
      </c>
      <c r="C10" s="15">
        <f t="shared" si="1"/>
        <v>45755</v>
      </c>
      <c r="D10" s="16" t="s">
        <v>219</v>
      </c>
      <c r="E10" s="16" t="s">
        <v>52</v>
      </c>
      <c r="F10" s="16" t="s">
        <v>150</v>
      </c>
      <c r="G10" s="16" t="s">
        <v>220</v>
      </c>
      <c r="H10" s="16">
        <v>3.0</v>
      </c>
      <c r="I10" s="16" t="s">
        <v>221</v>
      </c>
      <c r="J10" s="16" t="s">
        <v>222</v>
      </c>
      <c r="K10" s="16" t="s">
        <v>223</v>
      </c>
      <c r="L10" s="20">
        <v>45231.0</v>
      </c>
      <c r="M10" s="20">
        <f t="shared" si="2"/>
        <v>45595</v>
      </c>
      <c r="N10" s="20">
        <f t="shared" si="3"/>
        <v>45503</v>
      </c>
      <c r="O10" s="22">
        <v>1600000.0</v>
      </c>
      <c r="P10" s="22">
        <v>0.0</v>
      </c>
      <c r="Q10" s="22">
        <v>1600000.0</v>
      </c>
      <c r="R10" s="23">
        <v>0.1</v>
      </c>
      <c r="S10" s="24">
        <f t="shared" si="4"/>
        <v>160000</v>
      </c>
      <c r="T10" s="22">
        <f t="shared" si="5"/>
        <v>1440000</v>
      </c>
      <c r="U10" s="22"/>
      <c r="V10" s="16" t="s">
        <v>56</v>
      </c>
      <c r="W10" s="16"/>
      <c r="X10" s="16"/>
      <c r="Y10" s="16" t="s">
        <v>150</v>
      </c>
      <c r="Z10" s="16" t="s">
        <v>150</v>
      </c>
      <c r="AA10" s="58" t="s">
        <v>150</v>
      </c>
      <c r="AB10" s="58" t="s">
        <v>150</v>
      </c>
      <c r="AC10" s="28" t="s">
        <v>224</v>
      </c>
      <c r="AD10" s="54" t="s">
        <v>225</v>
      </c>
      <c r="AE10" s="54" t="s">
        <v>226</v>
      </c>
      <c r="AF10" s="28" t="s">
        <v>227</v>
      </c>
      <c r="AG10" s="29" t="s">
        <v>160</v>
      </c>
      <c r="AH10" s="29" t="s">
        <v>65</v>
      </c>
      <c r="AI10" s="29">
        <v>1.7400013519E10</v>
      </c>
      <c r="AJ10" s="30" t="s">
        <v>163</v>
      </c>
      <c r="AK10" s="30" t="s">
        <v>163</v>
      </c>
      <c r="AL10" s="30" t="s">
        <v>163</v>
      </c>
      <c r="AM10" s="31" t="s">
        <v>228</v>
      </c>
      <c r="AN10" s="55" t="s">
        <v>229</v>
      </c>
      <c r="AO10" s="55" t="s">
        <v>230</v>
      </c>
      <c r="AP10" s="55" t="s">
        <v>231</v>
      </c>
      <c r="AQ10" s="56" t="s">
        <v>73</v>
      </c>
      <c r="AR10" s="32" t="s">
        <v>232</v>
      </c>
      <c r="AS10" s="32">
        <v>52739.0</v>
      </c>
      <c r="AT10" s="32" t="s">
        <v>75</v>
      </c>
      <c r="AU10" s="33" t="s">
        <v>32</v>
      </c>
      <c r="AV10" s="33">
        <v>1.2431453E7</v>
      </c>
      <c r="AW10" s="33">
        <v>1.710178538E9</v>
      </c>
      <c r="AX10" s="34" t="s">
        <v>76</v>
      </c>
      <c r="AY10" s="34">
        <v>6.357836E7</v>
      </c>
      <c r="AZ10" s="34" t="s">
        <v>233</v>
      </c>
      <c r="BA10" s="34" t="s">
        <v>171</v>
      </c>
      <c r="BB10" s="35">
        <v>46872.0</v>
      </c>
      <c r="BC10" s="43"/>
      <c r="BD10" s="37">
        <f t="shared" si="6"/>
        <v>45755</v>
      </c>
    </row>
    <row r="11">
      <c r="A11" s="13" t="s">
        <v>234</v>
      </c>
      <c r="B11" s="33"/>
      <c r="C11" s="15">
        <f t="shared" si="1"/>
        <v>45755</v>
      </c>
      <c r="D11" s="16" t="s">
        <v>235</v>
      </c>
      <c r="E11" s="16" t="s">
        <v>52</v>
      </c>
      <c r="F11" s="59" t="s">
        <v>236</v>
      </c>
      <c r="G11" s="16" t="s">
        <v>237</v>
      </c>
      <c r="H11" s="16">
        <v>2.0</v>
      </c>
      <c r="I11" s="16" t="s">
        <v>238</v>
      </c>
      <c r="J11" s="16" t="s">
        <v>239</v>
      </c>
      <c r="K11" s="16" t="s">
        <v>240</v>
      </c>
      <c r="L11" s="20">
        <v>45143.0</v>
      </c>
      <c r="M11" s="20">
        <f t="shared" si="2"/>
        <v>45507</v>
      </c>
      <c r="N11" s="20">
        <f t="shared" si="3"/>
        <v>45415</v>
      </c>
      <c r="O11" s="60">
        <v>650000.0</v>
      </c>
      <c r="P11" s="60">
        <v>88800.0</v>
      </c>
      <c r="Q11" s="60">
        <v>738800.0</v>
      </c>
      <c r="R11" s="61">
        <v>0.1</v>
      </c>
      <c r="S11" s="24">
        <f t="shared" si="4"/>
        <v>73880</v>
      </c>
      <c r="T11" s="22">
        <f t="shared" si="5"/>
        <v>487320</v>
      </c>
      <c r="U11" s="62"/>
      <c r="V11" s="63"/>
      <c r="W11" s="64">
        <v>1.4E8</v>
      </c>
      <c r="X11" s="25" t="s">
        <v>241</v>
      </c>
      <c r="Y11" s="16" t="s">
        <v>150</v>
      </c>
      <c r="Z11" s="25" t="s">
        <v>242</v>
      </c>
      <c r="AA11" s="65" t="s">
        <v>243</v>
      </c>
      <c r="AB11" s="27"/>
      <c r="AC11" s="28" t="s">
        <v>244</v>
      </c>
      <c r="AD11" s="54" t="s">
        <v>245</v>
      </c>
      <c r="AE11" s="54" t="s">
        <v>246</v>
      </c>
      <c r="AF11" s="28" t="s">
        <v>247</v>
      </c>
      <c r="AG11" s="29" t="s">
        <v>248</v>
      </c>
      <c r="AH11" s="29" t="s">
        <v>249</v>
      </c>
      <c r="AI11" s="29">
        <v>2.75132009E8</v>
      </c>
      <c r="AJ11" s="30" t="s">
        <v>250</v>
      </c>
      <c r="AK11" s="30" t="s">
        <v>251</v>
      </c>
      <c r="AL11" s="30" t="s">
        <v>243</v>
      </c>
      <c r="AM11" s="31" t="s">
        <v>252</v>
      </c>
      <c r="AN11" s="55" t="s">
        <v>253</v>
      </c>
      <c r="AO11" s="55" t="s">
        <v>254</v>
      </c>
      <c r="AP11" s="55" t="s">
        <v>255</v>
      </c>
      <c r="AQ11" s="32" t="s">
        <v>73</v>
      </c>
      <c r="AR11" s="32" t="s">
        <v>256</v>
      </c>
      <c r="AS11" s="32">
        <v>78901.0</v>
      </c>
      <c r="AT11" s="32" t="s">
        <v>155</v>
      </c>
      <c r="AU11" s="33" t="s">
        <v>32</v>
      </c>
      <c r="AV11" s="33">
        <v>1.2353983E7</v>
      </c>
      <c r="AW11" s="33" t="s">
        <v>257</v>
      </c>
      <c r="AX11" s="34" t="s">
        <v>76</v>
      </c>
      <c r="AY11" s="34">
        <v>6.3023665E7</v>
      </c>
      <c r="AZ11" s="34" t="s">
        <v>258</v>
      </c>
      <c r="BA11" s="34" t="s">
        <v>171</v>
      </c>
      <c r="BB11" s="35">
        <v>46812.0</v>
      </c>
      <c r="BC11" s="43"/>
      <c r="BD11" s="37">
        <f t="shared" si="6"/>
        <v>45755</v>
      </c>
    </row>
    <row r="12" hidden="1">
      <c r="A12" s="66" t="s">
        <v>259</v>
      </c>
      <c r="B12" s="33"/>
      <c r="C12" s="15">
        <f t="shared" si="1"/>
        <v>45755</v>
      </c>
      <c r="D12" s="16" t="s">
        <v>260</v>
      </c>
      <c r="E12" s="16" t="s">
        <v>150</v>
      </c>
      <c r="F12" s="16" t="s">
        <v>150</v>
      </c>
      <c r="G12" s="16" t="s">
        <v>261</v>
      </c>
      <c r="H12" s="16">
        <v>3.0</v>
      </c>
      <c r="I12" s="16" t="s">
        <v>262</v>
      </c>
      <c r="J12" s="16" t="s">
        <v>263</v>
      </c>
      <c r="K12" s="16" t="s">
        <v>264</v>
      </c>
      <c r="L12" s="20"/>
      <c r="M12" s="20">
        <f t="shared" si="2"/>
        <v>364</v>
      </c>
      <c r="N12" s="16">
        <v>0.0</v>
      </c>
      <c r="O12" s="22">
        <v>0.0</v>
      </c>
      <c r="P12" s="22">
        <v>0.0</v>
      </c>
      <c r="Q12" s="22">
        <v>0.0</v>
      </c>
      <c r="R12" s="23">
        <v>0.0</v>
      </c>
      <c r="S12" s="24">
        <f t="shared" si="4"/>
        <v>0</v>
      </c>
      <c r="T12" s="22">
        <f t="shared" si="5"/>
        <v>0</v>
      </c>
      <c r="U12" s="22"/>
      <c r="V12" s="16"/>
      <c r="W12" s="16"/>
      <c r="X12" s="16"/>
      <c r="Y12" s="16" t="s">
        <v>150</v>
      </c>
      <c r="Z12" s="16" t="s">
        <v>150</v>
      </c>
      <c r="AA12" s="46" t="s">
        <v>150</v>
      </c>
      <c r="AB12" s="46" t="s">
        <v>150</v>
      </c>
      <c r="AC12" s="54" t="s">
        <v>265</v>
      </c>
      <c r="AD12" s="54" t="s">
        <v>266</v>
      </c>
      <c r="AE12" s="54" t="s">
        <v>267</v>
      </c>
      <c r="AF12" s="28" t="s">
        <v>268</v>
      </c>
      <c r="AG12" s="29" t="s">
        <v>269</v>
      </c>
      <c r="AH12" s="29" t="s">
        <v>270</v>
      </c>
      <c r="AI12" s="29">
        <v>4.39202469E9</v>
      </c>
      <c r="AJ12" s="30" t="s">
        <v>150</v>
      </c>
      <c r="AK12" s="30" t="s">
        <v>150</v>
      </c>
      <c r="AL12" s="30" t="s">
        <v>150</v>
      </c>
      <c r="AM12" s="55" t="s">
        <v>271</v>
      </c>
      <c r="AN12" s="55">
        <v>1.020775428E9</v>
      </c>
      <c r="AO12" s="55" t="s">
        <v>272</v>
      </c>
      <c r="AP12" s="55" t="s">
        <v>273</v>
      </c>
      <c r="AQ12" s="32" t="s">
        <v>73</v>
      </c>
      <c r="AR12" s="32" t="s">
        <v>274</v>
      </c>
      <c r="AS12" s="32">
        <v>7908906.0</v>
      </c>
      <c r="AT12" s="32"/>
      <c r="AU12" s="33" t="s">
        <v>32</v>
      </c>
      <c r="AV12" s="33">
        <v>1.0592456E7</v>
      </c>
      <c r="AW12" s="33">
        <v>1.022762E7</v>
      </c>
      <c r="AX12" s="34" t="s">
        <v>76</v>
      </c>
      <c r="AY12" s="34">
        <v>6.1486256E7</v>
      </c>
      <c r="AZ12" s="34" t="s">
        <v>275</v>
      </c>
      <c r="BA12" s="34"/>
      <c r="BB12" s="35">
        <v>45472.0</v>
      </c>
      <c r="BC12" s="43"/>
      <c r="BD12" s="37">
        <f t="shared" si="6"/>
        <v>45755</v>
      </c>
    </row>
    <row r="13">
      <c r="A13" s="13" t="s">
        <v>276</v>
      </c>
      <c r="B13" s="33"/>
      <c r="C13" s="15">
        <f t="shared" si="1"/>
        <v>45755</v>
      </c>
      <c r="D13" s="16" t="s">
        <v>277</v>
      </c>
      <c r="E13" s="16" t="s">
        <v>52</v>
      </c>
      <c r="F13" s="16" t="s">
        <v>150</v>
      </c>
      <c r="G13" s="16" t="s">
        <v>278</v>
      </c>
      <c r="H13" s="16">
        <v>3.0</v>
      </c>
      <c r="I13" s="16" t="s">
        <v>221</v>
      </c>
      <c r="J13" s="16" t="s">
        <v>279</v>
      </c>
      <c r="K13" s="16" t="s">
        <v>280</v>
      </c>
      <c r="L13" s="20">
        <v>45323.0</v>
      </c>
      <c r="M13" s="20">
        <f t="shared" si="2"/>
        <v>45687</v>
      </c>
      <c r="N13" s="20">
        <f t="shared" ref="N13:N29" si="7">IF(M13&lt;&gt;"",DATE(YEAR(M13),MONTH(M13)-3,DAY(M13)),"")</f>
        <v>45595</v>
      </c>
      <c r="O13" s="22">
        <v>1600000.0</v>
      </c>
      <c r="P13" s="22">
        <v>0.0</v>
      </c>
      <c r="Q13" s="22">
        <v>1600000.0</v>
      </c>
      <c r="R13" s="23">
        <v>0.1</v>
      </c>
      <c r="S13" s="24">
        <f t="shared" si="4"/>
        <v>160000</v>
      </c>
      <c r="T13" s="22">
        <f t="shared" si="5"/>
        <v>1440000</v>
      </c>
      <c r="U13" s="22"/>
      <c r="V13" s="43"/>
      <c r="W13" s="43"/>
      <c r="X13" s="43"/>
      <c r="Y13" s="16" t="s">
        <v>150</v>
      </c>
      <c r="Z13" s="16" t="s">
        <v>150</v>
      </c>
      <c r="AA13" s="46" t="s">
        <v>150</v>
      </c>
      <c r="AB13" s="46" t="s">
        <v>150</v>
      </c>
      <c r="AC13" s="54" t="s">
        <v>281</v>
      </c>
      <c r="AD13" s="67" t="s">
        <v>225</v>
      </c>
      <c r="AE13" s="54" t="s">
        <v>282</v>
      </c>
      <c r="AF13" s="54" t="s">
        <v>283</v>
      </c>
      <c r="AG13" s="49"/>
      <c r="AH13" s="29" t="s">
        <v>281</v>
      </c>
      <c r="AI13" s="49"/>
      <c r="AJ13" s="30" t="s">
        <v>150</v>
      </c>
      <c r="AK13" s="30" t="s">
        <v>150</v>
      </c>
      <c r="AL13" s="30" t="s">
        <v>150</v>
      </c>
      <c r="AM13" s="55" t="s">
        <v>284</v>
      </c>
      <c r="AN13" s="55" t="s">
        <v>285</v>
      </c>
      <c r="AO13" s="55" t="s">
        <v>286</v>
      </c>
      <c r="AP13" s="55" t="s">
        <v>287</v>
      </c>
      <c r="AQ13" s="32" t="s">
        <v>73</v>
      </c>
      <c r="AR13" s="32" t="s">
        <v>288</v>
      </c>
      <c r="AS13" s="32">
        <v>52738.0</v>
      </c>
      <c r="AT13" s="32"/>
      <c r="AU13" s="33" t="s">
        <v>32</v>
      </c>
      <c r="AV13" s="33">
        <v>1.2431451E7</v>
      </c>
      <c r="AW13" s="33">
        <v>1.810000431E9</v>
      </c>
      <c r="AX13" s="34" t="s">
        <v>76</v>
      </c>
      <c r="AY13" s="34">
        <v>6.358513E7</v>
      </c>
      <c r="AZ13" s="34" t="s">
        <v>289</v>
      </c>
      <c r="BA13" s="34" t="s">
        <v>290</v>
      </c>
      <c r="BB13" s="35">
        <v>46872.0</v>
      </c>
      <c r="BC13" s="43"/>
      <c r="BD13" s="37">
        <f t="shared" si="6"/>
        <v>45755</v>
      </c>
    </row>
    <row r="14">
      <c r="A14" s="13" t="s">
        <v>291</v>
      </c>
      <c r="B14" s="38">
        <v>45540.0</v>
      </c>
      <c r="C14" s="15">
        <f t="shared" si="1"/>
        <v>45755</v>
      </c>
      <c r="D14" s="16" t="s">
        <v>292</v>
      </c>
      <c r="E14" s="16" t="s">
        <v>52</v>
      </c>
      <c r="F14" s="16" t="s">
        <v>150</v>
      </c>
      <c r="G14" s="16" t="s">
        <v>293</v>
      </c>
      <c r="H14" s="16">
        <v>3.0</v>
      </c>
      <c r="I14" s="16" t="s">
        <v>221</v>
      </c>
      <c r="J14" s="16" t="s">
        <v>294</v>
      </c>
      <c r="K14" s="16" t="s">
        <v>295</v>
      </c>
      <c r="L14" s="20">
        <v>45323.0</v>
      </c>
      <c r="M14" s="20">
        <f t="shared" si="2"/>
        <v>45687</v>
      </c>
      <c r="N14" s="20">
        <f t="shared" si="7"/>
        <v>45595</v>
      </c>
      <c r="O14" s="22">
        <v>1480400.0</v>
      </c>
      <c r="P14" s="22">
        <v>0.0</v>
      </c>
      <c r="Q14" s="22">
        <v>1480400.0</v>
      </c>
      <c r="R14" s="23">
        <v>0.1</v>
      </c>
      <c r="S14" s="24">
        <f t="shared" si="4"/>
        <v>148040</v>
      </c>
      <c r="T14" s="22">
        <f t="shared" si="5"/>
        <v>1332360</v>
      </c>
      <c r="U14" s="22">
        <v>752100.0</v>
      </c>
      <c r="V14" s="16" t="s">
        <v>56</v>
      </c>
      <c r="W14" s="43"/>
      <c r="X14" s="43"/>
      <c r="Y14" s="16" t="s">
        <v>150</v>
      </c>
      <c r="Z14" s="16" t="s">
        <v>150</v>
      </c>
      <c r="AA14" s="46" t="s">
        <v>150</v>
      </c>
      <c r="AB14" s="46" t="s">
        <v>150</v>
      </c>
      <c r="AC14" s="54" t="s">
        <v>296</v>
      </c>
      <c r="AD14" s="54">
        <v>3.114951177E9</v>
      </c>
      <c r="AE14" s="54" t="s">
        <v>297</v>
      </c>
      <c r="AF14" s="54" t="s">
        <v>298</v>
      </c>
      <c r="AG14" s="49"/>
      <c r="AH14" s="29" t="s">
        <v>296</v>
      </c>
      <c r="AI14" s="49"/>
      <c r="AJ14" s="30" t="s">
        <v>150</v>
      </c>
      <c r="AK14" s="30" t="s">
        <v>150</v>
      </c>
      <c r="AL14" s="30" t="s">
        <v>150</v>
      </c>
      <c r="AM14" s="55" t="s">
        <v>299</v>
      </c>
      <c r="AN14" s="55" t="s">
        <v>300</v>
      </c>
      <c r="AO14" s="55">
        <v>3.118068748E9</v>
      </c>
      <c r="AP14" s="55" t="s">
        <v>301</v>
      </c>
      <c r="AQ14" s="32" t="s">
        <v>73</v>
      </c>
      <c r="AR14" s="32" t="s">
        <v>302</v>
      </c>
      <c r="AS14" s="32">
        <v>52760.0</v>
      </c>
      <c r="AT14" s="32"/>
      <c r="AU14" s="33" t="s">
        <v>32</v>
      </c>
      <c r="AV14" s="33">
        <v>1.2431455E7</v>
      </c>
      <c r="AW14" s="33">
        <v>1.710178539E9</v>
      </c>
      <c r="AX14" s="34" t="s">
        <v>76</v>
      </c>
      <c r="AY14" s="34">
        <v>6.3601006E7</v>
      </c>
      <c r="AZ14" s="34" t="s">
        <v>303</v>
      </c>
      <c r="BA14" s="34" t="s">
        <v>290</v>
      </c>
      <c r="BB14" s="35">
        <v>46872.0</v>
      </c>
      <c r="BC14" s="43"/>
      <c r="BD14" s="37">
        <f t="shared" si="6"/>
        <v>45755</v>
      </c>
    </row>
    <row r="15">
      <c r="A15" s="13" t="s">
        <v>304</v>
      </c>
      <c r="B15" s="38">
        <v>45540.0</v>
      </c>
      <c r="C15" s="15">
        <f t="shared" si="1"/>
        <v>45755</v>
      </c>
      <c r="D15" s="16" t="s">
        <v>305</v>
      </c>
      <c r="E15" s="16" t="s">
        <v>306</v>
      </c>
      <c r="F15" s="16" t="s">
        <v>150</v>
      </c>
      <c r="G15" s="16" t="s">
        <v>307</v>
      </c>
      <c r="H15" s="16">
        <v>3.0</v>
      </c>
      <c r="I15" s="16" t="s">
        <v>221</v>
      </c>
      <c r="J15" s="16" t="s">
        <v>308</v>
      </c>
      <c r="K15" s="16" t="s">
        <v>309</v>
      </c>
      <c r="L15" s="20">
        <v>45461.0</v>
      </c>
      <c r="M15" s="20">
        <f t="shared" si="2"/>
        <v>45825</v>
      </c>
      <c r="N15" s="20">
        <f t="shared" si="7"/>
        <v>45733</v>
      </c>
      <c r="O15" s="22">
        <v>1700000.0</v>
      </c>
      <c r="P15" s="22">
        <v>0.0</v>
      </c>
      <c r="Q15" s="22">
        <v>1700000.0</v>
      </c>
      <c r="R15" s="23">
        <v>0.1</v>
      </c>
      <c r="S15" s="24">
        <f t="shared" si="4"/>
        <v>170000</v>
      </c>
      <c r="T15" s="22">
        <f t="shared" si="5"/>
        <v>1530000</v>
      </c>
      <c r="U15" s="22">
        <v>861900.0</v>
      </c>
      <c r="V15" s="16" t="s">
        <v>56</v>
      </c>
      <c r="W15" s="43"/>
      <c r="X15" s="43"/>
      <c r="Y15" s="16" t="s">
        <v>150</v>
      </c>
      <c r="Z15" s="16" t="s">
        <v>150</v>
      </c>
      <c r="AA15" s="46" t="s">
        <v>150</v>
      </c>
      <c r="AB15" s="46" t="s">
        <v>150</v>
      </c>
      <c r="AC15" s="54" t="s">
        <v>310</v>
      </c>
      <c r="AD15" s="54" t="s">
        <v>311</v>
      </c>
      <c r="AE15" s="54" t="s">
        <v>312</v>
      </c>
      <c r="AF15" s="54" t="s">
        <v>313</v>
      </c>
      <c r="AG15" s="29" t="s">
        <v>314</v>
      </c>
      <c r="AH15" s="29" t="s">
        <v>315</v>
      </c>
      <c r="AI15" s="29">
        <v>2.4436835E7</v>
      </c>
      <c r="AJ15" s="30" t="s">
        <v>150</v>
      </c>
      <c r="AK15" s="30" t="s">
        <v>150</v>
      </c>
      <c r="AL15" s="30" t="s">
        <v>150</v>
      </c>
      <c r="AM15" s="55" t="s">
        <v>316</v>
      </c>
      <c r="AN15" s="55" t="s">
        <v>317</v>
      </c>
      <c r="AO15" s="55" t="s">
        <v>318</v>
      </c>
      <c r="AP15" s="55" t="s">
        <v>319</v>
      </c>
      <c r="AQ15" s="32" t="s">
        <v>73</v>
      </c>
      <c r="AR15" s="32" t="s">
        <v>320</v>
      </c>
      <c r="AS15" s="32">
        <v>69154.0</v>
      </c>
      <c r="AT15" s="32" t="s">
        <v>321</v>
      </c>
      <c r="AU15" s="33" t="s">
        <v>32</v>
      </c>
      <c r="AV15" s="33">
        <v>1.2431454E7</v>
      </c>
      <c r="AW15" s="33">
        <v>1.710178537E9</v>
      </c>
      <c r="AX15" s="34" t="s">
        <v>76</v>
      </c>
      <c r="AY15" s="34">
        <v>6.3576013E7</v>
      </c>
      <c r="AZ15" s="34" t="s">
        <v>322</v>
      </c>
      <c r="BA15" s="34" t="s">
        <v>290</v>
      </c>
      <c r="BB15" s="35">
        <v>46872.0</v>
      </c>
      <c r="BC15" s="43"/>
      <c r="BD15" s="37">
        <f t="shared" si="6"/>
        <v>45755</v>
      </c>
    </row>
    <row r="16">
      <c r="A16" s="13" t="s">
        <v>323</v>
      </c>
      <c r="B16" s="38">
        <v>45540.0</v>
      </c>
      <c r="C16" s="15">
        <f t="shared" si="1"/>
        <v>45755</v>
      </c>
      <c r="D16" s="16" t="s">
        <v>324</v>
      </c>
      <c r="E16" s="16" t="s">
        <v>149</v>
      </c>
      <c r="F16" s="48" t="s">
        <v>126</v>
      </c>
      <c r="G16" s="16" t="s">
        <v>325</v>
      </c>
      <c r="H16" s="16">
        <v>3.0</v>
      </c>
      <c r="I16" s="16" t="s">
        <v>326</v>
      </c>
      <c r="J16" s="16" t="s">
        <v>327</v>
      </c>
      <c r="K16" s="16" t="s">
        <v>328</v>
      </c>
      <c r="L16" s="20">
        <v>45355.0</v>
      </c>
      <c r="M16" s="20">
        <f t="shared" si="2"/>
        <v>45719</v>
      </c>
      <c r="N16" s="20">
        <f t="shared" si="7"/>
        <v>45629</v>
      </c>
      <c r="O16" s="22">
        <v>1021768.0</v>
      </c>
      <c r="P16" s="22">
        <v>85000.0</v>
      </c>
      <c r="Q16" s="24">
        <f>O16+P16</f>
        <v>1106768</v>
      </c>
      <c r="R16" s="23">
        <v>0.1</v>
      </c>
      <c r="S16" s="24">
        <f t="shared" si="4"/>
        <v>110676.8</v>
      </c>
      <c r="T16" s="22">
        <f t="shared" si="5"/>
        <v>826091.2</v>
      </c>
      <c r="U16" s="22">
        <v>560284.0</v>
      </c>
      <c r="V16" s="16" t="s">
        <v>56</v>
      </c>
      <c r="W16" s="43"/>
      <c r="X16" s="43"/>
      <c r="Y16" s="16" t="s">
        <v>57</v>
      </c>
      <c r="Z16" s="25" t="s">
        <v>329</v>
      </c>
      <c r="AA16" s="27" t="s">
        <v>330</v>
      </c>
      <c r="AB16" s="27" t="s">
        <v>331</v>
      </c>
      <c r="AC16" s="54" t="s">
        <v>90</v>
      </c>
      <c r="AD16" s="54" t="s">
        <v>332</v>
      </c>
      <c r="AE16" s="54" t="s">
        <v>91</v>
      </c>
      <c r="AF16" s="54" t="s">
        <v>333</v>
      </c>
      <c r="AG16" s="29" t="s">
        <v>334</v>
      </c>
      <c r="AH16" s="29" t="s">
        <v>65</v>
      </c>
      <c r="AI16" s="29" t="s">
        <v>335</v>
      </c>
      <c r="AJ16" s="30" t="s">
        <v>336</v>
      </c>
      <c r="AK16" s="30" t="s">
        <v>337</v>
      </c>
      <c r="AL16" s="30" t="s">
        <v>330</v>
      </c>
      <c r="AM16" s="55" t="s">
        <v>338</v>
      </c>
      <c r="AN16" s="55" t="s">
        <v>339</v>
      </c>
      <c r="AO16" s="55" t="s">
        <v>340</v>
      </c>
      <c r="AP16" s="55" t="s">
        <v>341</v>
      </c>
      <c r="AQ16" s="32" t="s">
        <v>73</v>
      </c>
      <c r="AR16" s="32" t="s">
        <v>342</v>
      </c>
      <c r="AS16" s="32">
        <v>32564.0</v>
      </c>
      <c r="AT16" s="32" t="s">
        <v>75</v>
      </c>
      <c r="AU16" s="33" t="s">
        <v>32</v>
      </c>
      <c r="AV16" s="33">
        <v>1.0390241E7</v>
      </c>
      <c r="AW16" s="33" t="s">
        <v>343</v>
      </c>
      <c r="AX16" s="34" t="s">
        <v>76</v>
      </c>
      <c r="AY16" s="34">
        <v>6.1128856E7</v>
      </c>
      <c r="AZ16" s="34" t="s">
        <v>344</v>
      </c>
      <c r="BA16" s="34" t="s">
        <v>78</v>
      </c>
      <c r="BB16" s="57">
        <v>46690.0</v>
      </c>
      <c r="BC16" s="43"/>
      <c r="BD16" s="37">
        <f t="shared" si="6"/>
        <v>45755</v>
      </c>
    </row>
    <row r="17" hidden="1">
      <c r="A17" s="68" t="s">
        <v>345</v>
      </c>
      <c r="B17" s="33"/>
      <c r="C17" s="15">
        <f t="shared" si="1"/>
        <v>45755</v>
      </c>
      <c r="D17" s="16" t="s">
        <v>346</v>
      </c>
      <c r="E17" s="44"/>
      <c r="F17" s="44"/>
      <c r="G17" s="44" t="s">
        <v>347</v>
      </c>
      <c r="H17" s="16">
        <v>4.0</v>
      </c>
      <c r="I17" s="16"/>
      <c r="J17" s="16" t="s">
        <v>348</v>
      </c>
      <c r="K17" s="44" t="s">
        <v>349</v>
      </c>
      <c r="L17" s="43"/>
      <c r="M17" s="20">
        <f t="shared" si="2"/>
        <v>364</v>
      </c>
      <c r="N17" s="20">
        <f t="shared" si="7"/>
        <v>273</v>
      </c>
      <c r="O17" s="24"/>
      <c r="P17" s="24"/>
      <c r="Q17" s="22">
        <v>1000000.0</v>
      </c>
      <c r="R17" s="16" t="s">
        <v>350</v>
      </c>
      <c r="S17" s="24" t="str">
        <f t="shared" si="4"/>
        <v>#VALUE!</v>
      </c>
      <c r="T17" s="16" t="str">
        <f t="shared" si="5"/>
        <v>#VALUE!</v>
      </c>
      <c r="U17" s="22"/>
      <c r="V17" s="43"/>
      <c r="W17" s="43"/>
      <c r="X17" s="43"/>
      <c r="Y17" s="43"/>
      <c r="Z17" s="25" t="s">
        <v>351</v>
      </c>
      <c r="AA17" s="27"/>
      <c r="AB17" s="27"/>
      <c r="AC17" s="54" t="s">
        <v>352</v>
      </c>
      <c r="AD17" s="69" t="s">
        <v>353</v>
      </c>
      <c r="AE17" s="54" t="s">
        <v>354</v>
      </c>
      <c r="AF17" s="54" t="s">
        <v>355</v>
      </c>
      <c r="AG17" s="29" t="s">
        <v>160</v>
      </c>
      <c r="AH17" s="29" t="s">
        <v>356</v>
      </c>
      <c r="AI17" s="29" t="s">
        <v>357</v>
      </c>
      <c r="AJ17" s="30" t="s">
        <v>358</v>
      </c>
      <c r="AK17" s="30" t="s">
        <v>359</v>
      </c>
      <c r="AL17" s="30" t="s">
        <v>360</v>
      </c>
      <c r="AM17" s="55"/>
      <c r="AN17" s="70"/>
      <c r="AO17" s="70"/>
      <c r="AP17" s="70"/>
      <c r="AQ17" s="56"/>
      <c r="AR17" s="56"/>
      <c r="AS17" s="56"/>
      <c r="AT17" s="56"/>
      <c r="AU17" s="71"/>
      <c r="AV17" s="71"/>
      <c r="AW17" s="71"/>
      <c r="AX17" s="72"/>
      <c r="AY17" s="72"/>
      <c r="AZ17" s="72"/>
      <c r="BA17" s="72"/>
      <c r="BB17" s="72"/>
      <c r="BC17" s="43"/>
      <c r="BD17" s="37">
        <f t="shared" si="6"/>
        <v>45755</v>
      </c>
    </row>
    <row r="18">
      <c r="A18" s="13" t="s">
        <v>361</v>
      </c>
      <c r="B18" s="38">
        <v>45540.0</v>
      </c>
      <c r="C18" s="15">
        <f t="shared" si="1"/>
        <v>45755</v>
      </c>
      <c r="D18" s="16" t="s">
        <v>362</v>
      </c>
      <c r="E18" s="16" t="s">
        <v>149</v>
      </c>
      <c r="F18" s="44"/>
      <c r="G18" s="44" t="s">
        <v>363</v>
      </c>
      <c r="H18" s="16">
        <v>3.0</v>
      </c>
      <c r="I18" s="16" t="s">
        <v>364</v>
      </c>
      <c r="J18" s="16" t="s">
        <v>365</v>
      </c>
      <c r="K18" s="16" t="s">
        <v>366</v>
      </c>
      <c r="L18" s="20">
        <v>45362.0</v>
      </c>
      <c r="M18" s="20">
        <f t="shared" si="2"/>
        <v>45726</v>
      </c>
      <c r="N18" s="20">
        <f t="shared" si="7"/>
        <v>45636</v>
      </c>
      <c r="O18" s="22">
        <v>1025000.0</v>
      </c>
      <c r="P18" s="22">
        <v>219500.0</v>
      </c>
      <c r="Q18" s="22">
        <v>1200000.0</v>
      </c>
      <c r="R18" s="73">
        <v>0.0833</v>
      </c>
      <c r="S18" s="24">
        <f t="shared" si="4"/>
        <v>99960</v>
      </c>
      <c r="T18" s="22">
        <f t="shared" si="5"/>
        <v>705540</v>
      </c>
      <c r="U18" s="22">
        <v>634150.0</v>
      </c>
      <c r="V18" s="16" t="s">
        <v>56</v>
      </c>
      <c r="W18" s="43"/>
      <c r="X18" s="43"/>
      <c r="Y18" s="16" t="s">
        <v>150</v>
      </c>
      <c r="Z18" s="40" t="s">
        <v>367</v>
      </c>
      <c r="AA18" s="65" t="s">
        <v>368</v>
      </c>
      <c r="AB18" s="27"/>
      <c r="AC18" s="54" t="s">
        <v>369</v>
      </c>
      <c r="AD18" s="54" t="s">
        <v>370</v>
      </c>
      <c r="AE18" s="54" t="s">
        <v>371</v>
      </c>
      <c r="AF18" s="54" t="s">
        <v>372</v>
      </c>
      <c r="AG18" s="29" t="s">
        <v>116</v>
      </c>
      <c r="AH18" s="29" t="s">
        <v>373</v>
      </c>
      <c r="AI18" s="29" t="s">
        <v>374</v>
      </c>
      <c r="AJ18" s="30" t="s">
        <v>375</v>
      </c>
      <c r="AK18" s="30">
        <v>3.173731536E9</v>
      </c>
      <c r="AL18" s="30" t="s">
        <v>376</v>
      </c>
      <c r="AM18" s="55" t="s">
        <v>377</v>
      </c>
      <c r="AN18" s="55" t="s">
        <v>378</v>
      </c>
      <c r="AO18" s="55" t="s">
        <v>379</v>
      </c>
      <c r="AP18" s="55" t="s">
        <v>380</v>
      </c>
      <c r="AQ18" s="32" t="s">
        <v>73</v>
      </c>
      <c r="AR18" s="32" t="s">
        <v>381</v>
      </c>
      <c r="AS18" s="32">
        <v>3873909.0</v>
      </c>
      <c r="AT18" s="32" t="s">
        <v>75</v>
      </c>
      <c r="AU18" s="33" t="s">
        <v>32</v>
      </c>
      <c r="AV18" s="33">
        <v>1.041555E7</v>
      </c>
      <c r="AW18" s="33" t="s">
        <v>382</v>
      </c>
      <c r="AX18" s="34" t="s">
        <v>163</v>
      </c>
      <c r="AY18" s="34" t="s">
        <v>163</v>
      </c>
      <c r="AZ18" s="34" t="s">
        <v>163</v>
      </c>
      <c r="BA18" s="34" t="s">
        <v>150</v>
      </c>
      <c r="BB18" s="34" t="s">
        <v>163</v>
      </c>
      <c r="BC18" s="16"/>
      <c r="BD18" s="37">
        <f t="shared" si="6"/>
        <v>45755</v>
      </c>
    </row>
    <row r="19">
      <c r="A19" s="13" t="s">
        <v>383</v>
      </c>
      <c r="B19" s="38">
        <v>45519.0</v>
      </c>
      <c r="C19" s="15">
        <f t="shared" si="1"/>
        <v>45755</v>
      </c>
      <c r="D19" s="16" t="s">
        <v>384</v>
      </c>
      <c r="E19" s="16" t="s">
        <v>52</v>
      </c>
      <c r="F19" s="48" t="s">
        <v>385</v>
      </c>
      <c r="G19" s="44" t="s">
        <v>386</v>
      </c>
      <c r="H19" s="16">
        <v>3.0</v>
      </c>
      <c r="I19" s="16"/>
      <c r="J19" s="16" t="s">
        <v>387</v>
      </c>
      <c r="K19" s="16" t="s">
        <v>388</v>
      </c>
      <c r="L19" s="20">
        <v>45468.0</v>
      </c>
      <c r="M19" s="20">
        <f t="shared" si="2"/>
        <v>45832</v>
      </c>
      <c r="N19" s="20">
        <f t="shared" si="7"/>
        <v>45740</v>
      </c>
      <c r="O19" s="22">
        <v>1475600.0</v>
      </c>
      <c r="P19" s="22">
        <v>263800.0</v>
      </c>
      <c r="Q19" s="22">
        <f t="shared" ref="Q19:Q20" si="8">O19+P19</f>
        <v>1739400</v>
      </c>
      <c r="R19" s="23">
        <v>0.1</v>
      </c>
      <c r="S19" s="24">
        <f t="shared" si="4"/>
        <v>173940</v>
      </c>
      <c r="T19" s="22">
        <f t="shared" si="5"/>
        <v>1037860</v>
      </c>
      <c r="U19" s="22">
        <v>875157.0</v>
      </c>
      <c r="V19" s="16" t="s">
        <v>56</v>
      </c>
      <c r="W19" s="43"/>
      <c r="X19" s="43"/>
      <c r="Y19" s="16" t="s">
        <v>57</v>
      </c>
      <c r="Z19" s="39" t="s">
        <v>389</v>
      </c>
      <c r="AA19" s="74" t="s">
        <v>390</v>
      </c>
      <c r="AB19" s="27"/>
      <c r="AC19" s="54" t="s">
        <v>391</v>
      </c>
      <c r="AD19" s="54" t="s">
        <v>392</v>
      </c>
      <c r="AE19" s="54" t="s">
        <v>393</v>
      </c>
      <c r="AF19" s="54" t="s">
        <v>394</v>
      </c>
      <c r="AG19" s="49"/>
      <c r="AH19" s="49"/>
      <c r="AI19" s="49"/>
      <c r="AJ19" s="30" t="s">
        <v>395</v>
      </c>
      <c r="AK19" s="30">
        <v>3.17862471E9</v>
      </c>
      <c r="AL19" s="30" t="s">
        <v>390</v>
      </c>
      <c r="AM19" s="55" t="s">
        <v>396</v>
      </c>
      <c r="AN19" s="55">
        <v>1.016040196E9</v>
      </c>
      <c r="AO19" s="55">
        <v>3.105893241E9</v>
      </c>
      <c r="AP19" s="55" t="s">
        <v>397</v>
      </c>
      <c r="AQ19" s="32" t="s">
        <v>73</v>
      </c>
      <c r="AR19" s="32" t="s">
        <v>398</v>
      </c>
      <c r="AS19" s="32">
        <v>2842159.0</v>
      </c>
      <c r="AT19" s="32" t="s">
        <v>75</v>
      </c>
      <c r="AU19" s="33" t="s">
        <v>32</v>
      </c>
      <c r="AV19" s="33">
        <v>1.1726798E7</v>
      </c>
      <c r="AW19" s="33" t="s">
        <v>399</v>
      </c>
      <c r="AX19" s="34" t="s">
        <v>76</v>
      </c>
      <c r="AY19" s="34">
        <v>6.1806495E7</v>
      </c>
      <c r="AZ19" s="34" t="s">
        <v>400</v>
      </c>
      <c r="BA19" s="34" t="s">
        <v>290</v>
      </c>
      <c r="BB19" s="35">
        <v>46872.0</v>
      </c>
      <c r="BC19" s="43"/>
      <c r="BD19" s="37">
        <f t="shared" si="6"/>
        <v>45755</v>
      </c>
    </row>
    <row r="20">
      <c r="A20" s="13" t="s">
        <v>401</v>
      </c>
      <c r="B20" s="38">
        <v>45540.0</v>
      </c>
      <c r="C20" s="15">
        <f t="shared" si="1"/>
        <v>45755</v>
      </c>
      <c r="D20" s="16" t="s">
        <v>402</v>
      </c>
      <c r="E20" s="16" t="s">
        <v>403</v>
      </c>
      <c r="F20" s="44" t="s">
        <v>404</v>
      </c>
      <c r="G20" s="44" t="s">
        <v>405</v>
      </c>
      <c r="H20" s="16">
        <v>4.0</v>
      </c>
      <c r="I20" s="16" t="s">
        <v>406</v>
      </c>
      <c r="J20" s="16" t="s">
        <v>407</v>
      </c>
      <c r="K20" s="16" t="s">
        <v>408</v>
      </c>
      <c r="L20" s="20">
        <v>45515.0</v>
      </c>
      <c r="M20" s="20">
        <f t="shared" si="2"/>
        <v>45879</v>
      </c>
      <c r="N20" s="20">
        <f t="shared" si="7"/>
        <v>45787</v>
      </c>
      <c r="O20" s="22">
        <v>1750119.0</v>
      </c>
      <c r="P20" s="22">
        <v>325500.0</v>
      </c>
      <c r="Q20" s="22">
        <f t="shared" si="8"/>
        <v>2075619</v>
      </c>
      <c r="R20" s="23">
        <v>0.1</v>
      </c>
      <c r="S20" s="24">
        <f t="shared" si="4"/>
        <v>207561.9</v>
      </c>
      <c r="T20" s="22">
        <f t="shared" si="5"/>
        <v>1217057.1</v>
      </c>
      <c r="U20" s="22">
        <v>1049710.0</v>
      </c>
      <c r="V20" s="16" t="s">
        <v>56</v>
      </c>
      <c r="W20" s="64">
        <v>4.15E8</v>
      </c>
      <c r="X20" s="16" t="s">
        <v>409</v>
      </c>
      <c r="Y20" s="16" t="s">
        <v>410</v>
      </c>
      <c r="Z20" s="75" t="s">
        <v>411</v>
      </c>
      <c r="AA20" s="27" t="s">
        <v>412</v>
      </c>
      <c r="AB20" s="76" t="s">
        <v>413</v>
      </c>
      <c r="AC20" s="54" t="s">
        <v>414</v>
      </c>
      <c r="AD20" s="54" t="s">
        <v>415</v>
      </c>
      <c r="AE20" s="54" t="s">
        <v>416</v>
      </c>
      <c r="AF20" s="54" t="s">
        <v>417</v>
      </c>
      <c r="AG20" s="29" t="s">
        <v>418</v>
      </c>
      <c r="AH20" s="29" t="s">
        <v>419</v>
      </c>
      <c r="AI20" s="29">
        <v>3.60646657414E11</v>
      </c>
      <c r="AJ20" s="30" t="s">
        <v>420</v>
      </c>
      <c r="AK20" s="65">
        <v>3.002337656E9</v>
      </c>
      <c r="AL20" s="30" t="s">
        <v>412</v>
      </c>
      <c r="AM20" s="55" t="s">
        <v>421</v>
      </c>
      <c r="AN20" s="55">
        <v>5.3053626E7</v>
      </c>
      <c r="AO20" s="55" t="s">
        <v>422</v>
      </c>
      <c r="AP20" s="55" t="s">
        <v>423</v>
      </c>
      <c r="AQ20" s="32" t="s">
        <v>73</v>
      </c>
      <c r="AR20" s="32" t="s">
        <v>424</v>
      </c>
      <c r="AS20" s="32">
        <v>2.0325295E7</v>
      </c>
      <c r="AT20" s="32" t="s">
        <v>75</v>
      </c>
      <c r="AU20" s="33" t="s">
        <v>32</v>
      </c>
      <c r="AV20" s="33">
        <v>1.2525936E7</v>
      </c>
      <c r="AW20" s="33" t="s">
        <v>425</v>
      </c>
      <c r="AX20" s="34" t="s">
        <v>76</v>
      </c>
      <c r="AY20" s="34">
        <v>6.3460795E7</v>
      </c>
      <c r="AZ20" s="34">
        <v>7.22036289E10</v>
      </c>
      <c r="BA20" s="34" t="s">
        <v>290</v>
      </c>
      <c r="BB20" s="57">
        <v>46022.0</v>
      </c>
      <c r="BC20" s="43"/>
      <c r="BD20" s="37">
        <f t="shared" si="6"/>
        <v>45755</v>
      </c>
    </row>
    <row r="21">
      <c r="A21" s="13" t="s">
        <v>426</v>
      </c>
      <c r="B21" s="38">
        <v>45540.0</v>
      </c>
      <c r="C21" s="15">
        <f t="shared" si="1"/>
        <v>45755</v>
      </c>
      <c r="D21" s="16" t="s">
        <v>427</v>
      </c>
      <c r="E21" s="16" t="s">
        <v>403</v>
      </c>
      <c r="F21" s="77" t="s">
        <v>428</v>
      </c>
      <c r="G21" s="44" t="s">
        <v>429</v>
      </c>
      <c r="H21" s="16">
        <v>3.0</v>
      </c>
      <c r="I21" s="16"/>
      <c r="J21" s="16" t="s">
        <v>430</v>
      </c>
      <c r="K21" s="16" t="s">
        <v>431</v>
      </c>
      <c r="L21" s="20">
        <v>45200.0</v>
      </c>
      <c r="M21" s="20">
        <f t="shared" si="2"/>
        <v>45564</v>
      </c>
      <c r="N21" s="20">
        <f t="shared" si="7"/>
        <v>45472</v>
      </c>
      <c r="O21" s="22">
        <v>1900000.0</v>
      </c>
      <c r="P21" s="22">
        <v>0.0</v>
      </c>
      <c r="Q21" s="22">
        <v>1800000.0</v>
      </c>
      <c r="R21" s="23">
        <v>0.1</v>
      </c>
      <c r="S21" s="24">
        <f t="shared" si="4"/>
        <v>180000</v>
      </c>
      <c r="T21" s="22">
        <f t="shared" si="5"/>
        <v>1720000</v>
      </c>
      <c r="U21" s="22">
        <v>995420.0</v>
      </c>
      <c r="V21" s="22" t="s">
        <v>432</v>
      </c>
      <c r="W21" s="22"/>
      <c r="X21" s="22"/>
      <c r="Y21" s="16" t="s">
        <v>150</v>
      </c>
      <c r="Z21" s="40" t="s">
        <v>150</v>
      </c>
      <c r="AA21" s="27" t="s">
        <v>150</v>
      </c>
      <c r="AB21" s="27" t="s">
        <v>150</v>
      </c>
      <c r="AC21" s="28" t="s">
        <v>433</v>
      </c>
      <c r="AD21" s="54" t="s">
        <v>434</v>
      </c>
      <c r="AE21" s="54" t="s">
        <v>435</v>
      </c>
      <c r="AF21" s="54" t="s">
        <v>436</v>
      </c>
      <c r="AG21" s="29" t="s">
        <v>116</v>
      </c>
      <c r="AH21" s="29" t="s">
        <v>65</v>
      </c>
      <c r="AI21" s="42" t="s">
        <v>117</v>
      </c>
      <c r="AJ21" s="30" t="s">
        <v>150</v>
      </c>
      <c r="AK21" s="30" t="s">
        <v>150</v>
      </c>
      <c r="AL21" s="30" t="s">
        <v>150</v>
      </c>
      <c r="AM21" s="55" t="s">
        <v>437</v>
      </c>
      <c r="AN21" s="55">
        <v>1.030674606E9</v>
      </c>
      <c r="AO21" s="55" t="s">
        <v>438</v>
      </c>
      <c r="AP21" s="55" t="s">
        <v>439</v>
      </c>
      <c r="AQ21" s="32" t="s">
        <v>73</v>
      </c>
      <c r="AR21" s="32" t="s">
        <v>440</v>
      </c>
      <c r="AS21" s="32">
        <v>1.8246077E7</v>
      </c>
      <c r="AT21" s="32" t="s">
        <v>75</v>
      </c>
      <c r="AU21" s="33" t="s">
        <v>32</v>
      </c>
      <c r="AV21" s="33">
        <v>1.006967E7</v>
      </c>
      <c r="AW21" s="33" t="s">
        <v>441</v>
      </c>
      <c r="AX21" s="34" t="s">
        <v>76</v>
      </c>
      <c r="AY21" s="78" t="s">
        <v>442</v>
      </c>
      <c r="AZ21" s="34" t="s">
        <v>443</v>
      </c>
      <c r="BA21" s="34" t="s">
        <v>444</v>
      </c>
      <c r="BB21" s="34" t="s">
        <v>445</v>
      </c>
      <c r="BC21" s="43"/>
      <c r="BD21" s="37">
        <f t="shared" si="6"/>
        <v>45755</v>
      </c>
    </row>
    <row r="22">
      <c r="A22" s="13" t="s">
        <v>446</v>
      </c>
      <c r="B22" s="38">
        <v>45540.0</v>
      </c>
      <c r="C22" s="15">
        <f t="shared" si="1"/>
        <v>45755</v>
      </c>
      <c r="D22" s="16" t="s">
        <v>447</v>
      </c>
      <c r="E22" s="44" t="s">
        <v>448</v>
      </c>
      <c r="F22" s="3" t="s">
        <v>449</v>
      </c>
      <c r="G22" s="44" t="s">
        <v>450</v>
      </c>
      <c r="H22" s="16">
        <v>3.0</v>
      </c>
      <c r="I22" s="16" t="s">
        <v>451</v>
      </c>
      <c r="J22" s="16" t="s">
        <v>452</v>
      </c>
      <c r="K22" s="16" t="s">
        <v>453</v>
      </c>
      <c r="L22" s="20">
        <v>45323.0</v>
      </c>
      <c r="M22" s="20">
        <f t="shared" si="2"/>
        <v>45687</v>
      </c>
      <c r="N22" s="20">
        <f t="shared" si="7"/>
        <v>45595</v>
      </c>
      <c r="O22" s="22">
        <v>934125.0</v>
      </c>
      <c r="P22" s="22">
        <v>165875.0</v>
      </c>
      <c r="Q22" s="22">
        <v>1100000.0</v>
      </c>
      <c r="R22" s="23">
        <v>0.1</v>
      </c>
      <c r="S22" s="24">
        <f t="shared" si="4"/>
        <v>110000</v>
      </c>
      <c r="T22" s="22">
        <f t="shared" si="5"/>
        <v>658250</v>
      </c>
      <c r="U22" s="22">
        <v>561900.0</v>
      </c>
      <c r="V22" s="16" t="s">
        <v>454</v>
      </c>
      <c r="W22" s="43"/>
      <c r="X22" s="43"/>
      <c r="Y22" s="16" t="s">
        <v>455</v>
      </c>
      <c r="Z22" s="75"/>
      <c r="AA22" s="27" t="s">
        <v>456</v>
      </c>
      <c r="AB22" s="27" t="s">
        <v>457</v>
      </c>
      <c r="AC22" s="54" t="s">
        <v>458</v>
      </c>
      <c r="AD22" s="54" t="s">
        <v>459</v>
      </c>
      <c r="AE22" s="54" t="s">
        <v>460</v>
      </c>
      <c r="AF22" s="54" t="s">
        <v>461</v>
      </c>
      <c r="AG22" s="29" t="s">
        <v>160</v>
      </c>
      <c r="AH22" s="29" t="s">
        <v>65</v>
      </c>
      <c r="AI22" s="29">
        <v>4.896943192E9</v>
      </c>
      <c r="AJ22" s="30" t="s">
        <v>462</v>
      </c>
      <c r="AK22" s="30">
        <v>3.212964471E9</v>
      </c>
      <c r="AL22" s="30" t="s">
        <v>456</v>
      </c>
      <c r="AM22" s="55" t="s">
        <v>463</v>
      </c>
      <c r="AN22" s="55">
        <v>1.000514053E9</v>
      </c>
      <c r="AO22" s="55">
        <v>3.006980083E9</v>
      </c>
      <c r="AP22" s="55" t="s">
        <v>464</v>
      </c>
      <c r="AQ22" s="32" t="s">
        <v>73</v>
      </c>
      <c r="AR22" s="32">
        <v>8003675.0</v>
      </c>
      <c r="AS22" s="32">
        <v>2.3529987E7</v>
      </c>
      <c r="AT22" s="32"/>
      <c r="AU22" s="33" t="s">
        <v>32</v>
      </c>
      <c r="AV22" s="33"/>
      <c r="AW22" s="33"/>
      <c r="AX22" s="34" t="s">
        <v>76</v>
      </c>
      <c r="AY22" s="34">
        <v>6.3904775E7</v>
      </c>
      <c r="AZ22" s="34" t="s">
        <v>465</v>
      </c>
      <c r="BA22" s="34" t="s">
        <v>444</v>
      </c>
      <c r="BB22" s="57"/>
      <c r="BC22" s="43"/>
      <c r="BD22" s="37">
        <f t="shared" si="6"/>
        <v>45755</v>
      </c>
    </row>
    <row r="23">
      <c r="A23" s="13" t="s">
        <v>466</v>
      </c>
      <c r="B23" s="38">
        <v>45545.0</v>
      </c>
      <c r="C23" s="15">
        <f t="shared" si="1"/>
        <v>45755</v>
      </c>
      <c r="D23" s="79" t="s">
        <v>467</v>
      </c>
      <c r="E23" s="16" t="s">
        <v>403</v>
      </c>
      <c r="F23" s="80" t="s">
        <v>468</v>
      </c>
      <c r="G23" s="80" t="s">
        <v>469</v>
      </c>
      <c r="H23" s="79">
        <v>4.0</v>
      </c>
      <c r="I23" s="79" t="s">
        <v>470</v>
      </c>
      <c r="J23" s="79" t="s">
        <v>471</v>
      </c>
      <c r="K23" s="79" t="s">
        <v>453</v>
      </c>
      <c r="L23" s="81">
        <v>45241.0</v>
      </c>
      <c r="M23" s="20">
        <f t="shared" si="2"/>
        <v>45605</v>
      </c>
      <c r="N23" s="20">
        <f t="shared" si="7"/>
        <v>45513</v>
      </c>
      <c r="O23" s="82">
        <v>2811000.0</v>
      </c>
      <c r="P23" s="82">
        <v>436000.0</v>
      </c>
      <c r="Q23" s="82">
        <v>3247000.0</v>
      </c>
      <c r="R23" s="83">
        <v>0.09</v>
      </c>
      <c r="S23" s="24">
        <f t="shared" si="4"/>
        <v>292230</v>
      </c>
      <c r="T23" s="22">
        <f t="shared" si="5"/>
        <v>2082770</v>
      </c>
      <c r="U23" s="22">
        <v>1611900.0</v>
      </c>
      <c r="V23" s="79" t="s">
        <v>454</v>
      </c>
      <c r="W23" s="84"/>
      <c r="X23" s="84"/>
      <c r="Y23" s="79" t="s">
        <v>472</v>
      </c>
      <c r="Z23" s="79" t="s">
        <v>473</v>
      </c>
      <c r="AA23" s="76" t="s">
        <v>474</v>
      </c>
      <c r="AB23" s="76" t="s">
        <v>475</v>
      </c>
      <c r="AC23" s="28" t="s">
        <v>476</v>
      </c>
      <c r="AD23" s="28">
        <v>3.166384003E9</v>
      </c>
      <c r="AE23" s="28" t="s">
        <v>477</v>
      </c>
      <c r="AF23" s="54">
        <v>2.7231357E7</v>
      </c>
      <c r="AG23" s="29" t="s">
        <v>116</v>
      </c>
      <c r="AH23" s="29" t="s">
        <v>65</v>
      </c>
      <c r="AI23" s="85" t="s">
        <v>478</v>
      </c>
      <c r="AJ23" s="30" t="s">
        <v>479</v>
      </c>
      <c r="AK23" s="30">
        <v>3.227068545E9</v>
      </c>
      <c r="AL23" s="86" t="s">
        <v>474</v>
      </c>
      <c r="AM23" s="55" t="s">
        <v>480</v>
      </c>
      <c r="AN23" s="55" t="s">
        <v>481</v>
      </c>
      <c r="AO23" s="55" t="s">
        <v>482</v>
      </c>
      <c r="AP23" s="55" t="s">
        <v>483</v>
      </c>
      <c r="AQ23" s="32"/>
      <c r="AR23" s="32" t="s">
        <v>484</v>
      </c>
      <c r="AS23" s="56"/>
      <c r="AT23" s="32"/>
      <c r="AU23" s="33"/>
      <c r="AV23" s="33" t="s">
        <v>484</v>
      </c>
      <c r="AW23" s="33"/>
      <c r="AX23" s="34" t="s">
        <v>76</v>
      </c>
      <c r="AY23" s="78">
        <v>6.3847406E7</v>
      </c>
      <c r="AZ23" s="34" t="s">
        <v>485</v>
      </c>
      <c r="BA23" s="34" t="s">
        <v>444</v>
      </c>
      <c r="BB23" s="57">
        <v>46843.0</v>
      </c>
      <c r="BC23" s="43"/>
      <c r="BD23" s="37">
        <f t="shared" si="6"/>
        <v>45755</v>
      </c>
    </row>
    <row r="24">
      <c r="A24" s="13" t="s">
        <v>486</v>
      </c>
      <c r="B24" s="38">
        <v>45545.0</v>
      </c>
      <c r="C24" s="15">
        <f t="shared" si="1"/>
        <v>45755</v>
      </c>
      <c r="D24" s="79" t="s">
        <v>487</v>
      </c>
      <c r="E24" s="80" t="s">
        <v>52</v>
      </c>
      <c r="F24" s="80" t="s">
        <v>488</v>
      </c>
      <c r="G24" s="80" t="s">
        <v>489</v>
      </c>
      <c r="H24" s="79">
        <v>4.0</v>
      </c>
      <c r="I24" s="79" t="s">
        <v>490</v>
      </c>
      <c r="J24" s="79" t="s">
        <v>491</v>
      </c>
      <c r="K24" s="79" t="s">
        <v>453</v>
      </c>
      <c r="L24" s="81">
        <v>45267.0</v>
      </c>
      <c r="M24" s="20">
        <f t="shared" si="2"/>
        <v>45631</v>
      </c>
      <c r="N24" s="20">
        <f t="shared" si="7"/>
        <v>45540</v>
      </c>
      <c r="O24" s="22">
        <v>2133000.0</v>
      </c>
      <c r="P24" s="82">
        <v>367000.0</v>
      </c>
      <c r="Q24" s="22">
        <f t="shared" ref="Q24:Q26" si="9">O24-P24</f>
        <v>1766000</v>
      </c>
      <c r="R24" s="83">
        <v>0.09</v>
      </c>
      <c r="S24" s="24">
        <f t="shared" si="4"/>
        <v>158940</v>
      </c>
      <c r="T24" s="22">
        <f t="shared" si="5"/>
        <v>1607060</v>
      </c>
      <c r="U24" s="22">
        <v>1261900.0</v>
      </c>
      <c r="V24" s="79" t="s">
        <v>454</v>
      </c>
      <c r="W24" s="87">
        <v>5.26E9</v>
      </c>
      <c r="X24" s="88" t="s">
        <v>241</v>
      </c>
      <c r="Y24" s="84"/>
      <c r="Z24" s="89" t="s">
        <v>492</v>
      </c>
      <c r="AA24" s="65" t="s">
        <v>412</v>
      </c>
      <c r="AB24" s="90" t="s">
        <v>493</v>
      </c>
      <c r="AC24" s="28" t="s">
        <v>494</v>
      </c>
      <c r="AD24" s="28">
        <v>3.008997767E9</v>
      </c>
      <c r="AE24" s="28" t="s">
        <v>495</v>
      </c>
      <c r="AF24" s="54">
        <v>1.018420488E9</v>
      </c>
      <c r="AG24" s="29" t="s">
        <v>496</v>
      </c>
      <c r="AH24" s="29" t="s">
        <v>65</v>
      </c>
      <c r="AI24" s="91" t="s">
        <v>497</v>
      </c>
      <c r="AJ24" s="30" t="s">
        <v>420</v>
      </c>
      <c r="AK24" s="30">
        <v>3.002337656E9</v>
      </c>
      <c r="AL24" s="30" t="s">
        <v>412</v>
      </c>
      <c r="AM24" s="55" t="s">
        <v>498</v>
      </c>
      <c r="AN24" s="55">
        <v>1.096186392E9</v>
      </c>
      <c r="AO24" s="55">
        <v>3.123137555E9</v>
      </c>
      <c r="AP24" s="55" t="s">
        <v>499</v>
      </c>
      <c r="AQ24" s="32" t="s">
        <v>500</v>
      </c>
      <c r="AR24" s="32" t="s">
        <v>501</v>
      </c>
      <c r="AS24" s="32">
        <v>2.25286E7</v>
      </c>
      <c r="AT24" s="32" t="s">
        <v>321</v>
      </c>
      <c r="AU24" s="33"/>
      <c r="AV24" s="33" t="s">
        <v>484</v>
      </c>
      <c r="AW24" s="33"/>
      <c r="AX24" s="34" t="s">
        <v>76</v>
      </c>
      <c r="AY24" s="78">
        <v>6.3916658E7</v>
      </c>
      <c r="AZ24" s="34" t="s">
        <v>502</v>
      </c>
      <c r="BA24" s="34" t="s">
        <v>503</v>
      </c>
      <c r="BB24" s="57">
        <v>46872.0</v>
      </c>
      <c r="BC24" s="43"/>
      <c r="BD24" s="37">
        <f t="shared" si="6"/>
        <v>45755</v>
      </c>
    </row>
    <row r="25" hidden="1">
      <c r="A25" s="68" t="s">
        <v>504</v>
      </c>
      <c r="B25" s="33"/>
      <c r="C25" s="15">
        <f t="shared" si="1"/>
        <v>45755</v>
      </c>
      <c r="D25" s="79" t="s">
        <v>505</v>
      </c>
      <c r="E25" s="80" t="s">
        <v>52</v>
      </c>
      <c r="F25" s="80" t="s">
        <v>506</v>
      </c>
      <c r="G25" s="80" t="s">
        <v>507</v>
      </c>
      <c r="H25" s="79">
        <v>4.0</v>
      </c>
      <c r="I25" s="79" t="s">
        <v>490</v>
      </c>
      <c r="J25" s="79" t="s">
        <v>508</v>
      </c>
      <c r="K25" s="79" t="s">
        <v>453</v>
      </c>
      <c r="L25" s="92"/>
      <c r="M25" s="20">
        <f t="shared" si="2"/>
        <v>364</v>
      </c>
      <c r="N25" s="20">
        <f t="shared" si="7"/>
        <v>273</v>
      </c>
      <c r="O25" s="22">
        <v>2600000.0</v>
      </c>
      <c r="P25" s="82"/>
      <c r="Q25" s="22">
        <f t="shared" si="9"/>
        <v>2600000</v>
      </c>
      <c r="R25" s="83">
        <v>0.09</v>
      </c>
      <c r="S25" s="24">
        <f t="shared" si="4"/>
        <v>234000</v>
      </c>
      <c r="T25" s="22">
        <f t="shared" si="5"/>
        <v>2366000</v>
      </c>
      <c r="U25" s="22"/>
      <c r="V25" s="87"/>
      <c r="W25" s="87">
        <v>5.4E8</v>
      </c>
      <c r="X25" s="88" t="s">
        <v>241</v>
      </c>
      <c r="Y25" s="84"/>
      <c r="Z25" s="79" t="s">
        <v>509</v>
      </c>
      <c r="AA25" s="65" t="s">
        <v>412</v>
      </c>
      <c r="AB25" s="90" t="s">
        <v>493</v>
      </c>
      <c r="AC25" s="28" t="s">
        <v>510</v>
      </c>
      <c r="AD25" s="28">
        <v>3.173009891E9</v>
      </c>
      <c r="AE25" s="28" t="s">
        <v>477</v>
      </c>
      <c r="AF25" s="54">
        <v>1.020788194E9</v>
      </c>
      <c r="AG25" s="29"/>
      <c r="AH25" s="29"/>
      <c r="AI25" s="85"/>
      <c r="AJ25" s="30" t="s">
        <v>420</v>
      </c>
      <c r="AK25" s="30">
        <v>3.002337656E9</v>
      </c>
      <c r="AL25" s="30" t="s">
        <v>412</v>
      </c>
      <c r="AM25" s="55"/>
      <c r="AN25" s="70"/>
      <c r="AO25" s="70"/>
      <c r="AP25" s="55"/>
      <c r="AQ25" s="32"/>
      <c r="AR25" s="32"/>
      <c r="AS25" s="56"/>
      <c r="AT25" s="32"/>
      <c r="AU25" s="33"/>
      <c r="AV25" s="33"/>
      <c r="AW25" s="33"/>
      <c r="AX25" s="34"/>
      <c r="AY25" s="78"/>
      <c r="AZ25" s="34"/>
      <c r="BA25" s="34"/>
      <c r="BB25" s="57"/>
      <c r="BC25" s="43"/>
      <c r="BD25" s="37">
        <f t="shared" si="6"/>
        <v>45755</v>
      </c>
    </row>
    <row r="26" ht="25.5" customHeight="1">
      <c r="A26" s="13" t="s">
        <v>511</v>
      </c>
      <c r="B26" s="38">
        <v>45540.0</v>
      </c>
      <c r="C26" s="15">
        <f t="shared" si="1"/>
        <v>45755</v>
      </c>
      <c r="D26" s="79" t="s">
        <v>512</v>
      </c>
      <c r="E26" s="80" t="s">
        <v>52</v>
      </c>
      <c r="F26" s="93" t="s">
        <v>513</v>
      </c>
      <c r="G26" s="80" t="s">
        <v>514</v>
      </c>
      <c r="H26" s="79">
        <v>4.0</v>
      </c>
      <c r="I26" s="79" t="s">
        <v>515</v>
      </c>
      <c r="J26" s="79" t="s">
        <v>516</v>
      </c>
      <c r="K26" s="79" t="s">
        <v>453</v>
      </c>
      <c r="L26" s="81">
        <v>45294.0</v>
      </c>
      <c r="M26" s="20">
        <f t="shared" si="2"/>
        <v>45658</v>
      </c>
      <c r="N26" s="20">
        <f t="shared" si="7"/>
        <v>45566</v>
      </c>
      <c r="O26" s="22">
        <v>1205000.0</v>
      </c>
      <c r="P26" s="82">
        <v>156000.0</v>
      </c>
      <c r="Q26" s="22">
        <f t="shared" si="9"/>
        <v>1049000</v>
      </c>
      <c r="R26" s="83">
        <v>0.1</v>
      </c>
      <c r="S26" s="24">
        <f t="shared" si="4"/>
        <v>104900</v>
      </c>
      <c r="T26" s="22">
        <f t="shared" si="5"/>
        <v>944100</v>
      </c>
      <c r="U26" s="22">
        <v>6869900.0</v>
      </c>
      <c r="V26" s="79" t="s">
        <v>454</v>
      </c>
      <c r="W26" s="84"/>
      <c r="X26" s="84"/>
      <c r="Y26" s="84"/>
      <c r="Z26" s="79" t="s">
        <v>517</v>
      </c>
      <c r="AA26" s="75" t="s">
        <v>518</v>
      </c>
      <c r="AB26" s="76" t="s">
        <v>519</v>
      </c>
      <c r="AC26" s="28" t="s">
        <v>520</v>
      </c>
      <c r="AD26" s="28">
        <v>3.10214153E9</v>
      </c>
      <c r="AE26" s="28" t="s">
        <v>521</v>
      </c>
      <c r="AF26" s="54">
        <v>1.070017962E9</v>
      </c>
      <c r="AG26" s="29" t="s">
        <v>522</v>
      </c>
      <c r="AH26" s="29" t="s">
        <v>65</v>
      </c>
      <c r="AI26" s="85" t="s">
        <v>523</v>
      </c>
      <c r="AJ26" s="30" t="s">
        <v>524</v>
      </c>
      <c r="AK26" s="30">
        <v>3.134449866E9</v>
      </c>
      <c r="AL26" s="30" t="s">
        <v>518</v>
      </c>
      <c r="AM26" s="55" t="s">
        <v>525</v>
      </c>
      <c r="AN26" s="55">
        <v>5.249124E7</v>
      </c>
      <c r="AO26" s="55">
        <v>3.013702545E9</v>
      </c>
      <c r="AP26" s="55" t="s">
        <v>526</v>
      </c>
      <c r="AQ26" s="32" t="s">
        <v>500</v>
      </c>
      <c r="AR26" s="32" t="s">
        <v>527</v>
      </c>
      <c r="AS26" s="32">
        <v>2.2583917E7</v>
      </c>
      <c r="AT26" s="32" t="s">
        <v>75</v>
      </c>
      <c r="AU26" s="33" t="s">
        <v>528</v>
      </c>
      <c r="AV26" s="33" t="s">
        <v>529</v>
      </c>
      <c r="AW26" s="33" t="s">
        <v>530</v>
      </c>
      <c r="AX26" s="34" t="s">
        <v>76</v>
      </c>
      <c r="AY26" s="78">
        <v>6.3896756E7</v>
      </c>
      <c r="AZ26" s="34" t="s">
        <v>531</v>
      </c>
      <c r="BA26" s="34" t="s">
        <v>503</v>
      </c>
      <c r="BB26" s="57">
        <v>46812.0</v>
      </c>
      <c r="BC26" s="43"/>
      <c r="BD26" s="37">
        <f t="shared" si="6"/>
        <v>45755</v>
      </c>
    </row>
    <row r="27">
      <c r="A27" s="13" t="s">
        <v>532</v>
      </c>
      <c r="B27" s="38">
        <v>45509.0</v>
      </c>
      <c r="C27" s="15">
        <f t="shared" si="1"/>
        <v>45755</v>
      </c>
      <c r="D27" s="79" t="s">
        <v>533</v>
      </c>
      <c r="E27" s="80" t="s">
        <v>52</v>
      </c>
      <c r="F27" s="80" t="s">
        <v>534</v>
      </c>
      <c r="G27" s="80" t="s">
        <v>535</v>
      </c>
      <c r="H27" s="79">
        <v>4.0</v>
      </c>
      <c r="I27" s="79" t="s">
        <v>536</v>
      </c>
      <c r="J27" s="79" t="s">
        <v>537</v>
      </c>
      <c r="K27" s="79" t="s">
        <v>538</v>
      </c>
      <c r="L27" s="81">
        <v>45505.0</v>
      </c>
      <c r="M27" s="20">
        <f t="shared" si="2"/>
        <v>45869</v>
      </c>
      <c r="N27" s="20">
        <f t="shared" si="7"/>
        <v>45778</v>
      </c>
      <c r="O27" s="22">
        <v>1368000.0</v>
      </c>
      <c r="P27" s="82">
        <v>232000.0</v>
      </c>
      <c r="Q27" s="22">
        <f>O27+P27</f>
        <v>1600000</v>
      </c>
      <c r="R27" s="83">
        <v>0.1</v>
      </c>
      <c r="S27" s="24">
        <f t="shared" si="4"/>
        <v>160000</v>
      </c>
      <c r="T27" s="22">
        <f t="shared" si="5"/>
        <v>976000</v>
      </c>
      <c r="U27" s="22">
        <v>811900.0</v>
      </c>
      <c r="V27" s="79" t="s">
        <v>454</v>
      </c>
      <c r="W27" s="84"/>
      <c r="X27" s="88" t="s">
        <v>539</v>
      </c>
      <c r="Z27" s="94" t="s">
        <v>540</v>
      </c>
      <c r="AA27" s="75" t="s">
        <v>541</v>
      </c>
      <c r="AB27" s="95" t="s">
        <v>542</v>
      </c>
      <c r="AC27" s="28" t="s">
        <v>543</v>
      </c>
      <c r="AD27" s="28">
        <v>3.012413763E9</v>
      </c>
      <c r="AE27" s="28" t="s">
        <v>158</v>
      </c>
      <c r="AF27" s="54">
        <v>1.022329702E9</v>
      </c>
      <c r="AG27" s="29" t="s">
        <v>522</v>
      </c>
      <c r="AH27" s="29" t="s">
        <v>65</v>
      </c>
      <c r="AI27" s="85" t="s">
        <v>544</v>
      </c>
      <c r="AJ27" s="30"/>
      <c r="AK27" s="30">
        <v>3.142455211E9</v>
      </c>
      <c r="AL27" s="30" t="s">
        <v>541</v>
      </c>
      <c r="AM27" s="55" t="s">
        <v>545</v>
      </c>
      <c r="AN27" s="55">
        <v>1.01906908E9</v>
      </c>
      <c r="AO27" s="55" t="s">
        <v>546</v>
      </c>
      <c r="AP27" s="55" t="s">
        <v>547</v>
      </c>
      <c r="AQ27" s="32" t="s">
        <v>500</v>
      </c>
      <c r="AR27" s="32" t="s">
        <v>548</v>
      </c>
      <c r="AS27" s="32">
        <v>169839.0</v>
      </c>
      <c r="AT27" s="32" t="s">
        <v>75</v>
      </c>
      <c r="AU27" s="33" t="s">
        <v>32</v>
      </c>
      <c r="AV27" s="33">
        <v>1.2206306E7</v>
      </c>
      <c r="AW27" s="33" t="s">
        <v>549</v>
      </c>
      <c r="AX27" s="34" t="s">
        <v>76</v>
      </c>
      <c r="AY27" s="78">
        <v>6.2365321E7</v>
      </c>
      <c r="AZ27" s="34" t="s">
        <v>550</v>
      </c>
      <c r="BA27" s="34" t="s">
        <v>503</v>
      </c>
      <c r="BB27" s="57">
        <v>45961.0</v>
      </c>
      <c r="BC27" s="43"/>
      <c r="BD27" s="37">
        <f t="shared" si="6"/>
        <v>45755</v>
      </c>
    </row>
    <row r="28">
      <c r="A28" s="13" t="s">
        <v>551</v>
      </c>
      <c r="B28" s="38">
        <v>45540.0</v>
      </c>
      <c r="C28" s="15">
        <f t="shared" si="1"/>
        <v>45755</v>
      </c>
      <c r="D28" s="79" t="s">
        <v>552</v>
      </c>
      <c r="E28" s="80" t="s">
        <v>52</v>
      </c>
      <c r="F28" s="80" t="s">
        <v>553</v>
      </c>
      <c r="G28" s="80" t="s">
        <v>554</v>
      </c>
      <c r="H28" s="79">
        <v>3.0</v>
      </c>
      <c r="I28" s="79" t="s">
        <v>555</v>
      </c>
      <c r="J28" s="79" t="s">
        <v>556</v>
      </c>
      <c r="K28" s="79" t="s">
        <v>557</v>
      </c>
      <c r="L28" s="81">
        <v>45394.0</v>
      </c>
      <c r="M28" s="20">
        <f t="shared" si="2"/>
        <v>45758</v>
      </c>
      <c r="N28" s="20">
        <f t="shared" si="7"/>
        <v>45668</v>
      </c>
      <c r="O28" s="22">
        <v>1200000.0</v>
      </c>
      <c r="P28" s="82">
        <v>142645.0</v>
      </c>
      <c r="Q28" s="22"/>
      <c r="R28" s="83">
        <v>0.1</v>
      </c>
      <c r="S28" s="24">
        <f t="shared" si="4"/>
        <v>0</v>
      </c>
      <c r="T28" s="22">
        <f t="shared" si="5"/>
        <v>1057355</v>
      </c>
      <c r="U28" s="22">
        <v>611900.0</v>
      </c>
      <c r="V28" s="79" t="s">
        <v>454</v>
      </c>
      <c r="W28" s="84"/>
      <c r="X28" s="84"/>
      <c r="Y28" s="84"/>
      <c r="Z28" s="89" t="s">
        <v>558</v>
      </c>
      <c r="AA28" s="76" t="s">
        <v>559</v>
      </c>
      <c r="AB28" s="90" t="s">
        <v>560</v>
      </c>
      <c r="AC28" s="28" t="s">
        <v>561</v>
      </c>
      <c r="AD28" s="28">
        <v>3.164662248E9</v>
      </c>
      <c r="AE28" s="28" t="s">
        <v>562</v>
      </c>
      <c r="AF28" s="54">
        <v>5658087.0</v>
      </c>
      <c r="AG28" s="29" t="s">
        <v>116</v>
      </c>
      <c r="AH28" s="29" t="s">
        <v>65</v>
      </c>
      <c r="AI28" s="91" t="s">
        <v>563</v>
      </c>
      <c r="AJ28" s="30"/>
      <c r="AK28" s="30">
        <v>3.028362978E9</v>
      </c>
      <c r="AL28" s="30" t="s">
        <v>564</v>
      </c>
      <c r="AM28" s="55" t="s">
        <v>565</v>
      </c>
      <c r="AN28" s="55">
        <v>1577974.0</v>
      </c>
      <c r="AO28" s="55">
        <v>3.218671115E9</v>
      </c>
      <c r="AP28" s="55" t="s">
        <v>566</v>
      </c>
      <c r="AQ28" s="32" t="s">
        <v>500</v>
      </c>
      <c r="AR28" s="32" t="s">
        <v>567</v>
      </c>
      <c r="AS28" s="32">
        <v>2.3913537E7</v>
      </c>
      <c r="AT28" s="32"/>
      <c r="AU28" s="33" t="s">
        <v>32</v>
      </c>
      <c r="AV28" s="33">
        <v>1.2690643E7</v>
      </c>
      <c r="AW28" s="33" t="s">
        <v>568</v>
      </c>
      <c r="AX28" s="34" t="s">
        <v>163</v>
      </c>
      <c r="AY28" s="78" t="s">
        <v>163</v>
      </c>
      <c r="AZ28" s="34" t="s">
        <v>163</v>
      </c>
      <c r="BA28" s="34" t="s">
        <v>163</v>
      </c>
      <c r="BB28" s="34" t="s">
        <v>163</v>
      </c>
      <c r="BC28" s="96" t="s">
        <v>569</v>
      </c>
      <c r="BD28" s="37">
        <f t="shared" si="6"/>
        <v>45755</v>
      </c>
    </row>
    <row r="29">
      <c r="A29" s="13" t="s">
        <v>570</v>
      </c>
      <c r="B29" s="38">
        <v>45540.0</v>
      </c>
      <c r="C29" s="15">
        <f t="shared" si="1"/>
        <v>45755</v>
      </c>
      <c r="D29" s="79" t="s">
        <v>571</v>
      </c>
      <c r="E29" s="80" t="s">
        <v>52</v>
      </c>
      <c r="F29" s="80" t="s">
        <v>572</v>
      </c>
      <c r="G29" s="80" t="s">
        <v>573</v>
      </c>
      <c r="H29" s="79">
        <v>3.0</v>
      </c>
      <c r="I29" s="79" t="s">
        <v>555</v>
      </c>
      <c r="J29" s="79" t="s">
        <v>574</v>
      </c>
      <c r="K29" s="79" t="s">
        <v>575</v>
      </c>
      <c r="L29" s="81">
        <v>45444.0</v>
      </c>
      <c r="M29" s="20">
        <f t="shared" si="2"/>
        <v>45808</v>
      </c>
      <c r="N29" s="20">
        <f t="shared" si="7"/>
        <v>45719</v>
      </c>
      <c r="O29" s="22">
        <v>1200000.0</v>
      </c>
      <c r="P29" s="82">
        <v>142645.0</v>
      </c>
      <c r="Q29" s="22"/>
      <c r="R29" s="83">
        <v>0.1</v>
      </c>
      <c r="S29" s="24">
        <f t="shared" si="4"/>
        <v>0</v>
      </c>
      <c r="T29" s="22">
        <f t="shared" si="5"/>
        <v>1057355</v>
      </c>
      <c r="U29" s="22">
        <v>611900.0</v>
      </c>
      <c r="V29" s="79" t="s">
        <v>454</v>
      </c>
      <c r="W29" s="84"/>
      <c r="X29" s="88" t="s">
        <v>539</v>
      </c>
      <c r="Y29" s="84"/>
      <c r="Z29" s="89" t="s">
        <v>576</v>
      </c>
      <c r="AA29" s="76" t="s">
        <v>564</v>
      </c>
      <c r="AB29" s="76" t="s">
        <v>560</v>
      </c>
      <c r="AC29" s="28" t="s">
        <v>561</v>
      </c>
      <c r="AD29" s="28">
        <v>3.164662248E9</v>
      </c>
      <c r="AE29" s="28" t="s">
        <v>562</v>
      </c>
      <c r="AF29" s="54">
        <v>5658087.0</v>
      </c>
      <c r="AG29" s="29" t="s">
        <v>160</v>
      </c>
      <c r="AH29" s="97" t="s">
        <v>65</v>
      </c>
      <c r="AI29" s="85" t="s">
        <v>577</v>
      </c>
      <c r="AJ29" s="30"/>
      <c r="AK29" s="30">
        <v>3.02834924E9</v>
      </c>
      <c r="AL29" s="30" t="s">
        <v>564</v>
      </c>
      <c r="AM29" s="55" t="s">
        <v>578</v>
      </c>
      <c r="AN29" s="55" t="s">
        <v>579</v>
      </c>
      <c r="AO29" s="55" t="s">
        <v>580</v>
      </c>
      <c r="AP29" s="55" t="s">
        <v>581</v>
      </c>
      <c r="AQ29" s="32" t="s">
        <v>500</v>
      </c>
      <c r="AR29" s="32" t="s">
        <v>582</v>
      </c>
      <c r="AS29" s="32">
        <v>2.3913514E7</v>
      </c>
      <c r="AT29" s="32"/>
      <c r="AU29" s="33" t="s">
        <v>32</v>
      </c>
      <c r="AV29" s="33">
        <v>1.2690811E7</v>
      </c>
      <c r="AW29" s="33"/>
      <c r="AX29" s="34" t="s">
        <v>163</v>
      </c>
      <c r="AY29" s="78" t="s">
        <v>163</v>
      </c>
      <c r="AZ29" s="34" t="s">
        <v>163</v>
      </c>
      <c r="BA29" s="34" t="s">
        <v>163</v>
      </c>
      <c r="BB29" s="34" t="s">
        <v>163</v>
      </c>
      <c r="BC29" s="39" t="s">
        <v>583</v>
      </c>
      <c r="BD29" s="37">
        <f t="shared" si="6"/>
        <v>45755</v>
      </c>
    </row>
    <row r="30">
      <c r="A30" s="68" t="s">
        <v>584</v>
      </c>
      <c r="B30" s="33"/>
      <c r="C30" s="15">
        <f t="shared" si="1"/>
        <v>45755</v>
      </c>
      <c r="D30" s="79" t="s">
        <v>585</v>
      </c>
      <c r="E30" s="80" t="s">
        <v>52</v>
      </c>
      <c r="F30" s="80" t="s">
        <v>572</v>
      </c>
      <c r="G30" s="98" t="s">
        <v>586</v>
      </c>
      <c r="H30" s="79">
        <v>3.0</v>
      </c>
      <c r="I30" s="79" t="s">
        <v>451</v>
      </c>
      <c r="J30" s="79" t="s">
        <v>587</v>
      </c>
      <c r="K30" s="79" t="s">
        <v>588</v>
      </c>
      <c r="L30" s="81"/>
      <c r="M30" s="20"/>
      <c r="N30" s="20"/>
      <c r="O30" s="22">
        <f t="shared" ref="O30:O31" si="10">Q30-P30</f>
        <v>1138400</v>
      </c>
      <c r="P30" s="82">
        <v>161600.0</v>
      </c>
      <c r="Q30" s="22">
        <v>1300000.0</v>
      </c>
      <c r="R30" s="83">
        <v>0.14</v>
      </c>
      <c r="S30" s="24">
        <f t="shared" si="4"/>
        <v>182000</v>
      </c>
      <c r="T30" s="22">
        <f t="shared" si="5"/>
        <v>794800</v>
      </c>
      <c r="U30" s="84"/>
      <c r="V30" s="79" t="s">
        <v>454</v>
      </c>
      <c r="W30" s="84"/>
      <c r="X30" s="88" t="s">
        <v>589</v>
      </c>
      <c r="Y30" s="84"/>
      <c r="Z30" s="94"/>
      <c r="AA30" s="76"/>
      <c r="AB30" s="76"/>
      <c r="AC30" s="28" t="s">
        <v>590</v>
      </c>
      <c r="AD30" s="28">
        <v>3.134685435E9</v>
      </c>
      <c r="AE30" s="28" t="s">
        <v>591</v>
      </c>
      <c r="AF30" s="54">
        <v>1.070947294E9</v>
      </c>
      <c r="AG30" s="29"/>
      <c r="AH30" s="97" t="s">
        <v>65</v>
      </c>
      <c r="AI30" s="85"/>
      <c r="AJ30" s="30"/>
      <c r="AK30" s="30"/>
      <c r="AL30" s="30"/>
      <c r="AM30" s="55"/>
      <c r="AN30" s="55"/>
      <c r="AO30" s="55"/>
      <c r="AP30" s="55"/>
      <c r="AQ30" s="32" t="s">
        <v>500</v>
      </c>
      <c r="AR30" s="32"/>
      <c r="AS30" s="56"/>
      <c r="AT30" s="32" t="s">
        <v>155</v>
      </c>
      <c r="AU30" s="33" t="s">
        <v>32</v>
      </c>
      <c r="AV30" s="33"/>
      <c r="AW30" s="33"/>
      <c r="AX30" s="34" t="s">
        <v>76</v>
      </c>
      <c r="AY30" s="78" t="s">
        <v>163</v>
      </c>
      <c r="AZ30" s="34" t="s">
        <v>163</v>
      </c>
      <c r="BA30" s="34" t="s">
        <v>163</v>
      </c>
      <c r="BB30" s="34" t="s">
        <v>163</v>
      </c>
      <c r="BC30" s="40"/>
      <c r="BD30" s="37">
        <f t="shared" si="6"/>
        <v>45755</v>
      </c>
    </row>
    <row r="31">
      <c r="A31" s="68" t="s">
        <v>592</v>
      </c>
      <c r="B31" s="33"/>
      <c r="C31" s="16"/>
      <c r="D31" s="79" t="s">
        <v>593</v>
      </c>
      <c r="E31" s="80" t="s">
        <v>52</v>
      </c>
      <c r="F31" s="80" t="s">
        <v>594</v>
      </c>
      <c r="G31" s="98" t="s">
        <v>595</v>
      </c>
      <c r="H31" s="79">
        <v>4.0</v>
      </c>
      <c r="I31" s="79" t="s">
        <v>596</v>
      </c>
      <c r="J31" s="79" t="s">
        <v>597</v>
      </c>
      <c r="K31" s="79" t="s">
        <v>598</v>
      </c>
      <c r="L31" s="81"/>
      <c r="M31" s="20"/>
      <c r="N31" s="20"/>
      <c r="O31" s="22">
        <f t="shared" si="10"/>
        <v>1138400</v>
      </c>
      <c r="P31" s="82">
        <v>161600.0</v>
      </c>
      <c r="Q31" s="22">
        <v>1300000.0</v>
      </c>
      <c r="R31" s="83">
        <v>0.14</v>
      </c>
      <c r="S31" s="24">
        <f t="shared" si="4"/>
        <v>182000</v>
      </c>
      <c r="T31" s="22">
        <f t="shared" si="5"/>
        <v>794800</v>
      </c>
      <c r="U31" s="84"/>
      <c r="V31" s="84"/>
      <c r="W31" s="84"/>
      <c r="X31" s="99" t="s">
        <v>599</v>
      </c>
      <c r="Y31" s="84"/>
      <c r="Z31" s="94"/>
      <c r="AA31" s="76"/>
      <c r="AB31" s="76"/>
      <c r="AC31" s="28"/>
      <c r="AD31" s="28"/>
      <c r="AE31" s="28"/>
      <c r="AF31" s="54"/>
      <c r="AG31" s="29"/>
      <c r="AH31" s="97"/>
      <c r="AI31" s="85"/>
      <c r="AJ31" s="30"/>
      <c r="AK31" s="30"/>
      <c r="AL31" s="30"/>
      <c r="AM31" s="55"/>
      <c r="AN31" s="55"/>
      <c r="AO31" s="55"/>
      <c r="AP31" s="55"/>
      <c r="AQ31" s="32"/>
      <c r="AR31" s="32"/>
      <c r="AS31" s="56"/>
      <c r="AT31" s="32"/>
      <c r="AU31" s="33"/>
      <c r="AV31" s="33"/>
      <c r="AW31" s="33"/>
      <c r="AX31" s="34" t="s">
        <v>163</v>
      </c>
      <c r="AY31" s="78" t="s">
        <v>163</v>
      </c>
      <c r="AZ31" s="34" t="s">
        <v>163</v>
      </c>
      <c r="BA31" s="34" t="s">
        <v>163</v>
      </c>
      <c r="BB31" s="34" t="s">
        <v>163</v>
      </c>
      <c r="BC31" s="40"/>
      <c r="BD31" s="51"/>
    </row>
    <row r="32">
      <c r="A32" s="68" t="s">
        <v>600</v>
      </c>
      <c r="B32" s="38">
        <v>45678.0</v>
      </c>
      <c r="C32" s="16"/>
      <c r="D32" s="79" t="s">
        <v>601</v>
      </c>
      <c r="E32" s="80" t="s">
        <v>52</v>
      </c>
      <c r="F32" s="80" t="s">
        <v>572</v>
      </c>
      <c r="G32" s="98" t="s">
        <v>602</v>
      </c>
      <c r="H32" s="79"/>
      <c r="I32" s="79" t="s">
        <v>555</v>
      </c>
      <c r="J32" s="79" t="s">
        <v>603</v>
      </c>
      <c r="K32" s="79" t="s">
        <v>604</v>
      </c>
      <c r="L32" s="81">
        <v>45666.0</v>
      </c>
      <c r="M32" s="20">
        <v>46030.0</v>
      </c>
      <c r="N32" s="20"/>
      <c r="O32" s="22">
        <v>1063231.0</v>
      </c>
      <c r="P32" s="82">
        <v>136769.0</v>
      </c>
      <c r="Q32" s="22">
        <v>1200000.0</v>
      </c>
      <c r="R32" s="83">
        <v>0.1</v>
      </c>
      <c r="S32" s="24">
        <f t="shared" si="4"/>
        <v>120000</v>
      </c>
      <c r="T32" s="84"/>
      <c r="U32" s="84"/>
      <c r="V32" s="79" t="s">
        <v>454</v>
      </c>
      <c r="W32" s="84"/>
      <c r="X32" s="88" t="s">
        <v>605</v>
      </c>
      <c r="Y32" s="84"/>
      <c r="Z32" s="100" t="s">
        <v>606</v>
      </c>
      <c r="AA32" s="101" t="s">
        <v>607</v>
      </c>
      <c r="AB32" s="76"/>
      <c r="AC32" s="28" t="s">
        <v>608</v>
      </c>
      <c r="AD32" s="28">
        <v>3.20305913E9</v>
      </c>
      <c r="AE32" s="28" t="s">
        <v>609</v>
      </c>
      <c r="AF32" s="54">
        <v>7.9705098E7</v>
      </c>
      <c r="AG32" s="29" t="s">
        <v>160</v>
      </c>
      <c r="AH32" s="97" t="s">
        <v>65</v>
      </c>
      <c r="AI32" s="85" t="s">
        <v>610</v>
      </c>
      <c r="AJ32" s="30"/>
      <c r="AK32" s="30"/>
      <c r="AL32" s="30"/>
      <c r="AM32" s="55" t="s">
        <v>611</v>
      </c>
      <c r="AN32" s="55" t="s">
        <v>612</v>
      </c>
      <c r="AO32" s="55" t="s">
        <v>613</v>
      </c>
      <c r="AP32" s="55" t="s">
        <v>614</v>
      </c>
      <c r="AQ32" s="32"/>
      <c r="AR32" s="32"/>
      <c r="AS32" s="56"/>
      <c r="AT32" s="32"/>
      <c r="AU32" s="33"/>
      <c r="AV32" s="33"/>
      <c r="AW32" s="33"/>
      <c r="AX32" s="34" t="s">
        <v>76</v>
      </c>
      <c r="AY32" s="78">
        <v>6.4249703E7</v>
      </c>
      <c r="AZ32" s="34" t="s">
        <v>615</v>
      </c>
      <c r="BA32" s="34"/>
      <c r="BB32" s="35">
        <v>47149.0</v>
      </c>
      <c r="BC32" s="40"/>
      <c r="BD32" s="51"/>
    </row>
    <row r="33">
      <c r="A33" s="68" t="s">
        <v>616</v>
      </c>
      <c r="B33" s="33"/>
      <c r="C33" s="16"/>
      <c r="D33" s="79" t="s">
        <v>617</v>
      </c>
      <c r="E33" s="80" t="s">
        <v>52</v>
      </c>
      <c r="F33" s="80" t="s">
        <v>572</v>
      </c>
      <c r="G33" s="98" t="s">
        <v>618</v>
      </c>
      <c r="H33" s="79"/>
      <c r="I33" s="79" t="s">
        <v>619</v>
      </c>
      <c r="J33" s="79" t="s">
        <v>620</v>
      </c>
      <c r="K33" s="79" t="s">
        <v>621</v>
      </c>
      <c r="L33" s="81"/>
      <c r="M33" s="20"/>
      <c r="N33" s="20"/>
      <c r="O33" s="22">
        <v>1550000.0</v>
      </c>
      <c r="P33" s="82">
        <v>150000.0</v>
      </c>
      <c r="Q33" s="22">
        <v>1700000.0</v>
      </c>
      <c r="R33" s="83">
        <v>0.1</v>
      </c>
      <c r="S33" s="22">
        <v>170000.0</v>
      </c>
      <c r="T33" s="84"/>
      <c r="U33" s="84"/>
      <c r="V33" s="79" t="s">
        <v>454</v>
      </c>
      <c r="W33" s="84"/>
      <c r="X33" s="102"/>
      <c r="Y33" s="84"/>
      <c r="Z33" s="103" t="s">
        <v>622</v>
      </c>
      <c r="AA33" s="76"/>
      <c r="AB33" s="76"/>
      <c r="AC33" s="28" t="s">
        <v>623</v>
      </c>
      <c r="AD33" s="28">
        <v>3.044682424E9</v>
      </c>
      <c r="AE33" s="28" t="s">
        <v>624</v>
      </c>
      <c r="AF33" s="54">
        <v>1.016058773E9</v>
      </c>
      <c r="AG33" s="29" t="s">
        <v>160</v>
      </c>
      <c r="AH33" s="97" t="s">
        <v>65</v>
      </c>
      <c r="AI33" s="85" t="s">
        <v>577</v>
      </c>
      <c r="AJ33" s="30"/>
      <c r="AK33" s="30"/>
      <c r="AL33" s="30"/>
      <c r="AM33" s="55" t="s">
        <v>625</v>
      </c>
      <c r="AN33" s="55" t="s">
        <v>626</v>
      </c>
      <c r="AO33" s="55" t="s">
        <v>627</v>
      </c>
      <c r="AP33" s="55" t="s">
        <v>91</v>
      </c>
      <c r="AQ33" s="32"/>
      <c r="AR33" s="32"/>
      <c r="AS33" s="56"/>
      <c r="AT33" s="32"/>
      <c r="AU33" s="33"/>
      <c r="AV33" s="33"/>
      <c r="AW33" s="33"/>
      <c r="AX33" s="34"/>
      <c r="AY33" s="78"/>
      <c r="AZ33" s="34"/>
      <c r="BA33" s="34"/>
      <c r="BB33" s="34"/>
      <c r="BC33" s="40"/>
      <c r="BD33" s="51"/>
    </row>
    <row r="34">
      <c r="A34" s="68" t="s">
        <v>628</v>
      </c>
      <c r="B34" s="38">
        <v>45680.0</v>
      </c>
      <c r="C34" s="16"/>
      <c r="D34" s="79" t="s">
        <v>629</v>
      </c>
      <c r="E34" s="80" t="s">
        <v>52</v>
      </c>
      <c r="F34" s="80"/>
      <c r="G34" s="98" t="s">
        <v>630</v>
      </c>
      <c r="H34" s="79"/>
      <c r="I34" s="79" t="s">
        <v>470</v>
      </c>
      <c r="J34" s="79"/>
      <c r="K34" s="79"/>
      <c r="L34" s="81"/>
      <c r="M34" s="20"/>
      <c r="N34" s="20"/>
      <c r="O34" s="22"/>
      <c r="P34" s="82"/>
      <c r="Q34" s="22">
        <v>2000000.0</v>
      </c>
      <c r="R34" s="83"/>
      <c r="S34" s="24"/>
      <c r="T34" s="84"/>
      <c r="U34" s="84"/>
      <c r="V34" s="79" t="s">
        <v>454</v>
      </c>
      <c r="W34" s="84"/>
      <c r="X34" s="88" t="s">
        <v>631</v>
      </c>
      <c r="Y34" s="84"/>
      <c r="Z34" s="104" t="s">
        <v>632</v>
      </c>
      <c r="AA34" s="76"/>
      <c r="AB34" s="76"/>
      <c r="AC34" s="28"/>
      <c r="AD34" s="28"/>
      <c r="AE34" s="28"/>
      <c r="AF34" s="54"/>
      <c r="AG34" s="29"/>
      <c r="AH34" s="97"/>
      <c r="AI34" s="85"/>
      <c r="AJ34" s="30"/>
      <c r="AK34" s="30"/>
      <c r="AL34" s="30"/>
      <c r="AM34" s="55"/>
      <c r="AN34" s="55"/>
      <c r="AO34" s="55"/>
      <c r="AP34" s="55"/>
      <c r="AQ34" s="32"/>
      <c r="AR34" s="32"/>
      <c r="AS34" s="56"/>
      <c r="AT34" s="32"/>
      <c r="AU34" s="33"/>
      <c r="AV34" s="33"/>
      <c r="AW34" s="33"/>
      <c r="AX34" s="34"/>
      <c r="AY34" s="78"/>
      <c r="AZ34" s="34"/>
      <c r="BA34" s="34"/>
      <c r="BB34" s="34"/>
      <c r="BC34" s="40"/>
      <c r="BD34" s="51"/>
    </row>
    <row r="35">
      <c r="A35" s="68"/>
      <c r="B35" s="33"/>
      <c r="C35" s="16"/>
      <c r="D35" s="79"/>
      <c r="E35" s="80"/>
      <c r="F35" s="80"/>
      <c r="G35" s="98"/>
      <c r="H35" s="79"/>
      <c r="I35" s="79"/>
      <c r="J35" s="79"/>
      <c r="K35" s="79"/>
      <c r="L35" s="81"/>
      <c r="M35" s="20"/>
      <c r="N35" s="20"/>
      <c r="O35" s="22"/>
      <c r="P35" s="82"/>
      <c r="Q35" s="22"/>
      <c r="R35" s="83"/>
      <c r="S35" s="24"/>
      <c r="T35" s="84"/>
      <c r="U35" s="84"/>
      <c r="V35" s="84"/>
      <c r="W35" s="84"/>
      <c r="X35" s="102"/>
      <c r="Y35" s="84"/>
      <c r="Z35" s="94"/>
      <c r="AA35" s="76"/>
      <c r="AB35" s="76"/>
      <c r="AC35" s="28"/>
      <c r="AD35" s="28"/>
      <c r="AE35" s="28"/>
      <c r="AF35" s="54"/>
      <c r="AG35" s="29"/>
      <c r="AH35" s="97"/>
      <c r="AI35" s="85"/>
      <c r="AJ35" s="30"/>
      <c r="AK35" s="30"/>
      <c r="AL35" s="30"/>
      <c r="AM35" s="55"/>
      <c r="AN35" s="55"/>
      <c r="AO35" s="55"/>
      <c r="AP35" s="55"/>
      <c r="AQ35" s="32"/>
      <c r="AR35" s="32"/>
      <c r="AS35" s="56"/>
      <c r="AT35" s="32"/>
      <c r="AU35" s="33"/>
      <c r="AV35" s="33"/>
      <c r="AW35" s="33"/>
      <c r="AX35" s="34"/>
      <c r="AY35" s="78"/>
      <c r="AZ35" s="34"/>
      <c r="BA35" s="34"/>
      <c r="BB35" s="34"/>
      <c r="BC35" s="40"/>
      <c r="BD35" s="51"/>
    </row>
    <row r="36">
      <c r="A36" s="68"/>
      <c r="B36" s="33"/>
      <c r="C36" s="16"/>
      <c r="D36" s="79"/>
      <c r="E36" s="80"/>
      <c r="F36" s="80"/>
      <c r="G36" s="98"/>
      <c r="H36" s="79"/>
      <c r="I36" s="79"/>
      <c r="J36" s="79"/>
      <c r="K36" s="79"/>
      <c r="L36" s="81"/>
      <c r="M36" s="20"/>
      <c r="N36" s="20"/>
      <c r="O36" s="22"/>
      <c r="P36" s="82"/>
      <c r="Q36" s="22"/>
      <c r="R36" s="83"/>
      <c r="S36" s="24"/>
      <c r="T36" s="84"/>
      <c r="U36" s="84"/>
      <c r="V36" s="84"/>
      <c r="W36" s="84"/>
      <c r="X36" s="102"/>
      <c r="Y36" s="84"/>
      <c r="Z36" s="94"/>
      <c r="AA36" s="76"/>
      <c r="AB36" s="76"/>
      <c r="AC36" s="28"/>
      <c r="AD36" s="28"/>
      <c r="AE36" s="28"/>
      <c r="AF36" s="54"/>
      <c r="AG36" s="29"/>
      <c r="AH36" s="97"/>
      <c r="AI36" s="85"/>
      <c r="AJ36" s="30"/>
      <c r="AK36" s="30"/>
      <c r="AL36" s="30"/>
      <c r="AM36" s="55"/>
      <c r="AN36" s="55"/>
      <c r="AO36" s="55"/>
      <c r="AP36" s="55"/>
      <c r="AQ36" s="32"/>
      <c r="AR36" s="32"/>
      <c r="AS36" s="56"/>
      <c r="AT36" s="32"/>
      <c r="AU36" s="33"/>
      <c r="AV36" s="33"/>
      <c r="AW36" s="33"/>
      <c r="AX36" s="34"/>
      <c r="AY36" s="78"/>
      <c r="AZ36" s="34"/>
      <c r="BA36" s="34"/>
      <c r="BB36" s="34"/>
      <c r="BC36" s="40"/>
      <c r="BD36" s="51"/>
    </row>
  </sheetData>
  <mergeCells count="35">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AC1:AF1"/>
    <mergeCell ref="AG1:AI1"/>
    <mergeCell ref="AJ1:AL1"/>
    <mergeCell ref="AM1:AP1"/>
    <mergeCell ref="AQ1:AS1"/>
    <mergeCell ref="AU1:AW1"/>
    <mergeCell ref="AX1:BB1"/>
    <mergeCell ref="V1:V2"/>
    <mergeCell ref="W1:W2"/>
    <mergeCell ref="X1:X2"/>
    <mergeCell ref="Y1:Y2"/>
    <mergeCell ref="Z1:Z2"/>
    <mergeCell ref="AA1:AA2"/>
    <mergeCell ref="AB1:AB2"/>
  </mergeCells>
  <conditionalFormatting sqref="M1:M36">
    <cfRule type="expression" dxfId="0" priority="1">
      <formula>AND( $M1&lt;DATE(YEAR(TODAY()),MONTH(TODAY())+1,DAY(TODAY())) , $M1&lt;&gt;"" )</formula>
    </cfRule>
  </conditionalFormatting>
  <conditionalFormatting sqref="M1:M36">
    <cfRule type="expression" dxfId="1" priority="2">
      <formula>AND( $M1&gt;=DATE(YEAR(TODAY()),MONTH(TODAY())+1,DAY(TODAY())) , $M1&lt;DATE(YEAR(TODAY()),MONTH(TODAY())+3,DAY(TODAY())))</formula>
    </cfRule>
  </conditionalFormatting>
  <conditionalFormatting sqref="M1:M36">
    <cfRule type="expression" dxfId="2" priority="3">
      <formula>$M1 &gt;= DATE(YEAR(TODAY()), MONTH(TODAY())+3, DAY(TODAY()))</formula>
    </cfRule>
  </conditionalFormatting>
  <hyperlinks>
    <hyperlink r:id="rId1" location="Z7_8956I402K84F00A6HR2H6G20K7" ref="Z3"/>
    <hyperlink r:id="rId2" ref="BC3"/>
    <hyperlink r:id="rId3" ref="F4"/>
    <hyperlink r:id="rId4" ref="X5"/>
    <hyperlink r:id="rId5" ref="Z6"/>
    <hyperlink r:id="rId6" ref="Z8"/>
    <hyperlink r:id="rId7" ref="X9"/>
    <hyperlink r:id="rId8" location="/" ref="Z9"/>
    <hyperlink r:id="rId9" ref="BC9"/>
    <hyperlink r:id="rId10" ref="X11"/>
    <hyperlink r:id="rId11" ref="Z11"/>
    <hyperlink r:id="rId12" ref="Z16"/>
    <hyperlink r:id="rId13" ref="Z17"/>
    <hyperlink r:id="rId14" ref="Z19"/>
    <hyperlink r:id="rId15" ref="AA19"/>
    <hyperlink r:id="rId16" ref="AL23"/>
    <hyperlink r:id="rId17" ref="X24"/>
    <hyperlink r:id="rId18" ref="Z24"/>
    <hyperlink r:id="rId19" ref="X25"/>
    <hyperlink r:id="rId20" ref="X27"/>
    <hyperlink r:id="rId21" ref="Z28"/>
    <hyperlink r:id="rId22" ref="BC28"/>
    <hyperlink r:id="rId23" ref="X29"/>
    <hyperlink r:id="rId24" ref="Z29"/>
    <hyperlink r:id="rId25" ref="BC29"/>
    <hyperlink r:id="rId26" ref="X30"/>
    <hyperlink r:id="rId27" ref="X31"/>
    <hyperlink r:id="rId28" ref="X32"/>
    <hyperlink r:id="rId29" ref="Z32"/>
    <hyperlink r:id="rId30" location="/" ref="Z33"/>
    <hyperlink r:id="rId31" ref="X34"/>
    <hyperlink r:id="rId32" ref="Z34"/>
  </hyperlinks>
  <printOptions gridLines="1" horizontalCentered="1"/>
  <pageMargins bottom="0.75" footer="0.0" header="0.0" left="0.7" right="0.7" top="0.75"/>
  <pageSetup fitToHeight="0" paperSize="9" cellComments="atEnd" orientation="landscape" pageOrder="overThenDown"/>
  <drawing r:id="rId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5.13"/>
    <col customWidth="1" min="2" max="2" width="25.5"/>
    <col customWidth="1" min="3" max="3" width="31.75"/>
    <col customWidth="1" min="4" max="4" width="0.38"/>
    <col customWidth="1" min="5" max="7" width="18.13"/>
    <col customWidth="1" min="8" max="8" width="16.0"/>
    <col customWidth="1" min="9" max="9" width="9.88"/>
    <col customWidth="1" min="10" max="10" width="13.0"/>
    <col customWidth="1" min="11" max="12" width="11.13"/>
    <col customWidth="1" min="13" max="13" width="18.63"/>
    <col customWidth="1" min="14" max="14" width="24.75"/>
    <col customWidth="1" min="15" max="15" width="14.75"/>
    <col customWidth="1" min="16" max="16" width="25.25"/>
    <col customWidth="1" min="17" max="17" width="26.25"/>
    <col customWidth="1" min="18" max="18" width="15.88"/>
    <col customWidth="1" min="19" max="19" width="23.0"/>
    <col customWidth="1" min="20" max="20" width="24.63"/>
    <col customWidth="1" min="21" max="21" width="27.0"/>
    <col customWidth="1" min="22" max="22" width="11.25"/>
    <col customWidth="1" min="23" max="23" width="33.13"/>
    <col customWidth="1" min="24" max="24" width="32.63"/>
    <col customWidth="1" min="25" max="25" width="19.5"/>
    <col customWidth="1" min="26" max="26" width="10.75"/>
    <col customWidth="1" min="27" max="27" width="29.13"/>
  </cols>
  <sheetData>
    <row r="1">
      <c r="A1" s="1"/>
      <c r="B1" s="1" t="s">
        <v>2</v>
      </c>
      <c r="C1" s="1" t="s">
        <v>5</v>
      </c>
      <c r="D1" s="1" t="s">
        <v>6</v>
      </c>
      <c r="E1" s="1" t="s">
        <v>8</v>
      </c>
      <c r="F1" s="1" t="s">
        <v>9</v>
      </c>
      <c r="G1" s="1" t="s">
        <v>10</v>
      </c>
      <c r="H1" s="1" t="s">
        <v>13</v>
      </c>
      <c r="I1" s="1" t="s">
        <v>14</v>
      </c>
      <c r="J1" s="1" t="s">
        <v>15</v>
      </c>
      <c r="K1" s="1" t="s">
        <v>16</v>
      </c>
      <c r="L1" s="1" t="s">
        <v>17</v>
      </c>
      <c r="M1" s="1" t="s">
        <v>19</v>
      </c>
      <c r="N1" s="5" t="s">
        <v>27</v>
      </c>
      <c r="R1" s="6" t="s">
        <v>28</v>
      </c>
      <c r="U1" s="7" t="s">
        <v>29</v>
      </c>
      <c r="X1" s="8" t="s">
        <v>30</v>
      </c>
    </row>
    <row r="2">
      <c r="N2" s="5" t="s">
        <v>2</v>
      </c>
      <c r="O2" s="5" t="s">
        <v>34</v>
      </c>
      <c r="P2" s="5" t="s">
        <v>35</v>
      </c>
      <c r="Q2" s="5" t="s">
        <v>36</v>
      </c>
      <c r="R2" s="6" t="s">
        <v>37</v>
      </c>
      <c r="S2" s="6" t="s">
        <v>38</v>
      </c>
      <c r="T2" s="6" t="s">
        <v>39</v>
      </c>
      <c r="U2" s="7" t="s">
        <v>2</v>
      </c>
      <c r="V2" s="7" t="s">
        <v>40</v>
      </c>
      <c r="W2" s="7" t="s">
        <v>35</v>
      </c>
      <c r="X2" s="8" t="s">
        <v>2</v>
      </c>
      <c r="Y2" s="8" t="s">
        <v>41</v>
      </c>
      <c r="Z2" s="8" t="s">
        <v>40</v>
      </c>
      <c r="AA2" s="8" t="s">
        <v>35</v>
      </c>
    </row>
    <row r="3">
      <c r="A3" s="13" t="s">
        <v>50</v>
      </c>
      <c r="B3" s="16" t="s">
        <v>51</v>
      </c>
      <c r="C3" s="16" t="s">
        <v>53</v>
      </c>
      <c r="D3" s="16">
        <v>3.0</v>
      </c>
      <c r="E3" s="16" t="s">
        <v>54</v>
      </c>
      <c r="F3" s="19" t="s">
        <v>55</v>
      </c>
      <c r="G3" s="20">
        <v>45253.0</v>
      </c>
      <c r="H3" s="21">
        <f>J3-I3</f>
        <v>1193420</v>
      </c>
      <c r="I3" s="22">
        <v>248389.0</v>
      </c>
      <c r="J3" s="22">
        <v>1441809.0</v>
      </c>
      <c r="K3" s="23">
        <v>0.1</v>
      </c>
      <c r="L3" s="24">
        <f t="shared" ref="L3:L32" si="1">J3*K3</f>
        <v>144180.9</v>
      </c>
      <c r="M3" s="22">
        <v>719750.0</v>
      </c>
      <c r="N3" s="28" t="s">
        <v>60</v>
      </c>
      <c r="O3" s="28" t="s">
        <v>61</v>
      </c>
      <c r="P3" s="28" t="s">
        <v>62</v>
      </c>
      <c r="Q3" s="28" t="s">
        <v>63</v>
      </c>
      <c r="R3" s="29" t="s">
        <v>64</v>
      </c>
      <c r="S3" s="29" t="s">
        <v>65</v>
      </c>
      <c r="T3" s="29" t="s">
        <v>66</v>
      </c>
      <c r="U3" s="30" t="s">
        <v>67</v>
      </c>
      <c r="V3" s="30" t="s">
        <v>68</v>
      </c>
      <c r="W3" s="30" t="s">
        <v>59</v>
      </c>
      <c r="X3" s="31" t="s">
        <v>69</v>
      </c>
      <c r="Y3" s="31" t="s">
        <v>70</v>
      </c>
      <c r="Z3" s="31" t="s">
        <v>71</v>
      </c>
      <c r="AA3" s="31" t="s">
        <v>72</v>
      </c>
    </row>
    <row r="4">
      <c r="A4" s="13" t="s">
        <v>80</v>
      </c>
      <c r="B4" s="16" t="s">
        <v>81</v>
      </c>
      <c r="C4" s="16" t="s">
        <v>83</v>
      </c>
      <c r="D4" s="16">
        <v>4.0</v>
      </c>
      <c r="E4" s="16" t="s">
        <v>85</v>
      </c>
      <c r="F4" s="16" t="s">
        <v>86</v>
      </c>
      <c r="G4" s="20">
        <v>45474.0</v>
      </c>
      <c r="H4" s="22">
        <v>1765000.0</v>
      </c>
      <c r="I4" s="22">
        <v>335000.0</v>
      </c>
      <c r="J4" s="22">
        <v>2100000.0</v>
      </c>
      <c r="K4" s="23">
        <v>0.1</v>
      </c>
      <c r="L4" s="24">
        <f t="shared" si="1"/>
        <v>210000</v>
      </c>
      <c r="M4" s="22">
        <v>1061900.0</v>
      </c>
      <c r="N4" s="28" t="s">
        <v>90</v>
      </c>
      <c r="O4" s="28">
        <v>3.133399532E9</v>
      </c>
      <c r="P4" s="28" t="s">
        <v>91</v>
      </c>
      <c r="Q4" s="28" t="s">
        <v>92</v>
      </c>
      <c r="R4" s="29" t="s">
        <v>93</v>
      </c>
      <c r="S4" s="29" t="s">
        <v>65</v>
      </c>
      <c r="T4" s="42" t="s">
        <v>94</v>
      </c>
      <c r="U4" s="30" t="s">
        <v>95</v>
      </c>
      <c r="V4" s="30" t="s">
        <v>96</v>
      </c>
      <c r="W4" s="30" t="s">
        <v>96</v>
      </c>
      <c r="X4" s="31" t="s">
        <v>97</v>
      </c>
      <c r="Y4" s="31">
        <v>1.143851685E9</v>
      </c>
      <c r="Z4" s="31">
        <v>3.233199786E9</v>
      </c>
      <c r="AA4" s="31" t="s">
        <v>98</v>
      </c>
    </row>
    <row r="5">
      <c r="A5" s="13" t="s">
        <v>102</v>
      </c>
      <c r="B5" s="16" t="s">
        <v>103</v>
      </c>
      <c r="C5" s="44" t="s">
        <v>104</v>
      </c>
      <c r="D5" s="16">
        <v>3.0</v>
      </c>
      <c r="E5" s="16" t="s">
        <v>105</v>
      </c>
      <c r="F5" s="16" t="s">
        <v>106</v>
      </c>
      <c r="G5" s="20">
        <v>45509.0</v>
      </c>
      <c r="H5" s="22">
        <v>1011400.0</v>
      </c>
      <c r="I5" s="22">
        <v>88600.0</v>
      </c>
      <c r="J5" s="22">
        <f>H5+I5</f>
        <v>1100000</v>
      </c>
      <c r="K5" s="23">
        <v>0.1</v>
      </c>
      <c r="L5" s="24">
        <f t="shared" si="1"/>
        <v>110000</v>
      </c>
      <c r="M5" s="22">
        <v>511900.0</v>
      </c>
      <c r="N5" s="28" t="s">
        <v>112</v>
      </c>
      <c r="O5" s="28" t="s">
        <v>113</v>
      </c>
      <c r="P5" s="28" t="s">
        <v>114</v>
      </c>
      <c r="Q5" s="28" t="s">
        <v>115</v>
      </c>
      <c r="R5" s="29" t="s">
        <v>116</v>
      </c>
      <c r="S5" s="29" t="s">
        <v>65</v>
      </c>
      <c r="T5" s="42" t="s">
        <v>117</v>
      </c>
      <c r="U5" s="47"/>
      <c r="V5" s="30" t="s">
        <v>118</v>
      </c>
      <c r="W5" s="30" t="s">
        <v>110</v>
      </c>
      <c r="X5" s="31" t="s">
        <v>119</v>
      </c>
      <c r="Y5" s="31">
        <v>1.00096864E9</v>
      </c>
      <c r="Z5" s="31">
        <v>3.025954424E9</v>
      </c>
      <c r="AA5" s="31" t="s">
        <v>120</v>
      </c>
    </row>
    <row r="6">
      <c r="A6" s="13" t="s">
        <v>124</v>
      </c>
      <c r="B6" s="16" t="s">
        <v>125</v>
      </c>
      <c r="C6" s="16" t="s">
        <v>127</v>
      </c>
      <c r="D6" s="16">
        <v>4.0</v>
      </c>
      <c r="E6" s="16" t="s">
        <v>129</v>
      </c>
      <c r="F6" s="16" t="s">
        <v>130</v>
      </c>
      <c r="G6" s="20">
        <v>45383.0</v>
      </c>
      <c r="H6" s="22">
        <v>1130000.0</v>
      </c>
      <c r="I6" s="22">
        <v>177000.0</v>
      </c>
      <c r="J6" s="22">
        <v>1307000.0</v>
      </c>
      <c r="K6" s="23">
        <v>0.09</v>
      </c>
      <c r="L6" s="24">
        <f t="shared" si="1"/>
        <v>117630</v>
      </c>
      <c r="M6" s="22">
        <v>665400.0</v>
      </c>
      <c r="N6" s="28" t="s">
        <v>133</v>
      </c>
      <c r="O6" s="28" t="s">
        <v>134</v>
      </c>
      <c r="P6" s="28" t="s">
        <v>135</v>
      </c>
      <c r="Q6" s="28" t="s">
        <v>136</v>
      </c>
      <c r="R6" s="49" t="s">
        <v>64</v>
      </c>
      <c r="S6" s="49" t="s">
        <v>65</v>
      </c>
      <c r="T6" s="50" t="s">
        <v>137</v>
      </c>
      <c r="U6" s="30" t="s">
        <v>138</v>
      </c>
      <c r="V6" s="30" t="s">
        <v>139</v>
      </c>
      <c r="W6" s="30" t="s">
        <v>132</v>
      </c>
      <c r="X6" s="31" t="s">
        <v>140</v>
      </c>
      <c r="Y6" s="31" t="s">
        <v>141</v>
      </c>
      <c r="Z6" s="31" t="s">
        <v>142</v>
      </c>
      <c r="AA6" s="31" t="s">
        <v>143</v>
      </c>
    </row>
    <row r="7">
      <c r="A7" s="13" t="s">
        <v>147</v>
      </c>
      <c r="B7" s="16" t="s">
        <v>148</v>
      </c>
      <c r="C7" s="16" t="s">
        <v>151</v>
      </c>
      <c r="D7" s="16">
        <v>3.0</v>
      </c>
      <c r="E7" s="16" t="s">
        <v>153</v>
      </c>
      <c r="F7" s="16" t="s">
        <v>154</v>
      </c>
      <c r="G7" s="20">
        <v>45382.0</v>
      </c>
      <c r="H7" s="22">
        <v>2185600.0</v>
      </c>
      <c r="I7" s="22">
        <v>0.0</v>
      </c>
      <c r="J7" s="22">
        <v>2185600.0</v>
      </c>
      <c r="K7" s="23">
        <v>0.1</v>
      </c>
      <c r="L7" s="24">
        <f t="shared" si="1"/>
        <v>218560</v>
      </c>
      <c r="M7" s="22">
        <v>1104700.0</v>
      </c>
      <c r="N7" s="28" t="s">
        <v>156</v>
      </c>
      <c r="O7" s="28" t="s">
        <v>157</v>
      </c>
      <c r="P7" s="28" t="s">
        <v>158</v>
      </c>
      <c r="Q7" s="28" t="s">
        <v>159</v>
      </c>
      <c r="R7" s="29" t="s">
        <v>160</v>
      </c>
      <c r="S7" s="29" t="s">
        <v>161</v>
      </c>
      <c r="T7" s="29" t="s">
        <v>162</v>
      </c>
      <c r="U7" s="30" t="s">
        <v>163</v>
      </c>
      <c r="V7" s="30" t="s">
        <v>163</v>
      </c>
      <c r="W7" s="30" t="s">
        <v>163</v>
      </c>
      <c r="X7" s="31" t="s">
        <v>164</v>
      </c>
      <c r="Y7" s="31" t="s">
        <v>165</v>
      </c>
      <c r="Z7" s="31" t="s">
        <v>166</v>
      </c>
      <c r="AA7" s="31" t="s">
        <v>167</v>
      </c>
    </row>
    <row r="8">
      <c r="A8" s="13" t="s">
        <v>172</v>
      </c>
      <c r="B8" s="16" t="s">
        <v>173</v>
      </c>
      <c r="C8" s="16" t="s">
        <v>175</v>
      </c>
      <c r="D8" s="16">
        <v>4.0</v>
      </c>
      <c r="E8" s="16" t="s">
        <v>177</v>
      </c>
      <c r="F8" s="16" t="s">
        <v>178</v>
      </c>
      <c r="G8" s="20">
        <v>45505.0</v>
      </c>
      <c r="H8" s="22">
        <v>1835900.0</v>
      </c>
      <c r="I8" s="22">
        <v>389000.0</v>
      </c>
      <c r="J8" s="22">
        <f>H8+I8</f>
        <v>2224900</v>
      </c>
      <c r="K8" s="23">
        <v>0.1</v>
      </c>
      <c r="L8" s="24">
        <f t="shared" si="1"/>
        <v>222490</v>
      </c>
      <c r="M8" s="22">
        <v>1124350.0</v>
      </c>
      <c r="N8" s="28" t="s">
        <v>182</v>
      </c>
      <c r="O8" s="28" t="s">
        <v>183</v>
      </c>
      <c r="P8" s="28" t="s">
        <v>184</v>
      </c>
      <c r="Q8" s="28" t="s">
        <v>185</v>
      </c>
      <c r="R8" s="29" t="s">
        <v>116</v>
      </c>
      <c r="S8" s="29" t="s">
        <v>65</v>
      </c>
      <c r="T8" s="29">
        <v>3.6057438E7</v>
      </c>
      <c r="U8" s="30" t="s">
        <v>633</v>
      </c>
      <c r="V8" s="30" t="s">
        <v>187</v>
      </c>
      <c r="W8" s="30" t="s">
        <v>188</v>
      </c>
      <c r="X8" s="31" t="s">
        <v>189</v>
      </c>
      <c r="Y8" s="31" t="s">
        <v>190</v>
      </c>
      <c r="Z8" s="31" t="s">
        <v>191</v>
      </c>
      <c r="AA8" s="31" t="s">
        <v>192</v>
      </c>
    </row>
    <row r="9">
      <c r="A9" s="13" t="s">
        <v>195</v>
      </c>
      <c r="B9" s="16" t="s">
        <v>196</v>
      </c>
      <c r="C9" s="16" t="s">
        <v>197</v>
      </c>
      <c r="D9" s="16">
        <v>3.0</v>
      </c>
      <c r="E9" s="16" t="s">
        <v>199</v>
      </c>
      <c r="F9" s="16" t="s">
        <v>200</v>
      </c>
      <c r="G9" s="20">
        <v>45463.0</v>
      </c>
      <c r="H9" s="22">
        <v>1556200.0</v>
      </c>
      <c r="I9" s="22">
        <v>348300.0</v>
      </c>
      <c r="J9" s="22">
        <v>1900000.0</v>
      </c>
      <c r="K9" s="23">
        <v>0.1</v>
      </c>
      <c r="L9" s="24">
        <f t="shared" si="1"/>
        <v>190000</v>
      </c>
      <c r="M9" s="22">
        <v>964150.0</v>
      </c>
      <c r="N9" s="28" t="s">
        <v>204</v>
      </c>
      <c r="O9" s="54" t="s">
        <v>205</v>
      </c>
      <c r="P9" s="28" t="s">
        <v>206</v>
      </c>
      <c r="Q9" s="28" t="s">
        <v>207</v>
      </c>
      <c r="R9" s="29" t="s">
        <v>116</v>
      </c>
      <c r="S9" s="29" t="s">
        <v>65</v>
      </c>
      <c r="T9" s="29">
        <v>3.17038149E8</v>
      </c>
      <c r="U9" s="30" t="s">
        <v>208</v>
      </c>
      <c r="V9" s="30" t="s">
        <v>209</v>
      </c>
      <c r="W9" s="30" t="s">
        <v>210</v>
      </c>
      <c r="X9" s="31" t="s">
        <v>211</v>
      </c>
      <c r="Y9" s="55">
        <v>3.514507E7</v>
      </c>
      <c r="Z9" s="55" t="s">
        <v>212</v>
      </c>
      <c r="AA9" s="55" t="s">
        <v>213</v>
      </c>
    </row>
    <row r="10">
      <c r="A10" s="13" t="s">
        <v>218</v>
      </c>
      <c r="B10" s="16" t="s">
        <v>219</v>
      </c>
      <c r="C10" s="16" t="s">
        <v>220</v>
      </c>
      <c r="D10" s="16">
        <v>3.0</v>
      </c>
      <c r="E10" s="16" t="s">
        <v>222</v>
      </c>
      <c r="F10" s="16" t="s">
        <v>223</v>
      </c>
      <c r="G10" s="20">
        <v>45231.0</v>
      </c>
      <c r="H10" s="22">
        <v>1600000.0</v>
      </c>
      <c r="I10" s="22">
        <v>0.0</v>
      </c>
      <c r="J10" s="22">
        <v>1600000.0</v>
      </c>
      <c r="K10" s="23">
        <v>0.1</v>
      </c>
      <c r="L10" s="24">
        <f t="shared" si="1"/>
        <v>160000</v>
      </c>
      <c r="M10" s="22"/>
      <c r="N10" s="28" t="s">
        <v>224</v>
      </c>
      <c r="O10" s="54" t="s">
        <v>225</v>
      </c>
      <c r="P10" s="54" t="s">
        <v>226</v>
      </c>
      <c r="Q10" s="28" t="s">
        <v>227</v>
      </c>
      <c r="R10" s="29" t="s">
        <v>160</v>
      </c>
      <c r="S10" s="29" t="s">
        <v>65</v>
      </c>
      <c r="T10" s="29">
        <v>1.7400013519E10</v>
      </c>
      <c r="U10" s="30" t="s">
        <v>163</v>
      </c>
      <c r="V10" s="30" t="s">
        <v>163</v>
      </c>
      <c r="W10" s="30" t="s">
        <v>163</v>
      </c>
      <c r="X10" s="31" t="s">
        <v>228</v>
      </c>
      <c r="Y10" s="55" t="s">
        <v>229</v>
      </c>
      <c r="Z10" s="55" t="s">
        <v>230</v>
      </c>
      <c r="AA10" s="55" t="s">
        <v>231</v>
      </c>
    </row>
    <row r="11">
      <c r="A11" s="13" t="s">
        <v>234</v>
      </c>
      <c r="B11" s="16" t="s">
        <v>235</v>
      </c>
      <c r="C11" s="16" t="s">
        <v>237</v>
      </c>
      <c r="D11" s="16">
        <v>2.0</v>
      </c>
      <c r="E11" s="16" t="s">
        <v>239</v>
      </c>
      <c r="F11" s="16" t="s">
        <v>240</v>
      </c>
      <c r="G11" s="20">
        <v>45143.0</v>
      </c>
      <c r="H11" s="60">
        <v>650000.0</v>
      </c>
      <c r="I11" s="60">
        <v>88800.0</v>
      </c>
      <c r="J11" s="60">
        <v>738800.0</v>
      </c>
      <c r="K11" s="61">
        <v>0.1</v>
      </c>
      <c r="L11" s="24">
        <f t="shared" si="1"/>
        <v>73880</v>
      </c>
      <c r="M11" s="62"/>
      <c r="N11" s="28" t="s">
        <v>244</v>
      </c>
      <c r="O11" s="54" t="s">
        <v>245</v>
      </c>
      <c r="P11" s="54" t="s">
        <v>246</v>
      </c>
      <c r="Q11" s="28" t="s">
        <v>247</v>
      </c>
      <c r="R11" s="29" t="s">
        <v>248</v>
      </c>
      <c r="S11" s="29" t="s">
        <v>249</v>
      </c>
      <c r="T11" s="29">
        <v>2.75132009E8</v>
      </c>
      <c r="U11" s="30" t="s">
        <v>250</v>
      </c>
      <c r="V11" s="30" t="s">
        <v>251</v>
      </c>
      <c r="W11" s="30" t="s">
        <v>243</v>
      </c>
      <c r="X11" s="31" t="s">
        <v>252</v>
      </c>
      <c r="Y11" s="55" t="s">
        <v>253</v>
      </c>
      <c r="Z11" s="55" t="s">
        <v>254</v>
      </c>
      <c r="AA11" s="55" t="s">
        <v>255</v>
      </c>
    </row>
    <row r="12" hidden="1">
      <c r="A12" s="66" t="s">
        <v>259</v>
      </c>
      <c r="B12" s="16" t="s">
        <v>260</v>
      </c>
      <c r="C12" s="16" t="s">
        <v>261</v>
      </c>
      <c r="D12" s="16">
        <v>3.0</v>
      </c>
      <c r="E12" s="16" t="s">
        <v>263</v>
      </c>
      <c r="F12" s="16" t="s">
        <v>264</v>
      </c>
      <c r="G12" s="20"/>
      <c r="H12" s="22">
        <v>0.0</v>
      </c>
      <c r="I12" s="22">
        <v>0.0</v>
      </c>
      <c r="J12" s="22">
        <v>0.0</v>
      </c>
      <c r="K12" s="23">
        <v>0.0</v>
      </c>
      <c r="L12" s="24">
        <f t="shared" si="1"/>
        <v>0</v>
      </c>
      <c r="M12" s="22"/>
      <c r="N12" s="54" t="s">
        <v>265</v>
      </c>
      <c r="O12" s="54" t="s">
        <v>266</v>
      </c>
      <c r="P12" s="54" t="s">
        <v>267</v>
      </c>
      <c r="Q12" s="28" t="s">
        <v>268</v>
      </c>
      <c r="R12" s="29" t="s">
        <v>269</v>
      </c>
      <c r="S12" s="29" t="s">
        <v>270</v>
      </c>
      <c r="T12" s="29">
        <v>4.39202469E9</v>
      </c>
      <c r="U12" s="30" t="s">
        <v>150</v>
      </c>
      <c r="V12" s="30" t="s">
        <v>150</v>
      </c>
      <c r="W12" s="30" t="s">
        <v>150</v>
      </c>
      <c r="X12" s="55" t="s">
        <v>271</v>
      </c>
      <c r="Y12" s="55">
        <v>1.020775428E9</v>
      </c>
      <c r="Z12" s="55" t="s">
        <v>272</v>
      </c>
      <c r="AA12" s="55" t="s">
        <v>273</v>
      </c>
    </row>
    <row r="13">
      <c r="A13" s="13" t="s">
        <v>276</v>
      </c>
      <c r="B13" s="16" t="s">
        <v>277</v>
      </c>
      <c r="C13" s="16" t="s">
        <v>278</v>
      </c>
      <c r="D13" s="16">
        <v>3.0</v>
      </c>
      <c r="E13" s="16" t="s">
        <v>279</v>
      </c>
      <c r="F13" s="16" t="s">
        <v>280</v>
      </c>
      <c r="G13" s="20">
        <v>45323.0</v>
      </c>
      <c r="H13" s="22">
        <v>1600000.0</v>
      </c>
      <c r="I13" s="22">
        <v>0.0</v>
      </c>
      <c r="J13" s="22">
        <v>1600000.0</v>
      </c>
      <c r="K13" s="23">
        <v>0.1</v>
      </c>
      <c r="L13" s="24">
        <f t="shared" si="1"/>
        <v>160000</v>
      </c>
      <c r="M13" s="22"/>
      <c r="N13" s="54" t="s">
        <v>281</v>
      </c>
      <c r="O13" s="67" t="s">
        <v>225</v>
      </c>
      <c r="P13" s="54" t="s">
        <v>282</v>
      </c>
      <c r="Q13" s="54" t="s">
        <v>283</v>
      </c>
      <c r="R13" s="49"/>
      <c r="S13" s="29" t="s">
        <v>281</v>
      </c>
      <c r="T13" s="49"/>
      <c r="U13" s="30" t="s">
        <v>150</v>
      </c>
      <c r="V13" s="30" t="s">
        <v>150</v>
      </c>
      <c r="W13" s="30" t="s">
        <v>150</v>
      </c>
      <c r="X13" s="55" t="s">
        <v>284</v>
      </c>
      <c r="Y13" s="55" t="s">
        <v>285</v>
      </c>
      <c r="Z13" s="55" t="s">
        <v>286</v>
      </c>
      <c r="AA13" s="55" t="s">
        <v>287</v>
      </c>
    </row>
    <row r="14">
      <c r="A14" s="13" t="s">
        <v>291</v>
      </c>
      <c r="B14" s="16" t="s">
        <v>292</v>
      </c>
      <c r="C14" s="16" t="s">
        <v>293</v>
      </c>
      <c r="D14" s="16">
        <v>3.0</v>
      </c>
      <c r="E14" s="16" t="s">
        <v>294</v>
      </c>
      <c r="F14" s="16" t="s">
        <v>295</v>
      </c>
      <c r="G14" s="20">
        <v>45323.0</v>
      </c>
      <c r="H14" s="22">
        <v>1480400.0</v>
      </c>
      <c r="I14" s="22">
        <v>0.0</v>
      </c>
      <c r="J14" s="22">
        <v>1480400.0</v>
      </c>
      <c r="K14" s="23">
        <v>0.1</v>
      </c>
      <c r="L14" s="24">
        <f t="shared" si="1"/>
        <v>148040</v>
      </c>
      <c r="M14" s="22">
        <v>752100.0</v>
      </c>
      <c r="N14" s="54" t="s">
        <v>296</v>
      </c>
      <c r="O14" s="54">
        <v>3.114951177E9</v>
      </c>
      <c r="P14" s="54" t="s">
        <v>297</v>
      </c>
      <c r="Q14" s="54" t="s">
        <v>298</v>
      </c>
      <c r="R14" s="49"/>
      <c r="S14" s="29" t="s">
        <v>296</v>
      </c>
      <c r="T14" s="49"/>
      <c r="U14" s="30" t="s">
        <v>150</v>
      </c>
      <c r="V14" s="30" t="s">
        <v>150</v>
      </c>
      <c r="W14" s="30" t="s">
        <v>150</v>
      </c>
      <c r="X14" s="55" t="s">
        <v>299</v>
      </c>
      <c r="Y14" s="55" t="s">
        <v>300</v>
      </c>
      <c r="Z14" s="55">
        <v>3.118068748E9</v>
      </c>
      <c r="AA14" s="55" t="s">
        <v>301</v>
      </c>
    </row>
    <row r="15">
      <c r="A15" s="13" t="s">
        <v>304</v>
      </c>
      <c r="B15" s="16" t="s">
        <v>305</v>
      </c>
      <c r="C15" s="16" t="s">
        <v>307</v>
      </c>
      <c r="D15" s="16">
        <v>3.0</v>
      </c>
      <c r="E15" s="16" t="s">
        <v>308</v>
      </c>
      <c r="F15" s="16" t="s">
        <v>309</v>
      </c>
      <c r="G15" s="20">
        <v>45461.0</v>
      </c>
      <c r="H15" s="22">
        <v>1700000.0</v>
      </c>
      <c r="I15" s="22">
        <v>0.0</v>
      </c>
      <c r="J15" s="22">
        <v>1700000.0</v>
      </c>
      <c r="K15" s="23">
        <v>0.1</v>
      </c>
      <c r="L15" s="24">
        <f t="shared" si="1"/>
        <v>170000</v>
      </c>
      <c r="M15" s="22">
        <v>861900.0</v>
      </c>
      <c r="N15" s="54" t="s">
        <v>310</v>
      </c>
      <c r="O15" s="54" t="s">
        <v>311</v>
      </c>
      <c r="P15" s="54" t="s">
        <v>312</v>
      </c>
      <c r="Q15" s="54" t="s">
        <v>313</v>
      </c>
      <c r="R15" s="29" t="s">
        <v>314</v>
      </c>
      <c r="S15" s="29" t="s">
        <v>315</v>
      </c>
      <c r="T15" s="29">
        <v>2.4436835E7</v>
      </c>
      <c r="U15" s="30" t="s">
        <v>150</v>
      </c>
      <c r="V15" s="30" t="s">
        <v>150</v>
      </c>
      <c r="W15" s="30" t="s">
        <v>150</v>
      </c>
      <c r="X15" s="55" t="s">
        <v>316</v>
      </c>
      <c r="Y15" s="55" t="s">
        <v>317</v>
      </c>
      <c r="Z15" s="55" t="s">
        <v>318</v>
      </c>
      <c r="AA15" s="55" t="s">
        <v>319</v>
      </c>
    </row>
    <row r="16">
      <c r="A16" s="13" t="s">
        <v>323</v>
      </c>
      <c r="B16" s="16" t="s">
        <v>324</v>
      </c>
      <c r="C16" s="16" t="s">
        <v>325</v>
      </c>
      <c r="D16" s="16">
        <v>3.0</v>
      </c>
      <c r="E16" s="16" t="s">
        <v>327</v>
      </c>
      <c r="F16" s="16" t="s">
        <v>328</v>
      </c>
      <c r="G16" s="20">
        <v>45355.0</v>
      </c>
      <c r="H16" s="22">
        <v>1021768.0</v>
      </c>
      <c r="I16" s="22">
        <v>85000.0</v>
      </c>
      <c r="J16" s="24">
        <f>H16+I16</f>
        <v>1106768</v>
      </c>
      <c r="K16" s="23">
        <v>0.1</v>
      </c>
      <c r="L16" s="24">
        <f t="shared" si="1"/>
        <v>110676.8</v>
      </c>
      <c r="M16" s="22">
        <v>560284.0</v>
      </c>
      <c r="N16" s="54" t="s">
        <v>90</v>
      </c>
      <c r="O16" s="54" t="s">
        <v>332</v>
      </c>
      <c r="P16" s="54" t="s">
        <v>91</v>
      </c>
      <c r="Q16" s="54" t="s">
        <v>333</v>
      </c>
      <c r="R16" s="29" t="s">
        <v>334</v>
      </c>
      <c r="S16" s="29" t="s">
        <v>65</v>
      </c>
      <c r="T16" s="29" t="s">
        <v>335</v>
      </c>
      <c r="U16" s="30" t="s">
        <v>336</v>
      </c>
      <c r="V16" s="30" t="s">
        <v>337</v>
      </c>
      <c r="W16" s="30" t="s">
        <v>330</v>
      </c>
      <c r="X16" s="55" t="s">
        <v>338</v>
      </c>
      <c r="Y16" s="55" t="s">
        <v>339</v>
      </c>
      <c r="Z16" s="55" t="s">
        <v>340</v>
      </c>
      <c r="AA16" s="55" t="s">
        <v>341</v>
      </c>
    </row>
    <row r="17" hidden="1">
      <c r="A17" s="68" t="s">
        <v>345</v>
      </c>
      <c r="B17" s="16" t="s">
        <v>346</v>
      </c>
      <c r="C17" s="44" t="s">
        <v>347</v>
      </c>
      <c r="D17" s="16">
        <v>4.0</v>
      </c>
      <c r="E17" s="16" t="s">
        <v>348</v>
      </c>
      <c r="F17" s="44" t="s">
        <v>349</v>
      </c>
      <c r="G17" s="43"/>
      <c r="H17" s="24"/>
      <c r="I17" s="24"/>
      <c r="J17" s="22">
        <v>1000000.0</v>
      </c>
      <c r="K17" s="16" t="s">
        <v>350</v>
      </c>
      <c r="L17" s="24" t="str">
        <f t="shared" si="1"/>
        <v>#VALUE!</v>
      </c>
      <c r="M17" s="22"/>
      <c r="N17" s="54" t="s">
        <v>352</v>
      </c>
      <c r="O17" s="69" t="s">
        <v>353</v>
      </c>
      <c r="P17" s="54" t="s">
        <v>354</v>
      </c>
      <c r="Q17" s="54" t="s">
        <v>355</v>
      </c>
      <c r="R17" s="29" t="s">
        <v>160</v>
      </c>
      <c r="S17" s="29" t="s">
        <v>356</v>
      </c>
      <c r="T17" s="29" t="s">
        <v>357</v>
      </c>
      <c r="U17" s="30" t="s">
        <v>358</v>
      </c>
      <c r="V17" s="30" t="s">
        <v>359</v>
      </c>
      <c r="W17" s="30" t="s">
        <v>360</v>
      </c>
      <c r="X17" s="55"/>
      <c r="Y17" s="70"/>
      <c r="Z17" s="70"/>
      <c r="AA17" s="70"/>
    </row>
    <row r="18">
      <c r="A18" s="13" t="s">
        <v>361</v>
      </c>
      <c r="B18" s="16" t="s">
        <v>362</v>
      </c>
      <c r="C18" s="44" t="s">
        <v>363</v>
      </c>
      <c r="D18" s="16">
        <v>3.0</v>
      </c>
      <c r="E18" s="16" t="s">
        <v>365</v>
      </c>
      <c r="F18" s="16" t="s">
        <v>366</v>
      </c>
      <c r="G18" s="20">
        <v>45362.0</v>
      </c>
      <c r="H18" s="22">
        <v>1025000.0</v>
      </c>
      <c r="I18" s="22">
        <v>219500.0</v>
      </c>
      <c r="J18" s="22">
        <v>1200000.0</v>
      </c>
      <c r="K18" s="73">
        <v>0.0833</v>
      </c>
      <c r="L18" s="24">
        <f t="shared" si="1"/>
        <v>99960</v>
      </c>
      <c r="M18" s="22">
        <v>634150.0</v>
      </c>
      <c r="N18" s="54" t="s">
        <v>369</v>
      </c>
      <c r="O18" s="54" t="s">
        <v>370</v>
      </c>
      <c r="P18" s="54" t="s">
        <v>371</v>
      </c>
      <c r="Q18" s="54" t="s">
        <v>372</v>
      </c>
      <c r="R18" s="29" t="s">
        <v>116</v>
      </c>
      <c r="S18" s="29" t="s">
        <v>373</v>
      </c>
      <c r="T18" s="29" t="s">
        <v>374</v>
      </c>
      <c r="U18" s="30" t="s">
        <v>375</v>
      </c>
      <c r="V18" s="30">
        <v>3.173731536E9</v>
      </c>
      <c r="W18" s="30" t="s">
        <v>376</v>
      </c>
      <c r="X18" s="55" t="s">
        <v>377</v>
      </c>
      <c r="Y18" s="55" t="s">
        <v>378</v>
      </c>
      <c r="Z18" s="55" t="s">
        <v>379</v>
      </c>
      <c r="AA18" s="55" t="s">
        <v>380</v>
      </c>
    </row>
    <row r="19">
      <c r="A19" s="13" t="s">
        <v>383</v>
      </c>
      <c r="B19" s="16" t="s">
        <v>384</v>
      </c>
      <c r="C19" s="44" t="s">
        <v>386</v>
      </c>
      <c r="D19" s="16">
        <v>3.0</v>
      </c>
      <c r="E19" s="16" t="s">
        <v>387</v>
      </c>
      <c r="F19" s="16" t="s">
        <v>388</v>
      </c>
      <c r="G19" s="20">
        <v>45468.0</v>
      </c>
      <c r="H19" s="22">
        <v>1475600.0</v>
      </c>
      <c r="I19" s="22">
        <v>263800.0</v>
      </c>
      <c r="J19" s="22">
        <f t="shared" ref="J19:J20" si="2">H19+I19</f>
        <v>1739400</v>
      </c>
      <c r="K19" s="23">
        <v>0.1</v>
      </c>
      <c r="L19" s="24">
        <f t="shared" si="1"/>
        <v>173940</v>
      </c>
      <c r="M19" s="22">
        <v>875157.0</v>
      </c>
      <c r="N19" s="54" t="s">
        <v>391</v>
      </c>
      <c r="O19" s="54" t="s">
        <v>392</v>
      </c>
      <c r="P19" s="54" t="s">
        <v>393</v>
      </c>
      <c r="Q19" s="54" t="s">
        <v>394</v>
      </c>
      <c r="R19" s="49"/>
      <c r="S19" s="49"/>
      <c r="T19" s="49"/>
      <c r="U19" s="30" t="s">
        <v>395</v>
      </c>
      <c r="V19" s="30">
        <v>3.17862471E9</v>
      </c>
      <c r="W19" s="30" t="s">
        <v>390</v>
      </c>
      <c r="X19" s="55" t="s">
        <v>396</v>
      </c>
      <c r="Y19" s="55">
        <v>1.016040196E9</v>
      </c>
      <c r="Z19" s="55">
        <v>3.105893241E9</v>
      </c>
      <c r="AA19" s="55" t="s">
        <v>397</v>
      </c>
    </row>
    <row r="20">
      <c r="A20" s="13" t="s">
        <v>401</v>
      </c>
      <c r="B20" s="16" t="s">
        <v>402</v>
      </c>
      <c r="C20" s="44" t="s">
        <v>405</v>
      </c>
      <c r="D20" s="16">
        <v>4.0</v>
      </c>
      <c r="E20" s="16" t="s">
        <v>407</v>
      </c>
      <c r="F20" s="16" t="s">
        <v>408</v>
      </c>
      <c r="G20" s="20">
        <v>45515.0</v>
      </c>
      <c r="H20" s="22">
        <v>1750119.0</v>
      </c>
      <c r="I20" s="22">
        <v>325500.0</v>
      </c>
      <c r="J20" s="22">
        <f t="shared" si="2"/>
        <v>2075619</v>
      </c>
      <c r="K20" s="23">
        <v>0.1</v>
      </c>
      <c r="L20" s="24">
        <f t="shared" si="1"/>
        <v>207561.9</v>
      </c>
      <c r="M20" s="22">
        <v>1049710.0</v>
      </c>
      <c r="N20" s="54" t="s">
        <v>414</v>
      </c>
      <c r="O20" s="54" t="s">
        <v>415</v>
      </c>
      <c r="P20" s="54" t="s">
        <v>416</v>
      </c>
      <c r="Q20" s="54" t="s">
        <v>417</v>
      </c>
      <c r="R20" s="29" t="s">
        <v>418</v>
      </c>
      <c r="S20" s="29" t="s">
        <v>419</v>
      </c>
      <c r="T20" s="29">
        <v>3.60646657414E11</v>
      </c>
      <c r="U20" s="30" t="s">
        <v>420</v>
      </c>
      <c r="V20" s="65">
        <v>3.002337656E9</v>
      </c>
      <c r="W20" s="30" t="s">
        <v>412</v>
      </c>
      <c r="X20" s="55" t="s">
        <v>421</v>
      </c>
      <c r="Y20" s="55">
        <v>5.3053626E7</v>
      </c>
      <c r="Z20" s="55" t="s">
        <v>422</v>
      </c>
      <c r="AA20" s="55" t="s">
        <v>423</v>
      </c>
    </row>
    <row r="21">
      <c r="A21" s="13" t="s">
        <v>426</v>
      </c>
      <c r="B21" s="16" t="s">
        <v>427</v>
      </c>
      <c r="C21" s="44" t="s">
        <v>429</v>
      </c>
      <c r="D21" s="16">
        <v>3.0</v>
      </c>
      <c r="E21" s="16" t="s">
        <v>430</v>
      </c>
      <c r="F21" s="16" t="s">
        <v>431</v>
      </c>
      <c r="G21" s="20">
        <v>45200.0</v>
      </c>
      <c r="H21" s="22">
        <v>1900000.0</v>
      </c>
      <c r="I21" s="22">
        <v>0.0</v>
      </c>
      <c r="J21" s="22">
        <v>1800000.0</v>
      </c>
      <c r="K21" s="23">
        <v>0.1</v>
      </c>
      <c r="L21" s="24">
        <f t="shared" si="1"/>
        <v>180000</v>
      </c>
      <c r="M21" s="22">
        <v>995420.0</v>
      </c>
      <c r="N21" s="28" t="s">
        <v>433</v>
      </c>
      <c r="O21" s="54" t="s">
        <v>434</v>
      </c>
      <c r="P21" s="54" t="s">
        <v>435</v>
      </c>
      <c r="Q21" s="54" t="s">
        <v>436</v>
      </c>
      <c r="R21" s="29" t="s">
        <v>116</v>
      </c>
      <c r="S21" s="29" t="s">
        <v>65</v>
      </c>
      <c r="T21" s="42" t="s">
        <v>117</v>
      </c>
      <c r="U21" s="30" t="s">
        <v>150</v>
      </c>
      <c r="V21" s="30" t="s">
        <v>150</v>
      </c>
      <c r="W21" s="30" t="s">
        <v>150</v>
      </c>
      <c r="X21" s="55" t="s">
        <v>437</v>
      </c>
      <c r="Y21" s="55">
        <v>1.030674606E9</v>
      </c>
      <c r="Z21" s="55" t="s">
        <v>438</v>
      </c>
      <c r="AA21" s="55" t="s">
        <v>439</v>
      </c>
    </row>
    <row r="22">
      <c r="A22" s="13" t="s">
        <v>446</v>
      </c>
      <c r="B22" s="16" t="s">
        <v>447</v>
      </c>
      <c r="C22" s="44" t="s">
        <v>450</v>
      </c>
      <c r="D22" s="16">
        <v>3.0</v>
      </c>
      <c r="E22" s="16" t="s">
        <v>452</v>
      </c>
      <c r="F22" s="16" t="s">
        <v>453</v>
      </c>
      <c r="G22" s="20">
        <v>45323.0</v>
      </c>
      <c r="H22" s="22">
        <v>934125.0</v>
      </c>
      <c r="I22" s="22">
        <v>165875.0</v>
      </c>
      <c r="J22" s="22">
        <v>1100000.0</v>
      </c>
      <c r="K22" s="23">
        <v>0.1</v>
      </c>
      <c r="L22" s="24">
        <f t="shared" si="1"/>
        <v>110000</v>
      </c>
      <c r="M22" s="22">
        <v>561900.0</v>
      </c>
      <c r="N22" s="54" t="s">
        <v>458</v>
      </c>
      <c r="O22" s="54" t="s">
        <v>459</v>
      </c>
      <c r="P22" s="54" t="s">
        <v>460</v>
      </c>
      <c r="Q22" s="54" t="s">
        <v>461</v>
      </c>
      <c r="R22" s="29" t="s">
        <v>160</v>
      </c>
      <c r="S22" s="29" t="s">
        <v>65</v>
      </c>
      <c r="T22" s="29">
        <v>4.896943192E9</v>
      </c>
      <c r="U22" s="30" t="s">
        <v>462</v>
      </c>
      <c r="V22" s="30">
        <v>3.212964471E9</v>
      </c>
      <c r="W22" s="30" t="s">
        <v>456</v>
      </c>
      <c r="X22" s="55" t="s">
        <v>463</v>
      </c>
      <c r="Y22" s="55">
        <v>1.000514053E9</v>
      </c>
      <c r="Z22" s="55">
        <v>3.006980083E9</v>
      </c>
      <c r="AA22" s="55" t="s">
        <v>464</v>
      </c>
    </row>
    <row r="23">
      <c r="A23" s="13" t="s">
        <v>466</v>
      </c>
      <c r="B23" s="79" t="s">
        <v>467</v>
      </c>
      <c r="C23" s="80" t="s">
        <v>469</v>
      </c>
      <c r="D23" s="79">
        <v>4.0</v>
      </c>
      <c r="E23" s="79" t="s">
        <v>471</v>
      </c>
      <c r="F23" s="79" t="s">
        <v>453</v>
      </c>
      <c r="G23" s="81">
        <v>45241.0</v>
      </c>
      <c r="H23" s="82">
        <v>2811000.0</v>
      </c>
      <c r="I23" s="82">
        <v>436000.0</v>
      </c>
      <c r="J23" s="82">
        <v>3247000.0</v>
      </c>
      <c r="K23" s="83">
        <v>0.09</v>
      </c>
      <c r="L23" s="24">
        <f t="shared" si="1"/>
        <v>292230</v>
      </c>
      <c r="M23" s="22">
        <v>1611900.0</v>
      </c>
      <c r="N23" s="28" t="s">
        <v>476</v>
      </c>
      <c r="O23" s="28">
        <v>3.166384003E9</v>
      </c>
      <c r="P23" s="28" t="s">
        <v>477</v>
      </c>
      <c r="Q23" s="54">
        <v>2.7231357E7</v>
      </c>
      <c r="R23" s="29" t="s">
        <v>116</v>
      </c>
      <c r="S23" s="29" t="s">
        <v>65</v>
      </c>
      <c r="T23" s="85" t="s">
        <v>478</v>
      </c>
      <c r="U23" s="30" t="s">
        <v>479</v>
      </c>
      <c r="V23" s="30">
        <v>3.227068545E9</v>
      </c>
      <c r="W23" s="86" t="s">
        <v>474</v>
      </c>
      <c r="X23" s="55" t="s">
        <v>480</v>
      </c>
      <c r="Y23" s="55" t="s">
        <v>481</v>
      </c>
      <c r="Z23" s="55" t="s">
        <v>482</v>
      </c>
      <c r="AA23" s="55" t="s">
        <v>483</v>
      </c>
    </row>
    <row r="24">
      <c r="A24" s="13" t="s">
        <v>486</v>
      </c>
      <c r="B24" s="79" t="s">
        <v>487</v>
      </c>
      <c r="C24" s="80" t="s">
        <v>489</v>
      </c>
      <c r="D24" s="79">
        <v>4.0</v>
      </c>
      <c r="E24" s="79" t="s">
        <v>491</v>
      </c>
      <c r="F24" s="79" t="s">
        <v>453</v>
      </c>
      <c r="G24" s="81">
        <v>45267.0</v>
      </c>
      <c r="H24" s="22">
        <v>2133000.0</v>
      </c>
      <c r="I24" s="82">
        <v>367000.0</v>
      </c>
      <c r="J24" s="22">
        <f t="shared" ref="J24:J26" si="3">H24-I24</f>
        <v>1766000</v>
      </c>
      <c r="K24" s="83">
        <v>0.09</v>
      </c>
      <c r="L24" s="24">
        <f t="shared" si="1"/>
        <v>158940</v>
      </c>
      <c r="M24" s="22">
        <v>1261900.0</v>
      </c>
      <c r="N24" s="28" t="s">
        <v>494</v>
      </c>
      <c r="O24" s="28">
        <v>3.008997767E9</v>
      </c>
      <c r="P24" s="28" t="s">
        <v>495</v>
      </c>
      <c r="Q24" s="54">
        <v>1.018420488E9</v>
      </c>
      <c r="R24" s="29" t="s">
        <v>496</v>
      </c>
      <c r="S24" s="29" t="s">
        <v>65</v>
      </c>
      <c r="T24" s="91" t="s">
        <v>497</v>
      </c>
      <c r="U24" s="30" t="s">
        <v>420</v>
      </c>
      <c r="V24" s="30">
        <v>3.002337656E9</v>
      </c>
      <c r="W24" s="30" t="s">
        <v>412</v>
      </c>
      <c r="X24" s="55" t="s">
        <v>498</v>
      </c>
      <c r="Y24" s="55">
        <v>1.096186392E9</v>
      </c>
      <c r="Z24" s="55">
        <v>3.123137555E9</v>
      </c>
      <c r="AA24" s="55" t="s">
        <v>499</v>
      </c>
    </row>
    <row r="25" hidden="1">
      <c r="A25" s="68" t="s">
        <v>504</v>
      </c>
      <c r="B25" s="79" t="s">
        <v>505</v>
      </c>
      <c r="C25" s="80" t="s">
        <v>507</v>
      </c>
      <c r="D25" s="79">
        <v>4.0</v>
      </c>
      <c r="E25" s="79" t="s">
        <v>508</v>
      </c>
      <c r="F25" s="79" t="s">
        <v>453</v>
      </c>
      <c r="G25" s="92"/>
      <c r="H25" s="22">
        <v>2600000.0</v>
      </c>
      <c r="I25" s="82"/>
      <c r="J25" s="22">
        <f t="shared" si="3"/>
        <v>2600000</v>
      </c>
      <c r="K25" s="83">
        <v>0.09</v>
      </c>
      <c r="L25" s="24">
        <f t="shared" si="1"/>
        <v>234000</v>
      </c>
      <c r="M25" s="22"/>
      <c r="N25" s="28" t="s">
        <v>510</v>
      </c>
      <c r="O25" s="28">
        <v>3.173009891E9</v>
      </c>
      <c r="P25" s="28" t="s">
        <v>477</v>
      </c>
      <c r="Q25" s="54">
        <v>1.020788194E9</v>
      </c>
      <c r="R25" s="29"/>
      <c r="S25" s="29"/>
      <c r="T25" s="85"/>
      <c r="U25" s="30" t="s">
        <v>420</v>
      </c>
      <c r="V25" s="30">
        <v>3.002337656E9</v>
      </c>
      <c r="W25" s="30" t="s">
        <v>412</v>
      </c>
      <c r="X25" s="55"/>
      <c r="Y25" s="70"/>
      <c r="Z25" s="70"/>
      <c r="AA25" s="55"/>
    </row>
    <row r="26" ht="25.5" customHeight="1">
      <c r="A26" s="13" t="s">
        <v>511</v>
      </c>
      <c r="B26" s="79" t="s">
        <v>512</v>
      </c>
      <c r="C26" s="80" t="s">
        <v>514</v>
      </c>
      <c r="D26" s="79">
        <v>4.0</v>
      </c>
      <c r="E26" s="79" t="s">
        <v>516</v>
      </c>
      <c r="F26" s="79" t="s">
        <v>453</v>
      </c>
      <c r="G26" s="81">
        <v>45294.0</v>
      </c>
      <c r="H26" s="22">
        <v>1205000.0</v>
      </c>
      <c r="I26" s="82">
        <v>156000.0</v>
      </c>
      <c r="J26" s="22">
        <f t="shared" si="3"/>
        <v>1049000</v>
      </c>
      <c r="K26" s="83">
        <v>0.1</v>
      </c>
      <c r="L26" s="24">
        <f t="shared" si="1"/>
        <v>104900</v>
      </c>
      <c r="M26" s="22">
        <v>6869900.0</v>
      </c>
      <c r="N26" s="28" t="s">
        <v>520</v>
      </c>
      <c r="O26" s="28">
        <v>3.10214153E9</v>
      </c>
      <c r="P26" s="28" t="s">
        <v>521</v>
      </c>
      <c r="Q26" s="54">
        <v>1.070017962E9</v>
      </c>
      <c r="R26" s="29" t="s">
        <v>522</v>
      </c>
      <c r="S26" s="29" t="s">
        <v>65</v>
      </c>
      <c r="T26" s="85" t="s">
        <v>523</v>
      </c>
      <c r="U26" s="30" t="s">
        <v>524</v>
      </c>
      <c r="V26" s="30">
        <v>3.134449866E9</v>
      </c>
      <c r="W26" s="30" t="s">
        <v>518</v>
      </c>
      <c r="X26" s="55" t="s">
        <v>525</v>
      </c>
      <c r="Y26" s="55">
        <v>5.249124E7</v>
      </c>
      <c r="Z26" s="55">
        <v>3.013702545E9</v>
      </c>
      <c r="AA26" s="55" t="s">
        <v>526</v>
      </c>
    </row>
    <row r="27">
      <c r="A27" s="13" t="s">
        <v>532</v>
      </c>
      <c r="B27" s="79" t="s">
        <v>533</v>
      </c>
      <c r="C27" s="80" t="s">
        <v>535</v>
      </c>
      <c r="D27" s="79">
        <v>4.0</v>
      </c>
      <c r="E27" s="79" t="s">
        <v>537</v>
      </c>
      <c r="F27" s="79" t="s">
        <v>538</v>
      </c>
      <c r="G27" s="81">
        <v>45505.0</v>
      </c>
      <c r="H27" s="22">
        <v>1368000.0</v>
      </c>
      <c r="I27" s="82">
        <v>232000.0</v>
      </c>
      <c r="J27" s="22">
        <f>H27+I27</f>
        <v>1600000</v>
      </c>
      <c r="K27" s="83">
        <v>0.1</v>
      </c>
      <c r="L27" s="24">
        <f t="shared" si="1"/>
        <v>160000</v>
      </c>
      <c r="M27" s="22">
        <v>811900.0</v>
      </c>
      <c r="N27" s="28" t="s">
        <v>543</v>
      </c>
      <c r="O27" s="28">
        <v>3.012413763E9</v>
      </c>
      <c r="P27" s="28" t="s">
        <v>158</v>
      </c>
      <c r="Q27" s="54">
        <v>1.022329702E9</v>
      </c>
      <c r="R27" s="29" t="s">
        <v>522</v>
      </c>
      <c r="S27" s="29" t="s">
        <v>65</v>
      </c>
      <c r="T27" s="85" t="s">
        <v>544</v>
      </c>
      <c r="U27" s="30"/>
      <c r="V27" s="30">
        <v>3.142455211E9</v>
      </c>
      <c r="W27" s="30" t="s">
        <v>541</v>
      </c>
      <c r="X27" s="55" t="s">
        <v>545</v>
      </c>
      <c r="Y27" s="55">
        <v>1.01906908E9</v>
      </c>
      <c r="Z27" s="55" t="s">
        <v>546</v>
      </c>
      <c r="AA27" s="55" t="s">
        <v>547</v>
      </c>
    </row>
    <row r="28">
      <c r="A28" s="13" t="s">
        <v>551</v>
      </c>
      <c r="B28" s="79" t="s">
        <v>552</v>
      </c>
      <c r="C28" s="80" t="s">
        <v>554</v>
      </c>
      <c r="D28" s="79">
        <v>3.0</v>
      </c>
      <c r="E28" s="79" t="s">
        <v>556</v>
      </c>
      <c r="F28" s="79" t="s">
        <v>557</v>
      </c>
      <c r="G28" s="81">
        <v>45394.0</v>
      </c>
      <c r="H28" s="22">
        <v>1200000.0</v>
      </c>
      <c r="I28" s="82">
        <v>142645.0</v>
      </c>
      <c r="J28" s="22"/>
      <c r="K28" s="83">
        <v>0.1</v>
      </c>
      <c r="L28" s="24">
        <f t="shared" si="1"/>
        <v>0</v>
      </c>
      <c r="M28" s="22">
        <v>611900.0</v>
      </c>
      <c r="N28" s="28" t="s">
        <v>561</v>
      </c>
      <c r="O28" s="28">
        <v>3.164662248E9</v>
      </c>
      <c r="P28" s="28" t="s">
        <v>562</v>
      </c>
      <c r="Q28" s="54">
        <v>5658087.0</v>
      </c>
      <c r="R28" s="29" t="s">
        <v>116</v>
      </c>
      <c r="S28" s="29" t="s">
        <v>65</v>
      </c>
      <c r="T28" s="91" t="s">
        <v>563</v>
      </c>
      <c r="U28" s="30"/>
      <c r="V28" s="30">
        <v>3.028362978E9</v>
      </c>
      <c r="W28" s="30" t="s">
        <v>564</v>
      </c>
      <c r="X28" s="55" t="s">
        <v>565</v>
      </c>
      <c r="Y28" s="55">
        <v>1577974.0</v>
      </c>
      <c r="Z28" s="55">
        <v>3.218671115E9</v>
      </c>
      <c r="AA28" s="55" t="s">
        <v>566</v>
      </c>
    </row>
    <row r="29">
      <c r="A29" s="13" t="s">
        <v>570</v>
      </c>
      <c r="B29" s="79" t="s">
        <v>571</v>
      </c>
      <c r="C29" s="80" t="s">
        <v>573</v>
      </c>
      <c r="D29" s="79">
        <v>3.0</v>
      </c>
      <c r="E29" s="79" t="s">
        <v>574</v>
      </c>
      <c r="F29" s="79" t="s">
        <v>575</v>
      </c>
      <c r="G29" s="81">
        <v>45444.0</v>
      </c>
      <c r="H29" s="22">
        <v>1200000.0</v>
      </c>
      <c r="I29" s="82">
        <v>142645.0</v>
      </c>
      <c r="J29" s="22"/>
      <c r="K29" s="83">
        <v>0.1</v>
      </c>
      <c r="L29" s="24">
        <f t="shared" si="1"/>
        <v>0</v>
      </c>
      <c r="M29" s="22">
        <v>611900.0</v>
      </c>
      <c r="N29" s="28" t="s">
        <v>561</v>
      </c>
      <c r="O29" s="28">
        <v>3.164662248E9</v>
      </c>
      <c r="P29" s="28" t="s">
        <v>562</v>
      </c>
      <c r="Q29" s="54">
        <v>5658087.0</v>
      </c>
      <c r="R29" s="29" t="s">
        <v>160</v>
      </c>
      <c r="S29" s="97" t="s">
        <v>65</v>
      </c>
      <c r="T29" s="85" t="s">
        <v>577</v>
      </c>
      <c r="U29" s="30"/>
      <c r="V29" s="30">
        <v>3.02834924E9</v>
      </c>
      <c r="W29" s="30" t="s">
        <v>564</v>
      </c>
      <c r="X29" s="55" t="s">
        <v>578</v>
      </c>
      <c r="Y29" s="55" t="s">
        <v>579</v>
      </c>
      <c r="Z29" s="55" t="s">
        <v>580</v>
      </c>
      <c r="AA29" s="55" t="s">
        <v>581</v>
      </c>
    </row>
    <row r="30">
      <c r="A30" s="13" t="s">
        <v>584</v>
      </c>
      <c r="B30" s="79" t="s">
        <v>585</v>
      </c>
      <c r="C30" s="98" t="s">
        <v>586</v>
      </c>
      <c r="D30" s="79">
        <v>3.0</v>
      </c>
      <c r="E30" s="79" t="s">
        <v>587</v>
      </c>
      <c r="F30" s="79" t="s">
        <v>588</v>
      </c>
      <c r="G30" s="81"/>
      <c r="H30" s="22">
        <f t="shared" ref="H30:H31" si="4">J30-I30</f>
        <v>1138400</v>
      </c>
      <c r="I30" s="82">
        <v>161600.0</v>
      </c>
      <c r="J30" s="22">
        <v>1300000.0</v>
      </c>
      <c r="K30" s="83">
        <v>0.14</v>
      </c>
      <c r="L30" s="24">
        <f t="shared" si="1"/>
        <v>182000</v>
      </c>
      <c r="M30" s="84"/>
      <c r="N30" s="28" t="s">
        <v>590</v>
      </c>
      <c r="O30" s="28">
        <v>3.134685435E9</v>
      </c>
      <c r="P30" s="28" t="s">
        <v>591</v>
      </c>
      <c r="Q30" s="54">
        <v>1.070947294E9</v>
      </c>
      <c r="R30" s="29"/>
      <c r="S30" s="97" t="s">
        <v>65</v>
      </c>
      <c r="T30" s="85"/>
      <c r="U30" s="30"/>
      <c r="V30" s="30"/>
      <c r="W30" s="30"/>
      <c r="X30" s="55"/>
      <c r="Y30" s="55"/>
      <c r="Z30" s="55"/>
      <c r="AA30" s="55"/>
    </row>
    <row r="31">
      <c r="A31" s="13" t="s">
        <v>592</v>
      </c>
      <c r="B31" s="79" t="s">
        <v>593</v>
      </c>
      <c r="C31" s="98" t="s">
        <v>595</v>
      </c>
      <c r="D31" s="79">
        <v>4.0</v>
      </c>
      <c r="E31" s="79" t="s">
        <v>597</v>
      </c>
      <c r="F31" s="79" t="s">
        <v>598</v>
      </c>
      <c r="G31" s="81"/>
      <c r="H31" s="22">
        <f t="shared" si="4"/>
        <v>1138400</v>
      </c>
      <c r="I31" s="82">
        <v>161600.0</v>
      </c>
      <c r="J31" s="22">
        <v>1300000.0</v>
      </c>
      <c r="K31" s="83">
        <v>0.14</v>
      </c>
      <c r="L31" s="24">
        <f t="shared" si="1"/>
        <v>182000</v>
      </c>
      <c r="M31" s="84"/>
      <c r="N31" s="28"/>
      <c r="O31" s="28"/>
      <c r="P31" s="28"/>
      <c r="Q31" s="54"/>
      <c r="R31" s="29"/>
      <c r="S31" s="97"/>
      <c r="T31" s="85"/>
      <c r="U31" s="30"/>
      <c r="V31" s="30"/>
      <c r="W31" s="30"/>
      <c r="X31" s="55"/>
      <c r="Y31" s="55"/>
      <c r="Z31" s="55"/>
      <c r="AA31" s="55"/>
    </row>
    <row r="32">
      <c r="A32" s="13" t="s">
        <v>600</v>
      </c>
      <c r="B32" s="79" t="s">
        <v>601</v>
      </c>
      <c r="C32" s="98" t="s">
        <v>602</v>
      </c>
      <c r="D32" s="79"/>
      <c r="E32" s="79" t="s">
        <v>603</v>
      </c>
      <c r="F32" s="79" t="s">
        <v>604</v>
      </c>
      <c r="G32" s="81">
        <v>45666.0</v>
      </c>
      <c r="H32" s="22">
        <v>1063231.0</v>
      </c>
      <c r="I32" s="82">
        <v>136769.0</v>
      </c>
      <c r="J32" s="22">
        <v>1200000.0</v>
      </c>
      <c r="K32" s="83">
        <v>0.1</v>
      </c>
      <c r="L32" s="24">
        <f t="shared" si="1"/>
        <v>120000</v>
      </c>
      <c r="M32" s="84"/>
      <c r="N32" s="28" t="s">
        <v>608</v>
      </c>
      <c r="O32" s="28">
        <v>3.20305913E9</v>
      </c>
      <c r="P32" s="28" t="s">
        <v>609</v>
      </c>
      <c r="Q32" s="54">
        <v>7.9705098E7</v>
      </c>
      <c r="R32" s="29" t="s">
        <v>160</v>
      </c>
      <c r="S32" s="97" t="s">
        <v>65</v>
      </c>
      <c r="T32" s="85" t="s">
        <v>610</v>
      </c>
      <c r="U32" s="30"/>
      <c r="V32" s="30"/>
      <c r="W32" s="30"/>
      <c r="X32" s="55" t="s">
        <v>611</v>
      </c>
      <c r="Y32" s="55" t="s">
        <v>612</v>
      </c>
      <c r="Z32" s="55" t="s">
        <v>613</v>
      </c>
      <c r="AA32" s="55" t="s">
        <v>614</v>
      </c>
    </row>
    <row r="33">
      <c r="A33" s="13" t="s">
        <v>616</v>
      </c>
      <c r="B33" s="79" t="s">
        <v>617</v>
      </c>
      <c r="C33" s="98" t="s">
        <v>618</v>
      </c>
      <c r="D33" s="79"/>
      <c r="E33" s="79" t="s">
        <v>620</v>
      </c>
      <c r="F33" s="79" t="s">
        <v>621</v>
      </c>
      <c r="G33" s="81"/>
      <c r="H33" s="22">
        <v>1550000.0</v>
      </c>
      <c r="I33" s="82">
        <v>150000.0</v>
      </c>
      <c r="J33" s="22">
        <v>1700000.0</v>
      </c>
      <c r="K33" s="83">
        <v>0.1</v>
      </c>
      <c r="L33" s="22">
        <v>170000.0</v>
      </c>
      <c r="M33" s="84"/>
      <c r="N33" s="28" t="s">
        <v>623</v>
      </c>
      <c r="O33" s="28">
        <v>3.044682424E9</v>
      </c>
      <c r="P33" s="28" t="s">
        <v>624</v>
      </c>
      <c r="Q33" s="54">
        <v>1.016058773E9</v>
      </c>
      <c r="R33" s="29" t="s">
        <v>160</v>
      </c>
      <c r="S33" s="97" t="s">
        <v>65</v>
      </c>
      <c r="T33" s="85" t="s">
        <v>577</v>
      </c>
      <c r="U33" s="30"/>
      <c r="V33" s="30"/>
      <c r="W33" s="30"/>
      <c r="X33" s="55" t="s">
        <v>625</v>
      </c>
      <c r="Y33" s="55" t="s">
        <v>626</v>
      </c>
      <c r="Z33" s="55" t="s">
        <v>627</v>
      </c>
      <c r="AA33" s="55" t="s">
        <v>91</v>
      </c>
    </row>
    <row r="34">
      <c r="A34" s="13" t="s">
        <v>628</v>
      </c>
      <c r="B34" s="79" t="s">
        <v>629</v>
      </c>
      <c r="C34" s="98" t="s">
        <v>630</v>
      </c>
      <c r="D34" s="79"/>
      <c r="E34" s="79"/>
      <c r="F34" s="79"/>
      <c r="G34" s="81"/>
      <c r="H34" s="22"/>
      <c r="I34" s="82"/>
      <c r="J34" s="22">
        <v>2000000.0</v>
      </c>
      <c r="K34" s="83"/>
      <c r="L34" s="24"/>
      <c r="M34" s="84"/>
      <c r="N34" s="28"/>
      <c r="O34" s="28"/>
      <c r="P34" s="28"/>
      <c r="Q34" s="54"/>
      <c r="R34" s="29"/>
      <c r="S34" s="97"/>
      <c r="T34" s="85"/>
      <c r="U34" s="30"/>
      <c r="V34" s="30"/>
      <c r="W34" s="30"/>
      <c r="X34" s="55"/>
      <c r="Y34" s="55"/>
      <c r="Z34" s="55"/>
      <c r="AA34" s="55"/>
    </row>
    <row r="35">
      <c r="A35" s="13" t="s">
        <v>634</v>
      </c>
      <c r="B35" s="79" t="s">
        <v>635</v>
      </c>
      <c r="C35" s="98"/>
      <c r="D35" s="79"/>
      <c r="E35" s="79"/>
      <c r="F35" s="79"/>
      <c r="G35" s="81"/>
      <c r="H35" s="22"/>
      <c r="I35" s="82"/>
      <c r="J35" s="22"/>
      <c r="K35" s="83"/>
      <c r="L35" s="24"/>
      <c r="M35" s="84"/>
      <c r="N35" s="28"/>
      <c r="O35" s="28"/>
      <c r="P35" s="28"/>
      <c r="Q35" s="54"/>
      <c r="R35" s="29"/>
      <c r="S35" s="97"/>
      <c r="T35" s="85"/>
      <c r="U35" s="30"/>
      <c r="V35" s="30"/>
      <c r="W35" s="30"/>
      <c r="X35" s="55"/>
      <c r="Y35" s="55"/>
      <c r="Z35" s="55"/>
      <c r="AA35" s="55"/>
    </row>
  </sheetData>
  <mergeCells count="17">
    <mergeCell ref="A1:A2"/>
    <mergeCell ref="B1:B2"/>
    <mergeCell ref="C1:C2"/>
    <mergeCell ref="D1:D2"/>
    <mergeCell ref="E1:E2"/>
    <mergeCell ref="F1:F2"/>
    <mergeCell ref="G1:G2"/>
    <mergeCell ref="R1:T1"/>
    <mergeCell ref="U1:W1"/>
    <mergeCell ref="X1:AA1"/>
    <mergeCell ref="H1:H2"/>
    <mergeCell ref="I1:I2"/>
    <mergeCell ref="J1:J2"/>
    <mergeCell ref="K1:K2"/>
    <mergeCell ref="L1:L2"/>
    <mergeCell ref="M1:M2"/>
    <mergeCell ref="N1:Q1"/>
  </mergeCells>
  <hyperlinks>
    <hyperlink r:id="rId1" ref="W23"/>
  </hyperlinks>
  <printOptions gridLines="1" horizontalCentered="1"/>
  <pageMargins bottom="0.75" footer="0.0" header="0.0" left="0.7" right="0.7" top="0.75"/>
  <pageSetup fitToHeight="0" paperSize="9" cellComments="atEnd" orientation="landscape" pageOrder="overThenDown"/>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23.75"/>
  </cols>
  <sheetData>
    <row r="1">
      <c r="A1" s="105" t="s">
        <v>636</v>
      </c>
      <c r="B1" s="105" t="s">
        <v>637</v>
      </c>
      <c r="C1" s="105" t="s">
        <v>638</v>
      </c>
      <c r="D1" s="105" t="s">
        <v>639</v>
      </c>
      <c r="E1" s="106"/>
      <c r="F1" s="106"/>
    </row>
    <row r="2">
      <c r="A2" s="106" t="s">
        <v>76</v>
      </c>
      <c r="B2" s="107" t="s">
        <v>640</v>
      </c>
      <c r="C2" s="106" t="s">
        <v>75</v>
      </c>
      <c r="D2" s="106" t="s">
        <v>641</v>
      </c>
      <c r="E2" s="106"/>
      <c r="F2" s="106"/>
    </row>
    <row r="3">
      <c r="A3" s="106" t="s">
        <v>73</v>
      </c>
      <c r="B3" s="107" t="s">
        <v>642</v>
      </c>
      <c r="C3" s="106" t="s">
        <v>643</v>
      </c>
      <c r="D3" s="106" t="s">
        <v>641</v>
      </c>
      <c r="E3" s="108"/>
      <c r="F3" s="106"/>
    </row>
    <row r="4">
      <c r="A4" s="106" t="s">
        <v>32</v>
      </c>
      <c r="B4" s="107" t="s">
        <v>32</v>
      </c>
      <c r="C4" s="106" t="s">
        <v>643</v>
      </c>
      <c r="D4" s="106" t="s">
        <v>641</v>
      </c>
      <c r="E4" s="106"/>
      <c r="F4" s="106"/>
    </row>
    <row r="5">
      <c r="A5" s="108" t="s">
        <v>73</v>
      </c>
      <c r="B5" s="108"/>
      <c r="C5" s="108" t="s">
        <v>644</v>
      </c>
      <c r="D5" s="108" t="s">
        <v>645</v>
      </c>
      <c r="E5" s="106"/>
      <c r="F5" s="106"/>
    </row>
    <row r="6">
      <c r="A6" s="108" t="s">
        <v>646</v>
      </c>
      <c r="B6" s="107" t="s">
        <v>647</v>
      </c>
      <c r="C6" s="108" t="s">
        <v>648</v>
      </c>
      <c r="D6" s="108" t="s">
        <v>649</v>
      </c>
      <c r="E6" s="106"/>
      <c r="F6" s="106"/>
    </row>
    <row r="7">
      <c r="A7" s="109"/>
      <c r="B7" s="109"/>
      <c r="C7" s="110">
        <v>0.0</v>
      </c>
      <c r="D7" s="109"/>
      <c r="E7" s="109"/>
      <c r="F7" s="109"/>
    </row>
    <row r="8">
      <c r="A8" s="111" t="s">
        <v>650</v>
      </c>
      <c r="B8" s="112" t="s">
        <v>637</v>
      </c>
      <c r="C8" s="111" t="s">
        <v>651</v>
      </c>
      <c r="D8" s="111">
        <v>1234.0</v>
      </c>
    </row>
    <row r="9">
      <c r="A9" s="111" t="s">
        <v>652</v>
      </c>
      <c r="B9" s="112" t="s">
        <v>653</v>
      </c>
      <c r="C9" s="113" t="s">
        <v>91</v>
      </c>
      <c r="D9" s="111" t="s">
        <v>654</v>
      </c>
    </row>
  </sheetData>
  <hyperlinks>
    <hyperlink r:id="rId1" ref="B2"/>
    <hyperlink r:id="rId2" ref="B3"/>
    <hyperlink r:id="rId3" ref="B4"/>
    <hyperlink r:id="rId4" ref="B6"/>
    <hyperlink r:id="rId5" ref="B8"/>
    <hyperlink r:id="rId6" ref="B9"/>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25"/>
    <col customWidth="1" min="2" max="2" width="10.75"/>
    <col customWidth="1" min="3" max="3" width="27.75"/>
    <col customWidth="1" min="4" max="4" width="15.13"/>
    <col customWidth="1" min="5" max="5" width="41.0"/>
    <col customWidth="1" min="6" max="6" width="37.88"/>
    <col customWidth="1" min="7" max="7" width="11.0"/>
    <col customWidth="1" min="8" max="8" width="20.13"/>
    <col customWidth="1" min="9" max="9" width="50.0"/>
  </cols>
  <sheetData>
    <row r="1">
      <c r="A1" s="16" t="s">
        <v>655</v>
      </c>
      <c r="B1" s="1" t="s">
        <v>656</v>
      </c>
      <c r="C1" s="1" t="s">
        <v>2</v>
      </c>
      <c r="D1" s="1" t="s">
        <v>34</v>
      </c>
      <c r="E1" s="1" t="s">
        <v>35</v>
      </c>
      <c r="F1" s="1" t="s">
        <v>657</v>
      </c>
      <c r="G1" s="1" t="s">
        <v>658</v>
      </c>
      <c r="H1" s="1" t="s">
        <v>659</v>
      </c>
      <c r="I1" s="1" t="s">
        <v>660</v>
      </c>
      <c r="J1" s="11"/>
      <c r="K1" s="11"/>
      <c r="L1" s="11"/>
      <c r="M1" s="11"/>
      <c r="N1" s="11"/>
      <c r="O1" s="11"/>
      <c r="P1" s="11"/>
      <c r="Q1" s="11"/>
      <c r="R1" s="11"/>
      <c r="S1" s="11"/>
      <c r="T1" s="11"/>
      <c r="U1" s="11"/>
      <c r="V1" s="11"/>
      <c r="W1" s="11"/>
      <c r="X1" s="11"/>
      <c r="Y1" s="11"/>
      <c r="Z1" s="11"/>
      <c r="AA1" s="11"/>
      <c r="AB1" s="11"/>
    </row>
    <row r="2" ht="15.0" hidden="1" customHeight="1">
      <c r="A2" s="114" t="s">
        <v>124</v>
      </c>
      <c r="B2" s="115"/>
      <c r="C2" s="115"/>
      <c r="D2" s="43"/>
      <c r="E2" s="115"/>
      <c r="F2" s="116"/>
      <c r="G2" s="115"/>
      <c r="H2" s="115"/>
      <c r="I2" s="115"/>
      <c r="J2" s="115"/>
      <c r="K2" s="115"/>
      <c r="L2" s="115"/>
      <c r="M2" s="115"/>
      <c r="N2" s="115"/>
      <c r="O2" s="115"/>
      <c r="P2" s="115"/>
      <c r="Q2" s="115"/>
      <c r="R2" s="115"/>
      <c r="S2" s="115"/>
      <c r="T2" s="115"/>
      <c r="U2" s="115"/>
      <c r="V2" s="115"/>
      <c r="W2" s="115"/>
      <c r="X2" s="115"/>
      <c r="Y2" s="115"/>
      <c r="Z2" s="115"/>
      <c r="AA2" s="115"/>
      <c r="AB2" s="115"/>
    </row>
    <row r="3" hidden="1">
      <c r="A3" s="114" t="s">
        <v>124</v>
      </c>
      <c r="B3" s="115"/>
      <c r="C3" s="115"/>
      <c r="D3" s="43"/>
      <c r="E3" s="115"/>
      <c r="F3" s="116"/>
      <c r="G3" s="115"/>
      <c r="H3" s="115"/>
      <c r="I3" s="115"/>
      <c r="J3" s="115"/>
      <c r="K3" s="115"/>
      <c r="L3" s="115"/>
      <c r="M3" s="115"/>
      <c r="N3" s="115"/>
      <c r="O3" s="115"/>
      <c r="P3" s="115"/>
      <c r="Q3" s="115"/>
      <c r="R3" s="115"/>
      <c r="S3" s="115"/>
      <c r="T3" s="115"/>
      <c r="U3" s="115"/>
      <c r="V3" s="115"/>
      <c r="W3" s="115"/>
      <c r="X3" s="115"/>
      <c r="Y3" s="115"/>
      <c r="Z3" s="115"/>
      <c r="AA3" s="115"/>
      <c r="AB3" s="115"/>
    </row>
    <row r="4" hidden="1">
      <c r="A4" s="114" t="s">
        <v>661</v>
      </c>
      <c r="B4" s="117"/>
      <c r="C4" s="117" t="s">
        <v>662</v>
      </c>
      <c r="D4" s="33">
        <v>3.2023068E9</v>
      </c>
      <c r="E4" s="117" t="s">
        <v>663</v>
      </c>
      <c r="F4" s="118" t="s">
        <v>664</v>
      </c>
      <c r="G4" s="117">
        <v>1106445.0</v>
      </c>
      <c r="H4" s="117" t="s">
        <v>665</v>
      </c>
      <c r="I4" s="115"/>
      <c r="J4" s="115"/>
      <c r="K4" s="115"/>
      <c r="L4" s="115"/>
      <c r="M4" s="115"/>
      <c r="N4" s="115"/>
      <c r="O4" s="115"/>
      <c r="P4" s="115"/>
      <c r="Q4" s="115"/>
      <c r="R4" s="115"/>
      <c r="S4" s="115"/>
      <c r="T4" s="115"/>
      <c r="U4" s="115"/>
      <c r="V4" s="115"/>
      <c r="W4" s="115"/>
      <c r="X4" s="115"/>
      <c r="Y4" s="115"/>
      <c r="Z4" s="115"/>
      <c r="AA4" s="115"/>
      <c r="AB4" s="115"/>
    </row>
    <row r="5" hidden="1">
      <c r="A5" s="114" t="s">
        <v>666</v>
      </c>
      <c r="B5" s="58"/>
      <c r="C5" s="58" t="s">
        <v>667</v>
      </c>
      <c r="D5" s="43"/>
      <c r="E5" s="115"/>
      <c r="F5" s="119" t="s">
        <v>668</v>
      </c>
      <c r="G5" s="58">
        <v>1108019.0</v>
      </c>
      <c r="H5" s="115"/>
      <c r="I5" s="58" t="s">
        <v>669</v>
      </c>
      <c r="J5" s="115"/>
      <c r="K5" s="115"/>
      <c r="L5" s="115"/>
      <c r="M5" s="115"/>
      <c r="N5" s="115"/>
      <c r="O5" s="115"/>
      <c r="P5" s="115"/>
      <c r="Q5" s="115"/>
      <c r="R5" s="115"/>
      <c r="S5" s="115"/>
      <c r="T5" s="115"/>
      <c r="U5" s="115"/>
      <c r="V5" s="115"/>
      <c r="W5" s="115"/>
      <c r="X5" s="115"/>
      <c r="Y5" s="115"/>
      <c r="Z5" s="115"/>
      <c r="AA5" s="115"/>
      <c r="AB5" s="115"/>
    </row>
    <row r="6" hidden="1">
      <c r="A6" s="114" t="s">
        <v>670</v>
      </c>
      <c r="B6" s="58"/>
      <c r="C6" s="58" t="s">
        <v>671</v>
      </c>
      <c r="D6" s="16" t="s">
        <v>672</v>
      </c>
      <c r="E6" s="58" t="s">
        <v>673</v>
      </c>
      <c r="F6" s="119" t="s">
        <v>674</v>
      </c>
      <c r="G6" s="115"/>
      <c r="H6" s="115"/>
      <c r="I6" s="58" t="s">
        <v>675</v>
      </c>
      <c r="J6" s="115"/>
      <c r="K6" s="115"/>
      <c r="L6" s="115"/>
      <c r="M6" s="115"/>
      <c r="N6" s="115"/>
      <c r="O6" s="115"/>
      <c r="P6" s="115"/>
      <c r="Q6" s="115"/>
      <c r="R6" s="115"/>
      <c r="S6" s="115"/>
      <c r="T6" s="115"/>
      <c r="U6" s="115"/>
      <c r="V6" s="115"/>
      <c r="W6" s="115"/>
      <c r="X6" s="115"/>
      <c r="Y6" s="115"/>
      <c r="Z6" s="115"/>
      <c r="AA6" s="115"/>
      <c r="AB6" s="115"/>
    </row>
    <row r="7" hidden="1">
      <c r="A7" s="120" t="s">
        <v>676</v>
      </c>
      <c r="B7" s="121"/>
      <c r="C7" s="121" t="s">
        <v>677</v>
      </c>
      <c r="D7" s="122"/>
      <c r="E7" s="123"/>
      <c r="F7" s="124" t="s">
        <v>678</v>
      </c>
      <c r="G7" s="123"/>
      <c r="H7" s="123"/>
      <c r="I7" s="123"/>
      <c r="J7" s="123"/>
      <c r="K7" s="123"/>
      <c r="L7" s="123"/>
      <c r="M7" s="123"/>
      <c r="N7" s="123"/>
      <c r="O7" s="123"/>
      <c r="P7" s="123"/>
      <c r="Q7" s="123"/>
      <c r="R7" s="123"/>
      <c r="S7" s="123"/>
      <c r="T7" s="123"/>
      <c r="U7" s="123"/>
      <c r="V7" s="123"/>
      <c r="W7" s="123"/>
      <c r="X7" s="123"/>
      <c r="Y7" s="123"/>
      <c r="Z7" s="123"/>
      <c r="AA7" s="123"/>
      <c r="AB7" s="123"/>
    </row>
    <row r="8" hidden="1">
      <c r="A8" s="114" t="s">
        <v>676</v>
      </c>
      <c r="B8" s="121"/>
      <c r="C8" s="121" t="s">
        <v>679</v>
      </c>
      <c r="D8" s="125">
        <v>3.148173711E9</v>
      </c>
      <c r="E8" s="121" t="s">
        <v>680</v>
      </c>
      <c r="F8" s="126" t="s">
        <v>681</v>
      </c>
      <c r="G8" s="121">
        <v>1106926.0</v>
      </c>
      <c r="H8" s="121" t="s">
        <v>682</v>
      </c>
      <c r="I8" s="121" t="s">
        <v>683</v>
      </c>
      <c r="J8" s="115"/>
      <c r="K8" s="115"/>
      <c r="L8" s="115"/>
      <c r="M8" s="115"/>
      <c r="N8" s="115"/>
      <c r="O8" s="115"/>
      <c r="P8" s="115"/>
      <c r="Q8" s="115"/>
      <c r="R8" s="115"/>
      <c r="S8" s="115"/>
      <c r="T8" s="115"/>
      <c r="U8" s="115"/>
      <c r="V8" s="115"/>
      <c r="W8" s="115"/>
      <c r="X8" s="115"/>
      <c r="Y8" s="115"/>
      <c r="Z8" s="115"/>
      <c r="AA8" s="115"/>
      <c r="AB8" s="115"/>
    </row>
    <row r="9" hidden="1">
      <c r="A9" s="114" t="s">
        <v>676</v>
      </c>
      <c r="B9" s="121"/>
      <c r="C9" s="121" t="s">
        <v>684</v>
      </c>
      <c r="D9" s="125"/>
      <c r="E9" s="125"/>
      <c r="F9" s="124" t="s">
        <v>685</v>
      </c>
      <c r="G9" s="125"/>
      <c r="H9" s="121"/>
      <c r="I9" s="123"/>
      <c r="J9" s="115"/>
      <c r="K9" s="115"/>
      <c r="L9" s="115"/>
      <c r="M9" s="115"/>
      <c r="N9" s="115"/>
      <c r="O9" s="115"/>
      <c r="P9" s="115"/>
      <c r="Q9" s="115"/>
      <c r="R9" s="115"/>
      <c r="S9" s="115"/>
      <c r="T9" s="115"/>
      <c r="U9" s="115"/>
      <c r="V9" s="115"/>
      <c r="W9" s="115"/>
      <c r="X9" s="115"/>
      <c r="Y9" s="115"/>
      <c r="Z9" s="115"/>
      <c r="AA9" s="115"/>
      <c r="AB9" s="115"/>
    </row>
    <row r="10" hidden="1">
      <c r="A10" s="127" t="s">
        <v>686</v>
      </c>
      <c r="B10" s="128"/>
      <c r="C10" s="128"/>
      <c r="D10" s="129"/>
      <c r="E10" s="129"/>
      <c r="F10" s="130"/>
      <c r="G10" s="129"/>
      <c r="H10" s="128"/>
      <c r="I10" s="131"/>
      <c r="J10" s="132"/>
      <c r="K10" s="132"/>
      <c r="L10" s="132"/>
      <c r="M10" s="132"/>
      <c r="N10" s="132"/>
      <c r="O10" s="132"/>
      <c r="P10" s="132"/>
      <c r="Q10" s="132"/>
      <c r="R10" s="132"/>
      <c r="S10" s="132"/>
      <c r="T10" s="132"/>
      <c r="U10" s="132"/>
      <c r="V10" s="132"/>
      <c r="W10" s="132"/>
      <c r="X10" s="132"/>
      <c r="Y10" s="132"/>
      <c r="Z10" s="132"/>
      <c r="AA10" s="132"/>
      <c r="AB10" s="132"/>
    </row>
    <row r="11" hidden="1">
      <c r="A11" s="133" t="s">
        <v>687</v>
      </c>
      <c r="B11" s="58"/>
      <c r="C11" s="58" t="s">
        <v>688</v>
      </c>
      <c r="D11" s="16" t="s">
        <v>689</v>
      </c>
      <c r="E11" s="58" t="s">
        <v>690</v>
      </c>
      <c r="F11" s="118" t="s">
        <v>691</v>
      </c>
      <c r="G11" s="58">
        <v>1108614.0</v>
      </c>
      <c r="H11" s="58" t="s">
        <v>692</v>
      </c>
      <c r="I11" s="58" t="s">
        <v>693</v>
      </c>
      <c r="J11" s="115"/>
      <c r="K11" s="115"/>
      <c r="L11" s="115"/>
      <c r="M11" s="115"/>
      <c r="N11" s="115"/>
      <c r="O11" s="115"/>
      <c r="P11" s="115"/>
      <c r="Q11" s="115"/>
      <c r="R11" s="115"/>
      <c r="S11" s="115"/>
      <c r="T11" s="115"/>
      <c r="U11" s="115"/>
      <c r="V11" s="115"/>
      <c r="W11" s="115"/>
      <c r="X11" s="115"/>
      <c r="Y11" s="115"/>
      <c r="Z11" s="115"/>
      <c r="AA11" s="115"/>
      <c r="AB11" s="115"/>
    </row>
    <row r="12" hidden="1">
      <c r="A12" s="133" t="s">
        <v>694</v>
      </c>
      <c r="B12" s="58"/>
      <c r="C12" s="58" t="s">
        <v>695</v>
      </c>
      <c r="D12" s="16" t="s">
        <v>696</v>
      </c>
      <c r="E12" s="58" t="s">
        <v>697</v>
      </c>
      <c r="F12" s="134" t="s">
        <v>698</v>
      </c>
      <c r="G12" s="135">
        <v>1107244.0</v>
      </c>
      <c r="H12" s="136"/>
      <c r="I12" s="58" t="s">
        <v>669</v>
      </c>
      <c r="J12" s="115"/>
      <c r="K12" s="115"/>
      <c r="L12" s="115"/>
      <c r="M12" s="115"/>
      <c r="N12" s="115"/>
      <c r="O12" s="115"/>
      <c r="P12" s="115"/>
      <c r="Q12" s="115"/>
      <c r="R12" s="115"/>
      <c r="S12" s="115"/>
      <c r="T12" s="115"/>
      <c r="U12" s="115"/>
      <c r="V12" s="115"/>
      <c r="W12" s="115"/>
      <c r="X12" s="115"/>
      <c r="Y12" s="115"/>
      <c r="Z12" s="115"/>
      <c r="AA12" s="115"/>
      <c r="AB12" s="115"/>
    </row>
    <row r="13" hidden="1">
      <c r="A13" s="133" t="s">
        <v>699</v>
      </c>
      <c r="B13" s="58"/>
      <c r="C13" s="58" t="s">
        <v>700</v>
      </c>
      <c r="D13" s="16" t="s">
        <v>701</v>
      </c>
      <c r="E13" s="111" t="s">
        <v>702</v>
      </c>
      <c r="F13" s="134" t="s">
        <v>703</v>
      </c>
      <c r="G13" s="58">
        <v>1108010.0</v>
      </c>
      <c r="H13" s="58" t="s">
        <v>704</v>
      </c>
      <c r="I13" s="58" t="s">
        <v>705</v>
      </c>
      <c r="J13" s="115"/>
      <c r="K13" s="115"/>
      <c r="L13" s="115"/>
      <c r="M13" s="115"/>
      <c r="N13" s="115"/>
      <c r="O13" s="115"/>
      <c r="P13" s="115"/>
      <c r="Q13" s="115"/>
      <c r="R13" s="115"/>
      <c r="S13" s="115"/>
      <c r="T13" s="115"/>
      <c r="U13" s="115"/>
      <c r="V13" s="115"/>
      <c r="W13" s="115"/>
      <c r="X13" s="115"/>
      <c r="Y13" s="115"/>
      <c r="Z13" s="115"/>
      <c r="AA13" s="115"/>
      <c r="AB13" s="115"/>
    </row>
    <row r="14" hidden="1">
      <c r="A14" s="133" t="s">
        <v>706</v>
      </c>
      <c r="B14" s="58"/>
      <c r="C14" s="58" t="s">
        <v>707</v>
      </c>
      <c r="D14" s="16" t="s">
        <v>708</v>
      </c>
      <c r="E14" s="58" t="s">
        <v>709</v>
      </c>
      <c r="F14" s="58" t="s">
        <v>710</v>
      </c>
      <c r="G14" s="115"/>
      <c r="H14" s="115"/>
      <c r="I14" s="58" t="s">
        <v>711</v>
      </c>
      <c r="J14" s="115"/>
      <c r="K14" s="115"/>
      <c r="L14" s="115"/>
      <c r="M14" s="115"/>
      <c r="N14" s="115"/>
      <c r="O14" s="115"/>
      <c r="P14" s="115"/>
      <c r="Q14" s="115"/>
      <c r="R14" s="115"/>
      <c r="S14" s="115"/>
      <c r="T14" s="115"/>
      <c r="U14" s="115"/>
      <c r="V14" s="115"/>
      <c r="W14" s="115"/>
      <c r="X14" s="115"/>
      <c r="Y14" s="115"/>
      <c r="Z14" s="115"/>
      <c r="AA14" s="115"/>
      <c r="AB14" s="115"/>
    </row>
    <row r="15" hidden="1">
      <c r="A15" s="133" t="s">
        <v>712</v>
      </c>
      <c r="B15" s="58"/>
      <c r="C15" s="58" t="s">
        <v>713</v>
      </c>
      <c r="D15" s="16" t="s">
        <v>714</v>
      </c>
      <c r="E15" s="58" t="s">
        <v>715</v>
      </c>
      <c r="F15" s="58" t="s">
        <v>710</v>
      </c>
      <c r="G15" s="115"/>
      <c r="H15" s="115"/>
      <c r="I15" s="58" t="s">
        <v>716</v>
      </c>
      <c r="J15" s="115"/>
      <c r="K15" s="115"/>
      <c r="L15" s="115"/>
      <c r="M15" s="115"/>
      <c r="N15" s="115"/>
      <c r="O15" s="115"/>
      <c r="P15" s="115"/>
      <c r="Q15" s="115"/>
      <c r="R15" s="115"/>
      <c r="S15" s="115"/>
      <c r="T15" s="115"/>
      <c r="U15" s="115"/>
      <c r="V15" s="115"/>
      <c r="W15" s="115"/>
      <c r="X15" s="115"/>
      <c r="Y15" s="115"/>
      <c r="Z15" s="115"/>
      <c r="AA15" s="115"/>
      <c r="AB15" s="115"/>
    </row>
    <row r="16" hidden="1">
      <c r="A16" s="133" t="s">
        <v>717</v>
      </c>
      <c r="B16" s="58"/>
      <c r="C16" s="58" t="s">
        <v>718</v>
      </c>
      <c r="D16" s="16" t="s">
        <v>719</v>
      </c>
      <c r="E16" s="58" t="s">
        <v>720</v>
      </c>
      <c r="F16" s="119" t="s">
        <v>721</v>
      </c>
      <c r="G16" s="58" t="s">
        <v>722</v>
      </c>
      <c r="H16" s="58" t="s">
        <v>722</v>
      </c>
      <c r="I16" s="58" t="s">
        <v>723</v>
      </c>
      <c r="J16" s="115"/>
      <c r="K16" s="115"/>
      <c r="L16" s="115"/>
      <c r="M16" s="115"/>
      <c r="N16" s="115"/>
      <c r="O16" s="115"/>
      <c r="P16" s="115"/>
      <c r="Q16" s="115"/>
      <c r="R16" s="115"/>
      <c r="S16" s="115"/>
      <c r="T16" s="115"/>
      <c r="U16" s="115"/>
      <c r="V16" s="115"/>
      <c r="W16" s="115"/>
      <c r="X16" s="115"/>
      <c r="Y16" s="115"/>
      <c r="Z16" s="115"/>
      <c r="AA16" s="115"/>
      <c r="AB16" s="115"/>
    </row>
    <row r="17" hidden="1">
      <c r="A17" s="133" t="s">
        <v>717</v>
      </c>
      <c r="B17" s="58"/>
      <c r="C17" s="58" t="s">
        <v>724</v>
      </c>
      <c r="D17" s="16" t="s">
        <v>725</v>
      </c>
      <c r="E17" s="58" t="s">
        <v>726</v>
      </c>
      <c r="F17" s="119" t="s">
        <v>721</v>
      </c>
      <c r="G17" s="115"/>
      <c r="H17" s="115"/>
      <c r="I17" s="58" t="s">
        <v>723</v>
      </c>
      <c r="J17" s="115"/>
      <c r="K17" s="115"/>
      <c r="L17" s="115"/>
      <c r="M17" s="115"/>
      <c r="N17" s="115"/>
      <c r="O17" s="115"/>
      <c r="P17" s="115"/>
      <c r="Q17" s="115"/>
      <c r="R17" s="115"/>
      <c r="S17" s="115"/>
      <c r="T17" s="115"/>
      <c r="U17" s="115"/>
      <c r="V17" s="115"/>
      <c r="W17" s="115"/>
      <c r="X17" s="115"/>
      <c r="Y17" s="115"/>
      <c r="Z17" s="115"/>
      <c r="AA17" s="115"/>
      <c r="AB17" s="115"/>
    </row>
    <row r="18" hidden="1">
      <c r="A18" s="133" t="s">
        <v>717</v>
      </c>
      <c r="B18" s="58"/>
      <c r="C18" s="58" t="s">
        <v>727</v>
      </c>
      <c r="D18" s="16" t="s">
        <v>728</v>
      </c>
      <c r="E18" s="115"/>
      <c r="F18" s="119" t="s">
        <v>721</v>
      </c>
      <c r="G18" s="115"/>
      <c r="H18" s="115"/>
      <c r="I18" s="115"/>
      <c r="J18" s="115"/>
      <c r="K18" s="115"/>
      <c r="L18" s="115"/>
      <c r="M18" s="115"/>
      <c r="N18" s="115"/>
      <c r="O18" s="115"/>
      <c r="P18" s="115"/>
      <c r="Q18" s="115"/>
      <c r="R18" s="115"/>
      <c r="S18" s="115"/>
      <c r="T18" s="115"/>
      <c r="U18" s="115"/>
      <c r="V18" s="115"/>
      <c r="W18" s="115"/>
      <c r="X18" s="115"/>
      <c r="Y18" s="115"/>
      <c r="Z18" s="115"/>
      <c r="AA18" s="115"/>
      <c r="AB18" s="115"/>
    </row>
    <row r="19" hidden="1">
      <c r="A19" s="133" t="s">
        <v>717</v>
      </c>
      <c r="B19" s="58"/>
      <c r="C19" s="58" t="s">
        <v>729</v>
      </c>
      <c r="D19" s="16" t="s">
        <v>730</v>
      </c>
      <c r="E19" s="58" t="s">
        <v>731</v>
      </c>
      <c r="F19" s="115"/>
      <c r="G19" s="115"/>
      <c r="H19" s="115"/>
      <c r="I19" s="58" t="s">
        <v>732</v>
      </c>
      <c r="J19" s="115"/>
      <c r="K19" s="115"/>
      <c r="L19" s="115"/>
      <c r="M19" s="115"/>
      <c r="N19" s="115"/>
      <c r="O19" s="115"/>
      <c r="P19" s="115"/>
      <c r="Q19" s="115"/>
      <c r="R19" s="115"/>
      <c r="S19" s="115"/>
      <c r="T19" s="115"/>
      <c r="U19" s="115"/>
      <c r="V19" s="115"/>
      <c r="W19" s="115"/>
      <c r="X19" s="115"/>
      <c r="Y19" s="115"/>
      <c r="Z19" s="115"/>
      <c r="AA19" s="115"/>
      <c r="AB19" s="115"/>
    </row>
    <row r="20" hidden="1">
      <c r="A20" s="133" t="s">
        <v>717</v>
      </c>
      <c r="B20" s="58"/>
      <c r="C20" s="58" t="s">
        <v>733</v>
      </c>
      <c r="D20" s="16" t="s">
        <v>734</v>
      </c>
      <c r="E20" s="115"/>
      <c r="F20" s="115"/>
      <c r="G20" s="115"/>
      <c r="H20" s="115"/>
      <c r="I20" s="58" t="s">
        <v>735</v>
      </c>
      <c r="J20" s="115"/>
      <c r="K20" s="115"/>
      <c r="L20" s="115"/>
      <c r="M20" s="115"/>
      <c r="N20" s="115"/>
      <c r="O20" s="115"/>
      <c r="P20" s="115"/>
      <c r="Q20" s="115"/>
      <c r="R20" s="115"/>
      <c r="S20" s="115"/>
      <c r="T20" s="115"/>
      <c r="U20" s="115"/>
      <c r="V20" s="115"/>
      <c r="W20" s="115"/>
      <c r="X20" s="115"/>
      <c r="Y20" s="115"/>
      <c r="Z20" s="115"/>
      <c r="AA20" s="115"/>
      <c r="AB20" s="115"/>
    </row>
    <row r="21" hidden="1">
      <c r="A21" s="133" t="s">
        <v>717</v>
      </c>
      <c r="B21" s="111"/>
      <c r="C21" s="111" t="s">
        <v>736</v>
      </c>
      <c r="D21" s="16" t="s">
        <v>737</v>
      </c>
      <c r="E21" s="58" t="s">
        <v>738</v>
      </c>
      <c r="F21" s="58" t="s">
        <v>710</v>
      </c>
      <c r="G21" s="115"/>
      <c r="H21" s="115"/>
      <c r="I21" s="115"/>
      <c r="J21" s="115"/>
      <c r="K21" s="115"/>
      <c r="L21" s="115"/>
      <c r="M21" s="115"/>
      <c r="N21" s="115"/>
      <c r="O21" s="115"/>
      <c r="P21" s="115"/>
      <c r="Q21" s="115"/>
      <c r="R21" s="115"/>
      <c r="S21" s="115"/>
      <c r="T21" s="115"/>
      <c r="U21" s="115"/>
      <c r="V21" s="115"/>
      <c r="W21" s="115"/>
      <c r="X21" s="115"/>
      <c r="Y21" s="115"/>
      <c r="Z21" s="115"/>
      <c r="AA21" s="115"/>
      <c r="AB21" s="115"/>
    </row>
    <row r="22" hidden="1">
      <c r="A22" s="133" t="s">
        <v>717</v>
      </c>
      <c r="B22" s="58"/>
      <c r="C22" s="58" t="s">
        <v>739</v>
      </c>
      <c r="D22" s="16" t="s">
        <v>740</v>
      </c>
      <c r="E22" s="58" t="s">
        <v>741</v>
      </c>
      <c r="F22" s="58" t="s">
        <v>710</v>
      </c>
      <c r="G22" s="115"/>
      <c r="H22" s="115"/>
      <c r="I22" s="115"/>
      <c r="J22" s="115"/>
      <c r="K22" s="115"/>
      <c r="L22" s="115"/>
      <c r="M22" s="115"/>
      <c r="N22" s="115"/>
      <c r="O22" s="115"/>
      <c r="P22" s="115"/>
      <c r="Q22" s="115"/>
      <c r="R22" s="115"/>
      <c r="S22" s="115"/>
      <c r="T22" s="115"/>
      <c r="U22" s="115"/>
      <c r="V22" s="115"/>
      <c r="W22" s="115"/>
      <c r="X22" s="115"/>
      <c r="Y22" s="115"/>
      <c r="Z22" s="115"/>
      <c r="AA22" s="115"/>
      <c r="AB22" s="115"/>
    </row>
    <row r="23" hidden="1">
      <c r="A23" s="137" t="s">
        <v>742</v>
      </c>
      <c r="B23" s="121"/>
      <c r="C23" s="121" t="s">
        <v>743</v>
      </c>
      <c r="D23" s="125" t="s">
        <v>744</v>
      </c>
      <c r="E23" s="121"/>
      <c r="F23" s="126" t="s">
        <v>745</v>
      </c>
      <c r="G23" s="123"/>
      <c r="H23" s="123"/>
      <c r="I23" s="121" t="s">
        <v>746</v>
      </c>
      <c r="J23" s="115"/>
      <c r="K23" s="115"/>
      <c r="L23" s="115"/>
      <c r="M23" s="115"/>
      <c r="N23" s="115"/>
      <c r="O23" s="115"/>
      <c r="P23" s="115"/>
      <c r="Q23" s="115"/>
      <c r="R23" s="115"/>
      <c r="S23" s="115"/>
      <c r="T23" s="115"/>
      <c r="U23" s="115"/>
      <c r="V23" s="115"/>
      <c r="W23" s="115"/>
      <c r="X23" s="115"/>
      <c r="Y23" s="115"/>
      <c r="Z23" s="115"/>
      <c r="AA23" s="115"/>
      <c r="AB23" s="115"/>
    </row>
    <row r="24" hidden="1">
      <c r="A24" s="127"/>
      <c r="B24" s="127"/>
      <c r="C24" s="127"/>
      <c r="D24" s="138"/>
      <c r="E24" s="127"/>
      <c r="F24" s="139"/>
      <c r="G24" s="127"/>
      <c r="H24" s="132"/>
      <c r="I24" s="127"/>
      <c r="J24" s="132"/>
      <c r="K24" s="132"/>
      <c r="L24" s="132"/>
      <c r="M24" s="132"/>
      <c r="N24" s="132"/>
      <c r="O24" s="132"/>
      <c r="P24" s="132"/>
      <c r="Q24" s="132"/>
      <c r="R24" s="132"/>
      <c r="S24" s="132"/>
      <c r="T24" s="132"/>
      <c r="U24" s="132"/>
      <c r="V24" s="132"/>
      <c r="W24" s="132"/>
      <c r="X24" s="132"/>
      <c r="Y24" s="132"/>
      <c r="Z24" s="132"/>
      <c r="AA24" s="132"/>
      <c r="AB24" s="132"/>
    </row>
    <row r="25" hidden="1">
      <c r="A25" s="140" t="s">
        <v>747</v>
      </c>
      <c r="B25" s="58"/>
      <c r="C25" s="58" t="s">
        <v>748</v>
      </c>
      <c r="D25" s="16" t="s">
        <v>749</v>
      </c>
      <c r="E25" s="58" t="s">
        <v>750</v>
      </c>
      <c r="F25" s="119" t="s">
        <v>751</v>
      </c>
      <c r="G25" s="58">
        <v>1127270.0</v>
      </c>
      <c r="H25" s="115"/>
      <c r="I25" s="58"/>
      <c r="J25" s="115"/>
      <c r="K25" s="115"/>
      <c r="L25" s="115"/>
      <c r="M25" s="115"/>
      <c r="N25" s="115"/>
      <c r="O25" s="115"/>
      <c r="P25" s="115"/>
      <c r="Q25" s="115"/>
      <c r="R25" s="115"/>
      <c r="S25" s="115"/>
      <c r="T25" s="115"/>
      <c r="U25" s="115"/>
      <c r="V25" s="115"/>
      <c r="W25" s="115"/>
      <c r="X25" s="115"/>
      <c r="Y25" s="115"/>
      <c r="Z25" s="115"/>
      <c r="AA25" s="115"/>
      <c r="AB25" s="115"/>
    </row>
    <row r="26" hidden="1">
      <c r="A26" s="127"/>
      <c r="B26" s="127"/>
      <c r="C26" s="127"/>
      <c r="D26" s="138"/>
      <c r="E26" s="127"/>
      <c r="F26" s="139"/>
      <c r="G26" s="127"/>
      <c r="H26" s="132"/>
      <c r="I26" s="127"/>
      <c r="J26" s="132"/>
      <c r="K26" s="132"/>
      <c r="L26" s="132"/>
      <c r="M26" s="132"/>
      <c r="N26" s="132"/>
      <c r="O26" s="132"/>
      <c r="P26" s="132"/>
      <c r="Q26" s="132"/>
      <c r="R26" s="132"/>
      <c r="S26" s="132"/>
      <c r="T26" s="132"/>
      <c r="U26" s="132"/>
      <c r="V26" s="132"/>
      <c r="W26" s="132"/>
      <c r="X26" s="132"/>
      <c r="Y26" s="132"/>
      <c r="Z26" s="132"/>
      <c r="AA26" s="132"/>
      <c r="AB26" s="132"/>
    </row>
    <row r="27" hidden="1">
      <c r="A27" s="58" t="s">
        <v>752</v>
      </c>
      <c r="B27" s="58"/>
      <c r="C27" s="58" t="s">
        <v>753</v>
      </c>
      <c r="D27" s="16" t="s">
        <v>754</v>
      </c>
      <c r="E27" s="58" t="s">
        <v>755</v>
      </c>
      <c r="F27" s="58" t="s">
        <v>756</v>
      </c>
      <c r="G27" s="58">
        <v>1149782.0</v>
      </c>
      <c r="H27" s="58" t="s">
        <v>757</v>
      </c>
      <c r="I27" s="115"/>
      <c r="J27" s="115"/>
      <c r="K27" s="115"/>
      <c r="L27" s="115"/>
      <c r="M27" s="115"/>
      <c r="N27" s="115"/>
      <c r="O27" s="115"/>
      <c r="P27" s="115"/>
      <c r="Q27" s="115"/>
      <c r="R27" s="115"/>
      <c r="S27" s="115"/>
      <c r="T27" s="115"/>
      <c r="U27" s="115"/>
      <c r="V27" s="115"/>
      <c r="W27" s="115"/>
      <c r="X27" s="115"/>
      <c r="Y27" s="115"/>
      <c r="Z27" s="115"/>
      <c r="AA27" s="115"/>
      <c r="AB27" s="115"/>
    </row>
    <row r="28" hidden="1">
      <c r="A28" s="58" t="s">
        <v>758</v>
      </c>
      <c r="B28" s="58"/>
      <c r="C28" s="58" t="s">
        <v>759</v>
      </c>
      <c r="D28" s="16" t="s">
        <v>760</v>
      </c>
      <c r="E28" s="58" t="s">
        <v>761</v>
      </c>
      <c r="F28" s="58" t="s">
        <v>762</v>
      </c>
      <c r="G28" s="58">
        <v>1151746.0</v>
      </c>
      <c r="H28" s="58" t="s">
        <v>763</v>
      </c>
      <c r="I28" s="115"/>
      <c r="J28" s="115"/>
      <c r="K28" s="115"/>
      <c r="L28" s="115"/>
      <c r="M28" s="115"/>
      <c r="N28" s="115"/>
      <c r="O28" s="115"/>
      <c r="P28" s="115"/>
      <c r="Q28" s="115"/>
      <c r="R28" s="115"/>
      <c r="S28" s="115"/>
      <c r="T28" s="115"/>
      <c r="U28" s="115"/>
      <c r="V28" s="115"/>
      <c r="W28" s="115"/>
      <c r="X28" s="115"/>
      <c r="Y28" s="115"/>
      <c r="Z28" s="115"/>
      <c r="AA28" s="115"/>
      <c r="AB28" s="115"/>
    </row>
    <row r="29" hidden="1">
      <c r="A29" s="58" t="s">
        <v>764</v>
      </c>
      <c r="B29" s="58"/>
      <c r="C29" s="58" t="s">
        <v>765</v>
      </c>
      <c r="D29" s="16" t="s">
        <v>766</v>
      </c>
      <c r="E29" s="58" t="s">
        <v>767</v>
      </c>
      <c r="F29" s="58" t="s">
        <v>768</v>
      </c>
      <c r="G29" s="58">
        <v>1152961.0</v>
      </c>
      <c r="H29" s="58" t="s">
        <v>757</v>
      </c>
      <c r="I29" s="115"/>
      <c r="J29" s="115"/>
      <c r="K29" s="115"/>
      <c r="L29" s="115"/>
      <c r="M29" s="115"/>
      <c r="N29" s="115"/>
      <c r="O29" s="115"/>
      <c r="P29" s="115"/>
      <c r="Q29" s="115"/>
      <c r="R29" s="115"/>
      <c r="S29" s="115"/>
      <c r="T29" s="115"/>
      <c r="U29" s="115"/>
      <c r="V29" s="115"/>
      <c r="W29" s="115"/>
      <c r="X29" s="115"/>
      <c r="Y29" s="115"/>
      <c r="Z29" s="115"/>
      <c r="AA29" s="115"/>
      <c r="AB29" s="115"/>
    </row>
    <row r="30" hidden="1">
      <c r="A30" s="58"/>
      <c r="B30" s="115"/>
      <c r="C30" s="115"/>
      <c r="D30" s="43"/>
      <c r="E30" s="115"/>
      <c r="F30" s="115"/>
      <c r="G30" s="115"/>
      <c r="H30" s="115"/>
      <c r="I30" s="115"/>
      <c r="J30" s="115"/>
      <c r="K30" s="115"/>
      <c r="L30" s="115"/>
      <c r="M30" s="115"/>
      <c r="N30" s="115"/>
      <c r="O30" s="115"/>
      <c r="P30" s="115"/>
      <c r="Q30" s="115"/>
      <c r="R30" s="115"/>
      <c r="S30" s="115"/>
      <c r="T30" s="115"/>
      <c r="U30" s="115"/>
      <c r="V30" s="115"/>
      <c r="W30" s="115"/>
      <c r="X30" s="115"/>
      <c r="Y30" s="115"/>
      <c r="Z30" s="115"/>
      <c r="AA30" s="115"/>
      <c r="AB30" s="115"/>
    </row>
    <row r="31" hidden="1">
      <c r="A31" s="58"/>
      <c r="B31" s="115"/>
      <c r="C31" s="115"/>
      <c r="D31" s="43"/>
      <c r="E31" s="115"/>
      <c r="F31" s="115"/>
      <c r="G31" s="141"/>
      <c r="H31" s="115"/>
      <c r="I31" s="115"/>
      <c r="J31" s="115"/>
      <c r="K31" s="115"/>
      <c r="L31" s="115"/>
      <c r="M31" s="115"/>
      <c r="N31" s="115"/>
      <c r="O31" s="115"/>
      <c r="P31" s="115"/>
      <c r="Q31" s="115"/>
      <c r="R31" s="115"/>
      <c r="S31" s="115"/>
      <c r="T31" s="115"/>
      <c r="U31" s="115"/>
      <c r="V31" s="115"/>
      <c r="W31" s="115"/>
      <c r="X31" s="115"/>
      <c r="Y31" s="115"/>
      <c r="Z31" s="115"/>
      <c r="AA31" s="115"/>
      <c r="AB31" s="115"/>
    </row>
    <row r="32" hidden="1">
      <c r="A32" s="58" t="s">
        <v>383</v>
      </c>
      <c r="B32" s="58"/>
      <c r="C32" s="58" t="s">
        <v>769</v>
      </c>
      <c r="D32" s="16">
        <v>3.204486128E9</v>
      </c>
      <c r="E32" s="115"/>
      <c r="F32" s="115"/>
      <c r="G32" s="115"/>
      <c r="H32" s="115"/>
      <c r="I32" s="115"/>
      <c r="J32" s="115"/>
      <c r="K32" s="115"/>
      <c r="L32" s="115"/>
      <c r="M32" s="115"/>
      <c r="N32" s="115"/>
      <c r="O32" s="115"/>
      <c r="P32" s="115"/>
      <c r="Q32" s="115"/>
      <c r="R32" s="115"/>
      <c r="S32" s="115"/>
      <c r="T32" s="115"/>
      <c r="U32" s="115"/>
      <c r="V32" s="115"/>
      <c r="W32" s="115"/>
      <c r="X32" s="115"/>
      <c r="Y32" s="115"/>
      <c r="Z32" s="115"/>
      <c r="AA32" s="115"/>
      <c r="AB32" s="115"/>
    </row>
    <row r="33" hidden="1">
      <c r="A33" s="58" t="s">
        <v>383</v>
      </c>
      <c r="B33" s="58"/>
      <c r="C33" s="58" t="s">
        <v>770</v>
      </c>
      <c r="D33" s="16" t="s">
        <v>771</v>
      </c>
      <c r="E33" s="115"/>
      <c r="F33" s="58" t="s">
        <v>772</v>
      </c>
      <c r="G33" s="58">
        <v>1377789.0</v>
      </c>
      <c r="H33" s="115"/>
      <c r="I33" s="115"/>
      <c r="J33" s="115"/>
      <c r="K33" s="115"/>
      <c r="L33" s="115"/>
      <c r="M33" s="115"/>
      <c r="N33" s="115"/>
      <c r="O33" s="115"/>
      <c r="P33" s="115"/>
      <c r="Q33" s="115"/>
      <c r="R33" s="115"/>
      <c r="S33" s="115"/>
      <c r="T33" s="115"/>
      <c r="U33" s="115"/>
      <c r="V33" s="115"/>
      <c r="W33" s="115"/>
      <c r="X33" s="115"/>
      <c r="Y33" s="115"/>
      <c r="Z33" s="115"/>
      <c r="AA33" s="115"/>
      <c r="AB33" s="115"/>
    </row>
    <row r="34" hidden="1">
      <c r="A34" s="58" t="s">
        <v>304</v>
      </c>
      <c r="B34" s="58"/>
      <c r="C34" s="58" t="s">
        <v>316</v>
      </c>
      <c r="D34" s="43"/>
      <c r="E34" s="115"/>
      <c r="F34" s="58" t="s">
        <v>772</v>
      </c>
      <c r="G34" s="58">
        <v>1371235.0</v>
      </c>
      <c r="H34" s="115"/>
      <c r="I34" s="115"/>
      <c r="J34" s="115"/>
      <c r="K34" s="115"/>
      <c r="L34" s="115"/>
      <c r="M34" s="115"/>
      <c r="N34" s="115"/>
      <c r="O34" s="115"/>
      <c r="P34" s="115"/>
      <c r="Q34" s="115"/>
      <c r="R34" s="115"/>
      <c r="S34" s="115"/>
      <c r="T34" s="115"/>
      <c r="U34" s="115"/>
      <c r="V34" s="115"/>
      <c r="W34" s="115"/>
      <c r="X34" s="115"/>
      <c r="Y34" s="115"/>
      <c r="Z34" s="115"/>
      <c r="AA34" s="115"/>
      <c r="AB34" s="115"/>
    </row>
    <row r="35" hidden="1">
      <c r="A35" s="58" t="s">
        <v>383</v>
      </c>
      <c r="B35" s="58"/>
      <c r="C35" s="58" t="s">
        <v>773</v>
      </c>
      <c r="D35" s="16" t="s">
        <v>774</v>
      </c>
      <c r="E35" s="115"/>
      <c r="F35" s="58" t="s">
        <v>775</v>
      </c>
      <c r="G35" s="58">
        <v>1372843.0</v>
      </c>
      <c r="H35" s="58"/>
      <c r="I35" s="115"/>
      <c r="J35" s="115"/>
      <c r="K35" s="115"/>
      <c r="L35" s="115"/>
      <c r="M35" s="115"/>
      <c r="N35" s="115"/>
      <c r="O35" s="115"/>
      <c r="P35" s="115"/>
      <c r="Q35" s="115"/>
      <c r="R35" s="115"/>
      <c r="S35" s="115"/>
      <c r="T35" s="115"/>
      <c r="U35" s="115"/>
      <c r="V35" s="115"/>
      <c r="W35" s="115"/>
      <c r="X35" s="115"/>
      <c r="Y35" s="115"/>
      <c r="Z35" s="115"/>
      <c r="AA35" s="115"/>
      <c r="AB35" s="115"/>
    </row>
    <row r="36" hidden="1">
      <c r="A36" s="58" t="s">
        <v>102</v>
      </c>
      <c r="B36" s="58"/>
      <c r="C36" s="58" t="s">
        <v>776</v>
      </c>
      <c r="D36" s="16" t="s">
        <v>777</v>
      </c>
      <c r="E36" s="58" t="s">
        <v>778</v>
      </c>
      <c r="F36" s="58" t="s">
        <v>775</v>
      </c>
      <c r="G36" s="58">
        <v>1376658.0</v>
      </c>
      <c r="H36" s="115"/>
      <c r="I36" s="115"/>
      <c r="J36" s="115"/>
      <c r="K36" s="115"/>
      <c r="L36" s="115"/>
      <c r="M36" s="115"/>
      <c r="N36" s="115"/>
      <c r="O36" s="115"/>
      <c r="P36" s="115"/>
      <c r="Q36" s="115"/>
      <c r="R36" s="115"/>
      <c r="S36" s="115"/>
      <c r="T36" s="115"/>
      <c r="U36" s="115"/>
      <c r="V36" s="115"/>
      <c r="W36" s="115"/>
      <c r="X36" s="115"/>
      <c r="Y36" s="115"/>
      <c r="Z36" s="115"/>
      <c r="AA36" s="115"/>
      <c r="AB36" s="115"/>
    </row>
    <row r="37" hidden="1">
      <c r="A37" s="58" t="s">
        <v>383</v>
      </c>
      <c r="B37" s="58"/>
      <c r="C37" s="58" t="s">
        <v>779</v>
      </c>
      <c r="D37" s="43"/>
      <c r="E37" s="58" t="s">
        <v>397</v>
      </c>
      <c r="F37" s="58" t="s">
        <v>772</v>
      </c>
      <c r="G37" s="58">
        <v>1377800.0</v>
      </c>
      <c r="H37" s="115"/>
      <c r="I37" s="115"/>
      <c r="J37" s="115"/>
      <c r="K37" s="115"/>
      <c r="L37" s="115"/>
      <c r="M37" s="115"/>
      <c r="N37" s="115"/>
      <c r="O37" s="115"/>
      <c r="P37" s="115"/>
      <c r="Q37" s="115"/>
      <c r="R37" s="115"/>
      <c r="S37" s="115"/>
      <c r="T37" s="115"/>
      <c r="U37" s="115"/>
      <c r="V37" s="115"/>
      <c r="W37" s="115"/>
      <c r="X37" s="115"/>
      <c r="Y37" s="115"/>
      <c r="Z37" s="115"/>
      <c r="AA37" s="115"/>
      <c r="AB37" s="115"/>
    </row>
    <row r="38" hidden="1">
      <c r="A38" s="58" t="s">
        <v>383</v>
      </c>
      <c r="B38" s="58"/>
      <c r="C38" s="58" t="s">
        <v>780</v>
      </c>
      <c r="D38" s="43"/>
      <c r="E38" s="115"/>
      <c r="F38" s="58" t="s">
        <v>775</v>
      </c>
      <c r="G38" s="58">
        <v>1377805.0</v>
      </c>
      <c r="H38" s="115"/>
      <c r="I38" s="115"/>
      <c r="J38" s="115"/>
      <c r="K38" s="115"/>
      <c r="L38" s="115"/>
      <c r="M38" s="115"/>
      <c r="N38" s="115"/>
      <c r="O38" s="115"/>
      <c r="P38" s="115"/>
      <c r="Q38" s="115"/>
      <c r="R38" s="115"/>
      <c r="S38" s="115"/>
      <c r="T38" s="115"/>
      <c r="U38" s="115"/>
      <c r="V38" s="115"/>
      <c r="W38" s="115"/>
      <c r="X38" s="115"/>
      <c r="Y38" s="115"/>
      <c r="Z38" s="115"/>
      <c r="AA38" s="115"/>
      <c r="AB38" s="115"/>
    </row>
    <row r="39" hidden="1">
      <c r="A39" s="58" t="s">
        <v>102</v>
      </c>
      <c r="B39" s="58"/>
      <c r="C39" s="58" t="s">
        <v>781</v>
      </c>
      <c r="D39" s="43"/>
      <c r="E39" s="115"/>
      <c r="F39" s="58" t="s">
        <v>775</v>
      </c>
      <c r="G39" s="58">
        <v>1370648.0</v>
      </c>
      <c r="H39" s="115"/>
      <c r="I39" s="115"/>
      <c r="J39" s="115"/>
      <c r="K39" s="115"/>
      <c r="L39" s="115"/>
      <c r="M39" s="115"/>
      <c r="N39" s="115"/>
      <c r="O39" s="115"/>
      <c r="P39" s="115"/>
      <c r="Q39" s="115"/>
      <c r="R39" s="115"/>
      <c r="S39" s="115"/>
      <c r="T39" s="115"/>
      <c r="U39" s="115"/>
      <c r="V39" s="115"/>
      <c r="W39" s="115"/>
      <c r="X39" s="115"/>
      <c r="Y39" s="115"/>
      <c r="Z39" s="115"/>
      <c r="AA39" s="115"/>
      <c r="AB39" s="115"/>
    </row>
    <row r="40" hidden="1">
      <c r="A40" s="58" t="s">
        <v>218</v>
      </c>
      <c r="B40" s="58" t="s">
        <v>782</v>
      </c>
      <c r="C40" s="58" t="s">
        <v>783</v>
      </c>
      <c r="D40" s="142" t="s">
        <v>784</v>
      </c>
      <c r="E40" s="58" t="s">
        <v>785</v>
      </c>
      <c r="F40" s="58" t="s">
        <v>786</v>
      </c>
      <c r="G40" s="115"/>
      <c r="H40" s="115"/>
      <c r="I40" s="115"/>
      <c r="J40" s="115"/>
      <c r="K40" s="115"/>
      <c r="L40" s="115"/>
      <c r="M40" s="115"/>
      <c r="N40" s="115"/>
      <c r="O40" s="115"/>
      <c r="P40" s="115"/>
      <c r="Q40" s="115"/>
      <c r="R40" s="115"/>
      <c r="S40" s="115"/>
      <c r="T40" s="115"/>
      <c r="U40" s="115"/>
      <c r="V40" s="115"/>
      <c r="W40" s="115"/>
      <c r="X40" s="115"/>
      <c r="Y40" s="115"/>
      <c r="Z40" s="115"/>
      <c r="AA40" s="115"/>
      <c r="AB40" s="115"/>
    </row>
    <row r="41" hidden="1">
      <c r="A41" s="58" t="s">
        <v>218</v>
      </c>
      <c r="B41" s="58" t="s">
        <v>787</v>
      </c>
      <c r="C41" s="58" t="s">
        <v>788</v>
      </c>
      <c r="D41" s="142" t="s">
        <v>789</v>
      </c>
      <c r="E41" s="58"/>
      <c r="F41" s="58" t="s">
        <v>790</v>
      </c>
      <c r="G41" s="115"/>
      <c r="H41" s="115"/>
      <c r="I41" s="115"/>
      <c r="J41" s="115"/>
      <c r="K41" s="115"/>
      <c r="L41" s="115"/>
      <c r="M41" s="115"/>
      <c r="N41" s="115"/>
      <c r="O41" s="115"/>
      <c r="P41" s="115"/>
      <c r="Q41" s="115"/>
      <c r="R41" s="115"/>
      <c r="S41" s="115"/>
      <c r="T41" s="115"/>
      <c r="U41" s="115"/>
      <c r="V41" s="115"/>
      <c r="W41" s="115"/>
      <c r="X41" s="115"/>
      <c r="Y41" s="115"/>
      <c r="Z41" s="115"/>
      <c r="AA41" s="115"/>
      <c r="AB41" s="115"/>
    </row>
    <row r="42" hidden="1">
      <c r="A42" s="58" t="s">
        <v>218</v>
      </c>
      <c r="B42" s="58" t="s">
        <v>791</v>
      </c>
      <c r="C42" s="58" t="s">
        <v>792</v>
      </c>
      <c r="D42" s="142" t="s">
        <v>793</v>
      </c>
      <c r="E42" s="58"/>
      <c r="F42" s="58" t="s">
        <v>794</v>
      </c>
      <c r="G42" s="115"/>
      <c r="H42" s="115"/>
      <c r="I42" s="115"/>
      <c r="J42" s="115"/>
      <c r="K42" s="115"/>
      <c r="L42" s="115"/>
      <c r="M42" s="115"/>
      <c r="N42" s="115"/>
      <c r="O42" s="115"/>
      <c r="P42" s="115"/>
      <c r="Q42" s="115"/>
      <c r="R42" s="115"/>
      <c r="S42" s="115"/>
      <c r="T42" s="115"/>
      <c r="U42" s="115"/>
      <c r="V42" s="115"/>
      <c r="W42" s="115"/>
      <c r="X42" s="115"/>
      <c r="Y42" s="115"/>
      <c r="Z42" s="115"/>
      <c r="AA42" s="115"/>
      <c r="AB42" s="115"/>
    </row>
    <row r="43" hidden="1">
      <c r="A43" s="58" t="s">
        <v>218</v>
      </c>
      <c r="B43" s="58" t="s">
        <v>795</v>
      </c>
      <c r="C43" s="58" t="s">
        <v>796</v>
      </c>
      <c r="D43" s="142" t="s">
        <v>797</v>
      </c>
      <c r="E43" s="58" t="s">
        <v>798</v>
      </c>
      <c r="F43" s="58" t="s">
        <v>799</v>
      </c>
      <c r="G43" s="115"/>
      <c r="H43" s="115"/>
      <c r="I43" s="115"/>
      <c r="J43" s="115"/>
      <c r="K43" s="115"/>
      <c r="L43" s="115"/>
      <c r="M43" s="115"/>
      <c r="N43" s="115"/>
      <c r="O43" s="115"/>
      <c r="P43" s="115"/>
      <c r="Q43" s="115"/>
      <c r="R43" s="115"/>
      <c r="S43" s="115"/>
      <c r="T43" s="115"/>
      <c r="U43" s="115"/>
      <c r="V43" s="115"/>
      <c r="W43" s="115"/>
      <c r="X43" s="115"/>
      <c r="Y43" s="115"/>
      <c r="Z43" s="115"/>
      <c r="AA43" s="115"/>
      <c r="AB43" s="115"/>
    </row>
    <row r="44" hidden="1">
      <c r="A44" s="58" t="s">
        <v>218</v>
      </c>
      <c r="B44" s="58" t="s">
        <v>800</v>
      </c>
      <c r="C44" s="58" t="s">
        <v>801</v>
      </c>
      <c r="D44" s="142" t="s">
        <v>802</v>
      </c>
      <c r="E44" s="58" t="s">
        <v>231</v>
      </c>
      <c r="F44" s="58" t="s">
        <v>803</v>
      </c>
      <c r="G44" s="115"/>
      <c r="H44" s="115"/>
      <c r="I44" s="115"/>
      <c r="J44" s="115"/>
      <c r="K44" s="115"/>
      <c r="L44" s="115"/>
      <c r="M44" s="115"/>
      <c r="N44" s="115"/>
      <c r="O44" s="115"/>
      <c r="P44" s="115"/>
      <c r="Q44" s="115"/>
      <c r="R44" s="115"/>
      <c r="S44" s="115"/>
      <c r="T44" s="115"/>
      <c r="U44" s="115"/>
      <c r="V44" s="115"/>
      <c r="W44" s="115"/>
      <c r="X44" s="115"/>
      <c r="Y44" s="115"/>
      <c r="Z44" s="115"/>
      <c r="AA44" s="115"/>
      <c r="AB44" s="115"/>
    </row>
    <row r="45" hidden="1">
      <c r="A45" s="58" t="s">
        <v>218</v>
      </c>
      <c r="B45" s="58" t="s">
        <v>804</v>
      </c>
      <c r="C45" s="58" t="s">
        <v>805</v>
      </c>
      <c r="D45" s="142" t="s">
        <v>806</v>
      </c>
      <c r="E45" s="58" t="s">
        <v>807</v>
      </c>
      <c r="F45" s="58" t="s">
        <v>786</v>
      </c>
      <c r="G45" s="115"/>
      <c r="H45" s="115"/>
      <c r="I45" s="115"/>
      <c r="J45" s="115"/>
      <c r="K45" s="115"/>
      <c r="L45" s="115"/>
      <c r="M45" s="115"/>
      <c r="N45" s="115"/>
      <c r="O45" s="115"/>
      <c r="P45" s="115"/>
      <c r="Q45" s="115"/>
      <c r="R45" s="115"/>
      <c r="S45" s="115"/>
      <c r="T45" s="115"/>
      <c r="U45" s="115"/>
      <c r="V45" s="115"/>
      <c r="W45" s="115"/>
      <c r="X45" s="115"/>
      <c r="Y45" s="115"/>
      <c r="Z45" s="115"/>
      <c r="AA45" s="115"/>
      <c r="AB45" s="115"/>
    </row>
    <row r="46" hidden="1">
      <c r="A46" s="58" t="s">
        <v>218</v>
      </c>
      <c r="B46" s="58" t="s">
        <v>808</v>
      </c>
      <c r="C46" s="58" t="s">
        <v>809</v>
      </c>
      <c r="D46" s="142" t="s">
        <v>810</v>
      </c>
      <c r="E46" s="58" t="s">
        <v>811</v>
      </c>
      <c r="F46" s="58" t="s">
        <v>812</v>
      </c>
      <c r="G46" s="115"/>
      <c r="H46" s="115"/>
      <c r="I46" s="115"/>
      <c r="J46" s="115"/>
      <c r="K46" s="115"/>
      <c r="L46" s="115"/>
      <c r="M46" s="115"/>
      <c r="N46" s="115"/>
      <c r="O46" s="115"/>
      <c r="P46" s="115"/>
      <c r="Q46" s="115"/>
      <c r="R46" s="115"/>
      <c r="S46" s="115"/>
      <c r="T46" s="115"/>
      <c r="U46" s="115"/>
      <c r="V46" s="115"/>
      <c r="W46" s="115"/>
      <c r="X46" s="115"/>
      <c r="Y46" s="115"/>
      <c r="Z46" s="115"/>
      <c r="AA46" s="115"/>
      <c r="AB46" s="115"/>
    </row>
    <row r="47" hidden="1">
      <c r="A47" s="58" t="s">
        <v>218</v>
      </c>
      <c r="B47" s="58" t="s">
        <v>813</v>
      </c>
      <c r="C47" s="90" t="s">
        <v>814</v>
      </c>
      <c r="D47" s="142" t="s">
        <v>815</v>
      </c>
      <c r="E47" s="58"/>
      <c r="F47" s="58" t="s">
        <v>816</v>
      </c>
      <c r="G47" s="115"/>
      <c r="H47" s="115"/>
      <c r="I47" s="115"/>
      <c r="J47" s="115"/>
      <c r="K47" s="115"/>
      <c r="L47" s="115"/>
      <c r="M47" s="115"/>
      <c r="N47" s="115"/>
      <c r="O47" s="115"/>
      <c r="P47" s="115"/>
      <c r="Q47" s="115"/>
      <c r="R47" s="115"/>
      <c r="S47" s="115"/>
      <c r="T47" s="115"/>
      <c r="U47" s="115"/>
      <c r="V47" s="115"/>
      <c r="W47" s="115"/>
      <c r="X47" s="115"/>
      <c r="Y47" s="115"/>
      <c r="Z47" s="115"/>
      <c r="AA47" s="115"/>
      <c r="AB47" s="115"/>
    </row>
    <row r="48" hidden="1">
      <c r="A48" s="58" t="s">
        <v>218</v>
      </c>
      <c r="B48" s="58" t="s">
        <v>817</v>
      </c>
      <c r="C48" s="58" t="s">
        <v>818</v>
      </c>
      <c r="D48" s="142" t="s">
        <v>819</v>
      </c>
      <c r="E48" s="115"/>
      <c r="F48" s="58" t="s">
        <v>820</v>
      </c>
      <c r="G48" s="115"/>
      <c r="H48" s="115"/>
      <c r="I48" s="115"/>
      <c r="J48" s="115"/>
      <c r="K48" s="115"/>
      <c r="L48" s="115"/>
      <c r="M48" s="115"/>
      <c r="N48" s="115"/>
      <c r="O48" s="115"/>
      <c r="P48" s="115"/>
      <c r="Q48" s="115"/>
      <c r="R48" s="115"/>
      <c r="S48" s="115"/>
      <c r="T48" s="115"/>
      <c r="U48" s="115"/>
      <c r="V48" s="115"/>
      <c r="W48" s="115"/>
      <c r="X48" s="115"/>
      <c r="Y48" s="115"/>
      <c r="Z48" s="115"/>
      <c r="AA48" s="115"/>
      <c r="AB48" s="115"/>
    </row>
    <row r="49" hidden="1">
      <c r="A49" s="58" t="s">
        <v>218</v>
      </c>
      <c r="B49" s="58" t="s">
        <v>821</v>
      </c>
      <c r="C49" s="143" t="s">
        <v>822</v>
      </c>
      <c r="D49" s="142" t="s">
        <v>823</v>
      </c>
      <c r="E49" s="58" t="s">
        <v>824</v>
      </c>
      <c r="F49" s="58" t="s">
        <v>825</v>
      </c>
      <c r="G49" s="115"/>
      <c r="H49" s="115"/>
      <c r="I49" s="115"/>
      <c r="J49" s="115"/>
      <c r="K49" s="115"/>
      <c r="L49" s="115"/>
      <c r="M49" s="115"/>
      <c r="N49" s="115"/>
      <c r="O49" s="115"/>
      <c r="P49" s="115"/>
      <c r="Q49" s="115"/>
      <c r="R49" s="115"/>
      <c r="S49" s="115"/>
      <c r="T49" s="115"/>
      <c r="U49" s="115"/>
      <c r="V49" s="115"/>
      <c r="W49" s="115"/>
      <c r="X49" s="115"/>
      <c r="Y49" s="115"/>
      <c r="Z49" s="115"/>
      <c r="AA49" s="115"/>
      <c r="AB49" s="115"/>
    </row>
    <row r="50" hidden="1">
      <c r="A50" s="58" t="s">
        <v>218</v>
      </c>
      <c r="B50" s="58" t="s">
        <v>826</v>
      </c>
      <c r="C50" s="58" t="s">
        <v>827</v>
      </c>
      <c r="D50" s="142" t="s">
        <v>828</v>
      </c>
      <c r="E50" s="58" t="s">
        <v>829</v>
      </c>
      <c r="F50" s="58" t="s">
        <v>825</v>
      </c>
      <c r="G50" s="115"/>
      <c r="H50" s="115"/>
      <c r="I50" s="115"/>
      <c r="J50" s="115"/>
      <c r="K50" s="115"/>
      <c r="L50" s="115"/>
      <c r="M50" s="115"/>
      <c r="N50" s="115"/>
      <c r="O50" s="115"/>
      <c r="P50" s="115"/>
      <c r="Q50" s="115"/>
      <c r="R50" s="115"/>
      <c r="S50" s="115"/>
      <c r="T50" s="115"/>
      <c r="U50" s="115"/>
      <c r="V50" s="115"/>
      <c r="W50" s="115"/>
      <c r="X50" s="115"/>
      <c r="Y50" s="115"/>
      <c r="Z50" s="115"/>
      <c r="AA50" s="115"/>
      <c r="AB50" s="115"/>
    </row>
    <row r="51" hidden="1">
      <c r="A51" s="58" t="s">
        <v>218</v>
      </c>
      <c r="B51" s="58" t="s">
        <v>830</v>
      </c>
      <c r="C51" s="58" t="s">
        <v>831</v>
      </c>
      <c r="D51" s="144" t="s">
        <v>832</v>
      </c>
      <c r="E51" s="58" t="s">
        <v>833</v>
      </c>
      <c r="F51" s="58" t="s">
        <v>825</v>
      </c>
      <c r="G51" s="115"/>
      <c r="H51" s="115"/>
      <c r="I51" s="115"/>
      <c r="J51" s="115"/>
      <c r="K51" s="115"/>
      <c r="L51" s="115"/>
      <c r="M51" s="115"/>
      <c r="N51" s="115"/>
      <c r="O51" s="115"/>
      <c r="P51" s="115"/>
      <c r="Q51" s="115"/>
      <c r="R51" s="115"/>
      <c r="S51" s="115"/>
      <c r="T51" s="115"/>
      <c r="U51" s="115"/>
      <c r="V51" s="115"/>
      <c r="W51" s="115"/>
      <c r="X51" s="115"/>
      <c r="Y51" s="115"/>
      <c r="Z51" s="115"/>
      <c r="AA51" s="115"/>
      <c r="AB51" s="115"/>
    </row>
    <row r="52" hidden="1">
      <c r="A52" s="58" t="s">
        <v>218</v>
      </c>
      <c r="B52" s="58" t="s">
        <v>834</v>
      </c>
      <c r="C52" s="58" t="s">
        <v>835</v>
      </c>
      <c r="D52" s="142" t="s">
        <v>836</v>
      </c>
      <c r="E52" s="58" t="s">
        <v>837</v>
      </c>
      <c r="F52" s="58" t="s">
        <v>825</v>
      </c>
      <c r="G52" s="58" t="s">
        <v>838</v>
      </c>
      <c r="H52" s="115"/>
      <c r="I52" s="115"/>
      <c r="J52" s="115"/>
      <c r="K52" s="115"/>
      <c r="L52" s="115"/>
      <c r="M52" s="115"/>
      <c r="N52" s="115"/>
      <c r="O52" s="115"/>
      <c r="P52" s="115"/>
      <c r="Q52" s="115"/>
      <c r="R52" s="115"/>
      <c r="S52" s="115"/>
      <c r="T52" s="115"/>
      <c r="U52" s="115"/>
      <c r="V52" s="115"/>
      <c r="W52" s="115"/>
      <c r="X52" s="115"/>
      <c r="Y52" s="115"/>
      <c r="Z52" s="115"/>
      <c r="AA52" s="115"/>
      <c r="AB52" s="115"/>
    </row>
    <row r="53" hidden="1">
      <c r="A53" s="58" t="s">
        <v>218</v>
      </c>
      <c r="B53" s="58" t="s">
        <v>839</v>
      </c>
      <c r="C53" s="58" t="s">
        <v>840</v>
      </c>
      <c r="D53" s="145">
        <f>+573112120691</f>
        <v>573112120691</v>
      </c>
      <c r="E53" s="90" t="s">
        <v>841</v>
      </c>
      <c r="F53" s="58" t="s">
        <v>825</v>
      </c>
      <c r="G53" s="115"/>
      <c r="H53" s="115"/>
      <c r="I53" s="115"/>
      <c r="J53" s="115"/>
      <c r="K53" s="115"/>
      <c r="L53" s="115"/>
      <c r="M53" s="115"/>
      <c r="N53" s="115"/>
      <c r="O53" s="115"/>
      <c r="P53" s="115"/>
      <c r="Q53" s="115"/>
      <c r="R53" s="115"/>
      <c r="S53" s="115"/>
      <c r="T53" s="115"/>
      <c r="U53" s="115"/>
      <c r="V53" s="115"/>
      <c r="W53" s="115"/>
      <c r="X53" s="115"/>
      <c r="Y53" s="115"/>
      <c r="Z53" s="115"/>
      <c r="AA53" s="115"/>
      <c r="AB53" s="115"/>
    </row>
    <row r="54" hidden="1">
      <c r="A54" s="58" t="s">
        <v>218</v>
      </c>
      <c r="B54" s="58" t="s">
        <v>842</v>
      </c>
      <c r="C54" s="58" t="s">
        <v>792</v>
      </c>
      <c r="D54" s="16">
        <f>+573124568724</f>
        <v>573124568724</v>
      </c>
      <c r="E54" s="58" t="s">
        <v>843</v>
      </c>
      <c r="F54" s="58" t="s">
        <v>844</v>
      </c>
      <c r="G54" s="115"/>
      <c r="H54" s="115"/>
      <c r="I54" s="115"/>
      <c r="J54" s="115"/>
      <c r="K54" s="115"/>
      <c r="L54" s="115"/>
      <c r="M54" s="115"/>
      <c r="N54" s="115"/>
      <c r="O54" s="115"/>
      <c r="P54" s="115"/>
      <c r="Q54" s="115"/>
      <c r="R54" s="115"/>
      <c r="S54" s="115"/>
      <c r="T54" s="115"/>
      <c r="U54" s="115"/>
      <c r="V54" s="115"/>
      <c r="W54" s="115"/>
      <c r="X54" s="115"/>
      <c r="Y54" s="115"/>
      <c r="Z54" s="115"/>
      <c r="AA54" s="115"/>
      <c r="AB54" s="115"/>
    </row>
    <row r="55" hidden="1">
      <c r="A55" s="58" t="s">
        <v>218</v>
      </c>
      <c r="B55" s="58" t="s">
        <v>845</v>
      </c>
      <c r="C55" s="58" t="s">
        <v>846</v>
      </c>
      <c r="D55" s="145">
        <f>+573152426114</f>
        <v>573152426114</v>
      </c>
      <c r="E55" s="90" t="s">
        <v>847</v>
      </c>
      <c r="F55" s="58" t="s">
        <v>825</v>
      </c>
      <c r="G55" s="115"/>
      <c r="H55" s="115"/>
      <c r="I55" s="115"/>
      <c r="J55" s="115"/>
      <c r="K55" s="115"/>
      <c r="L55" s="115"/>
      <c r="M55" s="115"/>
      <c r="N55" s="115"/>
      <c r="O55" s="115"/>
      <c r="P55" s="115"/>
      <c r="Q55" s="115"/>
      <c r="R55" s="115"/>
      <c r="S55" s="115"/>
      <c r="T55" s="115"/>
      <c r="U55" s="115"/>
      <c r="V55" s="115"/>
      <c r="W55" s="115"/>
      <c r="X55" s="115"/>
      <c r="Y55" s="115"/>
      <c r="Z55" s="115"/>
      <c r="AA55" s="115"/>
      <c r="AB55" s="115"/>
    </row>
    <row r="56" hidden="1">
      <c r="A56" s="58" t="s">
        <v>218</v>
      </c>
      <c r="B56" s="58" t="s">
        <v>848</v>
      </c>
      <c r="C56" s="58" t="s">
        <v>849</v>
      </c>
      <c r="D56" s="145">
        <f>+573005634654</f>
        <v>573005634654</v>
      </c>
      <c r="E56" s="90" t="s">
        <v>850</v>
      </c>
      <c r="F56" s="58" t="s">
        <v>825</v>
      </c>
      <c r="G56" s="115"/>
      <c r="H56" s="115"/>
      <c r="I56" s="115"/>
      <c r="J56" s="115"/>
      <c r="K56" s="115"/>
      <c r="L56" s="115"/>
      <c r="M56" s="115"/>
      <c r="N56" s="115"/>
      <c r="O56" s="115"/>
      <c r="P56" s="115"/>
      <c r="Q56" s="115"/>
      <c r="R56" s="115"/>
      <c r="S56" s="115"/>
      <c r="T56" s="115"/>
      <c r="U56" s="115"/>
      <c r="V56" s="115"/>
      <c r="W56" s="115"/>
      <c r="X56" s="115"/>
      <c r="Y56" s="115"/>
      <c r="Z56" s="115"/>
      <c r="AA56" s="115"/>
      <c r="AB56" s="115"/>
    </row>
    <row r="57" hidden="1">
      <c r="A57" s="58" t="s">
        <v>218</v>
      </c>
      <c r="B57" s="58" t="s">
        <v>851</v>
      </c>
      <c r="C57" s="58"/>
      <c r="D57" s="16">
        <v>5.73209501903E11</v>
      </c>
      <c r="E57" s="115"/>
      <c r="F57" s="115"/>
      <c r="G57" s="115"/>
      <c r="H57" s="115"/>
      <c r="I57" s="115"/>
      <c r="J57" s="115"/>
      <c r="K57" s="115"/>
      <c r="L57" s="115"/>
      <c r="M57" s="115"/>
      <c r="N57" s="115"/>
      <c r="O57" s="115"/>
      <c r="P57" s="115"/>
      <c r="Q57" s="115"/>
      <c r="R57" s="115"/>
      <c r="S57" s="115"/>
      <c r="T57" s="115"/>
      <c r="U57" s="115"/>
      <c r="V57" s="115"/>
      <c r="W57" s="115"/>
      <c r="X57" s="115"/>
      <c r="Y57" s="115"/>
      <c r="Z57" s="115"/>
      <c r="AA57" s="115"/>
      <c r="AB57" s="115"/>
    </row>
    <row r="58" hidden="1">
      <c r="A58" s="58" t="s">
        <v>218</v>
      </c>
      <c r="B58" s="58" t="s">
        <v>852</v>
      </c>
      <c r="C58" s="58"/>
      <c r="D58" s="16">
        <v>5.73507177359E11</v>
      </c>
      <c r="E58" s="115"/>
      <c r="F58" s="115"/>
      <c r="G58" s="115"/>
      <c r="H58" s="115"/>
      <c r="I58" s="115"/>
      <c r="J58" s="115"/>
      <c r="K58" s="115"/>
      <c r="L58" s="115"/>
      <c r="M58" s="115"/>
      <c r="N58" s="115"/>
      <c r="O58" s="115"/>
      <c r="P58" s="115"/>
      <c r="Q58" s="115"/>
      <c r="R58" s="115"/>
      <c r="S58" s="115"/>
      <c r="T58" s="115"/>
      <c r="U58" s="115"/>
      <c r="V58" s="115"/>
      <c r="W58" s="115"/>
      <c r="X58" s="115"/>
      <c r="Y58" s="115"/>
      <c r="Z58" s="115"/>
      <c r="AA58" s="115"/>
      <c r="AB58" s="115"/>
    </row>
    <row r="59" hidden="1">
      <c r="A59" s="58" t="s">
        <v>218</v>
      </c>
      <c r="B59" s="58" t="s">
        <v>853</v>
      </c>
      <c r="C59" s="58" t="s">
        <v>854</v>
      </c>
      <c r="D59" s="16">
        <v>3.218533959E9</v>
      </c>
      <c r="E59" s="115"/>
      <c r="F59" s="115"/>
      <c r="G59" s="115"/>
      <c r="H59" s="115"/>
      <c r="I59" s="115"/>
      <c r="J59" s="115"/>
      <c r="K59" s="115"/>
      <c r="L59" s="115"/>
      <c r="M59" s="115"/>
      <c r="N59" s="115"/>
      <c r="O59" s="115"/>
      <c r="P59" s="115"/>
      <c r="Q59" s="115"/>
      <c r="R59" s="115"/>
      <c r="S59" s="115"/>
      <c r="T59" s="115"/>
      <c r="U59" s="115"/>
      <c r="V59" s="115"/>
      <c r="W59" s="115"/>
      <c r="X59" s="115"/>
      <c r="Y59" s="115"/>
      <c r="Z59" s="115"/>
      <c r="AA59" s="115"/>
      <c r="AB59" s="115"/>
    </row>
    <row r="60" hidden="1">
      <c r="A60" s="58" t="s">
        <v>218</v>
      </c>
      <c r="B60" s="58" t="s">
        <v>855</v>
      </c>
      <c r="C60" s="58"/>
      <c r="D60" s="16">
        <v>3.216391208E9</v>
      </c>
      <c r="E60" s="115"/>
      <c r="F60" s="115"/>
      <c r="G60" s="115"/>
      <c r="H60" s="115"/>
      <c r="I60" s="115"/>
      <c r="J60" s="115"/>
      <c r="K60" s="115"/>
      <c r="L60" s="115"/>
      <c r="M60" s="115"/>
      <c r="N60" s="115"/>
      <c r="O60" s="115"/>
      <c r="P60" s="115"/>
      <c r="Q60" s="115"/>
      <c r="R60" s="115"/>
      <c r="S60" s="115"/>
      <c r="T60" s="115"/>
      <c r="U60" s="115"/>
      <c r="V60" s="115"/>
      <c r="W60" s="115"/>
      <c r="X60" s="115"/>
      <c r="Y60" s="115"/>
      <c r="Z60" s="115"/>
      <c r="AA60" s="115"/>
      <c r="AB60" s="115"/>
    </row>
    <row r="61" hidden="1">
      <c r="A61" s="58" t="s">
        <v>218</v>
      </c>
      <c r="B61" s="58" t="s">
        <v>856</v>
      </c>
      <c r="C61" s="58"/>
      <c r="D61" s="16">
        <v>3.124793413E9</v>
      </c>
      <c r="E61" s="115"/>
      <c r="F61" s="58"/>
      <c r="G61" s="115"/>
      <c r="H61" s="115"/>
      <c r="I61" s="115"/>
      <c r="J61" s="115"/>
      <c r="K61" s="115"/>
      <c r="L61" s="115"/>
      <c r="M61" s="115"/>
      <c r="N61" s="115"/>
      <c r="O61" s="115"/>
      <c r="P61" s="115"/>
      <c r="Q61" s="115"/>
      <c r="R61" s="115"/>
      <c r="S61" s="115"/>
      <c r="T61" s="115"/>
      <c r="U61" s="115"/>
      <c r="V61" s="115"/>
      <c r="W61" s="115"/>
      <c r="X61" s="115"/>
      <c r="Y61" s="115"/>
      <c r="Z61" s="115"/>
      <c r="AA61" s="115"/>
      <c r="AB61" s="115"/>
    </row>
    <row r="62" hidden="1">
      <c r="A62" s="58" t="s">
        <v>218</v>
      </c>
      <c r="B62" s="58" t="s">
        <v>857</v>
      </c>
      <c r="C62" s="58"/>
      <c r="D62" s="16">
        <v>3.144432799E9</v>
      </c>
      <c r="E62" s="115"/>
      <c r="F62" s="115"/>
      <c r="G62" s="115"/>
      <c r="H62" s="115"/>
      <c r="I62" s="115"/>
      <c r="J62" s="115"/>
      <c r="K62" s="115"/>
      <c r="L62" s="115"/>
      <c r="M62" s="115"/>
      <c r="N62" s="115"/>
      <c r="O62" s="115"/>
      <c r="P62" s="115"/>
      <c r="Q62" s="115"/>
      <c r="R62" s="115"/>
      <c r="S62" s="115"/>
      <c r="T62" s="115"/>
      <c r="U62" s="115"/>
      <c r="V62" s="115"/>
      <c r="W62" s="115"/>
      <c r="X62" s="115"/>
      <c r="Y62" s="115"/>
      <c r="Z62" s="115"/>
      <c r="AA62" s="115"/>
      <c r="AB62" s="115"/>
    </row>
    <row r="63" hidden="1">
      <c r="A63" s="58" t="s">
        <v>218</v>
      </c>
      <c r="B63" s="58" t="s">
        <v>858</v>
      </c>
      <c r="C63" s="58" t="s">
        <v>859</v>
      </c>
      <c r="D63" s="16">
        <v>3.165475167E9</v>
      </c>
      <c r="E63" s="58" t="s">
        <v>860</v>
      </c>
      <c r="F63" s="58" t="s">
        <v>861</v>
      </c>
      <c r="G63" s="115"/>
      <c r="H63" s="115"/>
      <c r="I63" s="115"/>
      <c r="J63" s="115"/>
      <c r="K63" s="115"/>
      <c r="L63" s="115"/>
      <c r="M63" s="115"/>
      <c r="N63" s="115"/>
      <c r="O63" s="115"/>
      <c r="P63" s="115"/>
      <c r="Q63" s="115"/>
      <c r="R63" s="115"/>
      <c r="S63" s="115"/>
      <c r="T63" s="115"/>
      <c r="U63" s="115"/>
      <c r="V63" s="115"/>
      <c r="W63" s="115"/>
      <c r="X63" s="115"/>
      <c r="Y63" s="115"/>
      <c r="Z63" s="115"/>
      <c r="AA63" s="115"/>
      <c r="AB63" s="115"/>
    </row>
    <row r="64" hidden="1">
      <c r="A64" s="58" t="s">
        <v>218</v>
      </c>
      <c r="B64" s="58" t="s">
        <v>862</v>
      </c>
      <c r="C64" s="58" t="s">
        <v>863</v>
      </c>
      <c r="D64" s="16">
        <v>3.208879891E9</v>
      </c>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row>
    <row r="65" hidden="1">
      <c r="A65" s="58" t="s">
        <v>486</v>
      </c>
      <c r="B65" s="58"/>
      <c r="C65" s="58" t="s">
        <v>864</v>
      </c>
      <c r="D65" s="16">
        <v>3.123137555E9</v>
      </c>
      <c r="E65" s="58" t="s">
        <v>499</v>
      </c>
      <c r="F65" s="58" t="s">
        <v>865</v>
      </c>
      <c r="G65" s="58">
        <v>1450820.0</v>
      </c>
      <c r="H65" s="115"/>
      <c r="I65" s="115"/>
      <c r="J65" s="115"/>
      <c r="K65" s="115"/>
      <c r="L65" s="115"/>
      <c r="M65" s="115"/>
      <c r="N65" s="115"/>
      <c r="O65" s="115"/>
      <c r="P65" s="115"/>
      <c r="Q65" s="115"/>
      <c r="R65" s="115"/>
      <c r="S65" s="115"/>
      <c r="T65" s="115"/>
      <c r="U65" s="115"/>
      <c r="V65" s="115"/>
      <c r="W65" s="115"/>
      <c r="X65" s="115"/>
      <c r="Y65" s="115"/>
      <c r="Z65" s="115"/>
      <c r="AA65" s="115"/>
      <c r="AB65" s="115"/>
    </row>
    <row r="66">
      <c r="A66" s="58" t="s">
        <v>532</v>
      </c>
      <c r="B66" s="58"/>
      <c r="C66" s="58" t="s">
        <v>866</v>
      </c>
      <c r="D66" s="16">
        <v>3.105760077E9</v>
      </c>
      <c r="E66" s="58" t="s">
        <v>867</v>
      </c>
      <c r="F66" s="58" t="s">
        <v>868</v>
      </c>
      <c r="G66" s="58">
        <v>26919.0</v>
      </c>
      <c r="H66" s="58" t="s">
        <v>869</v>
      </c>
      <c r="I66" s="115"/>
      <c r="J66" s="115"/>
      <c r="K66" s="115"/>
      <c r="L66" s="115"/>
      <c r="M66" s="115"/>
      <c r="N66" s="115"/>
      <c r="O66" s="115"/>
      <c r="P66" s="115"/>
      <c r="Q66" s="115"/>
      <c r="R66" s="115"/>
      <c r="S66" s="115"/>
      <c r="T66" s="115"/>
      <c r="U66" s="115"/>
      <c r="V66" s="115"/>
      <c r="W66" s="115"/>
      <c r="X66" s="115"/>
      <c r="Y66" s="115"/>
      <c r="Z66" s="115"/>
      <c r="AA66" s="115"/>
      <c r="AB66" s="115"/>
    </row>
    <row r="67">
      <c r="A67" s="58" t="s">
        <v>532</v>
      </c>
      <c r="B67" s="58"/>
      <c r="C67" s="58" t="s">
        <v>870</v>
      </c>
      <c r="D67" s="16">
        <v>3.107629793E9</v>
      </c>
      <c r="E67" s="58" t="s">
        <v>871</v>
      </c>
      <c r="F67" s="58" t="s">
        <v>868</v>
      </c>
      <c r="G67" s="58">
        <v>26918.0</v>
      </c>
      <c r="H67" s="58" t="s">
        <v>872</v>
      </c>
      <c r="I67" s="115"/>
      <c r="J67" s="115"/>
      <c r="K67" s="115"/>
      <c r="L67" s="115"/>
      <c r="M67" s="115"/>
      <c r="N67" s="115"/>
      <c r="O67" s="115"/>
      <c r="P67" s="115"/>
      <c r="Q67" s="115"/>
      <c r="R67" s="115"/>
      <c r="S67" s="115"/>
      <c r="T67" s="115"/>
      <c r="U67" s="115"/>
      <c r="V67" s="115"/>
      <c r="W67" s="115"/>
      <c r="X67" s="115"/>
      <c r="Y67" s="115"/>
      <c r="Z67" s="115"/>
      <c r="AA67" s="115"/>
      <c r="AB67" s="115"/>
    </row>
    <row r="68">
      <c r="A68" s="58" t="s">
        <v>532</v>
      </c>
      <c r="B68" s="58"/>
      <c r="C68" s="58" t="s">
        <v>873</v>
      </c>
      <c r="D68" s="16">
        <v>3.102341908E9</v>
      </c>
      <c r="E68" s="58" t="s">
        <v>874</v>
      </c>
      <c r="F68" s="58" t="s">
        <v>865</v>
      </c>
      <c r="G68" s="115"/>
      <c r="H68" s="115"/>
      <c r="I68" s="115"/>
      <c r="J68" s="115"/>
      <c r="K68" s="115"/>
      <c r="L68" s="115"/>
      <c r="M68" s="115"/>
      <c r="N68" s="115"/>
      <c r="O68" s="115"/>
      <c r="P68" s="115"/>
      <c r="Q68" s="115"/>
      <c r="R68" s="115"/>
      <c r="S68" s="115"/>
      <c r="T68" s="115"/>
      <c r="U68" s="115"/>
      <c r="V68" s="115"/>
      <c r="W68" s="115"/>
      <c r="X68" s="115"/>
      <c r="Y68" s="115"/>
      <c r="Z68" s="115"/>
      <c r="AA68" s="115"/>
      <c r="AB68" s="115"/>
    </row>
    <row r="69">
      <c r="A69" s="58" t="s">
        <v>532</v>
      </c>
      <c r="B69" s="58"/>
      <c r="C69" s="58" t="s">
        <v>875</v>
      </c>
      <c r="D69" s="16">
        <v>3.108834661E9</v>
      </c>
      <c r="E69" s="58" t="s">
        <v>876</v>
      </c>
      <c r="F69" s="58" t="s">
        <v>865</v>
      </c>
      <c r="G69" s="115"/>
      <c r="H69" s="115"/>
      <c r="I69" s="115"/>
      <c r="J69" s="115"/>
      <c r="K69" s="115"/>
      <c r="L69" s="115"/>
      <c r="M69" s="115"/>
      <c r="N69" s="115"/>
      <c r="O69" s="115"/>
      <c r="P69" s="115"/>
      <c r="Q69" s="115"/>
      <c r="R69" s="115"/>
      <c r="S69" s="115"/>
      <c r="T69" s="115"/>
      <c r="U69" s="115"/>
      <c r="V69" s="115"/>
      <c r="W69" s="115"/>
      <c r="X69" s="115"/>
      <c r="Y69" s="115"/>
      <c r="Z69" s="115"/>
      <c r="AA69" s="115"/>
      <c r="AB69" s="115"/>
    </row>
    <row r="70">
      <c r="A70" s="58" t="s">
        <v>532</v>
      </c>
      <c r="B70" s="58"/>
      <c r="C70" s="58" t="s">
        <v>877</v>
      </c>
      <c r="D70" s="16">
        <v>3.103007686E9</v>
      </c>
      <c r="E70" s="58" t="s">
        <v>878</v>
      </c>
      <c r="F70" s="58" t="s">
        <v>865</v>
      </c>
      <c r="G70" s="115"/>
      <c r="H70" s="115"/>
      <c r="I70" s="115"/>
      <c r="J70" s="115"/>
      <c r="K70" s="115"/>
      <c r="L70" s="115"/>
      <c r="M70" s="115"/>
      <c r="N70" s="115"/>
      <c r="O70" s="115"/>
      <c r="P70" s="115"/>
      <c r="Q70" s="115"/>
      <c r="R70" s="115"/>
      <c r="S70" s="115"/>
      <c r="T70" s="115"/>
      <c r="U70" s="115"/>
      <c r="V70" s="115"/>
      <c r="W70" s="115"/>
      <c r="X70" s="115"/>
      <c r="Y70" s="115"/>
      <c r="Z70" s="115"/>
      <c r="AA70" s="115"/>
      <c r="AB70" s="115"/>
    </row>
    <row r="71">
      <c r="A71" s="58"/>
      <c r="B71" s="58"/>
      <c r="C71" s="58"/>
      <c r="D71" s="43"/>
      <c r="E71" s="115"/>
      <c r="F71" s="115"/>
      <c r="G71" s="115"/>
      <c r="H71" s="115"/>
      <c r="I71" s="115"/>
      <c r="J71" s="115"/>
      <c r="K71" s="115"/>
      <c r="L71" s="115"/>
      <c r="M71" s="115"/>
      <c r="N71" s="115"/>
      <c r="O71" s="115"/>
      <c r="P71" s="115"/>
      <c r="Q71" s="115"/>
      <c r="R71" s="115"/>
      <c r="S71" s="115"/>
      <c r="T71" s="115"/>
      <c r="U71" s="115"/>
      <c r="V71" s="115"/>
      <c r="W71" s="115"/>
      <c r="X71" s="115"/>
      <c r="Y71" s="115"/>
      <c r="Z71" s="115"/>
      <c r="AA71" s="115"/>
      <c r="AB71" s="115"/>
    </row>
    <row r="72">
      <c r="A72" s="58"/>
      <c r="B72" s="58"/>
      <c r="C72" s="58"/>
      <c r="D72" s="43"/>
      <c r="E72" s="115"/>
      <c r="F72" s="115"/>
      <c r="G72" s="115"/>
      <c r="H72" s="115"/>
      <c r="I72" s="115"/>
      <c r="J72" s="115"/>
      <c r="K72" s="115"/>
      <c r="L72" s="115"/>
      <c r="M72" s="115"/>
      <c r="N72" s="115"/>
      <c r="O72" s="115"/>
      <c r="P72" s="115"/>
      <c r="Q72" s="115"/>
      <c r="R72" s="115"/>
      <c r="S72" s="115"/>
      <c r="T72" s="115"/>
      <c r="U72" s="115"/>
      <c r="V72" s="115"/>
      <c r="W72" s="115"/>
      <c r="X72" s="115"/>
      <c r="Y72" s="115"/>
      <c r="Z72" s="115"/>
      <c r="AA72" s="115"/>
      <c r="AB72" s="115"/>
    </row>
    <row r="73">
      <c r="A73" s="58"/>
      <c r="B73" s="58"/>
      <c r="C73" s="58"/>
      <c r="D73" s="43"/>
      <c r="E73" s="115"/>
      <c r="F73" s="115"/>
      <c r="G73" s="115"/>
      <c r="H73" s="115"/>
      <c r="I73" s="115"/>
      <c r="J73" s="115"/>
      <c r="K73" s="115"/>
      <c r="L73" s="115"/>
      <c r="M73" s="115"/>
      <c r="N73" s="115"/>
      <c r="O73" s="115"/>
      <c r="P73" s="115"/>
      <c r="Q73" s="115"/>
      <c r="R73" s="115"/>
      <c r="S73" s="115"/>
      <c r="T73" s="115"/>
      <c r="U73" s="115"/>
      <c r="V73" s="115"/>
      <c r="W73" s="115"/>
      <c r="X73" s="115"/>
      <c r="Y73" s="115"/>
      <c r="Z73" s="115"/>
      <c r="AA73" s="115"/>
      <c r="AB73" s="115"/>
    </row>
    <row r="74">
      <c r="A74" s="58"/>
      <c r="B74" s="58"/>
      <c r="C74" s="58"/>
      <c r="D74" s="43"/>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row>
    <row r="75">
      <c r="A75" s="58"/>
      <c r="B75" s="58"/>
      <c r="C75" s="58"/>
      <c r="D75" s="43"/>
      <c r="E75" s="115"/>
      <c r="F75" s="115"/>
      <c r="G75" s="115"/>
      <c r="H75" s="115"/>
      <c r="I75" s="115"/>
      <c r="J75" s="115"/>
      <c r="K75" s="115"/>
      <c r="L75" s="115"/>
      <c r="M75" s="115"/>
      <c r="N75" s="115"/>
      <c r="O75" s="115"/>
      <c r="P75" s="115"/>
      <c r="Q75" s="115"/>
      <c r="R75" s="115"/>
      <c r="S75" s="115"/>
      <c r="T75" s="115"/>
      <c r="U75" s="115"/>
      <c r="V75" s="115"/>
      <c r="W75" s="115"/>
      <c r="X75" s="115"/>
      <c r="Y75" s="115"/>
      <c r="Z75" s="115"/>
      <c r="AA75" s="115"/>
      <c r="AB75" s="115"/>
    </row>
    <row r="76">
      <c r="A76" s="58"/>
      <c r="B76" s="58"/>
      <c r="C76" s="58"/>
      <c r="D76" s="43"/>
      <c r="E76" s="115"/>
      <c r="F76" s="115"/>
      <c r="G76" s="115"/>
      <c r="H76" s="115"/>
      <c r="I76" s="115"/>
      <c r="J76" s="115"/>
      <c r="K76" s="115"/>
      <c r="L76" s="115"/>
      <c r="M76" s="115"/>
      <c r="N76" s="115"/>
      <c r="O76" s="115"/>
      <c r="P76" s="115"/>
      <c r="Q76" s="115"/>
      <c r="R76" s="115"/>
      <c r="S76" s="115"/>
      <c r="T76" s="115"/>
      <c r="U76" s="115"/>
      <c r="V76" s="115"/>
      <c r="W76" s="115"/>
      <c r="X76" s="115"/>
      <c r="Y76" s="115"/>
      <c r="Z76" s="115"/>
      <c r="AA76" s="115"/>
      <c r="AB76" s="115"/>
    </row>
    <row r="77">
      <c r="A77" s="58"/>
      <c r="B77" s="58"/>
      <c r="C77" s="58"/>
      <c r="D77" s="43"/>
      <c r="E77" s="115"/>
      <c r="F77" s="115"/>
      <c r="G77" s="115"/>
      <c r="H77" s="115"/>
      <c r="I77" s="115"/>
      <c r="J77" s="115"/>
      <c r="K77" s="115"/>
      <c r="L77" s="115"/>
      <c r="M77" s="115"/>
      <c r="N77" s="115"/>
      <c r="O77" s="115"/>
      <c r="P77" s="115"/>
      <c r="Q77" s="115"/>
      <c r="R77" s="115"/>
      <c r="S77" s="115"/>
      <c r="T77" s="115"/>
      <c r="U77" s="115"/>
      <c r="V77" s="115"/>
      <c r="W77" s="115"/>
      <c r="X77" s="115"/>
      <c r="Y77" s="115"/>
      <c r="Z77" s="115"/>
      <c r="AA77" s="115"/>
      <c r="AB77" s="115"/>
    </row>
    <row r="78">
      <c r="A78" s="58"/>
      <c r="B78" s="58"/>
      <c r="C78" s="58"/>
      <c r="D78" s="43"/>
      <c r="E78" s="115"/>
      <c r="F78" s="115"/>
      <c r="G78" s="115"/>
      <c r="H78" s="115"/>
      <c r="I78" s="115"/>
      <c r="J78" s="115"/>
      <c r="K78" s="115"/>
      <c r="L78" s="115"/>
      <c r="M78" s="115"/>
      <c r="N78" s="115"/>
      <c r="O78" s="115"/>
      <c r="P78" s="115"/>
      <c r="Q78" s="115"/>
      <c r="R78" s="115"/>
      <c r="S78" s="115"/>
      <c r="T78" s="115"/>
      <c r="U78" s="115"/>
      <c r="V78" s="115"/>
      <c r="W78" s="115"/>
      <c r="X78" s="115"/>
      <c r="Y78" s="115"/>
      <c r="Z78" s="115"/>
      <c r="AA78" s="115"/>
      <c r="AB78" s="115"/>
    </row>
    <row r="79">
      <c r="A79" s="58"/>
      <c r="B79" s="58"/>
      <c r="C79" s="58"/>
      <c r="D79" s="43"/>
      <c r="E79" s="115"/>
      <c r="F79" s="115"/>
      <c r="G79" s="115"/>
      <c r="H79" s="115"/>
      <c r="I79" s="115"/>
      <c r="J79" s="115"/>
      <c r="K79" s="115"/>
      <c r="L79" s="115"/>
      <c r="M79" s="115"/>
      <c r="N79" s="115"/>
      <c r="O79" s="115"/>
      <c r="P79" s="115"/>
      <c r="Q79" s="115"/>
      <c r="R79" s="115"/>
      <c r="S79" s="115"/>
      <c r="T79" s="115"/>
      <c r="U79" s="115"/>
      <c r="V79" s="115"/>
      <c r="W79" s="115"/>
      <c r="X79" s="115"/>
      <c r="Y79" s="115"/>
      <c r="Z79" s="115"/>
      <c r="AA79" s="115"/>
      <c r="AB79" s="115"/>
    </row>
    <row r="80">
      <c r="A80" s="58"/>
      <c r="B80" s="58"/>
      <c r="C80" s="58"/>
      <c r="D80" s="43"/>
      <c r="E80" s="115"/>
      <c r="F80" s="115"/>
      <c r="G80" s="115"/>
      <c r="H80" s="115"/>
      <c r="I80" s="115"/>
      <c r="J80" s="115"/>
      <c r="K80" s="115"/>
      <c r="L80" s="115"/>
      <c r="M80" s="115"/>
      <c r="N80" s="115"/>
      <c r="O80" s="115"/>
      <c r="P80" s="115"/>
      <c r="Q80" s="115"/>
      <c r="R80" s="115"/>
      <c r="S80" s="115"/>
      <c r="T80" s="115"/>
      <c r="U80" s="115"/>
      <c r="V80" s="115"/>
      <c r="W80" s="115"/>
      <c r="X80" s="115"/>
      <c r="Y80" s="115"/>
      <c r="Z80" s="115"/>
      <c r="AA80" s="115"/>
      <c r="AB80" s="115"/>
    </row>
    <row r="81">
      <c r="A81" s="58"/>
      <c r="B81" s="58"/>
      <c r="C81" s="58"/>
      <c r="D81" s="43"/>
      <c r="E81" s="115"/>
      <c r="F81" s="115"/>
      <c r="G81" s="115"/>
      <c r="H81" s="115"/>
      <c r="I81" s="115"/>
      <c r="J81" s="115"/>
      <c r="K81" s="115"/>
      <c r="L81" s="115"/>
      <c r="M81" s="115"/>
      <c r="N81" s="115"/>
      <c r="O81" s="115"/>
      <c r="P81" s="115"/>
      <c r="Q81" s="115"/>
      <c r="R81" s="115"/>
      <c r="S81" s="115"/>
      <c r="T81" s="115"/>
      <c r="U81" s="115"/>
      <c r="V81" s="115"/>
      <c r="W81" s="115"/>
      <c r="X81" s="115"/>
      <c r="Y81" s="115"/>
      <c r="Z81" s="115"/>
      <c r="AA81" s="115"/>
      <c r="AB81" s="115"/>
    </row>
    <row r="82">
      <c r="A82" s="58"/>
      <c r="B82" s="58"/>
      <c r="C82" s="58"/>
      <c r="D82" s="43"/>
      <c r="E82" s="115"/>
      <c r="F82" s="115"/>
      <c r="G82" s="115"/>
      <c r="H82" s="115"/>
      <c r="I82" s="115"/>
      <c r="J82" s="115"/>
      <c r="K82" s="115"/>
      <c r="L82" s="115"/>
      <c r="M82" s="115"/>
      <c r="N82" s="115"/>
      <c r="O82" s="115"/>
      <c r="P82" s="115"/>
      <c r="Q82" s="115"/>
      <c r="R82" s="115"/>
      <c r="S82" s="115"/>
      <c r="T82" s="115"/>
      <c r="U82" s="115"/>
      <c r="V82" s="115"/>
      <c r="W82" s="115"/>
      <c r="X82" s="115"/>
      <c r="Y82" s="115"/>
      <c r="Z82" s="115"/>
      <c r="AA82" s="115"/>
      <c r="AB82" s="115"/>
    </row>
    <row r="83">
      <c r="A83" s="58"/>
      <c r="B83" s="58"/>
      <c r="C83" s="58"/>
      <c r="D83" s="43"/>
      <c r="E83" s="115"/>
      <c r="F83" s="115"/>
      <c r="G83" s="115"/>
      <c r="H83" s="115"/>
      <c r="I83" s="115"/>
      <c r="J83" s="115"/>
      <c r="K83" s="115"/>
      <c r="L83" s="115"/>
      <c r="M83" s="115"/>
      <c r="N83" s="115"/>
      <c r="O83" s="115"/>
      <c r="P83" s="115"/>
      <c r="Q83" s="115"/>
      <c r="R83" s="115"/>
      <c r="S83" s="115"/>
      <c r="T83" s="115"/>
      <c r="U83" s="115"/>
      <c r="V83" s="115"/>
      <c r="W83" s="115"/>
      <c r="X83" s="115"/>
      <c r="Y83" s="115"/>
      <c r="Z83" s="115"/>
      <c r="AA83" s="115"/>
      <c r="AB83" s="115"/>
    </row>
    <row r="84">
      <c r="A84" s="58"/>
      <c r="B84" s="58"/>
      <c r="C84" s="58"/>
      <c r="D84" s="43"/>
      <c r="E84" s="115"/>
      <c r="F84" s="115"/>
      <c r="G84" s="115"/>
      <c r="H84" s="115"/>
      <c r="I84" s="115"/>
      <c r="J84" s="115"/>
      <c r="K84" s="115"/>
      <c r="L84" s="115"/>
      <c r="M84" s="115"/>
      <c r="N84" s="115"/>
      <c r="O84" s="115"/>
      <c r="P84" s="115"/>
      <c r="Q84" s="115"/>
      <c r="R84" s="115"/>
      <c r="S84" s="115"/>
      <c r="T84" s="115"/>
      <c r="U84" s="115"/>
      <c r="V84" s="115"/>
      <c r="W84" s="115"/>
      <c r="X84" s="115"/>
      <c r="Y84" s="115"/>
      <c r="Z84" s="115"/>
      <c r="AA84" s="115"/>
      <c r="AB84" s="115"/>
    </row>
    <row r="85">
      <c r="A85" s="58"/>
      <c r="B85" s="58"/>
      <c r="C85" s="58"/>
      <c r="D85" s="43"/>
      <c r="E85" s="115"/>
      <c r="F85" s="115"/>
      <c r="G85" s="115"/>
      <c r="H85" s="115"/>
      <c r="I85" s="115"/>
      <c r="J85" s="115"/>
      <c r="K85" s="115"/>
      <c r="L85" s="115"/>
      <c r="M85" s="115"/>
      <c r="N85" s="115"/>
      <c r="O85" s="115"/>
      <c r="P85" s="115"/>
      <c r="Q85" s="115"/>
      <c r="R85" s="115"/>
      <c r="S85" s="115"/>
      <c r="T85" s="115"/>
      <c r="U85" s="115"/>
      <c r="V85" s="115"/>
      <c r="W85" s="115"/>
      <c r="X85" s="115"/>
      <c r="Y85" s="115"/>
      <c r="Z85" s="115"/>
      <c r="AA85" s="115"/>
      <c r="AB85" s="115"/>
    </row>
    <row r="86">
      <c r="A86" s="58"/>
      <c r="B86" s="58"/>
      <c r="C86" s="58"/>
      <c r="D86" s="43"/>
      <c r="E86" s="115"/>
      <c r="F86" s="115"/>
      <c r="G86" s="115"/>
      <c r="H86" s="115"/>
      <c r="I86" s="115"/>
      <c r="J86" s="115"/>
      <c r="K86" s="115"/>
      <c r="L86" s="115"/>
      <c r="M86" s="115"/>
      <c r="N86" s="115"/>
      <c r="O86" s="115"/>
      <c r="P86" s="115"/>
      <c r="Q86" s="115"/>
      <c r="R86" s="115"/>
      <c r="S86" s="115"/>
      <c r="T86" s="115"/>
      <c r="U86" s="115"/>
      <c r="V86" s="115"/>
      <c r="W86" s="115"/>
      <c r="X86" s="115"/>
      <c r="Y86" s="115"/>
      <c r="Z86" s="115"/>
      <c r="AA86" s="115"/>
      <c r="AB86" s="115"/>
    </row>
    <row r="87">
      <c r="A87" s="58"/>
      <c r="B87" s="58"/>
      <c r="C87" s="58"/>
      <c r="D87" s="16"/>
      <c r="E87" s="115"/>
      <c r="F87" s="115"/>
      <c r="G87" s="115"/>
      <c r="H87" s="115"/>
      <c r="I87" s="115"/>
      <c r="J87" s="115"/>
      <c r="K87" s="115"/>
      <c r="L87" s="115"/>
      <c r="M87" s="115"/>
      <c r="N87" s="115"/>
      <c r="O87" s="115"/>
      <c r="P87" s="115"/>
      <c r="Q87" s="115"/>
      <c r="R87" s="115"/>
      <c r="S87" s="115"/>
      <c r="T87" s="115"/>
      <c r="U87" s="115"/>
      <c r="V87" s="115"/>
      <c r="W87" s="115"/>
      <c r="X87" s="115"/>
      <c r="Y87" s="115"/>
      <c r="Z87" s="115"/>
      <c r="AA87" s="115"/>
      <c r="AB87" s="115"/>
    </row>
    <row r="88">
      <c r="A88" s="58"/>
      <c r="B88" s="58"/>
      <c r="C88" s="58"/>
      <c r="D88" s="16"/>
      <c r="E88" s="115"/>
      <c r="F88" s="115"/>
      <c r="G88" s="115"/>
      <c r="H88" s="115"/>
      <c r="I88" s="115"/>
      <c r="J88" s="115"/>
      <c r="K88" s="115"/>
      <c r="L88" s="115"/>
      <c r="M88" s="115"/>
      <c r="N88" s="115"/>
      <c r="O88" s="115"/>
      <c r="P88" s="115"/>
      <c r="Q88" s="115"/>
      <c r="R88" s="115"/>
      <c r="S88" s="115"/>
      <c r="T88" s="115"/>
      <c r="U88" s="115"/>
      <c r="V88" s="115"/>
      <c r="W88" s="115"/>
      <c r="X88" s="115"/>
      <c r="Y88" s="115"/>
      <c r="Z88" s="115"/>
      <c r="AA88" s="115"/>
      <c r="AB88" s="115"/>
    </row>
    <row r="89">
      <c r="A89" s="58"/>
      <c r="B89" s="58"/>
      <c r="C89" s="58"/>
      <c r="D89" s="16"/>
      <c r="E89" s="115"/>
      <c r="F89" s="115"/>
      <c r="G89" s="115"/>
      <c r="H89" s="115"/>
      <c r="I89" s="115"/>
      <c r="J89" s="115"/>
      <c r="K89" s="115"/>
      <c r="L89" s="115"/>
      <c r="M89" s="115"/>
      <c r="N89" s="115"/>
      <c r="O89" s="115"/>
      <c r="P89" s="115"/>
      <c r="Q89" s="115"/>
      <c r="R89" s="115"/>
      <c r="S89" s="115"/>
      <c r="T89" s="115"/>
      <c r="U89" s="115"/>
      <c r="V89" s="115"/>
      <c r="W89" s="115"/>
      <c r="X89" s="115"/>
      <c r="Y89" s="115"/>
      <c r="Z89" s="115"/>
      <c r="AA89" s="115"/>
      <c r="AB89" s="115"/>
    </row>
    <row r="90">
      <c r="A90" s="58"/>
      <c r="B90" s="58"/>
      <c r="C90" s="58"/>
      <c r="D90" s="16"/>
      <c r="E90" s="115"/>
      <c r="F90" s="115"/>
      <c r="G90" s="115"/>
      <c r="H90" s="115"/>
      <c r="I90" s="115"/>
      <c r="J90" s="115"/>
      <c r="K90" s="115"/>
      <c r="L90" s="115"/>
      <c r="M90" s="115"/>
      <c r="N90" s="115"/>
      <c r="O90" s="115"/>
      <c r="P90" s="115"/>
      <c r="Q90" s="115"/>
      <c r="R90" s="115"/>
      <c r="S90" s="115"/>
      <c r="T90" s="115"/>
      <c r="U90" s="115"/>
      <c r="V90" s="115"/>
      <c r="W90" s="115"/>
      <c r="X90" s="115"/>
      <c r="Y90" s="115"/>
      <c r="Z90" s="115"/>
      <c r="AA90" s="115"/>
      <c r="AB90" s="115"/>
    </row>
    <row r="91">
      <c r="A91" s="58"/>
      <c r="B91" s="58"/>
      <c r="C91" s="58"/>
      <c r="D91" s="16"/>
      <c r="E91" s="115"/>
      <c r="F91" s="115"/>
      <c r="G91" s="115"/>
      <c r="H91" s="115"/>
      <c r="I91" s="115"/>
      <c r="J91" s="115"/>
      <c r="K91" s="115"/>
      <c r="L91" s="115"/>
      <c r="M91" s="115"/>
      <c r="N91" s="115"/>
      <c r="O91" s="115"/>
      <c r="P91" s="115"/>
      <c r="Q91" s="115"/>
      <c r="R91" s="115"/>
      <c r="S91" s="115"/>
      <c r="T91" s="115"/>
      <c r="U91" s="115"/>
      <c r="V91" s="115"/>
      <c r="W91" s="115"/>
      <c r="X91" s="115"/>
      <c r="Y91" s="115"/>
      <c r="Z91" s="115"/>
      <c r="AA91" s="115"/>
      <c r="AB91" s="115"/>
    </row>
    <row r="92">
      <c r="A92" s="58"/>
      <c r="B92" s="58"/>
      <c r="C92" s="58"/>
      <c r="D92" s="16"/>
      <c r="E92" s="115"/>
      <c r="F92" s="115"/>
      <c r="G92" s="115"/>
      <c r="H92" s="115"/>
      <c r="I92" s="115"/>
      <c r="J92" s="115"/>
      <c r="K92" s="115"/>
      <c r="L92" s="115"/>
      <c r="M92" s="115"/>
      <c r="N92" s="115"/>
      <c r="O92" s="115"/>
      <c r="P92" s="115"/>
      <c r="Q92" s="115"/>
      <c r="R92" s="115"/>
      <c r="S92" s="115"/>
      <c r="T92" s="115"/>
      <c r="U92" s="115"/>
      <c r="V92" s="115"/>
      <c r="W92" s="115"/>
      <c r="X92" s="115"/>
      <c r="Y92" s="115"/>
      <c r="Z92" s="115"/>
      <c r="AA92" s="115"/>
      <c r="AB92" s="115"/>
    </row>
    <row r="93">
      <c r="A93" s="58"/>
      <c r="B93" s="58"/>
      <c r="C93" s="58"/>
      <c r="D93" s="16"/>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row>
    <row r="94">
      <c r="A94" s="58"/>
      <c r="B94" s="58"/>
      <c r="C94" s="58"/>
      <c r="D94" s="16"/>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row>
    <row r="95">
      <c r="A95" s="115"/>
      <c r="B95" s="58"/>
      <c r="C95" s="58"/>
      <c r="D95" s="43"/>
      <c r="E95" s="115"/>
      <c r="F95" s="115"/>
      <c r="G95" s="115"/>
      <c r="H95" s="115"/>
      <c r="I95" s="115"/>
      <c r="J95" s="115"/>
      <c r="K95" s="115"/>
      <c r="L95" s="115"/>
      <c r="M95" s="115"/>
      <c r="N95" s="115"/>
      <c r="O95" s="115"/>
      <c r="P95" s="115"/>
      <c r="Q95" s="115"/>
      <c r="R95" s="115"/>
      <c r="S95" s="115"/>
      <c r="T95" s="115"/>
      <c r="U95" s="115"/>
      <c r="V95" s="115"/>
      <c r="W95" s="115"/>
      <c r="X95" s="115"/>
      <c r="Y95" s="115"/>
      <c r="Z95" s="115"/>
      <c r="AA95" s="115"/>
      <c r="AB95" s="115"/>
    </row>
    <row r="96">
      <c r="A96" s="115"/>
      <c r="B96" s="58"/>
      <c r="C96" s="58"/>
      <c r="D96" s="43"/>
      <c r="E96" s="115"/>
      <c r="F96" s="115"/>
      <c r="G96" s="115"/>
      <c r="H96" s="115"/>
      <c r="I96" s="115"/>
      <c r="J96" s="115"/>
      <c r="K96" s="115"/>
      <c r="L96" s="115"/>
      <c r="M96" s="115"/>
      <c r="N96" s="115"/>
      <c r="O96" s="115"/>
      <c r="P96" s="115"/>
      <c r="Q96" s="115"/>
      <c r="R96" s="115"/>
      <c r="S96" s="115"/>
      <c r="T96" s="115"/>
      <c r="U96" s="115"/>
      <c r="V96" s="115"/>
      <c r="W96" s="115"/>
      <c r="X96" s="115"/>
      <c r="Y96" s="115"/>
      <c r="Z96" s="115"/>
      <c r="AA96" s="115"/>
      <c r="AB96" s="115"/>
    </row>
    <row r="97">
      <c r="A97" s="115"/>
      <c r="B97" s="58"/>
      <c r="C97" s="58" t="s">
        <v>879</v>
      </c>
      <c r="D97" s="43"/>
      <c r="E97" s="115"/>
      <c r="F97" s="115"/>
      <c r="G97" s="115"/>
      <c r="H97" s="115"/>
      <c r="I97" s="115"/>
      <c r="J97" s="115"/>
      <c r="K97" s="115"/>
      <c r="L97" s="115"/>
      <c r="M97" s="115"/>
      <c r="N97" s="115"/>
      <c r="O97" s="115"/>
      <c r="P97" s="115"/>
      <c r="Q97" s="115"/>
      <c r="R97" s="115"/>
      <c r="S97" s="115"/>
      <c r="T97" s="115"/>
      <c r="U97" s="115"/>
      <c r="V97" s="115"/>
      <c r="W97" s="115"/>
      <c r="X97" s="115"/>
      <c r="Y97" s="115"/>
      <c r="Z97" s="115"/>
      <c r="AA97" s="115"/>
      <c r="AB97" s="115"/>
    </row>
    <row r="98">
      <c r="A98" s="115"/>
      <c r="B98" s="58"/>
      <c r="C98" s="58" t="s">
        <v>880</v>
      </c>
      <c r="D98" s="43"/>
      <c r="E98" s="115"/>
      <c r="F98" s="115"/>
      <c r="G98" s="115"/>
      <c r="H98" s="115"/>
      <c r="I98" s="115"/>
      <c r="J98" s="115"/>
      <c r="K98" s="115"/>
      <c r="L98" s="115"/>
      <c r="M98" s="115"/>
      <c r="N98" s="115"/>
      <c r="O98" s="115"/>
      <c r="P98" s="115"/>
      <c r="Q98" s="115"/>
      <c r="R98" s="115"/>
      <c r="S98" s="115"/>
      <c r="T98" s="115"/>
      <c r="U98" s="115"/>
      <c r="V98" s="115"/>
      <c r="W98" s="115"/>
      <c r="X98" s="115"/>
      <c r="Y98" s="115"/>
      <c r="Z98" s="115"/>
      <c r="AA98" s="115"/>
      <c r="AB98" s="115"/>
    </row>
    <row r="99">
      <c r="A99" s="115"/>
      <c r="B99" s="58"/>
      <c r="C99" s="58" t="s">
        <v>881</v>
      </c>
      <c r="D99" s="43"/>
      <c r="E99" s="115"/>
      <c r="F99" s="115"/>
      <c r="G99" s="115"/>
      <c r="H99" s="115"/>
      <c r="I99" s="115"/>
      <c r="J99" s="115"/>
      <c r="K99" s="115"/>
      <c r="L99" s="115"/>
      <c r="M99" s="115"/>
      <c r="N99" s="115"/>
      <c r="O99" s="115"/>
      <c r="P99" s="115"/>
      <c r="Q99" s="115"/>
      <c r="R99" s="115"/>
      <c r="S99" s="115"/>
      <c r="T99" s="115"/>
      <c r="U99" s="115"/>
      <c r="V99" s="115"/>
      <c r="W99" s="115"/>
      <c r="X99" s="115"/>
      <c r="Y99" s="115"/>
      <c r="Z99" s="115"/>
      <c r="AA99" s="115"/>
      <c r="AB99" s="115"/>
    </row>
    <row r="100">
      <c r="A100" s="115"/>
      <c r="B100" s="115"/>
      <c r="C100" s="115"/>
      <c r="D100" s="43"/>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row>
    <row r="101">
      <c r="A101" s="115"/>
      <c r="B101" s="58"/>
      <c r="C101" s="58" t="s">
        <v>882</v>
      </c>
      <c r="D101" s="43"/>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c r="AB101" s="115"/>
    </row>
    <row r="102">
      <c r="A102" s="115"/>
      <c r="B102" s="115"/>
      <c r="C102" s="115"/>
      <c r="D102" s="43"/>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c r="AB102" s="115"/>
    </row>
    <row r="103">
      <c r="A103" s="115"/>
      <c r="B103" s="115"/>
      <c r="C103" s="115"/>
      <c r="D103" s="43"/>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c r="AB103" s="115"/>
    </row>
    <row r="104">
      <c r="A104" s="115"/>
      <c r="B104" s="115"/>
      <c r="C104" s="115"/>
      <c r="D104" s="43"/>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115"/>
      <c r="AB104" s="115"/>
    </row>
    <row r="105">
      <c r="A105" s="115"/>
      <c r="B105" s="115"/>
      <c r="C105" s="115"/>
      <c r="D105" s="43"/>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row>
    <row r="106">
      <c r="A106" s="115"/>
      <c r="B106" s="115"/>
      <c r="C106" s="115"/>
      <c r="D106" s="43"/>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c r="AA106" s="115"/>
      <c r="AB106" s="115"/>
    </row>
    <row r="107">
      <c r="A107" s="115"/>
      <c r="B107" s="115"/>
      <c r="C107" s="115"/>
      <c r="D107" s="43"/>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c r="AB107" s="115"/>
    </row>
    <row r="108">
      <c r="A108" s="115"/>
      <c r="B108" s="115"/>
      <c r="C108" s="115"/>
      <c r="D108" s="43"/>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c r="AB108" s="115"/>
    </row>
    <row r="109">
      <c r="A109" s="115"/>
      <c r="B109" s="115"/>
      <c r="C109" s="115"/>
      <c r="D109" s="43"/>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c r="AB109" s="115"/>
    </row>
    <row r="110">
      <c r="A110" s="115"/>
      <c r="B110" s="115"/>
      <c r="C110" s="115"/>
      <c r="D110" s="43"/>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c r="AA110" s="115"/>
      <c r="AB110" s="115"/>
    </row>
    <row r="111">
      <c r="A111" s="115"/>
      <c r="B111" s="115"/>
      <c r="C111" s="115"/>
      <c r="D111" s="43"/>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c r="AA111" s="115"/>
      <c r="AB111" s="115"/>
    </row>
    <row r="112">
      <c r="A112" s="115"/>
      <c r="B112" s="115"/>
      <c r="C112" s="115"/>
      <c r="D112" s="43"/>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c r="AB112" s="115"/>
    </row>
    <row r="113">
      <c r="A113" s="115"/>
      <c r="B113" s="115"/>
      <c r="C113" s="115"/>
      <c r="D113" s="43"/>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c r="AA113" s="115"/>
      <c r="AB113" s="115"/>
    </row>
    <row r="114">
      <c r="A114" s="115"/>
      <c r="B114" s="115"/>
      <c r="C114" s="115"/>
      <c r="D114" s="43"/>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c r="AA114" s="115"/>
      <c r="AB114" s="115"/>
    </row>
    <row r="115">
      <c r="A115" s="115"/>
      <c r="B115" s="115"/>
      <c r="C115" s="115"/>
      <c r="D115" s="43"/>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c r="AA115" s="115"/>
      <c r="AB115" s="115"/>
    </row>
    <row r="116">
      <c r="A116" s="115"/>
      <c r="B116" s="115"/>
      <c r="C116" s="115"/>
      <c r="D116" s="43"/>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c r="AA116" s="115"/>
      <c r="AB116" s="115"/>
    </row>
    <row r="117">
      <c r="A117" s="115"/>
      <c r="B117" s="115"/>
      <c r="C117" s="115"/>
      <c r="D117" s="43"/>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c r="AA117" s="115"/>
      <c r="AB117" s="115"/>
    </row>
    <row r="118">
      <c r="A118" s="115"/>
      <c r="B118" s="115"/>
      <c r="C118" s="115"/>
      <c r="D118" s="43"/>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c r="AA118" s="115"/>
      <c r="AB118" s="115"/>
    </row>
    <row r="119">
      <c r="A119" s="115"/>
      <c r="B119" s="115"/>
      <c r="C119" s="115"/>
      <c r="D119" s="43"/>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c r="AA119" s="115"/>
      <c r="AB119" s="115"/>
    </row>
    <row r="120">
      <c r="A120" s="115"/>
      <c r="B120" s="115"/>
      <c r="C120" s="115"/>
      <c r="D120" s="43"/>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c r="AA120" s="115"/>
      <c r="AB120" s="115"/>
    </row>
    <row r="121">
      <c r="A121" s="115"/>
      <c r="B121" s="115"/>
      <c r="C121" s="115"/>
      <c r="D121" s="43"/>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15"/>
      <c r="AB121" s="115"/>
    </row>
    <row r="122">
      <c r="A122" s="115"/>
      <c r="B122" s="115"/>
      <c r="C122" s="115"/>
      <c r="D122" s="43"/>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c r="AA122" s="115"/>
      <c r="AB122" s="115"/>
    </row>
    <row r="123">
      <c r="A123" s="115"/>
      <c r="B123" s="115"/>
      <c r="C123" s="115"/>
      <c r="D123" s="43"/>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c r="AA123" s="115"/>
      <c r="AB123" s="115"/>
    </row>
    <row r="124">
      <c r="A124" s="115"/>
      <c r="B124" s="115"/>
      <c r="C124" s="115"/>
      <c r="D124" s="43"/>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c r="AB124" s="115"/>
    </row>
    <row r="125">
      <c r="A125" s="115"/>
      <c r="B125" s="115"/>
      <c r="C125" s="115"/>
      <c r="D125" s="43"/>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c r="AA125" s="115"/>
      <c r="AB125" s="115"/>
    </row>
    <row r="126">
      <c r="A126" s="115"/>
      <c r="B126" s="115"/>
      <c r="C126" s="115"/>
      <c r="D126" s="43"/>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c r="AB126" s="115"/>
    </row>
    <row r="127">
      <c r="A127" s="115"/>
      <c r="B127" s="115"/>
      <c r="C127" s="115"/>
      <c r="D127" s="43"/>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c r="AB127" s="115"/>
    </row>
    <row r="128">
      <c r="A128" s="115"/>
      <c r="B128" s="115"/>
      <c r="C128" s="115"/>
      <c r="D128" s="43"/>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c r="AB128" s="115"/>
    </row>
    <row r="129">
      <c r="A129" s="115"/>
      <c r="B129" s="115"/>
      <c r="C129" s="115"/>
      <c r="D129" s="43"/>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c r="AB129" s="115"/>
    </row>
    <row r="130">
      <c r="A130" s="115"/>
      <c r="B130" s="115"/>
      <c r="C130" s="115"/>
      <c r="D130" s="43"/>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c r="AB130" s="115"/>
    </row>
    <row r="131">
      <c r="A131" s="115"/>
      <c r="B131" s="115"/>
      <c r="C131" s="115"/>
      <c r="D131" s="43"/>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row>
    <row r="132">
      <c r="A132" s="115"/>
      <c r="B132" s="115"/>
      <c r="C132" s="115"/>
      <c r="D132" s="43"/>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c r="AB132" s="115"/>
    </row>
    <row r="133">
      <c r="A133" s="115"/>
      <c r="B133" s="115"/>
      <c r="C133" s="115"/>
      <c r="D133" s="43"/>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15"/>
      <c r="AB133" s="115"/>
    </row>
    <row r="134">
      <c r="A134" s="115"/>
      <c r="B134" s="115"/>
      <c r="C134" s="115"/>
      <c r="D134" s="43"/>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c r="AA134" s="115"/>
      <c r="AB134" s="115"/>
    </row>
    <row r="135">
      <c r="A135" s="115"/>
      <c r="B135" s="115"/>
      <c r="C135" s="115"/>
      <c r="D135" s="43"/>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c r="AB135" s="115"/>
    </row>
    <row r="136">
      <c r="A136" s="115"/>
      <c r="B136" s="115"/>
      <c r="C136" s="115"/>
      <c r="D136" s="43"/>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c r="AA136" s="115"/>
      <c r="AB136" s="115"/>
    </row>
    <row r="137">
      <c r="A137" s="115"/>
      <c r="B137" s="115"/>
      <c r="C137" s="115"/>
      <c r="D137" s="43"/>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c r="AA137" s="115"/>
      <c r="AB137" s="115"/>
    </row>
    <row r="138">
      <c r="A138" s="115"/>
      <c r="B138" s="115"/>
      <c r="C138" s="115"/>
      <c r="D138" s="43"/>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c r="AA138" s="115"/>
      <c r="AB138" s="115"/>
    </row>
    <row r="139">
      <c r="A139" s="115"/>
      <c r="B139" s="115"/>
      <c r="C139" s="115"/>
      <c r="D139" s="43"/>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c r="AA139" s="115"/>
      <c r="AB139" s="115"/>
    </row>
    <row r="140">
      <c r="A140" s="115"/>
      <c r="B140" s="115"/>
      <c r="C140" s="115"/>
      <c r="D140" s="43"/>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c r="AA140" s="115"/>
      <c r="AB140" s="115"/>
    </row>
    <row r="141">
      <c r="A141" s="115"/>
      <c r="B141" s="115"/>
      <c r="C141" s="115"/>
      <c r="D141" s="43"/>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c r="AA141" s="115"/>
      <c r="AB141" s="115"/>
    </row>
    <row r="142">
      <c r="A142" s="115"/>
      <c r="B142" s="115"/>
      <c r="C142" s="115"/>
      <c r="D142" s="43"/>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c r="AA142" s="115"/>
      <c r="AB142" s="115"/>
    </row>
    <row r="143">
      <c r="A143" s="115"/>
      <c r="B143" s="115"/>
      <c r="C143" s="115"/>
      <c r="D143" s="43"/>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c r="AA143" s="115"/>
      <c r="AB143" s="115"/>
    </row>
    <row r="144">
      <c r="A144" s="115"/>
      <c r="B144" s="115"/>
      <c r="C144" s="115"/>
      <c r="D144" s="43"/>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c r="AA144" s="115"/>
      <c r="AB144" s="115"/>
    </row>
    <row r="145">
      <c r="A145" s="115"/>
      <c r="B145" s="115"/>
      <c r="C145" s="115"/>
      <c r="D145" s="43"/>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c r="AA145" s="115"/>
      <c r="AB145" s="115"/>
    </row>
    <row r="146">
      <c r="A146" s="115"/>
      <c r="B146" s="115"/>
      <c r="C146" s="115"/>
      <c r="D146" s="43"/>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c r="AA146" s="115"/>
      <c r="AB146" s="115"/>
    </row>
    <row r="147">
      <c r="A147" s="115"/>
      <c r="B147" s="115"/>
      <c r="C147" s="115"/>
      <c r="D147" s="43"/>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c r="AA147" s="115"/>
      <c r="AB147" s="115"/>
    </row>
    <row r="148">
      <c r="A148" s="115"/>
      <c r="B148" s="115"/>
      <c r="C148" s="115"/>
      <c r="D148" s="43"/>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c r="AA148" s="115"/>
      <c r="AB148" s="115"/>
    </row>
    <row r="149">
      <c r="A149" s="115"/>
      <c r="B149" s="115"/>
      <c r="C149" s="115"/>
      <c r="D149" s="43"/>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c r="AA149" s="115"/>
      <c r="AB149" s="115"/>
    </row>
    <row r="150">
      <c r="A150" s="115"/>
      <c r="B150" s="115"/>
      <c r="C150" s="115"/>
      <c r="D150" s="43"/>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c r="AA150" s="115"/>
      <c r="AB150" s="115"/>
    </row>
    <row r="151">
      <c r="A151" s="115"/>
      <c r="B151" s="115"/>
      <c r="C151" s="115"/>
      <c r="D151" s="43"/>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c r="AA151" s="115"/>
      <c r="AB151" s="115"/>
    </row>
    <row r="152">
      <c r="A152" s="115"/>
      <c r="B152" s="115"/>
      <c r="C152" s="115"/>
      <c r="D152" s="43"/>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c r="AA152" s="115"/>
      <c r="AB152" s="115"/>
    </row>
    <row r="153">
      <c r="A153" s="115"/>
      <c r="B153" s="115"/>
      <c r="C153" s="115"/>
      <c r="D153" s="43"/>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c r="AB153" s="115"/>
    </row>
    <row r="154">
      <c r="A154" s="115"/>
      <c r="B154" s="115"/>
      <c r="C154" s="115"/>
      <c r="D154" s="43"/>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c r="AA154" s="115"/>
      <c r="AB154" s="115"/>
    </row>
    <row r="155">
      <c r="A155" s="115"/>
      <c r="B155" s="115"/>
      <c r="C155" s="115"/>
      <c r="D155" s="43"/>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c r="AA155" s="115"/>
      <c r="AB155" s="115"/>
    </row>
    <row r="156">
      <c r="A156" s="115"/>
      <c r="B156" s="115"/>
      <c r="C156" s="115"/>
      <c r="D156" s="43"/>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c r="AA156" s="115"/>
      <c r="AB156" s="115"/>
    </row>
    <row r="157">
      <c r="A157" s="115"/>
      <c r="B157" s="115"/>
      <c r="C157" s="115"/>
      <c r="D157" s="43"/>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c r="AA157" s="115"/>
      <c r="AB157" s="115"/>
    </row>
    <row r="158">
      <c r="A158" s="115"/>
      <c r="B158" s="115"/>
      <c r="C158" s="115"/>
      <c r="D158" s="43"/>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c r="AA158" s="115"/>
      <c r="AB158" s="115"/>
    </row>
    <row r="159">
      <c r="A159" s="115"/>
      <c r="B159" s="115"/>
      <c r="C159" s="115"/>
      <c r="D159" s="43"/>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c r="AA159" s="115"/>
      <c r="AB159" s="115"/>
    </row>
    <row r="160">
      <c r="A160" s="115"/>
      <c r="B160" s="115"/>
      <c r="C160" s="115"/>
      <c r="D160" s="43"/>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c r="AA160" s="115"/>
      <c r="AB160" s="115"/>
    </row>
    <row r="161">
      <c r="A161" s="115"/>
      <c r="B161" s="115"/>
      <c r="C161" s="115"/>
      <c r="D161" s="43"/>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c r="AA161" s="115"/>
      <c r="AB161" s="115"/>
    </row>
    <row r="162">
      <c r="A162" s="115"/>
      <c r="B162" s="115"/>
      <c r="C162" s="115"/>
      <c r="D162" s="43"/>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c r="AA162" s="115"/>
      <c r="AB162" s="115"/>
    </row>
    <row r="163">
      <c r="A163" s="115"/>
      <c r="B163" s="115"/>
      <c r="C163" s="115"/>
      <c r="D163" s="43"/>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c r="AA163" s="115"/>
      <c r="AB163" s="115"/>
    </row>
    <row r="164">
      <c r="A164" s="115"/>
      <c r="B164" s="115"/>
      <c r="C164" s="115"/>
      <c r="D164" s="43"/>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15"/>
      <c r="AB164" s="115"/>
    </row>
    <row r="165">
      <c r="A165" s="115"/>
      <c r="B165" s="115"/>
      <c r="C165" s="115"/>
      <c r="D165" s="43"/>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c r="AA165" s="115"/>
      <c r="AB165" s="115"/>
    </row>
    <row r="166">
      <c r="A166" s="115"/>
      <c r="B166" s="115"/>
      <c r="C166" s="115"/>
      <c r="D166" s="43"/>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c r="AA166" s="115"/>
      <c r="AB166" s="115"/>
    </row>
    <row r="167">
      <c r="A167" s="115"/>
      <c r="B167" s="115"/>
      <c r="C167" s="115"/>
      <c r="D167" s="43"/>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c r="AA167" s="115"/>
      <c r="AB167" s="115"/>
    </row>
    <row r="168">
      <c r="A168" s="115"/>
      <c r="B168" s="115"/>
      <c r="C168" s="115"/>
      <c r="D168" s="43"/>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c r="AA168" s="115"/>
      <c r="AB168" s="115"/>
    </row>
    <row r="169">
      <c r="A169" s="115"/>
      <c r="B169" s="115"/>
      <c r="C169" s="115"/>
      <c r="D169" s="43"/>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c r="AA169" s="115"/>
      <c r="AB169" s="115"/>
    </row>
    <row r="170">
      <c r="A170" s="115"/>
      <c r="B170" s="115"/>
      <c r="C170" s="115"/>
      <c r="D170" s="43"/>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c r="AA170" s="115"/>
      <c r="AB170" s="115"/>
    </row>
    <row r="171">
      <c r="A171" s="115"/>
      <c r="B171" s="115"/>
      <c r="C171" s="115"/>
      <c r="D171" s="43"/>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c r="AA171" s="115"/>
      <c r="AB171" s="115"/>
    </row>
    <row r="172">
      <c r="A172" s="115"/>
      <c r="B172" s="115"/>
      <c r="C172" s="115"/>
      <c r="D172" s="43"/>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c r="AA172" s="115"/>
      <c r="AB172" s="115"/>
    </row>
    <row r="173">
      <c r="A173" s="115"/>
      <c r="B173" s="115"/>
      <c r="C173" s="115"/>
      <c r="D173" s="43"/>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c r="AA173" s="115"/>
      <c r="AB173" s="115"/>
    </row>
    <row r="174">
      <c r="A174" s="115"/>
      <c r="B174" s="115"/>
      <c r="C174" s="115"/>
      <c r="D174" s="43"/>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c r="AA174" s="115"/>
      <c r="AB174" s="115"/>
    </row>
    <row r="175">
      <c r="A175" s="115"/>
      <c r="B175" s="115"/>
      <c r="C175" s="115"/>
      <c r="D175" s="43"/>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c r="AA175" s="115"/>
      <c r="AB175" s="115"/>
    </row>
    <row r="176">
      <c r="A176" s="115"/>
      <c r="B176" s="115"/>
      <c r="C176" s="115"/>
      <c r="D176" s="43"/>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c r="AA176" s="115"/>
      <c r="AB176" s="115"/>
    </row>
    <row r="177">
      <c r="A177" s="115"/>
      <c r="B177" s="115"/>
      <c r="C177" s="115"/>
      <c r="D177" s="43"/>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c r="AA177" s="115"/>
      <c r="AB177" s="115"/>
    </row>
    <row r="178">
      <c r="A178" s="115"/>
      <c r="B178" s="115"/>
      <c r="C178" s="115"/>
      <c r="D178" s="43"/>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c r="AA178" s="115"/>
      <c r="AB178" s="115"/>
    </row>
    <row r="179">
      <c r="A179" s="115"/>
      <c r="B179" s="115"/>
      <c r="C179" s="115"/>
      <c r="D179" s="43"/>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c r="AA179" s="115"/>
      <c r="AB179" s="115"/>
    </row>
    <row r="180">
      <c r="A180" s="115"/>
      <c r="B180" s="115"/>
      <c r="C180" s="115"/>
      <c r="D180" s="43"/>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c r="AA180" s="115"/>
      <c r="AB180" s="115"/>
    </row>
    <row r="181">
      <c r="A181" s="115"/>
      <c r="B181" s="115"/>
      <c r="C181" s="115"/>
      <c r="D181" s="43"/>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c r="AA181" s="115"/>
      <c r="AB181" s="115"/>
    </row>
    <row r="182">
      <c r="A182" s="115"/>
      <c r="B182" s="115"/>
      <c r="C182" s="115"/>
      <c r="D182" s="43"/>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c r="AB182" s="115"/>
    </row>
    <row r="183">
      <c r="A183" s="115"/>
      <c r="B183" s="115"/>
      <c r="C183" s="115"/>
      <c r="D183" s="43"/>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c r="AA183" s="115"/>
      <c r="AB183" s="115"/>
    </row>
    <row r="184">
      <c r="A184" s="115"/>
      <c r="B184" s="115"/>
      <c r="C184" s="115"/>
      <c r="D184" s="43"/>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c r="AA184" s="115"/>
      <c r="AB184" s="115"/>
    </row>
    <row r="185">
      <c r="A185" s="115"/>
      <c r="B185" s="115"/>
      <c r="C185" s="115"/>
      <c r="D185" s="43"/>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c r="AA185" s="115"/>
      <c r="AB185" s="115"/>
    </row>
    <row r="186">
      <c r="A186" s="115"/>
      <c r="B186" s="115"/>
      <c r="C186" s="115"/>
      <c r="D186" s="43"/>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c r="AA186" s="115"/>
      <c r="AB186" s="115"/>
    </row>
    <row r="187">
      <c r="A187" s="115"/>
      <c r="B187" s="115"/>
      <c r="C187" s="115"/>
      <c r="D187" s="43"/>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c r="AA187" s="115"/>
      <c r="AB187" s="115"/>
    </row>
    <row r="188">
      <c r="A188" s="115"/>
      <c r="B188" s="115"/>
      <c r="C188" s="115"/>
      <c r="D188" s="43"/>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c r="AA188" s="115"/>
      <c r="AB188" s="115"/>
    </row>
    <row r="189">
      <c r="A189" s="115"/>
      <c r="B189" s="115"/>
      <c r="C189" s="115"/>
      <c r="D189" s="43"/>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c r="AA189" s="115"/>
      <c r="AB189" s="115"/>
    </row>
    <row r="190">
      <c r="A190" s="115"/>
      <c r="B190" s="115"/>
      <c r="C190" s="115"/>
      <c r="D190" s="43"/>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c r="AA190" s="115"/>
      <c r="AB190" s="115"/>
    </row>
    <row r="191">
      <c r="A191" s="115"/>
      <c r="B191" s="115"/>
      <c r="C191" s="115"/>
      <c r="D191" s="43"/>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c r="AA191" s="115"/>
      <c r="AB191" s="115"/>
    </row>
    <row r="192">
      <c r="A192" s="115"/>
      <c r="B192" s="115"/>
      <c r="C192" s="115"/>
      <c r="D192" s="43"/>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c r="AA192" s="115"/>
      <c r="AB192" s="115"/>
    </row>
    <row r="193">
      <c r="A193" s="115"/>
      <c r="B193" s="115"/>
      <c r="C193" s="115"/>
      <c r="D193" s="43"/>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c r="AA193" s="115"/>
      <c r="AB193" s="115"/>
    </row>
    <row r="194">
      <c r="A194" s="115"/>
      <c r="B194" s="115"/>
      <c r="C194" s="115"/>
      <c r="D194" s="43"/>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c r="AA194" s="115"/>
      <c r="AB194" s="115"/>
    </row>
    <row r="195">
      <c r="A195" s="115"/>
      <c r="B195" s="115"/>
      <c r="C195" s="115"/>
      <c r="D195" s="43"/>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row>
    <row r="196">
      <c r="A196" s="115"/>
      <c r="B196" s="115"/>
      <c r="C196" s="115"/>
      <c r="D196" s="43"/>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row>
    <row r="197">
      <c r="A197" s="115"/>
      <c r="B197" s="115"/>
      <c r="C197" s="115"/>
      <c r="D197" s="43"/>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c r="AA197" s="115"/>
      <c r="AB197" s="115"/>
    </row>
    <row r="198">
      <c r="A198" s="115"/>
      <c r="B198" s="115"/>
      <c r="C198" s="115"/>
      <c r="D198" s="43"/>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c r="AA198" s="115"/>
      <c r="AB198" s="115"/>
    </row>
    <row r="199">
      <c r="A199" s="115"/>
      <c r="B199" s="115"/>
      <c r="C199" s="115"/>
      <c r="D199" s="43"/>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c r="AA199" s="115"/>
      <c r="AB199" s="115"/>
    </row>
    <row r="200">
      <c r="A200" s="115"/>
      <c r="B200" s="115"/>
      <c r="C200" s="115"/>
      <c r="D200" s="43"/>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c r="AA200" s="115"/>
      <c r="AB200" s="115"/>
    </row>
    <row r="201">
      <c r="A201" s="115"/>
      <c r="B201" s="115"/>
      <c r="C201" s="115"/>
      <c r="D201" s="43"/>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c r="AA201" s="115"/>
      <c r="AB201" s="115"/>
    </row>
    <row r="202">
      <c r="A202" s="115"/>
      <c r="B202" s="115"/>
      <c r="C202" s="115"/>
      <c r="D202" s="43"/>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c r="AA202" s="115"/>
      <c r="AB202" s="115"/>
    </row>
    <row r="203">
      <c r="A203" s="115"/>
      <c r="B203" s="115"/>
      <c r="C203" s="115"/>
      <c r="D203" s="43"/>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c r="AA203" s="115"/>
      <c r="AB203" s="115"/>
    </row>
    <row r="204">
      <c r="A204" s="115"/>
      <c r="B204" s="115"/>
      <c r="C204" s="115"/>
      <c r="D204" s="43"/>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c r="AA204" s="115"/>
      <c r="AB204" s="115"/>
    </row>
    <row r="205">
      <c r="A205" s="115"/>
      <c r="B205" s="115"/>
      <c r="C205" s="115"/>
      <c r="D205" s="43"/>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c r="AA205" s="115"/>
      <c r="AB205" s="115"/>
    </row>
    <row r="206">
      <c r="A206" s="115"/>
      <c r="B206" s="115"/>
      <c r="C206" s="115"/>
      <c r="D206" s="43"/>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c r="AA206" s="115"/>
      <c r="AB206" s="115"/>
    </row>
    <row r="207">
      <c r="A207" s="115"/>
      <c r="B207" s="115"/>
      <c r="C207" s="115"/>
      <c r="D207" s="43"/>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c r="AA207" s="115"/>
      <c r="AB207" s="115"/>
    </row>
    <row r="208">
      <c r="A208" s="115"/>
      <c r="B208" s="115"/>
      <c r="C208" s="115"/>
      <c r="D208" s="43"/>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c r="AA208" s="115"/>
      <c r="AB208" s="115"/>
    </row>
    <row r="209">
      <c r="A209" s="115"/>
      <c r="B209" s="115"/>
      <c r="C209" s="115"/>
      <c r="D209" s="43"/>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c r="AB209" s="115"/>
    </row>
    <row r="210">
      <c r="A210" s="115"/>
      <c r="B210" s="115"/>
      <c r="C210" s="115"/>
      <c r="D210" s="43"/>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c r="AA210" s="115"/>
      <c r="AB210" s="115"/>
    </row>
    <row r="211">
      <c r="A211" s="115"/>
      <c r="B211" s="115"/>
      <c r="C211" s="115"/>
      <c r="D211" s="43"/>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c r="AA211" s="115"/>
      <c r="AB211" s="115"/>
    </row>
    <row r="212">
      <c r="A212" s="115"/>
      <c r="B212" s="115"/>
      <c r="C212" s="115"/>
      <c r="D212" s="43"/>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c r="AB212" s="115"/>
    </row>
    <row r="213">
      <c r="A213" s="115"/>
      <c r="B213" s="115"/>
      <c r="C213" s="115"/>
      <c r="D213" s="43"/>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c r="AA213" s="115"/>
      <c r="AB213" s="115"/>
    </row>
    <row r="214">
      <c r="A214" s="115"/>
      <c r="B214" s="115"/>
      <c r="C214" s="115"/>
      <c r="D214" s="43"/>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c r="AA214" s="115"/>
      <c r="AB214" s="115"/>
    </row>
    <row r="215">
      <c r="A215" s="115"/>
      <c r="B215" s="115"/>
      <c r="C215" s="115"/>
      <c r="D215" s="43"/>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c r="AB215" s="115"/>
    </row>
    <row r="216">
      <c r="A216" s="115"/>
      <c r="B216" s="115"/>
      <c r="C216" s="115"/>
      <c r="D216" s="43"/>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c r="AA216" s="115"/>
      <c r="AB216" s="115"/>
    </row>
    <row r="217">
      <c r="A217" s="115"/>
      <c r="B217" s="115"/>
      <c r="C217" s="115"/>
      <c r="D217" s="43"/>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c r="AA217" s="115"/>
      <c r="AB217" s="115"/>
    </row>
    <row r="218">
      <c r="A218" s="115"/>
      <c r="B218" s="115"/>
      <c r="C218" s="115"/>
      <c r="D218" s="43"/>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c r="AA218" s="115"/>
      <c r="AB218" s="115"/>
    </row>
    <row r="219">
      <c r="A219" s="115"/>
      <c r="B219" s="115"/>
      <c r="C219" s="115"/>
      <c r="D219" s="43"/>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c r="AA219" s="115"/>
      <c r="AB219" s="115"/>
    </row>
    <row r="220">
      <c r="A220" s="115"/>
      <c r="B220" s="115"/>
      <c r="C220" s="115"/>
      <c r="D220" s="43"/>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c r="AA220" s="115"/>
      <c r="AB220" s="115"/>
    </row>
    <row r="221">
      <c r="A221" s="115"/>
      <c r="B221" s="115"/>
      <c r="C221" s="115"/>
      <c r="D221" s="43"/>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c r="AA221" s="115"/>
      <c r="AB221" s="115"/>
    </row>
    <row r="222">
      <c r="A222" s="115"/>
      <c r="B222" s="115"/>
      <c r="C222" s="115"/>
      <c r="D222" s="43"/>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c r="AA222" s="115"/>
      <c r="AB222" s="115"/>
    </row>
    <row r="223">
      <c r="A223" s="115"/>
      <c r="B223" s="115"/>
      <c r="C223" s="115"/>
      <c r="D223" s="43"/>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c r="AA223" s="115"/>
      <c r="AB223" s="115"/>
    </row>
    <row r="224">
      <c r="A224" s="115"/>
      <c r="B224" s="115"/>
      <c r="C224" s="115"/>
      <c r="D224" s="43"/>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c r="AA224" s="115"/>
      <c r="AB224" s="115"/>
    </row>
    <row r="225">
      <c r="A225" s="115"/>
      <c r="B225" s="115"/>
      <c r="C225" s="115"/>
      <c r="D225" s="43"/>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c r="AA225" s="115"/>
      <c r="AB225" s="115"/>
    </row>
    <row r="226">
      <c r="A226" s="115"/>
      <c r="B226" s="115"/>
      <c r="C226" s="115"/>
      <c r="D226" s="43"/>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c r="AA226" s="115"/>
      <c r="AB226" s="115"/>
    </row>
    <row r="227">
      <c r="A227" s="115"/>
      <c r="B227" s="115"/>
      <c r="C227" s="115"/>
      <c r="D227" s="43"/>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c r="AA227" s="115"/>
      <c r="AB227" s="115"/>
    </row>
    <row r="228">
      <c r="A228" s="115"/>
      <c r="B228" s="115"/>
      <c r="C228" s="115"/>
      <c r="D228" s="43"/>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c r="AA228" s="115"/>
      <c r="AB228" s="115"/>
    </row>
    <row r="229">
      <c r="A229" s="115"/>
      <c r="B229" s="115"/>
      <c r="C229" s="115"/>
      <c r="D229" s="43"/>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c r="AA229" s="115"/>
      <c r="AB229" s="115"/>
    </row>
    <row r="230">
      <c r="A230" s="115"/>
      <c r="B230" s="115"/>
      <c r="C230" s="115"/>
      <c r="D230" s="43"/>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c r="AA230" s="115"/>
      <c r="AB230" s="115"/>
    </row>
    <row r="231">
      <c r="A231" s="115"/>
      <c r="B231" s="115"/>
      <c r="C231" s="115"/>
      <c r="D231" s="43"/>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c r="AA231" s="115"/>
      <c r="AB231" s="115"/>
    </row>
    <row r="232">
      <c r="A232" s="115"/>
      <c r="B232" s="115"/>
      <c r="C232" s="115"/>
      <c r="D232" s="43"/>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c r="AA232" s="115"/>
      <c r="AB232" s="115"/>
    </row>
    <row r="233">
      <c r="A233" s="115"/>
      <c r="B233" s="115"/>
      <c r="C233" s="115"/>
      <c r="D233" s="43"/>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c r="AA233" s="115"/>
      <c r="AB233" s="115"/>
    </row>
    <row r="234">
      <c r="A234" s="115"/>
      <c r="B234" s="115"/>
      <c r="C234" s="115"/>
      <c r="D234" s="43"/>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c r="AA234" s="115"/>
      <c r="AB234" s="115"/>
    </row>
    <row r="235">
      <c r="A235" s="115"/>
      <c r="B235" s="115"/>
      <c r="C235" s="115"/>
      <c r="D235" s="43"/>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c r="AA235" s="115"/>
      <c r="AB235" s="115"/>
    </row>
    <row r="236">
      <c r="A236" s="115"/>
      <c r="B236" s="115"/>
      <c r="C236" s="115"/>
      <c r="D236" s="43"/>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c r="AA236" s="115"/>
      <c r="AB236" s="115"/>
    </row>
    <row r="237">
      <c r="A237" s="115"/>
      <c r="B237" s="115"/>
      <c r="C237" s="115"/>
      <c r="D237" s="43"/>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c r="AA237" s="115"/>
      <c r="AB237" s="115"/>
    </row>
    <row r="238">
      <c r="A238" s="115"/>
      <c r="B238" s="115"/>
      <c r="C238" s="115"/>
      <c r="D238" s="43"/>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c r="AA238" s="115"/>
      <c r="AB238" s="115"/>
    </row>
    <row r="239">
      <c r="A239" s="115"/>
      <c r="B239" s="115"/>
      <c r="C239" s="115"/>
      <c r="D239" s="43"/>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c r="AA239" s="115"/>
      <c r="AB239" s="115"/>
    </row>
    <row r="240">
      <c r="A240" s="115"/>
      <c r="B240" s="115"/>
      <c r="C240" s="115"/>
      <c r="D240" s="43"/>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c r="AA240" s="115"/>
      <c r="AB240" s="115"/>
    </row>
    <row r="241">
      <c r="A241" s="115"/>
      <c r="B241" s="115"/>
      <c r="C241" s="115"/>
      <c r="D241" s="43"/>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c r="AA241" s="115"/>
      <c r="AB241" s="115"/>
    </row>
    <row r="242">
      <c r="A242" s="115"/>
      <c r="B242" s="115"/>
      <c r="C242" s="115"/>
      <c r="D242" s="43"/>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c r="AA242" s="115"/>
      <c r="AB242" s="115"/>
    </row>
    <row r="243">
      <c r="A243" s="115"/>
      <c r="B243" s="115"/>
      <c r="C243" s="115"/>
      <c r="D243" s="43"/>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c r="AA243" s="115"/>
      <c r="AB243" s="115"/>
    </row>
    <row r="244">
      <c r="A244" s="115"/>
      <c r="B244" s="115"/>
      <c r="C244" s="115"/>
      <c r="D244" s="43"/>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c r="AA244" s="115"/>
      <c r="AB244" s="115"/>
    </row>
    <row r="245">
      <c r="A245" s="115"/>
      <c r="B245" s="115"/>
      <c r="C245" s="115"/>
      <c r="D245" s="43"/>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c r="AA245" s="115"/>
      <c r="AB245" s="115"/>
    </row>
    <row r="246">
      <c r="A246" s="115"/>
      <c r="B246" s="115"/>
      <c r="C246" s="115"/>
      <c r="D246" s="43"/>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c r="AA246" s="115"/>
      <c r="AB246" s="115"/>
    </row>
    <row r="247">
      <c r="A247" s="115"/>
      <c r="B247" s="115"/>
      <c r="C247" s="115"/>
      <c r="D247" s="43"/>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c r="AA247" s="115"/>
      <c r="AB247" s="115"/>
    </row>
    <row r="248">
      <c r="A248" s="115"/>
      <c r="B248" s="115"/>
      <c r="C248" s="115"/>
      <c r="D248" s="43"/>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c r="AA248" s="115"/>
      <c r="AB248" s="115"/>
    </row>
    <row r="249">
      <c r="A249" s="115"/>
      <c r="B249" s="115"/>
      <c r="C249" s="115"/>
      <c r="D249" s="43"/>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c r="AA249" s="115"/>
      <c r="AB249" s="115"/>
    </row>
    <row r="250">
      <c r="A250" s="115"/>
      <c r="B250" s="115"/>
      <c r="C250" s="115"/>
      <c r="D250" s="43"/>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c r="AA250" s="115"/>
      <c r="AB250" s="115"/>
    </row>
    <row r="251">
      <c r="A251" s="115"/>
      <c r="B251" s="115"/>
      <c r="C251" s="115"/>
      <c r="D251" s="43"/>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c r="AA251" s="115"/>
      <c r="AB251" s="115"/>
    </row>
    <row r="252">
      <c r="A252" s="115"/>
      <c r="B252" s="115"/>
      <c r="C252" s="115"/>
      <c r="D252" s="43"/>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c r="AA252" s="115"/>
      <c r="AB252" s="115"/>
    </row>
    <row r="253">
      <c r="A253" s="115"/>
      <c r="B253" s="115"/>
      <c r="C253" s="115"/>
      <c r="D253" s="43"/>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c r="AA253" s="115"/>
      <c r="AB253" s="115"/>
    </row>
    <row r="254">
      <c r="A254" s="115"/>
      <c r="B254" s="115"/>
      <c r="C254" s="115"/>
      <c r="D254" s="43"/>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c r="AA254" s="115"/>
      <c r="AB254" s="115"/>
    </row>
    <row r="255">
      <c r="A255" s="115"/>
      <c r="B255" s="115"/>
      <c r="C255" s="115"/>
      <c r="D255" s="43"/>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c r="AA255" s="115"/>
      <c r="AB255" s="115"/>
    </row>
    <row r="256">
      <c r="A256" s="115"/>
      <c r="B256" s="115"/>
      <c r="C256" s="115"/>
      <c r="D256" s="43"/>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c r="AA256" s="115"/>
      <c r="AB256" s="115"/>
    </row>
    <row r="257">
      <c r="A257" s="115"/>
      <c r="B257" s="115"/>
      <c r="C257" s="115"/>
      <c r="D257" s="43"/>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c r="AA257" s="115"/>
      <c r="AB257" s="115"/>
    </row>
    <row r="258">
      <c r="A258" s="115"/>
      <c r="B258" s="115"/>
      <c r="C258" s="115"/>
      <c r="D258" s="43"/>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c r="AA258" s="115"/>
      <c r="AB258" s="115"/>
    </row>
    <row r="259">
      <c r="A259" s="115"/>
      <c r="B259" s="115"/>
      <c r="C259" s="115"/>
      <c r="D259" s="43"/>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c r="AA259" s="115"/>
      <c r="AB259" s="115"/>
    </row>
    <row r="260">
      <c r="A260" s="115"/>
      <c r="B260" s="115"/>
      <c r="C260" s="115"/>
      <c r="D260" s="43"/>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c r="AA260" s="115"/>
      <c r="AB260" s="115"/>
    </row>
    <row r="261">
      <c r="A261" s="115"/>
      <c r="B261" s="115"/>
      <c r="C261" s="115"/>
      <c r="D261" s="43"/>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c r="AA261" s="115"/>
      <c r="AB261" s="115"/>
    </row>
    <row r="262">
      <c r="A262" s="115"/>
      <c r="B262" s="115"/>
      <c r="C262" s="115"/>
      <c r="D262" s="43"/>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c r="AA262" s="115"/>
      <c r="AB262" s="115"/>
    </row>
    <row r="263">
      <c r="A263" s="115"/>
      <c r="B263" s="115"/>
      <c r="C263" s="115"/>
      <c r="D263" s="43"/>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c r="AA263" s="115"/>
      <c r="AB263" s="115"/>
    </row>
    <row r="264">
      <c r="A264" s="115"/>
      <c r="B264" s="115"/>
      <c r="C264" s="115"/>
      <c r="D264" s="43"/>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c r="AA264" s="115"/>
      <c r="AB264" s="115"/>
    </row>
    <row r="265">
      <c r="A265" s="115"/>
      <c r="B265" s="115"/>
      <c r="C265" s="115"/>
      <c r="D265" s="43"/>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c r="AA265" s="115"/>
      <c r="AB265" s="115"/>
    </row>
    <row r="266">
      <c r="A266" s="115"/>
      <c r="B266" s="115"/>
      <c r="C266" s="115"/>
      <c r="D266" s="43"/>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c r="AA266" s="115"/>
      <c r="AB266" s="115"/>
    </row>
    <row r="267">
      <c r="A267" s="115"/>
      <c r="B267" s="115"/>
      <c r="C267" s="115"/>
      <c r="D267" s="43"/>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c r="AA267" s="115"/>
      <c r="AB267" s="115"/>
    </row>
    <row r="268">
      <c r="A268" s="115"/>
      <c r="B268" s="115"/>
      <c r="C268" s="115"/>
      <c r="D268" s="43"/>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c r="AA268" s="115"/>
      <c r="AB268" s="115"/>
    </row>
    <row r="269">
      <c r="A269" s="115"/>
      <c r="B269" s="115"/>
      <c r="C269" s="115"/>
      <c r="D269" s="43"/>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c r="AA269" s="115"/>
      <c r="AB269" s="115"/>
    </row>
    <row r="270">
      <c r="A270" s="115"/>
      <c r="B270" s="115"/>
      <c r="C270" s="115"/>
      <c r="D270" s="43"/>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c r="AA270" s="115"/>
      <c r="AB270" s="115"/>
    </row>
    <row r="271">
      <c r="A271" s="115"/>
      <c r="B271" s="115"/>
      <c r="C271" s="115"/>
      <c r="D271" s="43"/>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c r="AA271" s="115"/>
      <c r="AB271" s="115"/>
    </row>
    <row r="272">
      <c r="A272" s="115"/>
      <c r="B272" s="115"/>
      <c r="C272" s="115"/>
      <c r="D272" s="43"/>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c r="AA272" s="115"/>
      <c r="AB272" s="115"/>
    </row>
    <row r="273">
      <c r="A273" s="115"/>
      <c r="B273" s="115"/>
      <c r="C273" s="115"/>
      <c r="D273" s="43"/>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c r="AA273" s="115"/>
      <c r="AB273" s="115"/>
    </row>
    <row r="274">
      <c r="A274" s="115"/>
      <c r="B274" s="115"/>
      <c r="C274" s="115"/>
      <c r="D274" s="43"/>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c r="AA274" s="115"/>
      <c r="AB274" s="115"/>
    </row>
    <row r="275">
      <c r="A275" s="115"/>
      <c r="B275" s="115"/>
      <c r="C275" s="115"/>
      <c r="D275" s="43"/>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c r="AA275" s="115"/>
      <c r="AB275" s="115"/>
    </row>
    <row r="276">
      <c r="A276" s="115"/>
      <c r="B276" s="115"/>
      <c r="C276" s="115"/>
      <c r="D276" s="43"/>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c r="AA276" s="115"/>
      <c r="AB276" s="115"/>
    </row>
    <row r="277">
      <c r="A277" s="115"/>
      <c r="B277" s="115"/>
      <c r="C277" s="115"/>
      <c r="D277" s="43"/>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c r="AA277" s="115"/>
      <c r="AB277" s="115"/>
    </row>
    <row r="278">
      <c r="A278" s="115"/>
      <c r="B278" s="115"/>
      <c r="C278" s="115"/>
      <c r="D278" s="43"/>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c r="AA278" s="115"/>
      <c r="AB278" s="115"/>
    </row>
    <row r="279">
      <c r="A279" s="115"/>
      <c r="B279" s="115"/>
      <c r="C279" s="115"/>
      <c r="D279" s="43"/>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c r="AA279" s="115"/>
      <c r="AB279" s="115"/>
    </row>
    <row r="280">
      <c r="A280" s="115"/>
      <c r="B280" s="115"/>
      <c r="C280" s="115"/>
      <c r="D280" s="43"/>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c r="AA280" s="115"/>
      <c r="AB280" s="115"/>
    </row>
    <row r="281">
      <c r="A281" s="115"/>
      <c r="B281" s="115"/>
      <c r="C281" s="115"/>
      <c r="D281" s="43"/>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c r="AA281" s="115"/>
      <c r="AB281" s="115"/>
    </row>
    <row r="282">
      <c r="A282" s="115"/>
      <c r="B282" s="115"/>
      <c r="C282" s="115"/>
      <c r="D282" s="43"/>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c r="AA282" s="115"/>
      <c r="AB282" s="115"/>
    </row>
    <row r="283">
      <c r="A283" s="115"/>
      <c r="B283" s="115"/>
      <c r="C283" s="115"/>
      <c r="D283" s="43"/>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c r="AA283" s="115"/>
      <c r="AB283" s="115"/>
    </row>
    <row r="284">
      <c r="A284" s="115"/>
      <c r="B284" s="115"/>
      <c r="C284" s="115"/>
      <c r="D284" s="43"/>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c r="AA284" s="115"/>
      <c r="AB284" s="115"/>
    </row>
    <row r="285">
      <c r="A285" s="115"/>
      <c r="B285" s="115"/>
      <c r="C285" s="115"/>
      <c r="D285" s="43"/>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c r="AA285" s="115"/>
      <c r="AB285" s="115"/>
    </row>
    <row r="286">
      <c r="A286" s="115"/>
      <c r="B286" s="115"/>
      <c r="C286" s="115"/>
      <c r="D286" s="43"/>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c r="AA286" s="115"/>
      <c r="AB286" s="115"/>
    </row>
    <row r="287">
      <c r="A287" s="115"/>
      <c r="B287" s="115"/>
      <c r="C287" s="115"/>
      <c r="D287" s="43"/>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c r="AA287" s="115"/>
      <c r="AB287" s="115"/>
    </row>
    <row r="288">
      <c r="A288" s="115"/>
      <c r="B288" s="115"/>
      <c r="C288" s="115"/>
      <c r="D288" s="43"/>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c r="AA288" s="115"/>
      <c r="AB288" s="115"/>
    </row>
    <row r="289">
      <c r="A289" s="115"/>
      <c r="B289" s="115"/>
      <c r="C289" s="115"/>
      <c r="D289" s="43"/>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c r="AA289" s="115"/>
      <c r="AB289" s="115"/>
    </row>
    <row r="290">
      <c r="A290" s="115"/>
      <c r="B290" s="115"/>
      <c r="C290" s="115"/>
      <c r="D290" s="43"/>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c r="AA290" s="115"/>
      <c r="AB290" s="115"/>
    </row>
    <row r="291">
      <c r="A291" s="115"/>
      <c r="B291" s="115"/>
      <c r="C291" s="115"/>
      <c r="D291" s="43"/>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c r="AA291" s="115"/>
      <c r="AB291" s="115"/>
    </row>
    <row r="292">
      <c r="A292" s="115"/>
      <c r="B292" s="115"/>
      <c r="C292" s="115"/>
      <c r="D292" s="43"/>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c r="AA292" s="115"/>
      <c r="AB292" s="115"/>
    </row>
    <row r="293">
      <c r="A293" s="115"/>
      <c r="B293" s="115"/>
      <c r="C293" s="115"/>
      <c r="D293" s="43"/>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c r="AA293" s="115"/>
      <c r="AB293" s="115"/>
    </row>
    <row r="294">
      <c r="A294" s="115"/>
      <c r="B294" s="115"/>
      <c r="C294" s="115"/>
      <c r="D294" s="43"/>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c r="AA294" s="115"/>
      <c r="AB294" s="115"/>
    </row>
    <row r="295">
      <c r="A295" s="115"/>
      <c r="B295" s="115"/>
      <c r="C295" s="115"/>
      <c r="D295" s="43"/>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c r="AA295" s="115"/>
      <c r="AB295" s="115"/>
    </row>
    <row r="296">
      <c r="A296" s="115"/>
      <c r="B296" s="115"/>
      <c r="C296" s="115"/>
      <c r="D296" s="43"/>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c r="AA296" s="115"/>
      <c r="AB296" s="115"/>
    </row>
    <row r="297">
      <c r="A297" s="115"/>
      <c r="B297" s="115"/>
      <c r="C297" s="115"/>
      <c r="D297" s="43"/>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c r="AA297" s="115"/>
      <c r="AB297" s="115"/>
    </row>
    <row r="298">
      <c r="A298" s="115"/>
      <c r="B298" s="115"/>
      <c r="C298" s="115"/>
      <c r="D298" s="43"/>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c r="AA298" s="115"/>
      <c r="AB298" s="115"/>
    </row>
    <row r="299">
      <c r="A299" s="115"/>
      <c r="B299" s="115"/>
      <c r="C299" s="115"/>
      <c r="D299" s="43"/>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c r="AA299" s="115"/>
      <c r="AB299" s="115"/>
    </row>
    <row r="300">
      <c r="A300" s="115"/>
      <c r="B300" s="115"/>
      <c r="C300" s="115"/>
      <c r="D300" s="43"/>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c r="AA300" s="115"/>
      <c r="AB300" s="115"/>
    </row>
    <row r="301">
      <c r="A301" s="115"/>
      <c r="B301" s="115"/>
      <c r="C301" s="115"/>
      <c r="D301" s="43"/>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c r="AA301" s="115"/>
      <c r="AB301" s="115"/>
    </row>
    <row r="302">
      <c r="A302" s="115"/>
      <c r="B302" s="115"/>
      <c r="C302" s="115"/>
      <c r="D302" s="43"/>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c r="AA302" s="115"/>
      <c r="AB302" s="115"/>
    </row>
    <row r="303">
      <c r="A303" s="115"/>
      <c r="B303" s="115"/>
      <c r="C303" s="115"/>
      <c r="D303" s="43"/>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c r="AA303" s="115"/>
      <c r="AB303" s="115"/>
    </row>
    <row r="304">
      <c r="A304" s="115"/>
      <c r="B304" s="115"/>
      <c r="C304" s="115"/>
      <c r="D304" s="43"/>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c r="AA304" s="115"/>
      <c r="AB304" s="115"/>
    </row>
    <row r="305">
      <c r="A305" s="115"/>
      <c r="B305" s="115"/>
      <c r="C305" s="115"/>
      <c r="D305" s="43"/>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c r="AA305" s="115"/>
      <c r="AB305" s="115"/>
    </row>
    <row r="306">
      <c r="A306" s="115"/>
      <c r="B306" s="115"/>
      <c r="C306" s="115"/>
      <c r="D306" s="43"/>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c r="AA306" s="115"/>
      <c r="AB306" s="115"/>
    </row>
    <row r="307">
      <c r="A307" s="115"/>
      <c r="B307" s="115"/>
      <c r="C307" s="115"/>
      <c r="D307" s="43"/>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c r="AA307" s="115"/>
      <c r="AB307" s="115"/>
    </row>
    <row r="308">
      <c r="A308" s="115"/>
      <c r="B308" s="115"/>
      <c r="C308" s="115"/>
      <c r="D308" s="43"/>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c r="AA308" s="115"/>
      <c r="AB308" s="115"/>
    </row>
    <row r="309">
      <c r="A309" s="115"/>
      <c r="B309" s="115"/>
      <c r="C309" s="115"/>
      <c r="D309" s="43"/>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c r="AA309" s="115"/>
      <c r="AB309" s="115"/>
    </row>
    <row r="310">
      <c r="A310" s="115"/>
      <c r="B310" s="115"/>
      <c r="C310" s="115"/>
      <c r="D310" s="43"/>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c r="AA310" s="115"/>
      <c r="AB310" s="115"/>
    </row>
    <row r="311">
      <c r="A311" s="115"/>
      <c r="B311" s="115"/>
      <c r="C311" s="115"/>
      <c r="D311" s="43"/>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c r="AA311" s="115"/>
      <c r="AB311" s="115"/>
    </row>
    <row r="312">
      <c r="A312" s="115"/>
      <c r="B312" s="115"/>
      <c r="C312" s="115"/>
      <c r="D312" s="43"/>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c r="AA312" s="115"/>
      <c r="AB312" s="115"/>
    </row>
    <row r="313">
      <c r="A313" s="115"/>
      <c r="B313" s="115"/>
      <c r="C313" s="115"/>
      <c r="D313" s="43"/>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c r="AA313" s="115"/>
      <c r="AB313" s="115"/>
    </row>
    <row r="314">
      <c r="A314" s="115"/>
      <c r="B314" s="115"/>
      <c r="C314" s="115"/>
      <c r="D314" s="43"/>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c r="AA314" s="115"/>
      <c r="AB314" s="115"/>
    </row>
    <row r="315">
      <c r="A315" s="115"/>
      <c r="B315" s="115"/>
      <c r="C315" s="115"/>
      <c r="D315" s="43"/>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c r="AA315" s="115"/>
      <c r="AB315" s="115"/>
    </row>
    <row r="316">
      <c r="A316" s="115"/>
      <c r="B316" s="115"/>
      <c r="C316" s="115"/>
      <c r="D316" s="43"/>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c r="AA316" s="115"/>
      <c r="AB316" s="115"/>
    </row>
    <row r="317">
      <c r="A317" s="115"/>
      <c r="B317" s="115"/>
      <c r="C317" s="115"/>
      <c r="D317" s="43"/>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c r="AA317" s="115"/>
      <c r="AB317" s="115"/>
    </row>
    <row r="318">
      <c r="A318" s="115"/>
      <c r="B318" s="115"/>
      <c r="C318" s="115"/>
      <c r="D318" s="43"/>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c r="AA318" s="115"/>
      <c r="AB318" s="115"/>
    </row>
    <row r="319">
      <c r="A319" s="115"/>
      <c r="B319" s="115"/>
      <c r="C319" s="115"/>
      <c r="D319" s="43"/>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c r="AA319" s="115"/>
      <c r="AB319" s="115"/>
    </row>
    <row r="320">
      <c r="A320" s="115"/>
      <c r="B320" s="115"/>
      <c r="C320" s="115"/>
      <c r="D320" s="43"/>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c r="AA320" s="115"/>
      <c r="AB320" s="115"/>
    </row>
    <row r="321">
      <c r="A321" s="115"/>
      <c r="B321" s="115"/>
      <c r="C321" s="115"/>
      <c r="D321" s="43"/>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c r="AA321" s="115"/>
      <c r="AB321" s="115"/>
    </row>
    <row r="322">
      <c r="A322" s="115"/>
      <c r="B322" s="115"/>
      <c r="C322" s="115"/>
      <c r="D322" s="43"/>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c r="AA322" s="115"/>
      <c r="AB322" s="115"/>
    </row>
    <row r="323">
      <c r="A323" s="115"/>
      <c r="B323" s="115"/>
      <c r="C323" s="115"/>
      <c r="D323" s="43"/>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c r="AA323" s="115"/>
      <c r="AB323" s="115"/>
    </row>
    <row r="324">
      <c r="A324" s="115"/>
      <c r="B324" s="115"/>
      <c r="C324" s="115"/>
      <c r="D324" s="43"/>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c r="AA324" s="115"/>
      <c r="AB324" s="115"/>
    </row>
    <row r="325">
      <c r="A325" s="115"/>
      <c r="B325" s="115"/>
      <c r="C325" s="115"/>
      <c r="D325" s="43"/>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c r="AA325" s="115"/>
      <c r="AB325" s="115"/>
    </row>
    <row r="326">
      <c r="A326" s="115"/>
      <c r="B326" s="115"/>
      <c r="C326" s="115"/>
      <c r="D326" s="43"/>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c r="AA326" s="115"/>
      <c r="AB326" s="115"/>
    </row>
    <row r="327">
      <c r="A327" s="115"/>
      <c r="B327" s="115"/>
      <c r="C327" s="115"/>
      <c r="D327" s="43"/>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c r="AA327" s="115"/>
      <c r="AB327" s="115"/>
    </row>
    <row r="328">
      <c r="A328" s="115"/>
      <c r="B328" s="115"/>
      <c r="C328" s="115"/>
      <c r="D328" s="43"/>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c r="AA328" s="115"/>
      <c r="AB328" s="115"/>
    </row>
    <row r="329">
      <c r="A329" s="115"/>
      <c r="B329" s="115"/>
      <c r="C329" s="115"/>
      <c r="D329" s="43"/>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c r="AA329" s="115"/>
      <c r="AB329" s="115"/>
    </row>
    <row r="330">
      <c r="A330" s="115"/>
      <c r="B330" s="115"/>
      <c r="C330" s="115"/>
      <c r="D330" s="43"/>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c r="AA330" s="115"/>
      <c r="AB330" s="115"/>
    </row>
    <row r="331">
      <c r="A331" s="115"/>
      <c r="B331" s="115"/>
      <c r="C331" s="115"/>
      <c r="D331" s="43"/>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c r="AA331" s="115"/>
      <c r="AB331" s="115"/>
    </row>
    <row r="332">
      <c r="A332" s="115"/>
      <c r="B332" s="115"/>
      <c r="C332" s="115"/>
      <c r="D332" s="43"/>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c r="AA332" s="115"/>
      <c r="AB332" s="115"/>
    </row>
    <row r="333">
      <c r="A333" s="115"/>
      <c r="B333" s="115"/>
      <c r="C333" s="115"/>
      <c r="D333" s="43"/>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c r="AA333" s="115"/>
      <c r="AB333" s="115"/>
    </row>
    <row r="334">
      <c r="A334" s="115"/>
      <c r="B334" s="115"/>
      <c r="C334" s="115"/>
      <c r="D334" s="43"/>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c r="AA334" s="115"/>
      <c r="AB334" s="115"/>
    </row>
    <row r="335">
      <c r="A335" s="115"/>
      <c r="B335" s="115"/>
      <c r="C335" s="115"/>
      <c r="D335" s="43"/>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c r="AA335" s="115"/>
      <c r="AB335" s="115"/>
    </row>
    <row r="336">
      <c r="A336" s="115"/>
      <c r="B336" s="115"/>
      <c r="C336" s="115"/>
      <c r="D336" s="43"/>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c r="AA336" s="115"/>
      <c r="AB336" s="115"/>
    </row>
    <row r="337">
      <c r="A337" s="115"/>
      <c r="B337" s="115"/>
      <c r="C337" s="115"/>
      <c r="D337" s="43"/>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c r="AA337" s="115"/>
      <c r="AB337" s="115"/>
    </row>
    <row r="338">
      <c r="A338" s="115"/>
      <c r="B338" s="115"/>
      <c r="C338" s="115"/>
      <c r="D338" s="43"/>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c r="AA338" s="115"/>
      <c r="AB338" s="115"/>
    </row>
    <row r="339">
      <c r="A339" s="115"/>
      <c r="B339" s="115"/>
      <c r="C339" s="115"/>
      <c r="D339" s="43"/>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c r="AA339" s="115"/>
      <c r="AB339" s="115"/>
    </row>
    <row r="340">
      <c r="A340" s="115"/>
      <c r="B340" s="115"/>
      <c r="C340" s="115"/>
      <c r="D340" s="43"/>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c r="AA340" s="115"/>
      <c r="AB340" s="115"/>
    </row>
    <row r="341">
      <c r="A341" s="115"/>
      <c r="B341" s="115"/>
      <c r="C341" s="115"/>
      <c r="D341" s="43"/>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c r="AA341" s="115"/>
      <c r="AB341" s="115"/>
    </row>
    <row r="342">
      <c r="A342" s="115"/>
      <c r="B342" s="115"/>
      <c r="C342" s="115"/>
      <c r="D342" s="43"/>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c r="AA342" s="115"/>
      <c r="AB342" s="115"/>
    </row>
    <row r="343">
      <c r="A343" s="115"/>
      <c r="B343" s="115"/>
      <c r="C343" s="115"/>
      <c r="D343" s="43"/>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c r="AA343" s="115"/>
      <c r="AB343" s="115"/>
    </row>
    <row r="344">
      <c r="A344" s="115"/>
      <c r="B344" s="115"/>
      <c r="C344" s="115"/>
      <c r="D344" s="43"/>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c r="AA344" s="115"/>
      <c r="AB344" s="115"/>
    </row>
    <row r="345">
      <c r="A345" s="115"/>
      <c r="B345" s="115"/>
      <c r="C345" s="115"/>
      <c r="D345" s="43"/>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c r="AA345" s="115"/>
      <c r="AB345" s="115"/>
    </row>
    <row r="346">
      <c r="A346" s="115"/>
      <c r="B346" s="115"/>
      <c r="C346" s="115"/>
      <c r="D346" s="43"/>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c r="AA346" s="115"/>
      <c r="AB346" s="115"/>
    </row>
    <row r="347">
      <c r="A347" s="115"/>
      <c r="B347" s="115"/>
      <c r="C347" s="115"/>
      <c r="D347" s="43"/>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c r="AA347" s="115"/>
      <c r="AB347" s="115"/>
    </row>
    <row r="348">
      <c r="A348" s="115"/>
      <c r="B348" s="115"/>
      <c r="C348" s="115"/>
      <c r="D348" s="43"/>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c r="AA348" s="115"/>
      <c r="AB348" s="115"/>
    </row>
    <row r="349">
      <c r="A349" s="115"/>
      <c r="B349" s="115"/>
      <c r="C349" s="115"/>
      <c r="D349" s="43"/>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c r="AA349" s="115"/>
      <c r="AB349" s="115"/>
    </row>
    <row r="350">
      <c r="A350" s="115"/>
      <c r="B350" s="115"/>
      <c r="C350" s="115"/>
      <c r="D350" s="43"/>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c r="AA350" s="115"/>
      <c r="AB350" s="115"/>
    </row>
    <row r="351">
      <c r="A351" s="115"/>
      <c r="B351" s="115"/>
      <c r="C351" s="115"/>
      <c r="D351" s="43"/>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c r="AA351" s="115"/>
      <c r="AB351" s="115"/>
    </row>
    <row r="352">
      <c r="A352" s="115"/>
      <c r="B352" s="115"/>
      <c r="C352" s="115"/>
      <c r="D352" s="43"/>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c r="AA352" s="115"/>
      <c r="AB352" s="115"/>
    </row>
    <row r="353">
      <c r="A353" s="115"/>
      <c r="B353" s="115"/>
      <c r="C353" s="115"/>
      <c r="D353" s="43"/>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c r="AA353" s="115"/>
      <c r="AB353" s="115"/>
    </row>
    <row r="354">
      <c r="A354" s="115"/>
      <c r="B354" s="115"/>
      <c r="C354" s="115"/>
      <c r="D354" s="43"/>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c r="AA354" s="115"/>
      <c r="AB354" s="115"/>
    </row>
    <row r="355">
      <c r="A355" s="115"/>
      <c r="B355" s="115"/>
      <c r="C355" s="115"/>
      <c r="D355" s="43"/>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c r="AA355" s="115"/>
      <c r="AB355" s="115"/>
    </row>
    <row r="356">
      <c r="A356" s="115"/>
      <c r="B356" s="115"/>
      <c r="C356" s="115"/>
      <c r="D356" s="43"/>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c r="AA356" s="115"/>
      <c r="AB356" s="115"/>
    </row>
    <row r="357">
      <c r="A357" s="115"/>
      <c r="B357" s="115"/>
      <c r="C357" s="115"/>
      <c r="D357" s="43"/>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c r="AA357" s="115"/>
      <c r="AB357" s="115"/>
    </row>
    <row r="358">
      <c r="A358" s="115"/>
      <c r="B358" s="115"/>
      <c r="C358" s="115"/>
      <c r="D358" s="43"/>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c r="AA358" s="115"/>
      <c r="AB358" s="115"/>
    </row>
    <row r="359">
      <c r="A359" s="115"/>
      <c r="B359" s="115"/>
      <c r="C359" s="115"/>
      <c r="D359" s="43"/>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c r="AA359" s="115"/>
      <c r="AB359" s="115"/>
    </row>
    <row r="360">
      <c r="A360" s="115"/>
      <c r="B360" s="115"/>
      <c r="C360" s="115"/>
      <c r="D360" s="43"/>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c r="AA360" s="115"/>
      <c r="AB360" s="115"/>
    </row>
    <row r="361">
      <c r="A361" s="115"/>
      <c r="B361" s="115"/>
      <c r="C361" s="115"/>
      <c r="D361" s="43"/>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c r="AA361" s="115"/>
      <c r="AB361" s="115"/>
    </row>
    <row r="362">
      <c r="A362" s="115"/>
      <c r="B362" s="115"/>
      <c r="C362" s="115"/>
      <c r="D362" s="43"/>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c r="AA362" s="115"/>
      <c r="AB362" s="115"/>
    </row>
    <row r="363">
      <c r="A363" s="115"/>
      <c r="B363" s="115"/>
      <c r="C363" s="115"/>
      <c r="D363" s="43"/>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c r="AA363" s="115"/>
      <c r="AB363" s="115"/>
    </row>
    <row r="364">
      <c r="A364" s="115"/>
      <c r="B364" s="115"/>
      <c r="C364" s="115"/>
      <c r="D364" s="43"/>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c r="AA364" s="115"/>
      <c r="AB364" s="115"/>
    </row>
    <row r="365">
      <c r="A365" s="115"/>
      <c r="B365" s="115"/>
      <c r="C365" s="115"/>
      <c r="D365" s="43"/>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c r="AA365" s="115"/>
      <c r="AB365" s="115"/>
    </row>
    <row r="366">
      <c r="A366" s="115"/>
      <c r="B366" s="115"/>
      <c r="C366" s="115"/>
      <c r="D366" s="43"/>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c r="AA366" s="115"/>
      <c r="AB366" s="115"/>
    </row>
    <row r="367">
      <c r="A367" s="115"/>
      <c r="B367" s="115"/>
      <c r="C367" s="115"/>
      <c r="D367" s="43"/>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c r="AA367" s="115"/>
      <c r="AB367" s="115"/>
    </row>
    <row r="368">
      <c r="A368" s="115"/>
      <c r="B368" s="115"/>
      <c r="C368" s="115"/>
      <c r="D368" s="43"/>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c r="AA368" s="115"/>
      <c r="AB368" s="115"/>
    </row>
    <row r="369">
      <c r="A369" s="115"/>
      <c r="B369" s="115"/>
      <c r="C369" s="115"/>
      <c r="D369" s="43"/>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c r="AA369" s="115"/>
      <c r="AB369" s="115"/>
    </row>
    <row r="370">
      <c r="A370" s="115"/>
      <c r="B370" s="115"/>
      <c r="C370" s="115"/>
      <c r="D370" s="43"/>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c r="AA370" s="115"/>
      <c r="AB370" s="115"/>
    </row>
    <row r="371">
      <c r="A371" s="115"/>
      <c r="B371" s="115"/>
      <c r="C371" s="115"/>
      <c r="D371" s="43"/>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c r="AA371" s="115"/>
      <c r="AB371" s="115"/>
    </row>
    <row r="372">
      <c r="A372" s="115"/>
      <c r="B372" s="115"/>
      <c r="C372" s="115"/>
      <c r="D372" s="43"/>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c r="AA372" s="115"/>
      <c r="AB372" s="115"/>
    </row>
    <row r="373">
      <c r="A373" s="115"/>
      <c r="B373" s="115"/>
      <c r="C373" s="115"/>
      <c r="D373" s="43"/>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c r="AA373" s="115"/>
      <c r="AB373" s="115"/>
    </row>
    <row r="374">
      <c r="A374" s="115"/>
      <c r="B374" s="115"/>
      <c r="C374" s="115"/>
      <c r="D374" s="43"/>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c r="AA374" s="115"/>
      <c r="AB374" s="115"/>
    </row>
    <row r="375">
      <c r="A375" s="115"/>
      <c r="B375" s="115"/>
      <c r="C375" s="115"/>
      <c r="D375" s="43"/>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c r="AA375" s="115"/>
      <c r="AB375" s="115"/>
    </row>
    <row r="376">
      <c r="A376" s="115"/>
      <c r="B376" s="115"/>
      <c r="C376" s="115"/>
      <c r="D376" s="43"/>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c r="AA376" s="115"/>
      <c r="AB376" s="115"/>
    </row>
    <row r="377">
      <c r="A377" s="115"/>
      <c r="B377" s="115"/>
      <c r="C377" s="115"/>
      <c r="D377" s="43"/>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c r="AA377" s="115"/>
      <c r="AB377" s="115"/>
    </row>
    <row r="378">
      <c r="A378" s="115"/>
      <c r="B378" s="115"/>
      <c r="C378" s="115"/>
      <c r="D378" s="43"/>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c r="AA378" s="115"/>
      <c r="AB378" s="115"/>
    </row>
    <row r="379">
      <c r="A379" s="115"/>
      <c r="B379" s="115"/>
      <c r="C379" s="115"/>
      <c r="D379" s="43"/>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c r="AA379" s="115"/>
      <c r="AB379" s="115"/>
    </row>
    <row r="380">
      <c r="A380" s="115"/>
      <c r="B380" s="115"/>
      <c r="C380" s="115"/>
      <c r="D380" s="43"/>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c r="AA380" s="115"/>
      <c r="AB380" s="115"/>
    </row>
    <row r="381">
      <c r="A381" s="115"/>
      <c r="B381" s="115"/>
      <c r="C381" s="115"/>
      <c r="D381" s="43"/>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c r="AA381" s="115"/>
      <c r="AB381" s="115"/>
    </row>
    <row r="382">
      <c r="A382" s="115"/>
      <c r="B382" s="115"/>
      <c r="C382" s="115"/>
      <c r="D382" s="43"/>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c r="AA382" s="115"/>
      <c r="AB382" s="115"/>
    </row>
    <row r="383">
      <c r="A383" s="115"/>
      <c r="B383" s="115"/>
      <c r="C383" s="115"/>
      <c r="D383" s="43"/>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c r="AA383" s="115"/>
      <c r="AB383" s="115"/>
    </row>
    <row r="384">
      <c r="A384" s="115"/>
      <c r="B384" s="115"/>
      <c r="C384" s="115"/>
      <c r="D384" s="43"/>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c r="AA384" s="115"/>
      <c r="AB384" s="115"/>
    </row>
    <row r="385">
      <c r="A385" s="115"/>
      <c r="B385" s="115"/>
      <c r="C385" s="115"/>
      <c r="D385" s="43"/>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c r="AA385" s="115"/>
      <c r="AB385" s="115"/>
    </row>
    <row r="386">
      <c r="A386" s="115"/>
      <c r="B386" s="115"/>
      <c r="C386" s="115"/>
      <c r="D386" s="43"/>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c r="AA386" s="115"/>
      <c r="AB386" s="115"/>
    </row>
    <row r="387">
      <c r="A387" s="115"/>
      <c r="B387" s="115"/>
      <c r="C387" s="115"/>
      <c r="D387" s="43"/>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c r="AA387" s="115"/>
      <c r="AB387" s="115"/>
    </row>
    <row r="388">
      <c r="A388" s="115"/>
      <c r="B388" s="115"/>
      <c r="C388" s="115"/>
      <c r="D388" s="43"/>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c r="AA388" s="115"/>
      <c r="AB388" s="115"/>
    </row>
    <row r="389">
      <c r="A389" s="115"/>
      <c r="B389" s="115"/>
      <c r="C389" s="115"/>
      <c r="D389" s="43"/>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c r="AA389" s="115"/>
      <c r="AB389" s="115"/>
    </row>
    <row r="390">
      <c r="A390" s="115"/>
      <c r="B390" s="115"/>
      <c r="C390" s="115"/>
      <c r="D390" s="43"/>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c r="AA390" s="115"/>
      <c r="AB390" s="115"/>
    </row>
    <row r="391">
      <c r="A391" s="115"/>
      <c r="B391" s="115"/>
      <c r="C391" s="115"/>
      <c r="D391" s="43"/>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c r="AA391" s="115"/>
      <c r="AB391" s="115"/>
    </row>
    <row r="392">
      <c r="A392" s="115"/>
      <c r="B392" s="115"/>
      <c r="C392" s="115"/>
      <c r="D392" s="43"/>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c r="AA392" s="115"/>
      <c r="AB392" s="115"/>
    </row>
    <row r="393">
      <c r="A393" s="115"/>
      <c r="B393" s="115"/>
      <c r="C393" s="115"/>
      <c r="D393" s="43"/>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c r="AA393" s="115"/>
      <c r="AB393" s="115"/>
    </row>
    <row r="394">
      <c r="A394" s="115"/>
      <c r="B394" s="115"/>
      <c r="C394" s="115"/>
      <c r="D394" s="43"/>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c r="AA394" s="115"/>
      <c r="AB394" s="115"/>
    </row>
    <row r="395">
      <c r="A395" s="115"/>
      <c r="B395" s="115"/>
      <c r="C395" s="115"/>
      <c r="D395" s="43"/>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c r="AA395" s="115"/>
      <c r="AB395" s="115"/>
    </row>
    <row r="396">
      <c r="A396" s="115"/>
      <c r="B396" s="115"/>
      <c r="C396" s="115"/>
      <c r="D396" s="43"/>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c r="AA396" s="115"/>
      <c r="AB396" s="115"/>
    </row>
    <row r="397">
      <c r="A397" s="115"/>
      <c r="B397" s="115"/>
      <c r="C397" s="115"/>
      <c r="D397" s="43"/>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c r="AA397" s="115"/>
      <c r="AB397" s="115"/>
    </row>
    <row r="398">
      <c r="A398" s="115"/>
      <c r="B398" s="115"/>
      <c r="C398" s="115"/>
      <c r="D398" s="43"/>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c r="AA398" s="115"/>
      <c r="AB398" s="115"/>
    </row>
    <row r="399">
      <c r="A399" s="115"/>
      <c r="B399" s="115"/>
      <c r="C399" s="115"/>
      <c r="D399" s="43"/>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c r="AA399" s="115"/>
      <c r="AB399" s="115"/>
    </row>
    <row r="400">
      <c r="A400" s="115"/>
      <c r="B400" s="115"/>
      <c r="C400" s="115"/>
      <c r="D400" s="43"/>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c r="AA400" s="115"/>
      <c r="AB400" s="115"/>
    </row>
    <row r="401">
      <c r="A401" s="115"/>
      <c r="B401" s="115"/>
      <c r="C401" s="115"/>
      <c r="D401" s="43"/>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c r="AA401" s="115"/>
      <c r="AB401" s="115"/>
    </row>
    <row r="402">
      <c r="A402" s="115"/>
      <c r="B402" s="115"/>
      <c r="C402" s="115"/>
      <c r="D402" s="43"/>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c r="AA402" s="115"/>
      <c r="AB402" s="115"/>
    </row>
    <row r="403">
      <c r="A403" s="115"/>
      <c r="B403" s="115"/>
      <c r="C403" s="115"/>
      <c r="D403" s="43"/>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c r="AA403" s="115"/>
      <c r="AB403" s="115"/>
    </row>
    <row r="404">
      <c r="A404" s="115"/>
      <c r="B404" s="115"/>
      <c r="C404" s="115"/>
      <c r="D404" s="43"/>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c r="AA404" s="115"/>
      <c r="AB404" s="115"/>
    </row>
    <row r="405">
      <c r="A405" s="115"/>
      <c r="B405" s="115"/>
      <c r="C405" s="115"/>
      <c r="D405" s="43"/>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c r="AA405" s="115"/>
      <c r="AB405" s="115"/>
    </row>
    <row r="406">
      <c r="A406" s="115"/>
      <c r="B406" s="115"/>
      <c r="C406" s="115"/>
      <c r="D406" s="43"/>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c r="AA406" s="115"/>
      <c r="AB406" s="115"/>
    </row>
    <row r="407">
      <c r="A407" s="115"/>
      <c r="B407" s="115"/>
      <c r="C407" s="115"/>
      <c r="D407" s="43"/>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c r="AA407" s="115"/>
      <c r="AB407" s="115"/>
    </row>
    <row r="408">
      <c r="A408" s="115"/>
      <c r="B408" s="115"/>
      <c r="C408" s="115"/>
      <c r="D408" s="43"/>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c r="AA408" s="115"/>
      <c r="AB408" s="115"/>
    </row>
    <row r="409">
      <c r="A409" s="115"/>
      <c r="B409" s="115"/>
      <c r="C409" s="115"/>
      <c r="D409" s="43"/>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c r="AA409" s="115"/>
      <c r="AB409" s="115"/>
    </row>
    <row r="410">
      <c r="A410" s="115"/>
      <c r="B410" s="115"/>
      <c r="C410" s="115"/>
      <c r="D410" s="43"/>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c r="AA410" s="115"/>
      <c r="AB410" s="115"/>
    </row>
    <row r="411">
      <c r="A411" s="115"/>
      <c r="B411" s="115"/>
      <c r="C411" s="115"/>
      <c r="D411" s="43"/>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c r="AA411" s="115"/>
      <c r="AB411" s="115"/>
    </row>
    <row r="412">
      <c r="A412" s="115"/>
      <c r="B412" s="115"/>
      <c r="C412" s="115"/>
      <c r="D412" s="43"/>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c r="AA412" s="115"/>
      <c r="AB412" s="115"/>
    </row>
    <row r="413">
      <c r="A413" s="115"/>
      <c r="B413" s="115"/>
      <c r="C413" s="115"/>
      <c r="D413" s="43"/>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c r="AA413" s="115"/>
      <c r="AB413" s="115"/>
    </row>
    <row r="414">
      <c r="A414" s="115"/>
      <c r="B414" s="115"/>
      <c r="C414" s="115"/>
      <c r="D414" s="43"/>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c r="AA414" s="115"/>
      <c r="AB414" s="115"/>
    </row>
    <row r="415">
      <c r="A415" s="115"/>
      <c r="B415" s="115"/>
      <c r="C415" s="115"/>
      <c r="D415" s="43"/>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c r="AA415" s="115"/>
      <c r="AB415" s="115"/>
    </row>
    <row r="416">
      <c r="A416" s="115"/>
      <c r="B416" s="115"/>
      <c r="C416" s="115"/>
      <c r="D416" s="43"/>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c r="AA416" s="115"/>
      <c r="AB416" s="115"/>
    </row>
    <row r="417">
      <c r="A417" s="115"/>
      <c r="B417" s="115"/>
      <c r="C417" s="115"/>
      <c r="D417" s="43"/>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c r="AA417" s="115"/>
      <c r="AB417" s="115"/>
    </row>
    <row r="418">
      <c r="A418" s="115"/>
      <c r="B418" s="115"/>
      <c r="C418" s="115"/>
      <c r="D418" s="43"/>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c r="AA418" s="115"/>
      <c r="AB418" s="115"/>
    </row>
    <row r="419">
      <c r="A419" s="115"/>
      <c r="B419" s="115"/>
      <c r="C419" s="115"/>
      <c r="D419" s="43"/>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c r="AA419" s="115"/>
      <c r="AB419" s="115"/>
    </row>
    <row r="420">
      <c r="A420" s="115"/>
      <c r="B420" s="115"/>
      <c r="C420" s="115"/>
      <c r="D420" s="43"/>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c r="AA420" s="115"/>
      <c r="AB420" s="115"/>
    </row>
    <row r="421">
      <c r="A421" s="115"/>
      <c r="B421" s="115"/>
      <c r="C421" s="115"/>
      <c r="D421" s="43"/>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c r="AA421" s="115"/>
      <c r="AB421" s="115"/>
    </row>
    <row r="422">
      <c r="A422" s="115"/>
      <c r="B422" s="115"/>
      <c r="C422" s="115"/>
      <c r="D422" s="43"/>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c r="AA422" s="115"/>
      <c r="AB422" s="115"/>
    </row>
    <row r="423">
      <c r="A423" s="115"/>
      <c r="B423" s="115"/>
      <c r="C423" s="115"/>
      <c r="D423" s="43"/>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c r="AA423" s="115"/>
      <c r="AB423" s="115"/>
    </row>
    <row r="424">
      <c r="A424" s="115"/>
      <c r="B424" s="115"/>
      <c r="C424" s="115"/>
      <c r="D424" s="43"/>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c r="AA424" s="115"/>
      <c r="AB424" s="115"/>
    </row>
    <row r="425">
      <c r="A425" s="115"/>
      <c r="B425" s="115"/>
      <c r="C425" s="115"/>
      <c r="D425" s="43"/>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c r="AA425" s="115"/>
      <c r="AB425" s="115"/>
    </row>
    <row r="426">
      <c r="A426" s="115"/>
      <c r="B426" s="115"/>
      <c r="C426" s="115"/>
      <c r="D426" s="43"/>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c r="AA426" s="115"/>
      <c r="AB426" s="115"/>
    </row>
    <row r="427">
      <c r="A427" s="115"/>
      <c r="B427" s="115"/>
      <c r="C427" s="115"/>
      <c r="D427" s="43"/>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c r="AA427" s="115"/>
      <c r="AB427" s="115"/>
    </row>
    <row r="428">
      <c r="A428" s="115"/>
      <c r="B428" s="115"/>
      <c r="C428" s="115"/>
      <c r="D428" s="43"/>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c r="AA428" s="115"/>
      <c r="AB428" s="115"/>
    </row>
    <row r="429">
      <c r="A429" s="115"/>
      <c r="B429" s="115"/>
      <c r="C429" s="115"/>
      <c r="D429" s="43"/>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c r="AA429" s="115"/>
      <c r="AB429" s="115"/>
    </row>
    <row r="430">
      <c r="A430" s="115"/>
      <c r="B430" s="115"/>
      <c r="C430" s="115"/>
      <c r="D430" s="43"/>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c r="AA430" s="115"/>
      <c r="AB430" s="115"/>
    </row>
    <row r="431">
      <c r="A431" s="115"/>
      <c r="B431" s="115"/>
      <c r="C431" s="115"/>
      <c r="D431" s="43"/>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c r="AA431" s="115"/>
      <c r="AB431" s="115"/>
    </row>
    <row r="432">
      <c r="A432" s="115"/>
      <c r="B432" s="115"/>
      <c r="C432" s="115"/>
      <c r="D432" s="43"/>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c r="AA432" s="115"/>
      <c r="AB432" s="115"/>
    </row>
    <row r="433">
      <c r="A433" s="115"/>
      <c r="B433" s="115"/>
      <c r="C433" s="115"/>
      <c r="D433" s="43"/>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c r="AA433" s="115"/>
      <c r="AB433" s="115"/>
    </row>
    <row r="434">
      <c r="A434" s="115"/>
      <c r="B434" s="115"/>
      <c r="C434" s="115"/>
      <c r="D434" s="43"/>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c r="AA434" s="115"/>
      <c r="AB434" s="115"/>
    </row>
    <row r="435">
      <c r="A435" s="115"/>
      <c r="B435" s="115"/>
      <c r="C435" s="115"/>
      <c r="D435" s="43"/>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c r="AA435" s="115"/>
      <c r="AB435" s="115"/>
    </row>
    <row r="436">
      <c r="A436" s="115"/>
      <c r="B436" s="115"/>
      <c r="C436" s="115"/>
      <c r="D436" s="43"/>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c r="AA436" s="115"/>
      <c r="AB436" s="115"/>
    </row>
    <row r="437">
      <c r="A437" s="115"/>
      <c r="B437" s="115"/>
      <c r="C437" s="115"/>
      <c r="D437" s="43"/>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c r="AA437" s="115"/>
      <c r="AB437" s="115"/>
    </row>
    <row r="438">
      <c r="A438" s="115"/>
      <c r="B438" s="115"/>
      <c r="C438" s="115"/>
      <c r="D438" s="43"/>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c r="AA438" s="115"/>
      <c r="AB438" s="115"/>
    </row>
    <row r="439">
      <c r="A439" s="115"/>
      <c r="B439" s="115"/>
      <c r="C439" s="115"/>
      <c r="D439" s="43"/>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c r="AA439" s="115"/>
      <c r="AB439" s="115"/>
    </row>
    <row r="440">
      <c r="A440" s="115"/>
      <c r="B440" s="115"/>
      <c r="C440" s="115"/>
      <c r="D440" s="43"/>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c r="AA440" s="115"/>
      <c r="AB440" s="115"/>
    </row>
    <row r="441">
      <c r="A441" s="115"/>
      <c r="B441" s="115"/>
      <c r="C441" s="115"/>
      <c r="D441" s="43"/>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c r="AA441" s="115"/>
      <c r="AB441" s="115"/>
    </row>
    <row r="442">
      <c r="A442" s="115"/>
      <c r="B442" s="115"/>
      <c r="C442" s="115"/>
      <c r="D442" s="43"/>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c r="AA442" s="115"/>
      <c r="AB442" s="115"/>
    </row>
    <row r="443">
      <c r="A443" s="115"/>
      <c r="B443" s="115"/>
      <c r="C443" s="115"/>
      <c r="D443" s="43"/>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c r="AA443" s="115"/>
      <c r="AB443" s="115"/>
    </row>
    <row r="444">
      <c r="A444" s="115"/>
      <c r="B444" s="115"/>
      <c r="C444" s="115"/>
      <c r="D444" s="43"/>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c r="AA444" s="115"/>
      <c r="AB444" s="115"/>
    </row>
    <row r="445">
      <c r="A445" s="115"/>
      <c r="B445" s="115"/>
      <c r="C445" s="115"/>
      <c r="D445" s="43"/>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c r="AA445" s="115"/>
      <c r="AB445" s="115"/>
    </row>
    <row r="446">
      <c r="A446" s="115"/>
      <c r="B446" s="115"/>
      <c r="C446" s="115"/>
      <c r="D446" s="43"/>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c r="AA446" s="115"/>
      <c r="AB446" s="115"/>
    </row>
    <row r="447">
      <c r="A447" s="115"/>
      <c r="B447" s="115"/>
      <c r="C447" s="115"/>
      <c r="D447" s="43"/>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c r="AA447" s="115"/>
      <c r="AB447" s="115"/>
    </row>
    <row r="448">
      <c r="A448" s="115"/>
      <c r="B448" s="115"/>
      <c r="C448" s="115"/>
      <c r="D448" s="43"/>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c r="AA448" s="115"/>
      <c r="AB448" s="115"/>
    </row>
    <row r="449">
      <c r="A449" s="115"/>
      <c r="B449" s="115"/>
      <c r="C449" s="115"/>
      <c r="D449" s="43"/>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c r="AA449" s="115"/>
      <c r="AB449" s="115"/>
    </row>
    <row r="450">
      <c r="A450" s="115"/>
      <c r="B450" s="115"/>
      <c r="C450" s="115"/>
      <c r="D450" s="43"/>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c r="AA450" s="115"/>
      <c r="AB450" s="115"/>
    </row>
    <row r="451">
      <c r="A451" s="115"/>
      <c r="B451" s="115"/>
      <c r="C451" s="115"/>
      <c r="D451" s="43"/>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c r="AA451" s="115"/>
      <c r="AB451" s="115"/>
    </row>
    <row r="452">
      <c r="A452" s="115"/>
      <c r="B452" s="115"/>
      <c r="C452" s="115"/>
      <c r="D452" s="43"/>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c r="AA452" s="115"/>
      <c r="AB452" s="115"/>
    </row>
    <row r="453">
      <c r="A453" s="115"/>
      <c r="B453" s="115"/>
      <c r="C453" s="115"/>
      <c r="D453" s="43"/>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c r="AA453" s="115"/>
      <c r="AB453" s="115"/>
    </row>
    <row r="454">
      <c r="A454" s="115"/>
      <c r="B454" s="115"/>
      <c r="C454" s="115"/>
      <c r="D454" s="43"/>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c r="AA454" s="115"/>
      <c r="AB454" s="115"/>
    </row>
    <row r="455">
      <c r="A455" s="115"/>
      <c r="B455" s="115"/>
      <c r="C455" s="115"/>
      <c r="D455" s="43"/>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c r="AA455" s="115"/>
      <c r="AB455" s="115"/>
    </row>
    <row r="456">
      <c r="A456" s="115"/>
      <c r="B456" s="115"/>
      <c r="C456" s="115"/>
      <c r="D456" s="43"/>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c r="AA456" s="115"/>
      <c r="AB456" s="115"/>
    </row>
    <row r="457">
      <c r="A457" s="115"/>
      <c r="B457" s="115"/>
      <c r="C457" s="115"/>
      <c r="D457" s="43"/>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c r="AA457" s="115"/>
      <c r="AB457" s="115"/>
    </row>
    <row r="458">
      <c r="A458" s="115"/>
      <c r="B458" s="115"/>
      <c r="C458" s="115"/>
      <c r="D458" s="43"/>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c r="AA458" s="115"/>
      <c r="AB458" s="115"/>
    </row>
    <row r="459">
      <c r="A459" s="115"/>
      <c r="B459" s="115"/>
      <c r="C459" s="115"/>
      <c r="D459" s="43"/>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c r="AA459" s="115"/>
      <c r="AB459" s="115"/>
    </row>
    <row r="460">
      <c r="A460" s="115"/>
      <c r="B460" s="115"/>
      <c r="C460" s="115"/>
      <c r="D460" s="43"/>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c r="AA460" s="115"/>
      <c r="AB460" s="115"/>
    </row>
    <row r="461">
      <c r="A461" s="115"/>
      <c r="B461" s="115"/>
      <c r="C461" s="115"/>
      <c r="D461" s="43"/>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c r="AA461" s="115"/>
      <c r="AB461" s="115"/>
    </row>
    <row r="462">
      <c r="A462" s="115"/>
      <c r="B462" s="115"/>
      <c r="C462" s="115"/>
      <c r="D462" s="43"/>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c r="AA462" s="115"/>
      <c r="AB462" s="115"/>
    </row>
    <row r="463">
      <c r="A463" s="115"/>
      <c r="B463" s="115"/>
      <c r="C463" s="115"/>
      <c r="D463" s="43"/>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c r="AA463" s="115"/>
      <c r="AB463" s="115"/>
    </row>
    <row r="464">
      <c r="A464" s="115"/>
      <c r="B464" s="115"/>
      <c r="C464" s="115"/>
      <c r="D464" s="43"/>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c r="AA464" s="115"/>
      <c r="AB464" s="115"/>
    </row>
    <row r="465">
      <c r="A465" s="115"/>
      <c r="B465" s="115"/>
      <c r="C465" s="115"/>
      <c r="D465" s="43"/>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c r="AA465" s="115"/>
      <c r="AB465" s="115"/>
    </row>
    <row r="466">
      <c r="A466" s="115"/>
      <c r="B466" s="115"/>
      <c r="C466" s="115"/>
      <c r="D466" s="43"/>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c r="AA466" s="115"/>
      <c r="AB466" s="115"/>
    </row>
    <row r="467">
      <c r="A467" s="115"/>
      <c r="B467" s="115"/>
      <c r="C467" s="115"/>
      <c r="D467" s="43"/>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c r="AA467" s="115"/>
      <c r="AB467" s="115"/>
    </row>
    <row r="468">
      <c r="A468" s="115"/>
      <c r="B468" s="115"/>
      <c r="C468" s="115"/>
      <c r="D468" s="43"/>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c r="AA468" s="115"/>
      <c r="AB468" s="115"/>
    </row>
    <row r="469">
      <c r="A469" s="115"/>
      <c r="B469" s="115"/>
      <c r="C469" s="115"/>
      <c r="D469" s="43"/>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c r="AA469" s="115"/>
      <c r="AB469" s="115"/>
    </row>
    <row r="470">
      <c r="A470" s="115"/>
      <c r="B470" s="115"/>
      <c r="C470" s="115"/>
      <c r="D470" s="43"/>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c r="AA470" s="115"/>
      <c r="AB470" s="115"/>
    </row>
    <row r="471">
      <c r="A471" s="115"/>
      <c r="B471" s="115"/>
      <c r="C471" s="115"/>
      <c r="D471" s="43"/>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c r="AA471" s="115"/>
      <c r="AB471" s="115"/>
    </row>
    <row r="472">
      <c r="A472" s="115"/>
      <c r="B472" s="115"/>
      <c r="C472" s="115"/>
      <c r="D472" s="43"/>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c r="AA472" s="115"/>
      <c r="AB472" s="115"/>
    </row>
    <row r="473">
      <c r="A473" s="115"/>
      <c r="B473" s="115"/>
      <c r="C473" s="115"/>
      <c r="D473" s="43"/>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c r="AA473" s="115"/>
      <c r="AB473" s="115"/>
    </row>
    <row r="474">
      <c r="A474" s="115"/>
      <c r="B474" s="115"/>
      <c r="C474" s="115"/>
      <c r="D474" s="43"/>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c r="AA474" s="115"/>
      <c r="AB474" s="115"/>
    </row>
    <row r="475">
      <c r="A475" s="115"/>
      <c r="B475" s="115"/>
      <c r="C475" s="115"/>
      <c r="D475" s="43"/>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c r="AA475" s="115"/>
      <c r="AB475" s="115"/>
    </row>
    <row r="476">
      <c r="A476" s="115"/>
      <c r="B476" s="115"/>
      <c r="C476" s="115"/>
      <c r="D476" s="43"/>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c r="AA476" s="115"/>
      <c r="AB476" s="115"/>
    </row>
    <row r="477">
      <c r="A477" s="115"/>
      <c r="B477" s="115"/>
      <c r="C477" s="115"/>
      <c r="D477" s="43"/>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c r="AA477" s="115"/>
      <c r="AB477" s="115"/>
    </row>
    <row r="478">
      <c r="A478" s="115"/>
      <c r="B478" s="115"/>
      <c r="C478" s="115"/>
      <c r="D478" s="43"/>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c r="AA478" s="115"/>
      <c r="AB478" s="115"/>
    </row>
    <row r="479">
      <c r="A479" s="115"/>
      <c r="B479" s="115"/>
      <c r="C479" s="115"/>
      <c r="D479" s="43"/>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c r="AA479" s="115"/>
      <c r="AB479" s="115"/>
    </row>
    <row r="480">
      <c r="A480" s="115"/>
      <c r="B480" s="115"/>
      <c r="C480" s="115"/>
      <c r="D480" s="43"/>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c r="AA480" s="115"/>
      <c r="AB480" s="115"/>
    </row>
    <row r="481">
      <c r="A481" s="115"/>
      <c r="B481" s="115"/>
      <c r="C481" s="115"/>
      <c r="D481" s="43"/>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c r="AA481" s="115"/>
      <c r="AB481" s="115"/>
    </row>
    <row r="482">
      <c r="A482" s="115"/>
      <c r="B482" s="115"/>
      <c r="C482" s="115"/>
      <c r="D482" s="43"/>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c r="AA482" s="115"/>
      <c r="AB482" s="115"/>
    </row>
    <row r="483">
      <c r="A483" s="115"/>
      <c r="B483" s="115"/>
      <c r="C483" s="115"/>
      <c r="D483" s="43"/>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c r="AA483" s="115"/>
      <c r="AB483" s="115"/>
    </row>
    <row r="484">
      <c r="A484" s="115"/>
      <c r="B484" s="115"/>
      <c r="C484" s="115"/>
      <c r="D484" s="43"/>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c r="AA484" s="115"/>
      <c r="AB484" s="115"/>
    </row>
    <row r="485">
      <c r="A485" s="115"/>
      <c r="B485" s="115"/>
      <c r="C485" s="115"/>
      <c r="D485" s="43"/>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c r="AA485" s="115"/>
      <c r="AB485" s="115"/>
    </row>
    <row r="486">
      <c r="A486" s="115"/>
      <c r="B486" s="115"/>
      <c r="C486" s="115"/>
      <c r="D486" s="43"/>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c r="AA486" s="115"/>
      <c r="AB486" s="115"/>
    </row>
    <row r="487">
      <c r="A487" s="115"/>
      <c r="B487" s="115"/>
      <c r="C487" s="115"/>
      <c r="D487" s="43"/>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c r="AA487" s="115"/>
      <c r="AB487" s="115"/>
    </row>
    <row r="488">
      <c r="A488" s="115"/>
      <c r="B488" s="115"/>
      <c r="C488" s="115"/>
      <c r="D488" s="43"/>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c r="AA488" s="115"/>
      <c r="AB488" s="115"/>
    </row>
    <row r="489">
      <c r="A489" s="115"/>
      <c r="B489" s="115"/>
      <c r="C489" s="115"/>
      <c r="D489" s="43"/>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c r="AA489" s="115"/>
      <c r="AB489" s="115"/>
    </row>
    <row r="490">
      <c r="A490" s="115"/>
      <c r="B490" s="115"/>
      <c r="C490" s="115"/>
      <c r="D490" s="43"/>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c r="AA490" s="115"/>
      <c r="AB490" s="115"/>
    </row>
    <row r="491">
      <c r="A491" s="115"/>
      <c r="B491" s="115"/>
      <c r="C491" s="115"/>
      <c r="D491" s="43"/>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c r="AA491" s="115"/>
      <c r="AB491" s="115"/>
    </row>
    <row r="492">
      <c r="A492" s="115"/>
      <c r="B492" s="115"/>
      <c r="C492" s="115"/>
      <c r="D492" s="43"/>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c r="AA492" s="115"/>
      <c r="AB492" s="115"/>
    </row>
    <row r="493">
      <c r="A493" s="115"/>
      <c r="B493" s="115"/>
      <c r="C493" s="115"/>
      <c r="D493" s="43"/>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c r="AA493" s="115"/>
      <c r="AB493" s="115"/>
    </row>
    <row r="494">
      <c r="A494" s="115"/>
      <c r="B494" s="115"/>
      <c r="C494" s="115"/>
      <c r="D494" s="43"/>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c r="AA494" s="115"/>
      <c r="AB494" s="115"/>
    </row>
    <row r="495">
      <c r="A495" s="115"/>
      <c r="B495" s="115"/>
      <c r="C495" s="115"/>
      <c r="D495" s="43"/>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c r="AA495" s="115"/>
      <c r="AB495" s="115"/>
    </row>
    <row r="496">
      <c r="A496" s="115"/>
      <c r="B496" s="115"/>
      <c r="C496" s="115"/>
      <c r="D496" s="43"/>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c r="AA496" s="115"/>
      <c r="AB496" s="115"/>
    </row>
    <row r="497">
      <c r="A497" s="115"/>
      <c r="B497" s="115"/>
      <c r="C497" s="115"/>
      <c r="D497" s="43"/>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c r="AA497" s="115"/>
      <c r="AB497" s="115"/>
    </row>
    <row r="498">
      <c r="A498" s="115"/>
      <c r="B498" s="115"/>
      <c r="C498" s="115"/>
      <c r="D498" s="43"/>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c r="AA498" s="115"/>
      <c r="AB498" s="115"/>
    </row>
    <row r="499">
      <c r="A499" s="115"/>
      <c r="B499" s="115"/>
      <c r="C499" s="115"/>
      <c r="D499" s="43"/>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c r="AA499" s="115"/>
      <c r="AB499" s="115"/>
    </row>
    <row r="500">
      <c r="A500" s="115"/>
      <c r="B500" s="115"/>
      <c r="C500" s="115"/>
      <c r="D500" s="43"/>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c r="AA500" s="115"/>
      <c r="AB500" s="115"/>
    </row>
    <row r="501">
      <c r="A501" s="115"/>
      <c r="B501" s="115"/>
      <c r="C501" s="115"/>
      <c r="D501" s="43"/>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c r="AA501" s="115"/>
      <c r="AB501" s="115"/>
    </row>
    <row r="502">
      <c r="A502" s="115"/>
      <c r="B502" s="115"/>
      <c r="C502" s="115"/>
      <c r="D502" s="43"/>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c r="AA502" s="115"/>
      <c r="AB502" s="115"/>
    </row>
    <row r="503">
      <c r="A503" s="115"/>
      <c r="B503" s="115"/>
      <c r="C503" s="115"/>
      <c r="D503" s="43"/>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c r="AA503" s="115"/>
      <c r="AB503" s="115"/>
    </row>
    <row r="504">
      <c r="A504" s="115"/>
      <c r="B504" s="115"/>
      <c r="C504" s="115"/>
      <c r="D504" s="43"/>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c r="AA504" s="115"/>
      <c r="AB504" s="115"/>
    </row>
    <row r="505">
      <c r="A505" s="115"/>
      <c r="B505" s="115"/>
      <c r="C505" s="115"/>
      <c r="D505" s="43"/>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c r="AA505" s="115"/>
      <c r="AB505" s="115"/>
    </row>
    <row r="506">
      <c r="A506" s="115"/>
      <c r="B506" s="115"/>
      <c r="C506" s="115"/>
      <c r="D506" s="43"/>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c r="AA506" s="115"/>
      <c r="AB506" s="115"/>
    </row>
    <row r="507">
      <c r="A507" s="115"/>
      <c r="B507" s="115"/>
      <c r="C507" s="115"/>
      <c r="D507" s="43"/>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c r="AA507" s="115"/>
      <c r="AB507" s="115"/>
    </row>
    <row r="508">
      <c r="A508" s="115"/>
      <c r="B508" s="115"/>
      <c r="C508" s="115"/>
      <c r="D508" s="43"/>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c r="AA508" s="115"/>
      <c r="AB508" s="115"/>
    </row>
    <row r="509">
      <c r="A509" s="115"/>
      <c r="B509" s="115"/>
      <c r="C509" s="115"/>
      <c r="D509" s="43"/>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c r="AA509" s="115"/>
      <c r="AB509" s="115"/>
    </row>
    <row r="510">
      <c r="A510" s="115"/>
      <c r="B510" s="115"/>
      <c r="C510" s="115"/>
      <c r="D510" s="43"/>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c r="AA510" s="115"/>
      <c r="AB510" s="115"/>
    </row>
    <row r="511">
      <c r="A511" s="115"/>
      <c r="B511" s="115"/>
      <c r="C511" s="115"/>
      <c r="D511" s="43"/>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c r="AA511" s="115"/>
      <c r="AB511" s="115"/>
    </row>
    <row r="512">
      <c r="A512" s="115"/>
      <c r="B512" s="115"/>
      <c r="C512" s="115"/>
      <c r="D512" s="43"/>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c r="AA512" s="115"/>
      <c r="AB512" s="115"/>
    </row>
    <row r="513">
      <c r="A513" s="115"/>
      <c r="B513" s="115"/>
      <c r="C513" s="115"/>
      <c r="D513" s="43"/>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c r="AA513" s="115"/>
      <c r="AB513" s="115"/>
    </row>
    <row r="514">
      <c r="A514" s="115"/>
      <c r="B514" s="115"/>
      <c r="C514" s="115"/>
      <c r="D514" s="43"/>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c r="AA514" s="115"/>
      <c r="AB514" s="115"/>
    </row>
    <row r="515">
      <c r="A515" s="115"/>
      <c r="B515" s="115"/>
      <c r="C515" s="115"/>
      <c r="D515" s="43"/>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c r="AA515" s="115"/>
      <c r="AB515" s="115"/>
    </row>
    <row r="516">
      <c r="A516" s="115"/>
      <c r="B516" s="115"/>
      <c r="C516" s="115"/>
      <c r="D516" s="43"/>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c r="AA516" s="115"/>
      <c r="AB516" s="115"/>
    </row>
    <row r="517">
      <c r="A517" s="115"/>
      <c r="B517" s="115"/>
      <c r="C517" s="115"/>
      <c r="D517" s="43"/>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c r="AA517" s="115"/>
      <c r="AB517" s="115"/>
    </row>
    <row r="518">
      <c r="A518" s="115"/>
      <c r="B518" s="115"/>
      <c r="C518" s="115"/>
      <c r="D518" s="43"/>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c r="AA518" s="115"/>
      <c r="AB518" s="115"/>
    </row>
    <row r="519">
      <c r="A519" s="115"/>
      <c r="B519" s="115"/>
      <c r="C519" s="115"/>
      <c r="D519" s="43"/>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c r="AA519" s="115"/>
      <c r="AB519" s="115"/>
    </row>
    <row r="520">
      <c r="A520" s="115"/>
      <c r="B520" s="115"/>
      <c r="C520" s="115"/>
      <c r="D520" s="43"/>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c r="AA520" s="115"/>
      <c r="AB520" s="115"/>
    </row>
    <row r="521">
      <c r="A521" s="115"/>
      <c r="B521" s="115"/>
      <c r="C521" s="115"/>
      <c r="D521" s="43"/>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c r="AA521" s="115"/>
      <c r="AB521" s="115"/>
    </row>
    <row r="522">
      <c r="A522" s="115"/>
      <c r="B522" s="115"/>
      <c r="C522" s="115"/>
      <c r="D522" s="43"/>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c r="AA522" s="115"/>
      <c r="AB522" s="115"/>
    </row>
    <row r="523">
      <c r="A523" s="115"/>
      <c r="B523" s="115"/>
      <c r="C523" s="115"/>
      <c r="D523" s="43"/>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c r="AA523" s="115"/>
      <c r="AB523" s="115"/>
    </row>
    <row r="524">
      <c r="A524" s="115"/>
      <c r="B524" s="115"/>
      <c r="C524" s="115"/>
      <c r="D524" s="43"/>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c r="AA524" s="115"/>
      <c r="AB524" s="115"/>
    </row>
    <row r="525">
      <c r="A525" s="115"/>
      <c r="B525" s="115"/>
      <c r="C525" s="115"/>
      <c r="D525" s="43"/>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c r="AA525" s="115"/>
      <c r="AB525" s="115"/>
    </row>
    <row r="526">
      <c r="A526" s="115"/>
      <c r="B526" s="115"/>
      <c r="C526" s="115"/>
      <c r="D526" s="43"/>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c r="AA526" s="115"/>
      <c r="AB526" s="115"/>
    </row>
    <row r="527">
      <c r="A527" s="115"/>
      <c r="B527" s="115"/>
      <c r="C527" s="115"/>
      <c r="D527" s="43"/>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c r="AA527" s="115"/>
      <c r="AB527" s="115"/>
    </row>
    <row r="528">
      <c r="A528" s="115"/>
      <c r="B528" s="115"/>
      <c r="C528" s="115"/>
      <c r="D528" s="43"/>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c r="AA528" s="115"/>
      <c r="AB528" s="115"/>
    </row>
    <row r="529">
      <c r="A529" s="115"/>
      <c r="B529" s="115"/>
      <c r="C529" s="115"/>
      <c r="D529" s="43"/>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c r="AA529" s="115"/>
      <c r="AB529" s="115"/>
    </row>
    <row r="530">
      <c r="A530" s="115"/>
      <c r="B530" s="115"/>
      <c r="C530" s="115"/>
      <c r="D530" s="43"/>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c r="AA530" s="115"/>
      <c r="AB530" s="115"/>
    </row>
    <row r="531">
      <c r="A531" s="115"/>
      <c r="B531" s="115"/>
      <c r="C531" s="115"/>
      <c r="D531" s="43"/>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c r="AA531" s="115"/>
      <c r="AB531" s="115"/>
    </row>
    <row r="532">
      <c r="A532" s="115"/>
      <c r="B532" s="115"/>
      <c r="C532" s="115"/>
      <c r="D532" s="43"/>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c r="AA532" s="115"/>
      <c r="AB532" s="115"/>
    </row>
    <row r="533">
      <c r="A533" s="115"/>
      <c r="B533" s="115"/>
      <c r="C533" s="115"/>
      <c r="D533" s="43"/>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c r="AA533" s="115"/>
      <c r="AB533" s="115"/>
    </row>
    <row r="534">
      <c r="A534" s="115"/>
      <c r="B534" s="115"/>
      <c r="C534" s="115"/>
      <c r="D534" s="43"/>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c r="AA534" s="115"/>
      <c r="AB534" s="115"/>
    </row>
    <row r="535">
      <c r="A535" s="115"/>
      <c r="B535" s="115"/>
      <c r="C535" s="115"/>
      <c r="D535" s="43"/>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c r="AA535" s="115"/>
      <c r="AB535" s="115"/>
    </row>
    <row r="536">
      <c r="A536" s="115"/>
      <c r="B536" s="115"/>
      <c r="C536" s="115"/>
      <c r="D536" s="43"/>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c r="AA536" s="115"/>
      <c r="AB536" s="115"/>
    </row>
    <row r="537">
      <c r="A537" s="115"/>
      <c r="B537" s="115"/>
      <c r="C537" s="115"/>
      <c r="D537" s="43"/>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c r="AA537" s="115"/>
      <c r="AB537" s="115"/>
    </row>
    <row r="538">
      <c r="A538" s="115"/>
      <c r="B538" s="115"/>
      <c r="C538" s="115"/>
      <c r="D538" s="43"/>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c r="AA538" s="115"/>
      <c r="AB538" s="115"/>
    </row>
    <row r="539">
      <c r="A539" s="115"/>
      <c r="B539" s="115"/>
      <c r="C539" s="115"/>
      <c r="D539" s="43"/>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c r="AA539" s="115"/>
      <c r="AB539" s="115"/>
    </row>
    <row r="540">
      <c r="A540" s="115"/>
      <c r="B540" s="115"/>
      <c r="C540" s="115"/>
      <c r="D540" s="43"/>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c r="AA540" s="115"/>
      <c r="AB540" s="115"/>
    </row>
    <row r="541">
      <c r="A541" s="115"/>
      <c r="B541" s="115"/>
      <c r="C541" s="115"/>
      <c r="D541" s="43"/>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c r="AA541" s="115"/>
      <c r="AB541" s="115"/>
    </row>
    <row r="542">
      <c r="A542" s="115"/>
      <c r="B542" s="115"/>
      <c r="C542" s="115"/>
      <c r="D542" s="43"/>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c r="AA542" s="115"/>
      <c r="AB542" s="115"/>
    </row>
    <row r="543">
      <c r="A543" s="115"/>
      <c r="B543" s="115"/>
      <c r="C543" s="115"/>
      <c r="D543" s="43"/>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c r="AA543" s="115"/>
      <c r="AB543" s="115"/>
    </row>
    <row r="544">
      <c r="A544" s="115"/>
      <c r="B544" s="115"/>
      <c r="C544" s="115"/>
      <c r="D544" s="43"/>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c r="AA544" s="115"/>
      <c r="AB544" s="115"/>
    </row>
    <row r="545">
      <c r="A545" s="115"/>
      <c r="B545" s="115"/>
      <c r="C545" s="115"/>
      <c r="D545" s="43"/>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c r="AA545" s="115"/>
      <c r="AB545" s="115"/>
    </row>
    <row r="546">
      <c r="A546" s="115"/>
      <c r="B546" s="115"/>
      <c r="C546" s="115"/>
      <c r="D546" s="43"/>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c r="AA546" s="115"/>
      <c r="AB546" s="115"/>
    </row>
    <row r="547">
      <c r="A547" s="115"/>
      <c r="B547" s="115"/>
      <c r="C547" s="115"/>
      <c r="D547" s="43"/>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c r="AA547" s="115"/>
      <c r="AB547" s="115"/>
    </row>
    <row r="548">
      <c r="A548" s="115"/>
      <c r="B548" s="115"/>
      <c r="C548" s="115"/>
      <c r="D548" s="43"/>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c r="AA548" s="115"/>
      <c r="AB548" s="115"/>
    </row>
    <row r="549">
      <c r="A549" s="115"/>
      <c r="B549" s="115"/>
      <c r="C549" s="115"/>
      <c r="D549" s="43"/>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c r="AA549" s="115"/>
      <c r="AB549" s="115"/>
    </row>
    <row r="550">
      <c r="A550" s="115"/>
      <c r="B550" s="115"/>
      <c r="C550" s="115"/>
      <c r="D550" s="43"/>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c r="AA550" s="115"/>
      <c r="AB550" s="115"/>
    </row>
    <row r="551">
      <c r="A551" s="115"/>
      <c r="B551" s="115"/>
      <c r="C551" s="115"/>
      <c r="D551" s="43"/>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c r="AA551" s="115"/>
      <c r="AB551" s="115"/>
    </row>
    <row r="552">
      <c r="A552" s="115"/>
      <c r="B552" s="115"/>
      <c r="C552" s="115"/>
      <c r="D552" s="43"/>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c r="AA552" s="115"/>
      <c r="AB552" s="115"/>
    </row>
    <row r="553">
      <c r="A553" s="115"/>
      <c r="B553" s="115"/>
      <c r="C553" s="115"/>
      <c r="D553" s="43"/>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c r="AA553" s="115"/>
      <c r="AB553" s="115"/>
    </row>
    <row r="554">
      <c r="A554" s="115"/>
      <c r="B554" s="115"/>
      <c r="C554" s="115"/>
      <c r="D554" s="43"/>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c r="AA554" s="115"/>
      <c r="AB554" s="115"/>
    </row>
    <row r="555">
      <c r="A555" s="115"/>
      <c r="B555" s="115"/>
      <c r="C555" s="115"/>
      <c r="D555" s="43"/>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c r="AA555" s="115"/>
      <c r="AB555" s="115"/>
    </row>
    <row r="556">
      <c r="A556" s="115"/>
      <c r="B556" s="115"/>
      <c r="C556" s="115"/>
      <c r="D556" s="43"/>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c r="AA556" s="115"/>
      <c r="AB556" s="115"/>
    </row>
    <row r="557">
      <c r="A557" s="115"/>
      <c r="B557" s="115"/>
      <c r="C557" s="115"/>
      <c r="D557" s="43"/>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c r="AA557" s="115"/>
      <c r="AB557" s="115"/>
    </row>
    <row r="558">
      <c r="A558" s="115"/>
      <c r="B558" s="115"/>
      <c r="C558" s="115"/>
      <c r="D558" s="43"/>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c r="AA558" s="115"/>
      <c r="AB558" s="115"/>
    </row>
    <row r="559">
      <c r="A559" s="115"/>
      <c r="B559" s="115"/>
      <c r="C559" s="115"/>
      <c r="D559" s="43"/>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c r="AA559" s="115"/>
      <c r="AB559" s="115"/>
    </row>
    <row r="560">
      <c r="A560" s="115"/>
      <c r="B560" s="115"/>
      <c r="C560" s="115"/>
      <c r="D560" s="43"/>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c r="AA560" s="115"/>
      <c r="AB560" s="115"/>
    </row>
    <row r="561">
      <c r="A561" s="115"/>
      <c r="B561" s="115"/>
      <c r="C561" s="115"/>
      <c r="D561" s="43"/>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c r="AA561" s="115"/>
      <c r="AB561" s="115"/>
    </row>
    <row r="562">
      <c r="A562" s="115"/>
      <c r="B562" s="115"/>
      <c r="C562" s="115"/>
      <c r="D562" s="43"/>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c r="AA562" s="115"/>
      <c r="AB562" s="115"/>
    </row>
    <row r="563">
      <c r="A563" s="115"/>
      <c r="B563" s="115"/>
      <c r="C563" s="115"/>
      <c r="D563" s="43"/>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c r="AA563" s="115"/>
      <c r="AB563" s="115"/>
    </row>
    <row r="564">
      <c r="A564" s="115"/>
      <c r="B564" s="115"/>
      <c r="C564" s="115"/>
      <c r="D564" s="43"/>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c r="AA564" s="115"/>
      <c r="AB564" s="115"/>
    </row>
    <row r="565">
      <c r="A565" s="115"/>
      <c r="B565" s="115"/>
      <c r="C565" s="115"/>
      <c r="D565" s="43"/>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c r="AA565" s="115"/>
      <c r="AB565" s="115"/>
    </row>
    <row r="566">
      <c r="A566" s="115"/>
      <c r="B566" s="115"/>
      <c r="C566" s="115"/>
      <c r="D566" s="43"/>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c r="AA566" s="115"/>
      <c r="AB566" s="115"/>
    </row>
    <row r="567">
      <c r="A567" s="115"/>
      <c r="B567" s="115"/>
      <c r="C567" s="115"/>
      <c r="D567" s="43"/>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c r="AA567" s="115"/>
      <c r="AB567" s="115"/>
    </row>
    <row r="568">
      <c r="A568" s="115"/>
      <c r="B568" s="115"/>
      <c r="C568" s="115"/>
      <c r="D568" s="43"/>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c r="AA568" s="115"/>
      <c r="AB568" s="115"/>
    </row>
    <row r="569">
      <c r="A569" s="115"/>
      <c r="B569" s="115"/>
      <c r="C569" s="115"/>
      <c r="D569" s="43"/>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c r="AA569" s="115"/>
      <c r="AB569" s="115"/>
    </row>
    <row r="570">
      <c r="A570" s="115"/>
      <c r="B570" s="115"/>
      <c r="C570" s="115"/>
      <c r="D570" s="43"/>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c r="AA570" s="115"/>
      <c r="AB570" s="115"/>
    </row>
    <row r="571">
      <c r="A571" s="115"/>
      <c r="B571" s="115"/>
      <c r="C571" s="115"/>
      <c r="D571" s="43"/>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c r="AA571" s="115"/>
      <c r="AB571" s="115"/>
    </row>
    <row r="572">
      <c r="A572" s="115"/>
      <c r="B572" s="115"/>
      <c r="C572" s="115"/>
      <c r="D572" s="43"/>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c r="AA572" s="115"/>
      <c r="AB572" s="115"/>
    </row>
    <row r="573">
      <c r="A573" s="115"/>
      <c r="B573" s="115"/>
      <c r="C573" s="115"/>
      <c r="D573" s="43"/>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c r="AA573" s="115"/>
      <c r="AB573" s="115"/>
    </row>
    <row r="574">
      <c r="A574" s="115"/>
      <c r="B574" s="115"/>
      <c r="C574" s="115"/>
      <c r="D574" s="43"/>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c r="AA574" s="115"/>
      <c r="AB574" s="115"/>
    </row>
    <row r="575">
      <c r="A575" s="115"/>
      <c r="B575" s="115"/>
      <c r="C575" s="115"/>
      <c r="D575" s="43"/>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c r="AA575" s="115"/>
      <c r="AB575" s="115"/>
    </row>
    <row r="576">
      <c r="A576" s="115"/>
      <c r="B576" s="115"/>
      <c r="C576" s="115"/>
      <c r="D576" s="43"/>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c r="AA576" s="115"/>
      <c r="AB576" s="115"/>
    </row>
    <row r="577">
      <c r="A577" s="115"/>
      <c r="B577" s="115"/>
      <c r="C577" s="115"/>
      <c r="D577" s="43"/>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c r="AA577" s="115"/>
      <c r="AB577" s="115"/>
    </row>
    <row r="578">
      <c r="A578" s="115"/>
      <c r="B578" s="115"/>
      <c r="C578" s="115"/>
      <c r="D578" s="43"/>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c r="AA578" s="115"/>
      <c r="AB578" s="115"/>
    </row>
    <row r="579">
      <c r="A579" s="115"/>
      <c r="B579" s="115"/>
      <c r="C579" s="115"/>
      <c r="D579" s="43"/>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c r="AA579" s="115"/>
      <c r="AB579" s="115"/>
    </row>
    <row r="580">
      <c r="A580" s="115"/>
      <c r="B580" s="115"/>
      <c r="C580" s="115"/>
      <c r="D580" s="43"/>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c r="AA580" s="115"/>
      <c r="AB580" s="115"/>
    </row>
    <row r="581">
      <c r="A581" s="115"/>
      <c r="B581" s="115"/>
      <c r="C581" s="115"/>
      <c r="D581" s="43"/>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c r="AA581" s="115"/>
      <c r="AB581" s="115"/>
    </row>
    <row r="582">
      <c r="A582" s="115"/>
      <c r="B582" s="115"/>
      <c r="C582" s="115"/>
      <c r="D582" s="43"/>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c r="AA582" s="115"/>
      <c r="AB582" s="115"/>
    </row>
    <row r="583">
      <c r="A583" s="115"/>
      <c r="B583" s="115"/>
      <c r="C583" s="115"/>
      <c r="D583" s="43"/>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c r="AA583" s="115"/>
      <c r="AB583" s="115"/>
    </row>
    <row r="584">
      <c r="A584" s="115"/>
      <c r="B584" s="115"/>
      <c r="C584" s="115"/>
      <c r="D584" s="43"/>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c r="AA584" s="115"/>
      <c r="AB584" s="115"/>
    </row>
    <row r="585">
      <c r="A585" s="115"/>
      <c r="B585" s="115"/>
      <c r="C585" s="115"/>
      <c r="D585" s="43"/>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c r="AA585" s="115"/>
      <c r="AB585" s="115"/>
    </row>
    <row r="586">
      <c r="A586" s="115"/>
      <c r="B586" s="115"/>
      <c r="C586" s="115"/>
      <c r="D586" s="43"/>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c r="AA586" s="115"/>
      <c r="AB586" s="115"/>
    </row>
    <row r="587">
      <c r="A587" s="115"/>
      <c r="B587" s="115"/>
      <c r="C587" s="115"/>
      <c r="D587" s="43"/>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c r="AA587" s="115"/>
      <c r="AB587" s="115"/>
    </row>
    <row r="588">
      <c r="A588" s="115"/>
      <c r="B588" s="115"/>
      <c r="C588" s="115"/>
      <c r="D588" s="43"/>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c r="AA588" s="115"/>
      <c r="AB588" s="115"/>
    </row>
    <row r="589">
      <c r="A589" s="115"/>
      <c r="B589" s="115"/>
      <c r="C589" s="115"/>
      <c r="D589" s="43"/>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c r="AA589" s="115"/>
      <c r="AB589" s="115"/>
    </row>
    <row r="590">
      <c r="A590" s="115"/>
      <c r="B590" s="115"/>
      <c r="C590" s="115"/>
      <c r="D590" s="43"/>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c r="AA590" s="115"/>
      <c r="AB590" s="115"/>
    </row>
    <row r="591">
      <c r="A591" s="115"/>
      <c r="B591" s="115"/>
      <c r="C591" s="115"/>
      <c r="D591" s="43"/>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c r="AA591" s="115"/>
      <c r="AB591" s="115"/>
    </row>
    <row r="592">
      <c r="A592" s="115"/>
      <c r="B592" s="115"/>
      <c r="C592" s="115"/>
      <c r="D592" s="43"/>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c r="AA592" s="115"/>
      <c r="AB592" s="115"/>
    </row>
    <row r="593">
      <c r="A593" s="115"/>
      <c r="B593" s="115"/>
      <c r="C593" s="115"/>
      <c r="D593" s="43"/>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c r="AA593" s="115"/>
      <c r="AB593" s="115"/>
    </row>
    <row r="594">
      <c r="A594" s="115"/>
      <c r="B594" s="115"/>
      <c r="C594" s="115"/>
      <c r="D594" s="43"/>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c r="AA594" s="115"/>
      <c r="AB594" s="115"/>
    </row>
    <row r="595">
      <c r="A595" s="115"/>
      <c r="B595" s="115"/>
      <c r="C595" s="115"/>
      <c r="D595" s="43"/>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c r="AA595" s="115"/>
      <c r="AB595" s="115"/>
    </row>
    <row r="596">
      <c r="A596" s="115"/>
      <c r="B596" s="115"/>
      <c r="C596" s="115"/>
      <c r="D596" s="43"/>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c r="AA596" s="115"/>
      <c r="AB596" s="115"/>
    </row>
    <row r="597">
      <c r="A597" s="115"/>
      <c r="B597" s="115"/>
      <c r="C597" s="115"/>
      <c r="D597" s="43"/>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c r="AA597" s="115"/>
      <c r="AB597" s="115"/>
    </row>
    <row r="598">
      <c r="A598" s="115"/>
      <c r="B598" s="115"/>
      <c r="C598" s="115"/>
      <c r="D598" s="43"/>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c r="AA598" s="115"/>
      <c r="AB598" s="115"/>
    </row>
    <row r="599">
      <c r="A599" s="115"/>
      <c r="B599" s="115"/>
      <c r="C599" s="115"/>
      <c r="D599" s="43"/>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c r="AA599" s="115"/>
      <c r="AB599" s="115"/>
    </row>
    <row r="600">
      <c r="A600" s="115"/>
      <c r="B600" s="115"/>
      <c r="C600" s="115"/>
      <c r="D600" s="43"/>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c r="AA600" s="115"/>
      <c r="AB600" s="115"/>
    </row>
    <row r="601">
      <c r="A601" s="115"/>
      <c r="B601" s="115"/>
      <c r="C601" s="115"/>
      <c r="D601" s="43"/>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c r="AA601" s="115"/>
      <c r="AB601" s="115"/>
    </row>
    <row r="602">
      <c r="A602" s="115"/>
      <c r="B602" s="115"/>
      <c r="C602" s="115"/>
      <c r="D602" s="43"/>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c r="AA602" s="115"/>
      <c r="AB602" s="115"/>
    </row>
    <row r="603">
      <c r="A603" s="115"/>
      <c r="B603" s="115"/>
      <c r="C603" s="115"/>
      <c r="D603" s="43"/>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c r="AA603" s="115"/>
      <c r="AB603" s="115"/>
    </row>
    <row r="604">
      <c r="A604" s="115"/>
      <c r="B604" s="115"/>
      <c r="C604" s="115"/>
      <c r="D604" s="43"/>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c r="AA604" s="115"/>
      <c r="AB604" s="115"/>
    </row>
    <row r="605">
      <c r="A605" s="115"/>
      <c r="B605" s="115"/>
      <c r="C605" s="115"/>
      <c r="D605" s="43"/>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c r="AA605" s="115"/>
      <c r="AB605" s="115"/>
    </row>
    <row r="606">
      <c r="A606" s="115"/>
      <c r="B606" s="115"/>
      <c r="C606" s="115"/>
      <c r="D606" s="43"/>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c r="AA606" s="115"/>
      <c r="AB606" s="115"/>
    </row>
    <row r="607">
      <c r="A607" s="115"/>
      <c r="B607" s="115"/>
      <c r="C607" s="115"/>
      <c r="D607" s="43"/>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c r="AA607" s="115"/>
      <c r="AB607" s="115"/>
    </row>
    <row r="608">
      <c r="A608" s="115"/>
      <c r="B608" s="115"/>
      <c r="C608" s="115"/>
      <c r="D608" s="43"/>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c r="AA608" s="115"/>
      <c r="AB608" s="115"/>
    </row>
    <row r="609">
      <c r="A609" s="115"/>
      <c r="B609" s="115"/>
      <c r="C609" s="115"/>
      <c r="D609" s="43"/>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c r="AA609" s="115"/>
      <c r="AB609" s="115"/>
    </row>
    <row r="610">
      <c r="A610" s="115"/>
      <c r="B610" s="115"/>
      <c r="C610" s="115"/>
      <c r="D610" s="43"/>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c r="AA610" s="115"/>
      <c r="AB610" s="115"/>
    </row>
    <row r="611">
      <c r="A611" s="115"/>
      <c r="B611" s="115"/>
      <c r="C611" s="115"/>
      <c r="D611" s="43"/>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c r="AA611" s="115"/>
      <c r="AB611" s="115"/>
    </row>
    <row r="612">
      <c r="A612" s="115"/>
      <c r="B612" s="115"/>
      <c r="C612" s="115"/>
      <c r="D612" s="43"/>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c r="AA612" s="115"/>
      <c r="AB612" s="115"/>
    </row>
    <row r="613">
      <c r="A613" s="115"/>
      <c r="B613" s="115"/>
      <c r="C613" s="115"/>
      <c r="D613" s="43"/>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c r="AA613" s="115"/>
      <c r="AB613" s="115"/>
    </row>
    <row r="614">
      <c r="A614" s="115"/>
      <c r="B614" s="115"/>
      <c r="C614" s="115"/>
      <c r="D614" s="43"/>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c r="AA614" s="115"/>
      <c r="AB614" s="115"/>
    </row>
    <row r="615">
      <c r="A615" s="115"/>
      <c r="B615" s="115"/>
      <c r="C615" s="115"/>
      <c r="D615" s="43"/>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c r="AA615" s="115"/>
      <c r="AB615" s="115"/>
    </row>
    <row r="616">
      <c r="A616" s="115"/>
      <c r="B616" s="115"/>
      <c r="C616" s="115"/>
      <c r="D616" s="43"/>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c r="AA616" s="115"/>
      <c r="AB616" s="115"/>
    </row>
    <row r="617">
      <c r="A617" s="115"/>
      <c r="B617" s="115"/>
      <c r="C617" s="115"/>
      <c r="D617" s="43"/>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c r="AA617" s="115"/>
      <c r="AB617" s="115"/>
    </row>
    <row r="618">
      <c r="A618" s="115"/>
      <c r="B618" s="115"/>
      <c r="C618" s="115"/>
      <c r="D618" s="43"/>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c r="AA618" s="115"/>
      <c r="AB618" s="115"/>
    </row>
    <row r="619">
      <c r="A619" s="115"/>
      <c r="B619" s="115"/>
      <c r="C619" s="115"/>
      <c r="D619" s="43"/>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c r="AA619" s="115"/>
      <c r="AB619" s="115"/>
    </row>
    <row r="620">
      <c r="A620" s="115"/>
      <c r="B620" s="115"/>
      <c r="C620" s="115"/>
      <c r="D620" s="43"/>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c r="AA620" s="115"/>
      <c r="AB620" s="115"/>
    </row>
    <row r="621">
      <c r="A621" s="115"/>
      <c r="B621" s="115"/>
      <c r="C621" s="115"/>
      <c r="D621" s="43"/>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c r="AA621" s="115"/>
      <c r="AB621" s="115"/>
    </row>
    <row r="622">
      <c r="A622" s="115"/>
      <c r="B622" s="115"/>
      <c r="C622" s="115"/>
      <c r="D622" s="43"/>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c r="AA622" s="115"/>
      <c r="AB622" s="115"/>
    </row>
    <row r="623">
      <c r="A623" s="115"/>
      <c r="B623" s="115"/>
      <c r="C623" s="115"/>
      <c r="D623" s="43"/>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c r="AA623" s="115"/>
      <c r="AB623" s="115"/>
    </row>
    <row r="624">
      <c r="A624" s="115"/>
      <c r="B624" s="115"/>
      <c r="C624" s="115"/>
      <c r="D624" s="43"/>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c r="AA624" s="115"/>
      <c r="AB624" s="115"/>
    </row>
    <row r="625">
      <c r="A625" s="115"/>
      <c r="B625" s="115"/>
      <c r="C625" s="115"/>
      <c r="D625" s="43"/>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c r="AA625" s="115"/>
      <c r="AB625" s="115"/>
    </row>
    <row r="626">
      <c r="A626" s="115"/>
      <c r="B626" s="115"/>
      <c r="C626" s="115"/>
      <c r="D626" s="43"/>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c r="AA626" s="115"/>
      <c r="AB626" s="115"/>
    </row>
    <row r="627">
      <c r="A627" s="115"/>
      <c r="B627" s="115"/>
      <c r="C627" s="115"/>
      <c r="D627" s="43"/>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c r="AA627" s="115"/>
      <c r="AB627" s="115"/>
    </row>
    <row r="628">
      <c r="A628" s="115"/>
      <c r="B628" s="115"/>
      <c r="C628" s="115"/>
      <c r="D628" s="43"/>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c r="AA628" s="115"/>
      <c r="AB628" s="115"/>
    </row>
    <row r="629">
      <c r="A629" s="115"/>
      <c r="B629" s="115"/>
      <c r="C629" s="115"/>
      <c r="D629" s="43"/>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c r="AA629" s="115"/>
      <c r="AB629" s="115"/>
    </row>
    <row r="630">
      <c r="A630" s="115"/>
      <c r="B630" s="115"/>
      <c r="C630" s="115"/>
      <c r="D630" s="43"/>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c r="AA630" s="115"/>
      <c r="AB630" s="115"/>
    </row>
    <row r="631">
      <c r="A631" s="115"/>
      <c r="B631" s="115"/>
      <c r="C631" s="115"/>
      <c r="D631" s="43"/>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c r="AA631" s="115"/>
      <c r="AB631" s="115"/>
    </row>
    <row r="632">
      <c r="A632" s="115"/>
      <c r="B632" s="115"/>
      <c r="C632" s="115"/>
      <c r="D632" s="43"/>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c r="AA632" s="115"/>
      <c r="AB632" s="115"/>
    </row>
    <row r="633">
      <c r="A633" s="115"/>
      <c r="B633" s="115"/>
      <c r="C633" s="115"/>
      <c r="D633" s="43"/>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c r="AA633" s="115"/>
      <c r="AB633" s="115"/>
    </row>
    <row r="634">
      <c r="A634" s="115"/>
      <c r="B634" s="115"/>
      <c r="C634" s="115"/>
      <c r="D634" s="43"/>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c r="AA634" s="115"/>
      <c r="AB634" s="115"/>
    </row>
    <row r="635">
      <c r="A635" s="115"/>
      <c r="B635" s="115"/>
      <c r="C635" s="115"/>
      <c r="D635" s="43"/>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c r="AA635" s="115"/>
      <c r="AB635" s="115"/>
    </row>
    <row r="636">
      <c r="A636" s="115"/>
      <c r="B636" s="115"/>
      <c r="C636" s="115"/>
      <c r="D636" s="43"/>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c r="AA636" s="115"/>
      <c r="AB636" s="115"/>
    </row>
    <row r="637">
      <c r="A637" s="115"/>
      <c r="B637" s="115"/>
      <c r="C637" s="115"/>
      <c r="D637" s="43"/>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c r="AA637" s="115"/>
      <c r="AB637" s="115"/>
    </row>
    <row r="638">
      <c r="A638" s="115"/>
      <c r="B638" s="115"/>
      <c r="C638" s="115"/>
      <c r="D638" s="43"/>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c r="AA638" s="115"/>
      <c r="AB638" s="115"/>
    </row>
    <row r="639">
      <c r="A639" s="115"/>
      <c r="B639" s="115"/>
      <c r="C639" s="115"/>
      <c r="D639" s="43"/>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c r="AA639" s="115"/>
      <c r="AB639" s="115"/>
    </row>
    <row r="640">
      <c r="A640" s="115"/>
      <c r="B640" s="115"/>
      <c r="C640" s="115"/>
      <c r="D640" s="43"/>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c r="AA640" s="115"/>
      <c r="AB640" s="115"/>
    </row>
    <row r="641">
      <c r="A641" s="115"/>
      <c r="B641" s="115"/>
      <c r="C641" s="115"/>
      <c r="D641" s="43"/>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c r="AA641" s="115"/>
      <c r="AB641" s="115"/>
    </row>
    <row r="642">
      <c r="A642" s="115"/>
      <c r="B642" s="115"/>
      <c r="C642" s="115"/>
      <c r="D642" s="43"/>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c r="AA642" s="115"/>
      <c r="AB642" s="115"/>
    </row>
    <row r="643">
      <c r="A643" s="115"/>
      <c r="B643" s="115"/>
      <c r="C643" s="115"/>
      <c r="D643" s="43"/>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c r="AA643" s="115"/>
      <c r="AB643" s="115"/>
    </row>
    <row r="644">
      <c r="A644" s="115"/>
      <c r="B644" s="115"/>
      <c r="C644" s="115"/>
      <c r="D644" s="43"/>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c r="AA644" s="115"/>
      <c r="AB644" s="115"/>
    </row>
    <row r="645">
      <c r="A645" s="115"/>
      <c r="B645" s="115"/>
      <c r="C645" s="115"/>
      <c r="D645" s="43"/>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c r="AA645" s="115"/>
      <c r="AB645" s="115"/>
    </row>
    <row r="646">
      <c r="A646" s="115"/>
      <c r="B646" s="115"/>
      <c r="C646" s="115"/>
      <c r="D646" s="43"/>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c r="AA646" s="115"/>
      <c r="AB646" s="115"/>
    </row>
    <row r="647">
      <c r="A647" s="115"/>
      <c r="B647" s="115"/>
      <c r="C647" s="115"/>
      <c r="D647" s="43"/>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c r="AA647" s="115"/>
      <c r="AB647" s="115"/>
    </row>
    <row r="648">
      <c r="A648" s="115"/>
      <c r="B648" s="115"/>
      <c r="C648" s="115"/>
      <c r="D648" s="43"/>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c r="AA648" s="115"/>
      <c r="AB648" s="115"/>
    </row>
    <row r="649">
      <c r="A649" s="115"/>
      <c r="B649" s="115"/>
      <c r="C649" s="115"/>
      <c r="D649" s="43"/>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c r="AA649" s="115"/>
      <c r="AB649" s="115"/>
    </row>
    <row r="650">
      <c r="A650" s="115"/>
      <c r="B650" s="115"/>
      <c r="C650" s="115"/>
      <c r="D650" s="43"/>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c r="AA650" s="115"/>
      <c r="AB650" s="115"/>
    </row>
    <row r="651">
      <c r="A651" s="115"/>
      <c r="B651" s="115"/>
      <c r="C651" s="115"/>
      <c r="D651" s="43"/>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c r="AA651" s="115"/>
      <c r="AB651" s="115"/>
    </row>
    <row r="652">
      <c r="A652" s="115"/>
      <c r="B652" s="115"/>
      <c r="C652" s="115"/>
      <c r="D652" s="43"/>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c r="AA652" s="115"/>
      <c r="AB652" s="115"/>
    </row>
    <row r="653">
      <c r="A653" s="115"/>
      <c r="B653" s="115"/>
      <c r="C653" s="115"/>
      <c r="D653" s="43"/>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c r="AA653" s="115"/>
      <c r="AB653" s="115"/>
    </row>
    <row r="654">
      <c r="A654" s="115"/>
      <c r="B654" s="115"/>
      <c r="C654" s="115"/>
      <c r="D654" s="43"/>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c r="AA654" s="115"/>
      <c r="AB654" s="115"/>
    </row>
    <row r="655">
      <c r="A655" s="115"/>
      <c r="B655" s="115"/>
      <c r="C655" s="115"/>
      <c r="D655" s="43"/>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c r="AA655" s="115"/>
      <c r="AB655" s="115"/>
    </row>
    <row r="656">
      <c r="A656" s="115"/>
      <c r="B656" s="115"/>
      <c r="C656" s="115"/>
      <c r="D656" s="43"/>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c r="AA656" s="115"/>
      <c r="AB656" s="115"/>
    </row>
    <row r="657">
      <c r="A657" s="115"/>
      <c r="B657" s="115"/>
      <c r="C657" s="115"/>
      <c r="D657" s="43"/>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c r="AA657" s="115"/>
      <c r="AB657" s="115"/>
    </row>
    <row r="658">
      <c r="A658" s="115"/>
      <c r="B658" s="115"/>
      <c r="C658" s="115"/>
      <c r="D658" s="43"/>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c r="AA658" s="115"/>
      <c r="AB658" s="115"/>
    </row>
    <row r="659">
      <c r="A659" s="115"/>
      <c r="B659" s="115"/>
      <c r="C659" s="115"/>
      <c r="D659" s="43"/>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c r="AA659" s="115"/>
      <c r="AB659" s="115"/>
    </row>
    <row r="660">
      <c r="A660" s="115"/>
      <c r="B660" s="115"/>
      <c r="C660" s="115"/>
      <c r="D660" s="43"/>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c r="AA660" s="115"/>
      <c r="AB660" s="115"/>
    </row>
    <row r="661">
      <c r="A661" s="115"/>
      <c r="B661" s="115"/>
      <c r="C661" s="115"/>
      <c r="D661" s="43"/>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c r="AA661" s="115"/>
      <c r="AB661" s="115"/>
    </row>
    <row r="662">
      <c r="A662" s="115"/>
      <c r="B662" s="115"/>
      <c r="C662" s="115"/>
      <c r="D662" s="43"/>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c r="AA662" s="115"/>
      <c r="AB662" s="115"/>
    </row>
    <row r="663">
      <c r="A663" s="115"/>
      <c r="B663" s="115"/>
      <c r="C663" s="115"/>
      <c r="D663" s="43"/>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c r="AA663" s="115"/>
      <c r="AB663" s="115"/>
    </row>
    <row r="664">
      <c r="A664" s="115"/>
      <c r="B664" s="115"/>
      <c r="C664" s="115"/>
      <c r="D664" s="43"/>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c r="AA664" s="115"/>
      <c r="AB664" s="115"/>
    </row>
    <row r="665">
      <c r="A665" s="115"/>
      <c r="B665" s="115"/>
      <c r="C665" s="115"/>
      <c r="D665" s="43"/>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c r="AA665" s="115"/>
      <c r="AB665" s="115"/>
    </row>
    <row r="666">
      <c r="A666" s="115"/>
      <c r="B666" s="115"/>
      <c r="C666" s="115"/>
      <c r="D666" s="43"/>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c r="AA666" s="115"/>
      <c r="AB666" s="115"/>
    </row>
    <row r="667">
      <c r="A667" s="115"/>
      <c r="B667" s="115"/>
      <c r="C667" s="115"/>
      <c r="D667" s="43"/>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c r="AA667" s="115"/>
      <c r="AB667" s="115"/>
    </row>
    <row r="668">
      <c r="A668" s="115"/>
      <c r="B668" s="115"/>
      <c r="C668" s="115"/>
      <c r="D668" s="43"/>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c r="AA668" s="115"/>
      <c r="AB668" s="115"/>
    </row>
    <row r="669">
      <c r="A669" s="115"/>
      <c r="B669" s="115"/>
      <c r="C669" s="115"/>
      <c r="D669" s="43"/>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c r="AA669" s="115"/>
      <c r="AB669" s="115"/>
    </row>
    <row r="670">
      <c r="A670" s="115"/>
      <c r="B670" s="115"/>
      <c r="C670" s="115"/>
      <c r="D670" s="43"/>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c r="AA670" s="115"/>
      <c r="AB670" s="115"/>
    </row>
    <row r="671">
      <c r="A671" s="115"/>
      <c r="B671" s="115"/>
      <c r="C671" s="115"/>
      <c r="D671" s="43"/>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c r="AA671" s="115"/>
      <c r="AB671" s="115"/>
    </row>
    <row r="672">
      <c r="A672" s="115"/>
      <c r="B672" s="115"/>
      <c r="C672" s="115"/>
      <c r="D672" s="43"/>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c r="AA672" s="115"/>
      <c r="AB672" s="115"/>
    </row>
    <row r="673">
      <c r="A673" s="115"/>
      <c r="B673" s="115"/>
      <c r="C673" s="115"/>
      <c r="D673" s="43"/>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c r="AA673" s="115"/>
      <c r="AB673" s="115"/>
    </row>
    <row r="674">
      <c r="A674" s="115"/>
      <c r="B674" s="115"/>
      <c r="C674" s="115"/>
      <c r="D674" s="43"/>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c r="AA674" s="115"/>
      <c r="AB674" s="115"/>
    </row>
    <row r="675">
      <c r="A675" s="115"/>
      <c r="B675" s="115"/>
      <c r="C675" s="115"/>
      <c r="D675" s="43"/>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c r="AA675" s="115"/>
      <c r="AB675" s="115"/>
    </row>
    <row r="676">
      <c r="A676" s="115"/>
      <c r="B676" s="115"/>
      <c r="C676" s="115"/>
      <c r="D676" s="43"/>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c r="AA676" s="115"/>
      <c r="AB676" s="115"/>
    </row>
    <row r="677">
      <c r="A677" s="115"/>
      <c r="B677" s="115"/>
      <c r="C677" s="115"/>
      <c r="D677" s="43"/>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c r="AA677" s="115"/>
      <c r="AB677" s="115"/>
    </row>
    <row r="678">
      <c r="A678" s="115"/>
      <c r="B678" s="115"/>
      <c r="C678" s="115"/>
      <c r="D678" s="43"/>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c r="AA678" s="115"/>
      <c r="AB678" s="115"/>
    </row>
    <row r="679">
      <c r="A679" s="115"/>
      <c r="B679" s="115"/>
      <c r="C679" s="115"/>
      <c r="D679" s="43"/>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c r="AA679" s="115"/>
      <c r="AB679" s="115"/>
    </row>
    <row r="680">
      <c r="A680" s="115"/>
      <c r="B680" s="115"/>
      <c r="C680" s="115"/>
      <c r="D680" s="43"/>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c r="AA680" s="115"/>
      <c r="AB680" s="115"/>
    </row>
    <row r="681">
      <c r="A681" s="115"/>
      <c r="B681" s="115"/>
      <c r="C681" s="115"/>
      <c r="D681" s="43"/>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c r="AA681" s="115"/>
      <c r="AB681" s="115"/>
    </row>
    <row r="682">
      <c r="A682" s="115"/>
      <c r="B682" s="115"/>
      <c r="C682" s="115"/>
      <c r="D682" s="43"/>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c r="AA682" s="115"/>
      <c r="AB682" s="115"/>
    </row>
    <row r="683">
      <c r="A683" s="115"/>
      <c r="B683" s="115"/>
      <c r="C683" s="115"/>
      <c r="D683" s="43"/>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c r="AA683" s="115"/>
      <c r="AB683" s="115"/>
    </row>
    <row r="684">
      <c r="A684" s="115"/>
      <c r="B684" s="115"/>
      <c r="C684" s="115"/>
      <c r="D684" s="43"/>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c r="AA684" s="115"/>
      <c r="AB684" s="115"/>
    </row>
    <row r="685">
      <c r="A685" s="115"/>
      <c r="B685" s="115"/>
      <c r="C685" s="115"/>
      <c r="D685" s="43"/>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c r="AA685" s="115"/>
      <c r="AB685" s="115"/>
    </row>
    <row r="686">
      <c r="A686" s="115"/>
      <c r="B686" s="115"/>
      <c r="C686" s="115"/>
      <c r="D686" s="43"/>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c r="AA686" s="115"/>
      <c r="AB686" s="115"/>
    </row>
    <row r="687">
      <c r="A687" s="115"/>
      <c r="B687" s="115"/>
      <c r="C687" s="115"/>
      <c r="D687" s="43"/>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c r="AA687" s="115"/>
      <c r="AB687" s="115"/>
    </row>
    <row r="688">
      <c r="A688" s="115"/>
      <c r="B688" s="115"/>
      <c r="C688" s="115"/>
      <c r="D688" s="43"/>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c r="AA688" s="115"/>
      <c r="AB688" s="115"/>
    </row>
    <row r="689">
      <c r="A689" s="115"/>
      <c r="B689" s="115"/>
      <c r="C689" s="115"/>
      <c r="D689" s="43"/>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c r="AA689" s="115"/>
      <c r="AB689" s="115"/>
    </row>
    <row r="690">
      <c r="A690" s="115"/>
      <c r="B690" s="115"/>
      <c r="C690" s="115"/>
      <c r="D690" s="43"/>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c r="AA690" s="115"/>
      <c r="AB690" s="115"/>
    </row>
    <row r="691">
      <c r="A691" s="115"/>
      <c r="B691" s="115"/>
      <c r="C691" s="115"/>
      <c r="D691" s="43"/>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c r="AA691" s="115"/>
      <c r="AB691" s="115"/>
    </row>
    <row r="692">
      <c r="A692" s="115"/>
      <c r="B692" s="115"/>
      <c r="C692" s="115"/>
      <c r="D692" s="43"/>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c r="AA692" s="115"/>
      <c r="AB692" s="115"/>
    </row>
    <row r="693">
      <c r="A693" s="115"/>
      <c r="B693" s="115"/>
      <c r="C693" s="115"/>
      <c r="D693" s="43"/>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c r="AA693" s="115"/>
      <c r="AB693" s="115"/>
    </row>
    <row r="694">
      <c r="A694" s="115"/>
      <c r="B694" s="115"/>
      <c r="C694" s="115"/>
      <c r="D694" s="43"/>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c r="AA694" s="115"/>
      <c r="AB694" s="115"/>
    </row>
    <row r="695">
      <c r="A695" s="115"/>
      <c r="B695" s="115"/>
      <c r="C695" s="115"/>
      <c r="D695" s="43"/>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c r="AA695" s="115"/>
      <c r="AB695" s="115"/>
    </row>
    <row r="696">
      <c r="A696" s="115"/>
      <c r="B696" s="115"/>
      <c r="C696" s="115"/>
      <c r="D696" s="43"/>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c r="AA696" s="115"/>
      <c r="AB696" s="115"/>
    </row>
    <row r="697">
      <c r="A697" s="115"/>
      <c r="B697" s="115"/>
      <c r="C697" s="115"/>
      <c r="D697" s="43"/>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c r="AA697" s="115"/>
      <c r="AB697" s="115"/>
    </row>
    <row r="698">
      <c r="A698" s="115"/>
      <c r="B698" s="115"/>
      <c r="C698" s="115"/>
      <c r="D698" s="43"/>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c r="AA698" s="115"/>
      <c r="AB698" s="115"/>
    </row>
    <row r="699">
      <c r="A699" s="115"/>
      <c r="B699" s="115"/>
      <c r="C699" s="115"/>
      <c r="D699" s="43"/>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c r="AA699" s="115"/>
      <c r="AB699" s="115"/>
    </row>
    <row r="700">
      <c r="A700" s="115"/>
      <c r="B700" s="115"/>
      <c r="C700" s="115"/>
      <c r="D700" s="43"/>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c r="AA700" s="115"/>
      <c r="AB700" s="115"/>
    </row>
    <row r="701">
      <c r="A701" s="115"/>
      <c r="B701" s="115"/>
      <c r="C701" s="115"/>
      <c r="D701" s="43"/>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c r="AA701" s="115"/>
      <c r="AB701" s="115"/>
    </row>
    <row r="702">
      <c r="A702" s="115"/>
      <c r="B702" s="115"/>
      <c r="C702" s="115"/>
      <c r="D702" s="43"/>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c r="AA702" s="115"/>
      <c r="AB702" s="115"/>
    </row>
    <row r="703">
      <c r="A703" s="115"/>
      <c r="B703" s="115"/>
      <c r="C703" s="115"/>
      <c r="D703" s="43"/>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c r="AA703" s="115"/>
      <c r="AB703" s="115"/>
    </row>
    <row r="704">
      <c r="A704" s="115"/>
      <c r="B704" s="115"/>
      <c r="C704" s="115"/>
      <c r="D704" s="43"/>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c r="AA704" s="115"/>
      <c r="AB704" s="115"/>
    </row>
    <row r="705">
      <c r="A705" s="115"/>
      <c r="B705" s="115"/>
      <c r="C705" s="115"/>
      <c r="D705" s="43"/>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c r="AA705" s="115"/>
      <c r="AB705" s="115"/>
    </row>
    <row r="706">
      <c r="A706" s="115"/>
      <c r="B706" s="115"/>
      <c r="C706" s="115"/>
      <c r="D706" s="43"/>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c r="AA706" s="115"/>
      <c r="AB706" s="115"/>
    </row>
    <row r="707">
      <c r="A707" s="115"/>
      <c r="B707" s="115"/>
      <c r="C707" s="115"/>
      <c r="D707" s="43"/>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c r="AA707" s="115"/>
      <c r="AB707" s="115"/>
    </row>
    <row r="708">
      <c r="A708" s="115"/>
      <c r="B708" s="115"/>
      <c r="C708" s="115"/>
      <c r="D708" s="43"/>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c r="AA708" s="115"/>
      <c r="AB708" s="115"/>
    </row>
    <row r="709">
      <c r="A709" s="115"/>
      <c r="B709" s="115"/>
      <c r="C709" s="115"/>
      <c r="D709" s="43"/>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c r="AA709" s="115"/>
      <c r="AB709" s="115"/>
    </row>
    <row r="710">
      <c r="A710" s="115"/>
      <c r="B710" s="115"/>
      <c r="C710" s="115"/>
      <c r="D710" s="43"/>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c r="AA710" s="115"/>
      <c r="AB710" s="115"/>
    </row>
    <row r="711">
      <c r="A711" s="115"/>
      <c r="B711" s="115"/>
      <c r="C711" s="115"/>
      <c r="D711" s="43"/>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c r="AA711" s="115"/>
      <c r="AB711" s="115"/>
    </row>
    <row r="712">
      <c r="A712" s="115"/>
      <c r="B712" s="115"/>
      <c r="C712" s="115"/>
      <c r="D712" s="43"/>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c r="AA712" s="115"/>
      <c r="AB712" s="115"/>
    </row>
    <row r="713">
      <c r="A713" s="115"/>
      <c r="B713" s="115"/>
      <c r="C713" s="115"/>
      <c r="D713" s="43"/>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c r="AA713" s="115"/>
      <c r="AB713" s="115"/>
    </row>
    <row r="714">
      <c r="A714" s="115"/>
      <c r="B714" s="115"/>
      <c r="C714" s="115"/>
      <c r="D714" s="43"/>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c r="AA714" s="115"/>
      <c r="AB714" s="115"/>
    </row>
    <row r="715">
      <c r="A715" s="115"/>
      <c r="B715" s="115"/>
      <c r="C715" s="115"/>
      <c r="D715" s="43"/>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c r="AA715" s="115"/>
      <c r="AB715" s="115"/>
    </row>
    <row r="716">
      <c r="A716" s="115"/>
      <c r="B716" s="115"/>
      <c r="C716" s="115"/>
      <c r="D716" s="43"/>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c r="AA716" s="115"/>
      <c r="AB716" s="115"/>
    </row>
    <row r="717">
      <c r="A717" s="115"/>
      <c r="B717" s="115"/>
      <c r="C717" s="115"/>
      <c r="D717" s="43"/>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c r="AA717" s="115"/>
      <c r="AB717" s="115"/>
    </row>
    <row r="718">
      <c r="A718" s="115"/>
      <c r="B718" s="115"/>
      <c r="C718" s="115"/>
      <c r="D718" s="43"/>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c r="AA718" s="115"/>
      <c r="AB718" s="115"/>
    </row>
    <row r="719">
      <c r="A719" s="115"/>
      <c r="B719" s="115"/>
      <c r="C719" s="115"/>
      <c r="D719" s="43"/>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c r="AA719" s="115"/>
      <c r="AB719" s="115"/>
    </row>
    <row r="720">
      <c r="A720" s="115"/>
      <c r="B720" s="115"/>
      <c r="C720" s="115"/>
      <c r="D720" s="43"/>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c r="AA720" s="115"/>
      <c r="AB720" s="115"/>
    </row>
    <row r="721">
      <c r="A721" s="115"/>
      <c r="B721" s="115"/>
      <c r="C721" s="115"/>
      <c r="D721" s="43"/>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c r="AA721" s="115"/>
      <c r="AB721" s="115"/>
    </row>
    <row r="722">
      <c r="A722" s="115"/>
      <c r="B722" s="115"/>
      <c r="C722" s="115"/>
      <c r="D722" s="43"/>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c r="AA722" s="115"/>
      <c r="AB722" s="115"/>
    </row>
    <row r="723">
      <c r="A723" s="115"/>
      <c r="B723" s="115"/>
      <c r="C723" s="115"/>
      <c r="D723" s="43"/>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c r="AA723" s="115"/>
      <c r="AB723" s="115"/>
    </row>
    <row r="724">
      <c r="A724" s="115"/>
      <c r="B724" s="115"/>
      <c r="C724" s="115"/>
      <c r="D724" s="43"/>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c r="AA724" s="115"/>
      <c r="AB724" s="115"/>
    </row>
    <row r="725">
      <c r="A725" s="115"/>
      <c r="B725" s="115"/>
      <c r="C725" s="115"/>
      <c r="D725" s="43"/>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c r="AA725" s="115"/>
      <c r="AB725" s="115"/>
    </row>
    <row r="726">
      <c r="A726" s="115"/>
      <c r="B726" s="115"/>
      <c r="C726" s="115"/>
      <c r="D726" s="43"/>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c r="AA726" s="115"/>
      <c r="AB726" s="115"/>
    </row>
    <row r="727">
      <c r="A727" s="115"/>
      <c r="B727" s="115"/>
      <c r="C727" s="115"/>
      <c r="D727" s="43"/>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c r="AA727" s="115"/>
      <c r="AB727" s="115"/>
    </row>
    <row r="728">
      <c r="A728" s="115"/>
      <c r="B728" s="115"/>
      <c r="C728" s="115"/>
      <c r="D728" s="43"/>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c r="AA728" s="115"/>
      <c r="AB728" s="115"/>
    </row>
    <row r="729">
      <c r="A729" s="115"/>
      <c r="B729" s="115"/>
      <c r="C729" s="115"/>
      <c r="D729" s="43"/>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c r="AA729" s="115"/>
      <c r="AB729" s="115"/>
    </row>
    <row r="730">
      <c r="A730" s="115"/>
      <c r="B730" s="115"/>
      <c r="C730" s="115"/>
      <c r="D730" s="43"/>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c r="AA730" s="115"/>
      <c r="AB730" s="115"/>
    </row>
    <row r="731">
      <c r="A731" s="115"/>
      <c r="B731" s="115"/>
      <c r="C731" s="115"/>
      <c r="D731" s="43"/>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c r="AA731" s="115"/>
      <c r="AB731" s="115"/>
    </row>
    <row r="732">
      <c r="A732" s="115"/>
      <c r="B732" s="115"/>
      <c r="C732" s="115"/>
      <c r="D732" s="43"/>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c r="AA732" s="115"/>
      <c r="AB732" s="115"/>
    </row>
    <row r="733">
      <c r="A733" s="115"/>
      <c r="B733" s="115"/>
      <c r="C733" s="115"/>
      <c r="D733" s="43"/>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c r="AA733" s="115"/>
      <c r="AB733" s="115"/>
    </row>
    <row r="734">
      <c r="A734" s="115"/>
      <c r="B734" s="115"/>
      <c r="C734" s="115"/>
      <c r="D734" s="43"/>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c r="AA734" s="115"/>
      <c r="AB734" s="115"/>
    </row>
    <row r="735">
      <c r="A735" s="115"/>
      <c r="B735" s="115"/>
      <c r="C735" s="115"/>
      <c r="D735" s="43"/>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c r="AA735" s="115"/>
      <c r="AB735" s="115"/>
    </row>
    <row r="736">
      <c r="A736" s="115"/>
      <c r="B736" s="115"/>
      <c r="C736" s="115"/>
      <c r="D736" s="43"/>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c r="AA736" s="115"/>
      <c r="AB736" s="115"/>
    </row>
    <row r="737">
      <c r="A737" s="115"/>
      <c r="B737" s="115"/>
      <c r="C737" s="115"/>
      <c r="D737" s="43"/>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c r="AA737" s="115"/>
      <c r="AB737" s="115"/>
    </row>
    <row r="738">
      <c r="A738" s="115"/>
      <c r="B738" s="115"/>
      <c r="C738" s="115"/>
      <c r="D738" s="43"/>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c r="AA738" s="115"/>
      <c r="AB738" s="115"/>
    </row>
    <row r="739">
      <c r="A739" s="115"/>
      <c r="B739" s="115"/>
      <c r="C739" s="115"/>
      <c r="D739" s="43"/>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c r="AA739" s="115"/>
      <c r="AB739" s="115"/>
    </row>
    <row r="740">
      <c r="A740" s="115"/>
      <c r="B740" s="115"/>
      <c r="C740" s="115"/>
      <c r="D740" s="43"/>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c r="AA740" s="115"/>
      <c r="AB740" s="115"/>
    </row>
    <row r="741">
      <c r="A741" s="115"/>
      <c r="B741" s="115"/>
      <c r="C741" s="115"/>
      <c r="D741" s="43"/>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c r="AA741" s="115"/>
      <c r="AB741" s="115"/>
    </row>
    <row r="742">
      <c r="A742" s="115"/>
      <c r="B742" s="115"/>
      <c r="C742" s="115"/>
      <c r="D742" s="43"/>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c r="AA742" s="115"/>
      <c r="AB742" s="115"/>
    </row>
    <row r="743">
      <c r="A743" s="115"/>
      <c r="B743" s="115"/>
      <c r="C743" s="115"/>
      <c r="D743" s="43"/>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c r="AA743" s="115"/>
      <c r="AB743" s="115"/>
    </row>
    <row r="744">
      <c r="A744" s="115"/>
      <c r="B744" s="115"/>
      <c r="C744" s="115"/>
      <c r="D744" s="43"/>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c r="AA744" s="115"/>
      <c r="AB744" s="115"/>
    </row>
    <row r="745">
      <c r="A745" s="115"/>
      <c r="B745" s="115"/>
      <c r="C745" s="115"/>
      <c r="D745" s="43"/>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c r="AA745" s="115"/>
      <c r="AB745" s="115"/>
    </row>
    <row r="746">
      <c r="A746" s="115"/>
      <c r="B746" s="115"/>
      <c r="C746" s="115"/>
      <c r="D746" s="43"/>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c r="AA746" s="115"/>
      <c r="AB746" s="115"/>
    </row>
    <row r="747">
      <c r="A747" s="115"/>
      <c r="B747" s="115"/>
      <c r="C747" s="115"/>
      <c r="D747" s="43"/>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c r="AA747" s="115"/>
      <c r="AB747" s="115"/>
    </row>
    <row r="748">
      <c r="A748" s="115"/>
      <c r="B748" s="115"/>
      <c r="C748" s="115"/>
      <c r="D748" s="43"/>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c r="AA748" s="115"/>
      <c r="AB748" s="115"/>
    </row>
    <row r="749">
      <c r="A749" s="115"/>
      <c r="B749" s="115"/>
      <c r="C749" s="115"/>
      <c r="D749" s="43"/>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c r="AA749" s="115"/>
      <c r="AB749" s="115"/>
    </row>
    <row r="750">
      <c r="A750" s="115"/>
      <c r="B750" s="115"/>
      <c r="C750" s="115"/>
      <c r="D750" s="43"/>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c r="AA750" s="115"/>
      <c r="AB750" s="115"/>
    </row>
    <row r="751">
      <c r="A751" s="115"/>
      <c r="B751" s="115"/>
      <c r="C751" s="115"/>
      <c r="D751" s="43"/>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c r="AA751" s="115"/>
      <c r="AB751" s="115"/>
    </row>
    <row r="752">
      <c r="A752" s="115"/>
      <c r="B752" s="115"/>
      <c r="C752" s="115"/>
      <c r="D752" s="43"/>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c r="AA752" s="115"/>
      <c r="AB752" s="115"/>
    </row>
    <row r="753">
      <c r="A753" s="115"/>
      <c r="B753" s="115"/>
      <c r="C753" s="115"/>
      <c r="D753" s="43"/>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c r="AA753" s="115"/>
      <c r="AB753" s="115"/>
    </row>
    <row r="754">
      <c r="A754" s="115"/>
      <c r="B754" s="115"/>
      <c r="C754" s="115"/>
      <c r="D754" s="43"/>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c r="AA754" s="115"/>
      <c r="AB754" s="115"/>
    </row>
    <row r="755">
      <c r="A755" s="115"/>
      <c r="B755" s="115"/>
      <c r="C755" s="115"/>
      <c r="D755" s="43"/>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c r="AA755" s="115"/>
      <c r="AB755" s="115"/>
    </row>
    <row r="756">
      <c r="A756" s="115"/>
      <c r="B756" s="115"/>
      <c r="C756" s="115"/>
      <c r="D756" s="43"/>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c r="AA756" s="115"/>
      <c r="AB756" s="115"/>
    </row>
    <row r="757">
      <c r="A757" s="115"/>
      <c r="B757" s="115"/>
      <c r="C757" s="115"/>
      <c r="D757" s="43"/>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c r="AA757" s="115"/>
      <c r="AB757" s="115"/>
    </row>
    <row r="758">
      <c r="A758" s="115"/>
      <c r="B758" s="115"/>
      <c r="C758" s="115"/>
      <c r="D758" s="43"/>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c r="AA758" s="115"/>
      <c r="AB758" s="115"/>
    </row>
    <row r="759">
      <c r="A759" s="115"/>
      <c r="B759" s="115"/>
      <c r="C759" s="115"/>
      <c r="D759" s="43"/>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c r="AA759" s="115"/>
      <c r="AB759" s="115"/>
    </row>
    <row r="760">
      <c r="A760" s="115"/>
      <c r="B760" s="115"/>
      <c r="C760" s="115"/>
      <c r="D760" s="43"/>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c r="AA760" s="115"/>
      <c r="AB760" s="115"/>
    </row>
    <row r="761">
      <c r="A761" s="115"/>
      <c r="B761" s="115"/>
      <c r="C761" s="115"/>
      <c r="D761" s="43"/>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c r="AA761" s="115"/>
      <c r="AB761" s="115"/>
    </row>
    <row r="762">
      <c r="A762" s="115"/>
      <c r="B762" s="115"/>
      <c r="C762" s="115"/>
      <c r="D762" s="43"/>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c r="AA762" s="115"/>
      <c r="AB762" s="115"/>
    </row>
    <row r="763">
      <c r="A763" s="115"/>
      <c r="B763" s="115"/>
      <c r="C763" s="115"/>
      <c r="D763" s="43"/>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c r="AA763" s="115"/>
      <c r="AB763" s="115"/>
    </row>
    <row r="764">
      <c r="A764" s="115"/>
      <c r="B764" s="115"/>
      <c r="C764" s="115"/>
      <c r="D764" s="43"/>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c r="AA764" s="115"/>
      <c r="AB764" s="115"/>
    </row>
    <row r="765">
      <c r="A765" s="115"/>
      <c r="B765" s="115"/>
      <c r="C765" s="115"/>
      <c r="D765" s="43"/>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c r="AA765" s="115"/>
      <c r="AB765" s="115"/>
    </row>
    <row r="766">
      <c r="A766" s="115"/>
      <c r="B766" s="115"/>
      <c r="C766" s="115"/>
      <c r="D766" s="43"/>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c r="AA766" s="115"/>
      <c r="AB766" s="115"/>
    </row>
    <row r="767">
      <c r="A767" s="115"/>
      <c r="B767" s="115"/>
      <c r="C767" s="115"/>
      <c r="D767" s="43"/>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c r="AA767" s="115"/>
      <c r="AB767" s="115"/>
    </row>
    <row r="768">
      <c r="A768" s="115"/>
      <c r="B768" s="115"/>
      <c r="C768" s="115"/>
      <c r="D768" s="43"/>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c r="AA768" s="115"/>
      <c r="AB768" s="115"/>
    </row>
    <row r="769">
      <c r="A769" s="115"/>
      <c r="B769" s="115"/>
      <c r="C769" s="115"/>
      <c r="D769" s="43"/>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c r="AA769" s="115"/>
      <c r="AB769" s="115"/>
    </row>
    <row r="770">
      <c r="A770" s="115"/>
      <c r="B770" s="115"/>
      <c r="C770" s="115"/>
      <c r="D770" s="43"/>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c r="AA770" s="115"/>
      <c r="AB770" s="115"/>
    </row>
    <row r="771">
      <c r="A771" s="115"/>
      <c r="B771" s="115"/>
      <c r="C771" s="115"/>
      <c r="D771" s="43"/>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c r="AA771" s="115"/>
      <c r="AB771" s="115"/>
    </row>
    <row r="772">
      <c r="A772" s="115"/>
      <c r="B772" s="115"/>
      <c r="C772" s="115"/>
      <c r="D772" s="43"/>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c r="AA772" s="115"/>
      <c r="AB772" s="115"/>
    </row>
    <row r="773">
      <c r="A773" s="115"/>
      <c r="B773" s="115"/>
      <c r="C773" s="115"/>
      <c r="D773" s="43"/>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c r="AA773" s="115"/>
      <c r="AB773" s="115"/>
    </row>
    <row r="774">
      <c r="A774" s="115"/>
      <c r="B774" s="115"/>
      <c r="C774" s="115"/>
      <c r="D774" s="43"/>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c r="AA774" s="115"/>
      <c r="AB774" s="115"/>
    </row>
    <row r="775">
      <c r="A775" s="115"/>
      <c r="B775" s="115"/>
      <c r="C775" s="115"/>
      <c r="D775" s="43"/>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c r="AA775" s="115"/>
      <c r="AB775" s="115"/>
    </row>
    <row r="776">
      <c r="A776" s="115"/>
      <c r="B776" s="115"/>
      <c r="C776" s="115"/>
      <c r="D776" s="43"/>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c r="AA776" s="115"/>
      <c r="AB776" s="115"/>
    </row>
    <row r="777">
      <c r="A777" s="115"/>
      <c r="B777" s="115"/>
      <c r="C777" s="115"/>
      <c r="D777" s="43"/>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c r="AA777" s="115"/>
      <c r="AB777" s="115"/>
    </row>
    <row r="778">
      <c r="A778" s="115"/>
      <c r="B778" s="115"/>
      <c r="C778" s="115"/>
      <c r="D778" s="43"/>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c r="AA778" s="115"/>
      <c r="AB778" s="115"/>
    </row>
    <row r="779">
      <c r="A779" s="115"/>
      <c r="B779" s="115"/>
      <c r="C779" s="115"/>
      <c r="D779" s="43"/>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c r="AA779" s="115"/>
      <c r="AB779" s="115"/>
    </row>
    <row r="780">
      <c r="A780" s="115"/>
      <c r="B780" s="115"/>
      <c r="C780" s="115"/>
      <c r="D780" s="43"/>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c r="AA780" s="115"/>
      <c r="AB780" s="115"/>
    </row>
    <row r="781">
      <c r="A781" s="115"/>
      <c r="B781" s="115"/>
      <c r="C781" s="115"/>
      <c r="D781" s="43"/>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c r="AA781" s="115"/>
      <c r="AB781" s="115"/>
    </row>
    <row r="782">
      <c r="A782" s="115"/>
      <c r="B782" s="115"/>
      <c r="C782" s="115"/>
      <c r="D782" s="43"/>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c r="AA782" s="115"/>
      <c r="AB782" s="115"/>
    </row>
    <row r="783">
      <c r="A783" s="115"/>
      <c r="B783" s="115"/>
      <c r="C783" s="115"/>
      <c r="D783" s="43"/>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c r="AA783" s="115"/>
      <c r="AB783" s="115"/>
    </row>
    <row r="784">
      <c r="A784" s="115"/>
      <c r="B784" s="115"/>
      <c r="C784" s="115"/>
      <c r="D784" s="43"/>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c r="AA784" s="115"/>
      <c r="AB784" s="115"/>
    </row>
    <row r="785">
      <c r="A785" s="115"/>
      <c r="B785" s="115"/>
      <c r="C785" s="115"/>
      <c r="D785" s="43"/>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c r="AA785" s="115"/>
      <c r="AB785" s="115"/>
    </row>
    <row r="786">
      <c r="A786" s="115"/>
      <c r="B786" s="115"/>
      <c r="C786" s="115"/>
      <c r="D786" s="43"/>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c r="AA786" s="115"/>
      <c r="AB786" s="115"/>
    </row>
    <row r="787">
      <c r="A787" s="115"/>
      <c r="B787" s="115"/>
      <c r="C787" s="115"/>
      <c r="D787" s="43"/>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c r="AA787" s="115"/>
      <c r="AB787" s="115"/>
    </row>
    <row r="788">
      <c r="A788" s="115"/>
      <c r="B788" s="115"/>
      <c r="C788" s="115"/>
      <c r="D788" s="43"/>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c r="AA788" s="115"/>
      <c r="AB788" s="115"/>
    </row>
    <row r="789">
      <c r="A789" s="115"/>
      <c r="B789" s="115"/>
      <c r="C789" s="115"/>
      <c r="D789" s="43"/>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c r="AA789" s="115"/>
      <c r="AB789" s="115"/>
    </row>
    <row r="790">
      <c r="A790" s="115"/>
      <c r="B790" s="115"/>
      <c r="C790" s="115"/>
      <c r="D790" s="43"/>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c r="AA790" s="115"/>
      <c r="AB790" s="115"/>
    </row>
    <row r="791">
      <c r="A791" s="115"/>
      <c r="B791" s="115"/>
      <c r="C791" s="115"/>
      <c r="D791" s="43"/>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c r="AA791" s="115"/>
      <c r="AB791" s="115"/>
    </row>
    <row r="792">
      <c r="A792" s="115"/>
      <c r="B792" s="115"/>
      <c r="C792" s="115"/>
      <c r="D792" s="43"/>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c r="AA792" s="115"/>
      <c r="AB792" s="115"/>
    </row>
    <row r="793">
      <c r="A793" s="115"/>
      <c r="B793" s="115"/>
      <c r="C793" s="115"/>
      <c r="D793" s="43"/>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c r="AA793" s="115"/>
      <c r="AB793" s="115"/>
    </row>
    <row r="794">
      <c r="A794" s="115"/>
      <c r="B794" s="115"/>
      <c r="C794" s="115"/>
      <c r="D794" s="43"/>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c r="AA794" s="115"/>
      <c r="AB794" s="115"/>
    </row>
    <row r="795">
      <c r="A795" s="115"/>
      <c r="B795" s="115"/>
      <c r="C795" s="115"/>
      <c r="D795" s="43"/>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c r="AA795" s="115"/>
      <c r="AB795" s="115"/>
    </row>
    <row r="796">
      <c r="A796" s="115"/>
      <c r="B796" s="115"/>
      <c r="C796" s="115"/>
      <c r="D796" s="43"/>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c r="AA796" s="115"/>
      <c r="AB796" s="115"/>
    </row>
    <row r="797">
      <c r="A797" s="115"/>
      <c r="B797" s="115"/>
      <c r="C797" s="115"/>
      <c r="D797" s="43"/>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c r="AA797" s="115"/>
      <c r="AB797" s="115"/>
    </row>
    <row r="798">
      <c r="A798" s="115"/>
      <c r="B798" s="115"/>
      <c r="C798" s="115"/>
      <c r="D798" s="43"/>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c r="AA798" s="115"/>
      <c r="AB798" s="115"/>
    </row>
    <row r="799">
      <c r="A799" s="115"/>
      <c r="B799" s="115"/>
      <c r="C799" s="115"/>
      <c r="D799" s="43"/>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c r="AA799" s="115"/>
      <c r="AB799" s="115"/>
    </row>
    <row r="800">
      <c r="A800" s="115"/>
      <c r="B800" s="115"/>
      <c r="C800" s="115"/>
      <c r="D800" s="43"/>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c r="AA800" s="115"/>
      <c r="AB800" s="115"/>
    </row>
    <row r="801">
      <c r="A801" s="115"/>
      <c r="B801" s="115"/>
      <c r="C801" s="115"/>
      <c r="D801" s="43"/>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c r="AA801" s="115"/>
      <c r="AB801" s="115"/>
    </row>
    <row r="802">
      <c r="A802" s="115"/>
      <c r="B802" s="115"/>
      <c r="C802" s="115"/>
      <c r="D802" s="43"/>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c r="AA802" s="115"/>
      <c r="AB802" s="115"/>
    </row>
    <row r="803">
      <c r="A803" s="115"/>
      <c r="B803" s="115"/>
      <c r="C803" s="115"/>
      <c r="D803" s="43"/>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c r="AA803" s="115"/>
      <c r="AB803" s="115"/>
    </row>
    <row r="804">
      <c r="A804" s="115"/>
      <c r="B804" s="115"/>
      <c r="C804" s="115"/>
      <c r="D804" s="43"/>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c r="AA804" s="115"/>
      <c r="AB804" s="115"/>
    </row>
    <row r="805">
      <c r="A805" s="115"/>
      <c r="B805" s="115"/>
      <c r="C805" s="115"/>
      <c r="D805" s="43"/>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c r="AA805" s="115"/>
      <c r="AB805" s="115"/>
    </row>
    <row r="806">
      <c r="A806" s="115"/>
      <c r="B806" s="115"/>
      <c r="C806" s="115"/>
      <c r="D806" s="43"/>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c r="AA806" s="115"/>
      <c r="AB806" s="115"/>
    </row>
    <row r="807">
      <c r="A807" s="115"/>
      <c r="B807" s="115"/>
      <c r="C807" s="115"/>
      <c r="D807" s="43"/>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c r="AA807" s="115"/>
      <c r="AB807" s="115"/>
    </row>
    <row r="808">
      <c r="A808" s="115"/>
      <c r="B808" s="115"/>
      <c r="C808" s="115"/>
      <c r="D808" s="43"/>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c r="AA808" s="115"/>
      <c r="AB808" s="115"/>
    </row>
    <row r="809">
      <c r="A809" s="115"/>
      <c r="B809" s="115"/>
      <c r="C809" s="115"/>
      <c r="D809" s="43"/>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c r="AA809" s="115"/>
      <c r="AB809" s="115"/>
    </row>
    <row r="810">
      <c r="A810" s="115"/>
      <c r="B810" s="115"/>
      <c r="C810" s="115"/>
      <c r="D810" s="43"/>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c r="AA810" s="115"/>
      <c r="AB810" s="115"/>
    </row>
    <row r="811">
      <c r="A811" s="115"/>
      <c r="B811" s="115"/>
      <c r="C811" s="115"/>
      <c r="D811" s="43"/>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c r="AA811" s="115"/>
      <c r="AB811" s="115"/>
    </row>
    <row r="812">
      <c r="A812" s="115"/>
      <c r="B812" s="115"/>
      <c r="C812" s="115"/>
      <c r="D812" s="43"/>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c r="AA812" s="115"/>
      <c r="AB812" s="115"/>
    </row>
    <row r="813">
      <c r="A813" s="115"/>
      <c r="B813" s="115"/>
      <c r="C813" s="115"/>
      <c r="D813" s="43"/>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c r="AA813" s="115"/>
      <c r="AB813" s="115"/>
    </row>
    <row r="814">
      <c r="A814" s="115"/>
      <c r="B814" s="115"/>
      <c r="C814" s="115"/>
      <c r="D814" s="43"/>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c r="AA814" s="115"/>
      <c r="AB814" s="115"/>
    </row>
    <row r="815">
      <c r="A815" s="115"/>
      <c r="B815" s="115"/>
      <c r="C815" s="115"/>
      <c r="D815" s="43"/>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c r="AA815" s="115"/>
      <c r="AB815" s="115"/>
    </row>
    <row r="816">
      <c r="A816" s="115"/>
      <c r="B816" s="115"/>
      <c r="C816" s="115"/>
      <c r="D816" s="43"/>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c r="AA816" s="115"/>
      <c r="AB816" s="115"/>
    </row>
    <row r="817">
      <c r="A817" s="115"/>
      <c r="B817" s="115"/>
      <c r="C817" s="115"/>
      <c r="D817" s="43"/>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c r="AA817" s="115"/>
      <c r="AB817" s="115"/>
    </row>
    <row r="818">
      <c r="A818" s="115"/>
      <c r="B818" s="115"/>
      <c r="C818" s="115"/>
      <c r="D818" s="43"/>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c r="AA818" s="115"/>
      <c r="AB818" s="115"/>
    </row>
    <row r="819">
      <c r="A819" s="115"/>
      <c r="B819" s="115"/>
      <c r="C819" s="115"/>
      <c r="D819" s="43"/>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c r="AA819" s="115"/>
      <c r="AB819" s="115"/>
    </row>
    <row r="820">
      <c r="A820" s="115"/>
      <c r="B820" s="115"/>
      <c r="C820" s="115"/>
      <c r="D820" s="43"/>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c r="AA820" s="115"/>
      <c r="AB820" s="115"/>
    </row>
    <row r="821">
      <c r="A821" s="115"/>
      <c r="B821" s="115"/>
      <c r="C821" s="115"/>
      <c r="D821" s="43"/>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c r="AA821" s="115"/>
      <c r="AB821" s="115"/>
    </row>
    <row r="822">
      <c r="A822" s="115"/>
      <c r="B822" s="115"/>
      <c r="C822" s="115"/>
      <c r="D822" s="43"/>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c r="AA822" s="115"/>
      <c r="AB822" s="115"/>
    </row>
    <row r="823">
      <c r="A823" s="115"/>
      <c r="B823" s="115"/>
      <c r="C823" s="115"/>
      <c r="D823" s="43"/>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c r="AA823" s="115"/>
      <c r="AB823" s="115"/>
    </row>
    <row r="824">
      <c r="A824" s="115"/>
      <c r="B824" s="115"/>
      <c r="C824" s="115"/>
      <c r="D824" s="43"/>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c r="AA824" s="115"/>
      <c r="AB824" s="115"/>
    </row>
    <row r="825">
      <c r="A825" s="115"/>
      <c r="B825" s="115"/>
      <c r="C825" s="115"/>
      <c r="D825" s="43"/>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c r="AA825" s="115"/>
      <c r="AB825" s="115"/>
    </row>
    <row r="826">
      <c r="A826" s="115"/>
      <c r="B826" s="115"/>
      <c r="C826" s="115"/>
      <c r="D826" s="43"/>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c r="AA826" s="115"/>
      <c r="AB826" s="115"/>
    </row>
    <row r="827">
      <c r="A827" s="115"/>
      <c r="B827" s="115"/>
      <c r="C827" s="115"/>
      <c r="D827" s="43"/>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c r="AA827" s="115"/>
      <c r="AB827" s="115"/>
    </row>
    <row r="828">
      <c r="A828" s="115"/>
      <c r="B828" s="115"/>
      <c r="C828" s="115"/>
      <c r="D828" s="43"/>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c r="AA828" s="115"/>
      <c r="AB828" s="115"/>
    </row>
    <row r="829">
      <c r="A829" s="115"/>
      <c r="B829" s="115"/>
      <c r="C829" s="115"/>
      <c r="D829" s="43"/>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c r="AA829" s="115"/>
      <c r="AB829" s="115"/>
    </row>
    <row r="830">
      <c r="A830" s="115"/>
      <c r="B830" s="115"/>
      <c r="C830" s="115"/>
      <c r="D830" s="43"/>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c r="AA830" s="115"/>
      <c r="AB830" s="115"/>
    </row>
    <row r="831">
      <c r="A831" s="115"/>
      <c r="B831" s="115"/>
      <c r="C831" s="115"/>
      <c r="D831" s="43"/>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c r="AA831" s="115"/>
      <c r="AB831" s="115"/>
    </row>
    <row r="832">
      <c r="A832" s="115"/>
      <c r="B832" s="115"/>
      <c r="C832" s="115"/>
      <c r="D832" s="43"/>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c r="AA832" s="115"/>
      <c r="AB832" s="115"/>
    </row>
    <row r="833">
      <c r="A833" s="115"/>
      <c r="B833" s="115"/>
      <c r="C833" s="115"/>
      <c r="D833" s="43"/>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c r="AA833" s="115"/>
      <c r="AB833" s="115"/>
    </row>
    <row r="834">
      <c r="A834" s="115"/>
      <c r="B834" s="115"/>
      <c r="C834" s="115"/>
      <c r="D834" s="43"/>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c r="AA834" s="115"/>
      <c r="AB834" s="115"/>
    </row>
    <row r="835">
      <c r="A835" s="115"/>
      <c r="B835" s="115"/>
      <c r="C835" s="115"/>
      <c r="D835" s="43"/>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c r="AA835" s="115"/>
      <c r="AB835" s="115"/>
    </row>
    <row r="836">
      <c r="A836" s="115"/>
      <c r="B836" s="115"/>
      <c r="C836" s="115"/>
      <c r="D836" s="43"/>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c r="AA836" s="115"/>
      <c r="AB836" s="115"/>
    </row>
    <row r="837">
      <c r="A837" s="115"/>
      <c r="B837" s="115"/>
      <c r="C837" s="115"/>
      <c r="D837" s="43"/>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c r="AA837" s="115"/>
      <c r="AB837" s="115"/>
    </row>
    <row r="838">
      <c r="A838" s="115"/>
      <c r="B838" s="115"/>
      <c r="C838" s="115"/>
      <c r="D838" s="43"/>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c r="AA838" s="115"/>
      <c r="AB838" s="115"/>
    </row>
    <row r="839">
      <c r="A839" s="115"/>
      <c r="B839" s="115"/>
      <c r="C839" s="115"/>
      <c r="D839" s="43"/>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c r="AA839" s="115"/>
      <c r="AB839" s="115"/>
    </row>
    <row r="840">
      <c r="A840" s="115"/>
      <c r="B840" s="115"/>
      <c r="C840" s="115"/>
      <c r="D840" s="43"/>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c r="AA840" s="115"/>
      <c r="AB840" s="115"/>
    </row>
    <row r="841">
      <c r="A841" s="115"/>
      <c r="B841" s="115"/>
      <c r="C841" s="115"/>
      <c r="D841" s="43"/>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c r="AA841" s="115"/>
      <c r="AB841" s="115"/>
    </row>
    <row r="842">
      <c r="A842" s="115"/>
      <c r="B842" s="115"/>
      <c r="C842" s="115"/>
      <c r="D842" s="43"/>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c r="AA842" s="115"/>
      <c r="AB842" s="115"/>
    </row>
    <row r="843">
      <c r="A843" s="115"/>
      <c r="B843" s="115"/>
      <c r="C843" s="115"/>
      <c r="D843" s="43"/>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c r="AA843" s="115"/>
      <c r="AB843" s="115"/>
    </row>
    <row r="844">
      <c r="A844" s="115"/>
      <c r="B844" s="115"/>
      <c r="C844" s="115"/>
      <c r="D844" s="43"/>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c r="AA844" s="115"/>
      <c r="AB844" s="115"/>
    </row>
    <row r="845">
      <c r="A845" s="115"/>
      <c r="B845" s="115"/>
      <c r="C845" s="115"/>
      <c r="D845" s="43"/>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c r="AA845" s="115"/>
      <c r="AB845" s="115"/>
    </row>
    <row r="846">
      <c r="A846" s="115"/>
      <c r="B846" s="115"/>
      <c r="C846" s="115"/>
      <c r="D846" s="43"/>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c r="AA846" s="115"/>
      <c r="AB846" s="115"/>
    </row>
    <row r="847">
      <c r="A847" s="115"/>
      <c r="B847" s="115"/>
      <c r="C847" s="115"/>
      <c r="D847" s="43"/>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c r="AA847" s="115"/>
      <c r="AB847" s="115"/>
    </row>
    <row r="848">
      <c r="A848" s="115"/>
      <c r="B848" s="115"/>
      <c r="C848" s="115"/>
      <c r="D848" s="43"/>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c r="AA848" s="115"/>
      <c r="AB848" s="115"/>
    </row>
    <row r="849">
      <c r="A849" s="115"/>
      <c r="B849" s="115"/>
      <c r="C849" s="115"/>
      <c r="D849" s="43"/>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c r="AA849" s="115"/>
      <c r="AB849" s="115"/>
    </row>
    <row r="850">
      <c r="A850" s="115"/>
      <c r="B850" s="115"/>
      <c r="C850" s="115"/>
      <c r="D850" s="43"/>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c r="AA850" s="115"/>
      <c r="AB850" s="115"/>
    </row>
    <row r="851">
      <c r="A851" s="115"/>
      <c r="B851" s="115"/>
      <c r="C851" s="115"/>
      <c r="D851" s="43"/>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c r="AA851" s="115"/>
      <c r="AB851" s="115"/>
    </row>
    <row r="852">
      <c r="A852" s="115"/>
      <c r="B852" s="115"/>
      <c r="C852" s="115"/>
      <c r="D852" s="43"/>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c r="AA852" s="115"/>
      <c r="AB852" s="115"/>
    </row>
    <row r="853">
      <c r="A853" s="115"/>
      <c r="B853" s="115"/>
      <c r="C853" s="115"/>
      <c r="D853" s="43"/>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c r="AA853" s="115"/>
      <c r="AB853" s="115"/>
    </row>
    <row r="854">
      <c r="A854" s="115"/>
      <c r="B854" s="115"/>
      <c r="C854" s="115"/>
      <c r="D854" s="43"/>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c r="AA854" s="115"/>
      <c r="AB854" s="115"/>
    </row>
    <row r="855">
      <c r="A855" s="115"/>
      <c r="B855" s="115"/>
      <c r="C855" s="115"/>
      <c r="D855" s="43"/>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c r="AA855" s="115"/>
      <c r="AB855" s="115"/>
    </row>
    <row r="856">
      <c r="A856" s="115"/>
      <c r="B856" s="115"/>
      <c r="C856" s="115"/>
      <c r="D856" s="43"/>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c r="AA856" s="115"/>
      <c r="AB856" s="115"/>
    </row>
    <row r="857">
      <c r="A857" s="115"/>
      <c r="B857" s="115"/>
      <c r="C857" s="115"/>
      <c r="D857" s="43"/>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c r="AA857" s="115"/>
      <c r="AB857" s="115"/>
    </row>
    <row r="858">
      <c r="A858" s="115"/>
      <c r="B858" s="115"/>
      <c r="C858" s="115"/>
      <c r="D858" s="43"/>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c r="AA858" s="115"/>
      <c r="AB858" s="115"/>
    </row>
    <row r="859">
      <c r="A859" s="115"/>
      <c r="B859" s="115"/>
      <c r="C859" s="115"/>
      <c r="D859" s="43"/>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c r="AA859" s="115"/>
      <c r="AB859" s="115"/>
    </row>
    <row r="860">
      <c r="A860" s="115"/>
      <c r="B860" s="115"/>
      <c r="C860" s="115"/>
      <c r="D860" s="43"/>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c r="AA860" s="115"/>
      <c r="AB860" s="115"/>
    </row>
    <row r="861">
      <c r="A861" s="115"/>
      <c r="B861" s="115"/>
      <c r="C861" s="115"/>
      <c r="D861" s="43"/>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c r="AA861" s="115"/>
      <c r="AB861" s="115"/>
    </row>
    <row r="862">
      <c r="A862" s="115"/>
      <c r="B862" s="115"/>
      <c r="C862" s="115"/>
      <c r="D862" s="43"/>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c r="AA862" s="115"/>
      <c r="AB862" s="115"/>
    </row>
    <row r="863">
      <c r="A863" s="115"/>
      <c r="B863" s="115"/>
      <c r="C863" s="115"/>
      <c r="D863" s="43"/>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c r="AA863" s="115"/>
      <c r="AB863" s="115"/>
    </row>
    <row r="864">
      <c r="A864" s="115"/>
      <c r="B864" s="115"/>
      <c r="C864" s="115"/>
      <c r="D864" s="43"/>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c r="AA864" s="115"/>
      <c r="AB864" s="115"/>
    </row>
    <row r="865">
      <c r="A865" s="115"/>
      <c r="B865" s="115"/>
      <c r="C865" s="115"/>
      <c r="D865" s="43"/>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c r="AA865" s="115"/>
      <c r="AB865" s="115"/>
    </row>
    <row r="866">
      <c r="A866" s="115"/>
      <c r="B866" s="115"/>
      <c r="C866" s="115"/>
      <c r="D866" s="43"/>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c r="AA866" s="115"/>
      <c r="AB866" s="115"/>
    </row>
    <row r="867">
      <c r="A867" s="115"/>
      <c r="B867" s="115"/>
      <c r="C867" s="115"/>
      <c r="D867" s="43"/>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c r="AA867" s="115"/>
      <c r="AB867" s="115"/>
    </row>
    <row r="868">
      <c r="A868" s="115"/>
      <c r="B868" s="115"/>
      <c r="C868" s="115"/>
      <c r="D868" s="43"/>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c r="AA868" s="115"/>
      <c r="AB868" s="115"/>
    </row>
    <row r="869">
      <c r="A869" s="115"/>
      <c r="B869" s="115"/>
      <c r="C869" s="115"/>
      <c r="D869" s="43"/>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c r="AA869" s="115"/>
      <c r="AB869" s="115"/>
    </row>
    <row r="870">
      <c r="A870" s="115"/>
      <c r="B870" s="115"/>
      <c r="C870" s="115"/>
      <c r="D870" s="43"/>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c r="AA870" s="115"/>
      <c r="AB870" s="115"/>
    </row>
    <row r="871">
      <c r="A871" s="115"/>
      <c r="B871" s="115"/>
      <c r="C871" s="115"/>
      <c r="D871" s="43"/>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c r="AA871" s="115"/>
      <c r="AB871" s="115"/>
    </row>
    <row r="872">
      <c r="A872" s="115"/>
      <c r="B872" s="115"/>
      <c r="C872" s="115"/>
      <c r="D872" s="43"/>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c r="AA872" s="115"/>
      <c r="AB872" s="115"/>
    </row>
    <row r="873">
      <c r="A873" s="115"/>
      <c r="B873" s="115"/>
      <c r="C873" s="115"/>
      <c r="D873" s="43"/>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c r="AA873" s="115"/>
      <c r="AB873" s="115"/>
    </row>
    <row r="874">
      <c r="A874" s="115"/>
      <c r="B874" s="115"/>
      <c r="C874" s="115"/>
      <c r="D874" s="43"/>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c r="AA874" s="115"/>
      <c r="AB874" s="115"/>
    </row>
    <row r="875">
      <c r="A875" s="115"/>
      <c r="B875" s="115"/>
      <c r="C875" s="115"/>
      <c r="D875" s="43"/>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c r="AA875" s="115"/>
      <c r="AB875" s="115"/>
    </row>
    <row r="876">
      <c r="A876" s="115"/>
      <c r="B876" s="115"/>
      <c r="C876" s="115"/>
      <c r="D876" s="43"/>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c r="AA876" s="115"/>
      <c r="AB876" s="115"/>
    </row>
    <row r="877">
      <c r="A877" s="115"/>
      <c r="B877" s="115"/>
      <c r="C877" s="115"/>
      <c r="D877" s="43"/>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c r="AA877" s="115"/>
      <c r="AB877" s="115"/>
    </row>
    <row r="878">
      <c r="A878" s="115"/>
      <c r="B878" s="115"/>
      <c r="C878" s="115"/>
      <c r="D878" s="43"/>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c r="AA878" s="115"/>
      <c r="AB878" s="115"/>
    </row>
    <row r="879">
      <c r="A879" s="115"/>
      <c r="B879" s="115"/>
      <c r="C879" s="115"/>
      <c r="D879" s="43"/>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c r="AA879" s="115"/>
      <c r="AB879" s="115"/>
    </row>
    <row r="880">
      <c r="A880" s="115"/>
      <c r="B880" s="115"/>
      <c r="C880" s="115"/>
      <c r="D880" s="43"/>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c r="AA880" s="115"/>
      <c r="AB880" s="115"/>
    </row>
    <row r="881">
      <c r="A881" s="115"/>
      <c r="B881" s="115"/>
      <c r="C881" s="115"/>
      <c r="D881" s="43"/>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c r="AA881" s="115"/>
      <c r="AB881" s="115"/>
    </row>
    <row r="882">
      <c r="A882" s="115"/>
      <c r="B882" s="115"/>
      <c r="C882" s="115"/>
      <c r="D882" s="43"/>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c r="AA882" s="115"/>
      <c r="AB882" s="115"/>
    </row>
    <row r="883">
      <c r="A883" s="115"/>
      <c r="B883" s="115"/>
      <c r="C883" s="115"/>
      <c r="D883" s="43"/>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c r="AA883" s="115"/>
      <c r="AB883" s="115"/>
    </row>
    <row r="884">
      <c r="A884" s="115"/>
      <c r="B884" s="115"/>
      <c r="C884" s="115"/>
      <c r="D884" s="43"/>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c r="AA884" s="115"/>
      <c r="AB884" s="115"/>
    </row>
    <row r="885">
      <c r="A885" s="115"/>
      <c r="B885" s="115"/>
      <c r="C885" s="115"/>
      <c r="D885" s="43"/>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c r="AA885" s="115"/>
      <c r="AB885" s="115"/>
    </row>
    <row r="886">
      <c r="A886" s="115"/>
      <c r="B886" s="115"/>
      <c r="C886" s="115"/>
      <c r="D886" s="43"/>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c r="AA886" s="115"/>
      <c r="AB886" s="115"/>
    </row>
    <row r="887">
      <c r="A887" s="115"/>
      <c r="B887" s="115"/>
      <c r="C887" s="115"/>
      <c r="D887" s="43"/>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c r="AA887" s="115"/>
      <c r="AB887" s="115"/>
    </row>
    <row r="888">
      <c r="A888" s="115"/>
      <c r="B888" s="115"/>
      <c r="C888" s="115"/>
      <c r="D888" s="43"/>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c r="AA888" s="115"/>
      <c r="AB888" s="115"/>
    </row>
    <row r="889">
      <c r="A889" s="115"/>
      <c r="B889" s="115"/>
      <c r="C889" s="115"/>
      <c r="D889" s="43"/>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c r="AA889" s="115"/>
      <c r="AB889" s="115"/>
    </row>
    <row r="890">
      <c r="A890" s="115"/>
      <c r="B890" s="115"/>
      <c r="C890" s="115"/>
      <c r="D890" s="43"/>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c r="AA890" s="115"/>
      <c r="AB890" s="115"/>
    </row>
    <row r="891">
      <c r="A891" s="115"/>
      <c r="B891" s="115"/>
      <c r="C891" s="115"/>
      <c r="D891" s="43"/>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c r="AA891" s="115"/>
      <c r="AB891" s="115"/>
    </row>
    <row r="892">
      <c r="A892" s="115"/>
      <c r="B892" s="115"/>
      <c r="C892" s="115"/>
      <c r="D892" s="43"/>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c r="AA892" s="115"/>
      <c r="AB892" s="115"/>
    </row>
    <row r="893">
      <c r="A893" s="115"/>
      <c r="B893" s="115"/>
      <c r="C893" s="115"/>
      <c r="D893" s="43"/>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c r="AA893" s="115"/>
      <c r="AB893" s="115"/>
    </row>
    <row r="894">
      <c r="A894" s="115"/>
      <c r="B894" s="115"/>
      <c r="C894" s="115"/>
      <c r="D894" s="43"/>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c r="AA894" s="115"/>
      <c r="AB894" s="115"/>
    </row>
    <row r="895">
      <c r="A895" s="115"/>
      <c r="B895" s="115"/>
      <c r="C895" s="115"/>
      <c r="D895" s="43"/>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c r="AA895" s="115"/>
      <c r="AB895" s="115"/>
    </row>
    <row r="896">
      <c r="A896" s="115"/>
      <c r="B896" s="115"/>
      <c r="C896" s="115"/>
      <c r="D896" s="43"/>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c r="AA896" s="115"/>
      <c r="AB896" s="115"/>
    </row>
    <row r="897">
      <c r="A897" s="115"/>
      <c r="B897" s="115"/>
      <c r="C897" s="115"/>
      <c r="D897" s="43"/>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c r="AA897" s="115"/>
      <c r="AB897" s="115"/>
    </row>
    <row r="898">
      <c r="A898" s="115"/>
      <c r="B898" s="115"/>
      <c r="C898" s="115"/>
      <c r="D898" s="43"/>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c r="AA898" s="115"/>
      <c r="AB898" s="115"/>
    </row>
    <row r="899">
      <c r="A899" s="115"/>
      <c r="B899" s="115"/>
      <c r="C899" s="115"/>
      <c r="D899" s="43"/>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c r="AA899" s="115"/>
      <c r="AB899" s="115"/>
    </row>
    <row r="900">
      <c r="A900" s="115"/>
      <c r="B900" s="115"/>
      <c r="C900" s="115"/>
      <c r="D900" s="43"/>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c r="AA900" s="115"/>
      <c r="AB900" s="115"/>
    </row>
    <row r="901">
      <c r="A901" s="115"/>
      <c r="B901" s="115"/>
      <c r="C901" s="115"/>
      <c r="D901" s="43"/>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c r="AA901" s="115"/>
      <c r="AB901" s="115"/>
    </row>
    <row r="902">
      <c r="A902" s="115"/>
      <c r="B902" s="115"/>
      <c r="C902" s="115"/>
      <c r="D902" s="43"/>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c r="AA902" s="115"/>
      <c r="AB902" s="115"/>
    </row>
    <row r="903">
      <c r="A903" s="115"/>
      <c r="B903" s="115"/>
      <c r="C903" s="115"/>
      <c r="D903" s="43"/>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c r="AA903" s="115"/>
      <c r="AB903" s="115"/>
    </row>
    <row r="904">
      <c r="A904" s="115"/>
      <c r="B904" s="115"/>
      <c r="C904" s="115"/>
      <c r="D904" s="43"/>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c r="AA904" s="115"/>
      <c r="AB904" s="115"/>
    </row>
    <row r="905">
      <c r="A905" s="115"/>
      <c r="B905" s="115"/>
      <c r="C905" s="115"/>
      <c r="D905" s="43"/>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c r="AA905" s="115"/>
      <c r="AB905" s="115"/>
    </row>
    <row r="906">
      <c r="A906" s="115"/>
      <c r="B906" s="115"/>
      <c r="C906" s="115"/>
      <c r="D906" s="43"/>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c r="AA906" s="115"/>
      <c r="AB906" s="115"/>
    </row>
    <row r="907">
      <c r="A907" s="115"/>
      <c r="B907" s="115"/>
      <c r="C907" s="115"/>
      <c r="D907" s="43"/>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c r="AA907" s="115"/>
      <c r="AB907" s="115"/>
    </row>
    <row r="908">
      <c r="A908" s="115"/>
      <c r="B908" s="115"/>
      <c r="C908" s="115"/>
      <c r="D908" s="43"/>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c r="AA908" s="115"/>
      <c r="AB908" s="115"/>
    </row>
    <row r="909">
      <c r="A909" s="115"/>
      <c r="B909" s="115"/>
      <c r="C909" s="115"/>
      <c r="D909" s="43"/>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c r="AA909" s="115"/>
      <c r="AB909" s="115"/>
    </row>
    <row r="910">
      <c r="A910" s="115"/>
      <c r="B910" s="115"/>
      <c r="C910" s="115"/>
      <c r="D910" s="43"/>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c r="AA910" s="115"/>
      <c r="AB910" s="115"/>
    </row>
    <row r="911">
      <c r="A911" s="115"/>
      <c r="B911" s="115"/>
      <c r="C911" s="115"/>
      <c r="D911" s="43"/>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c r="AA911" s="115"/>
      <c r="AB911" s="115"/>
    </row>
    <row r="912">
      <c r="A912" s="115"/>
      <c r="B912" s="115"/>
      <c r="C912" s="115"/>
      <c r="D912" s="43"/>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c r="AA912" s="115"/>
      <c r="AB912" s="115"/>
    </row>
    <row r="913">
      <c r="A913" s="115"/>
      <c r="B913" s="115"/>
      <c r="C913" s="115"/>
      <c r="D913" s="43"/>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c r="AA913" s="115"/>
      <c r="AB913" s="115"/>
    </row>
    <row r="914">
      <c r="A914" s="115"/>
      <c r="B914" s="115"/>
      <c r="C914" s="115"/>
      <c r="D914" s="43"/>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c r="AA914" s="115"/>
      <c r="AB914" s="115"/>
    </row>
    <row r="915">
      <c r="A915" s="115"/>
      <c r="B915" s="115"/>
      <c r="C915" s="115"/>
      <c r="D915" s="43"/>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c r="AA915" s="115"/>
      <c r="AB915" s="115"/>
    </row>
    <row r="916">
      <c r="A916" s="115"/>
      <c r="B916" s="115"/>
      <c r="C916" s="115"/>
      <c r="D916" s="43"/>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c r="AA916" s="115"/>
      <c r="AB916" s="115"/>
    </row>
    <row r="917">
      <c r="A917" s="115"/>
      <c r="B917" s="115"/>
      <c r="C917" s="115"/>
      <c r="D917" s="43"/>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c r="AA917" s="115"/>
      <c r="AB917" s="115"/>
    </row>
    <row r="918">
      <c r="A918" s="115"/>
      <c r="B918" s="115"/>
      <c r="C918" s="115"/>
      <c r="D918" s="43"/>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c r="AA918" s="115"/>
      <c r="AB918" s="115"/>
    </row>
    <row r="919">
      <c r="A919" s="115"/>
      <c r="B919" s="115"/>
      <c r="C919" s="115"/>
      <c r="D919" s="43"/>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c r="AA919" s="115"/>
      <c r="AB919" s="115"/>
    </row>
    <row r="920">
      <c r="A920" s="115"/>
      <c r="B920" s="115"/>
      <c r="C920" s="115"/>
      <c r="D920" s="43"/>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c r="AA920" s="115"/>
      <c r="AB920" s="115"/>
    </row>
    <row r="921">
      <c r="A921" s="115"/>
      <c r="B921" s="115"/>
      <c r="C921" s="115"/>
      <c r="D921" s="43"/>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c r="AA921" s="115"/>
      <c r="AB921" s="115"/>
    </row>
    <row r="922">
      <c r="A922" s="115"/>
      <c r="B922" s="115"/>
      <c r="C922" s="115"/>
      <c r="D922" s="43"/>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c r="AA922" s="115"/>
      <c r="AB922" s="115"/>
    </row>
    <row r="923">
      <c r="A923" s="115"/>
      <c r="B923" s="115"/>
      <c r="C923" s="115"/>
      <c r="D923" s="43"/>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c r="AA923" s="115"/>
      <c r="AB923" s="115"/>
    </row>
    <row r="924">
      <c r="A924" s="115"/>
      <c r="B924" s="115"/>
      <c r="C924" s="115"/>
      <c r="D924" s="43"/>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c r="AA924" s="115"/>
      <c r="AB924" s="115"/>
    </row>
    <row r="925">
      <c r="A925" s="115"/>
      <c r="B925" s="115"/>
      <c r="C925" s="115"/>
      <c r="D925" s="43"/>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c r="AA925" s="115"/>
      <c r="AB925" s="115"/>
    </row>
    <row r="926">
      <c r="A926" s="115"/>
      <c r="B926" s="115"/>
      <c r="C926" s="115"/>
      <c r="D926" s="43"/>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c r="AA926" s="115"/>
      <c r="AB926" s="115"/>
    </row>
    <row r="927">
      <c r="A927" s="115"/>
      <c r="B927" s="115"/>
      <c r="C927" s="115"/>
      <c r="D927" s="43"/>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c r="AA927" s="115"/>
      <c r="AB927" s="115"/>
    </row>
    <row r="928">
      <c r="A928" s="115"/>
      <c r="B928" s="115"/>
      <c r="C928" s="115"/>
      <c r="D928" s="43"/>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c r="AA928" s="115"/>
      <c r="AB928" s="115"/>
    </row>
    <row r="929">
      <c r="A929" s="115"/>
      <c r="B929" s="115"/>
      <c r="C929" s="115"/>
      <c r="D929" s="43"/>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c r="AA929" s="115"/>
      <c r="AB929" s="115"/>
    </row>
    <row r="930">
      <c r="A930" s="115"/>
      <c r="B930" s="115"/>
      <c r="C930" s="115"/>
      <c r="D930" s="43"/>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c r="AA930" s="115"/>
      <c r="AB930" s="115"/>
    </row>
    <row r="931">
      <c r="A931" s="115"/>
      <c r="B931" s="115"/>
      <c r="C931" s="115"/>
      <c r="D931" s="43"/>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c r="AA931" s="115"/>
      <c r="AB931" s="115"/>
    </row>
    <row r="932">
      <c r="A932" s="115"/>
      <c r="B932" s="115"/>
      <c r="C932" s="115"/>
      <c r="D932" s="43"/>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c r="AA932" s="115"/>
      <c r="AB932" s="115"/>
    </row>
    <row r="933">
      <c r="A933" s="115"/>
      <c r="B933" s="115"/>
      <c r="C933" s="115"/>
      <c r="D933" s="43"/>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c r="AA933" s="115"/>
      <c r="AB933" s="115"/>
    </row>
    <row r="934">
      <c r="A934" s="115"/>
      <c r="B934" s="115"/>
      <c r="C934" s="115"/>
      <c r="D934" s="43"/>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c r="AA934" s="115"/>
      <c r="AB934" s="115"/>
    </row>
    <row r="935">
      <c r="A935" s="115"/>
      <c r="B935" s="115"/>
      <c r="C935" s="115"/>
      <c r="D935" s="43"/>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c r="AA935" s="115"/>
      <c r="AB935" s="115"/>
    </row>
    <row r="936">
      <c r="A936" s="115"/>
      <c r="B936" s="115"/>
      <c r="C936" s="115"/>
      <c r="D936" s="43"/>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c r="AA936" s="115"/>
      <c r="AB936" s="115"/>
    </row>
    <row r="937">
      <c r="A937" s="115"/>
      <c r="B937" s="115"/>
      <c r="C937" s="115"/>
      <c r="D937" s="43"/>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c r="AA937" s="115"/>
      <c r="AB937" s="115"/>
    </row>
    <row r="938">
      <c r="A938" s="115"/>
      <c r="B938" s="115"/>
      <c r="C938" s="115"/>
      <c r="D938" s="43"/>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c r="AA938" s="115"/>
      <c r="AB938" s="115"/>
    </row>
    <row r="939">
      <c r="A939" s="115"/>
      <c r="B939" s="115"/>
      <c r="C939" s="115"/>
      <c r="D939" s="43"/>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c r="AA939" s="115"/>
      <c r="AB939" s="115"/>
    </row>
    <row r="940">
      <c r="A940" s="115"/>
      <c r="B940" s="115"/>
      <c r="C940" s="115"/>
      <c r="D940" s="43"/>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c r="AA940" s="115"/>
      <c r="AB940" s="115"/>
    </row>
    <row r="941">
      <c r="A941" s="115"/>
      <c r="B941" s="115"/>
      <c r="C941" s="115"/>
      <c r="D941" s="43"/>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c r="AA941" s="115"/>
      <c r="AB941" s="115"/>
    </row>
    <row r="942">
      <c r="A942" s="115"/>
      <c r="B942" s="115"/>
      <c r="C942" s="115"/>
      <c r="D942" s="43"/>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c r="AA942" s="115"/>
      <c r="AB942" s="115"/>
    </row>
    <row r="943">
      <c r="A943" s="115"/>
      <c r="B943" s="115"/>
      <c r="C943" s="115"/>
      <c r="D943" s="43"/>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c r="AA943" s="115"/>
      <c r="AB943" s="115"/>
    </row>
    <row r="944">
      <c r="A944" s="115"/>
      <c r="B944" s="115"/>
      <c r="C944" s="115"/>
      <c r="D944" s="43"/>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c r="AA944" s="115"/>
      <c r="AB944" s="115"/>
    </row>
    <row r="945">
      <c r="A945" s="115"/>
      <c r="B945" s="115"/>
      <c r="C945" s="115"/>
      <c r="D945" s="43"/>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c r="AA945" s="115"/>
      <c r="AB945" s="115"/>
    </row>
    <row r="946">
      <c r="A946" s="115"/>
      <c r="B946" s="115"/>
      <c r="C946" s="115"/>
      <c r="D946" s="43"/>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c r="AA946" s="115"/>
      <c r="AB946" s="115"/>
    </row>
    <row r="947">
      <c r="A947" s="115"/>
      <c r="B947" s="115"/>
      <c r="C947" s="115"/>
      <c r="D947" s="43"/>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c r="AA947" s="115"/>
      <c r="AB947" s="115"/>
    </row>
    <row r="948">
      <c r="A948" s="115"/>
      <c r="B948" s="115"/>
      <c r="C948" s="115"/>
      <c r="D948" s="43"/>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c r="AA948" s="115"/>
      <c r="AB948" s="115"/>
    </row>
    <row r="949">
      <c r="A949" s="115"/>
      <c r="B949" s="115"/>
      <c r="C949" s="115"/>
      <c r="D949" s="43"/>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c r="AA949" s="115"/>
      <c r="AB949" s="115"/>
    </row>
    <row r="950">
      <c r="A950" s="115"/>
      <c r="B950" s="115"/>
      <c r="C950" s="115"/>
      <c r="D950" s="43"/>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c r="AA950" s="115"/>
      <c r="AB950" s="115"/>
    </row>
    <row r="951">
      <c r="A951" s="115"/>
      <c r="B951" s="115"/>
      <c r="C951" s="115"/>
      <c r="D951" s="43"/>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c r="AA951" s="115"/>
      <c r="AB951" s="115"/>
    </row>
    <row r="952">
      <c r="A952" s="115"/>
      <c r="B952" s="115"/>
      <c r="C952" s="115"/>
      <c r="D952" s="43"/>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c r="AA952" s="115"/>
      <c r="AB952" s="115"/>
    </row>
    <row r="953">
      <c r="A953" s="115"/>
      <c r="B953" s="115"/>
      <c r="C953" s="115"/>
      <c r="D953" s="43"/>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c r="AA953" s="115"/>
      <c r="AB953" s="115"/>
    </row>
    <row r="954">
      <c r="A954" s="115"/>
      <c r="B954" s="115"/>
      <c r="C954" s="115"/>
      <c r="D954" s="43"/>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c r="AA954" s="115"/>
      <c r="AB954" s="115"/>
    </row>
    <row r="955">
      <c r="A955" s="115"/>
      <c r="B955" s="115"/>
      <c r="C955" s="115"/>
      <c r="D955" s="43"/>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c r="AA955" s="115"/>
      <c r="AB955" s="115"/>
    </row>
    <row r="956">
      <c r="A956" s="115"/>
      <c r="B956" s="115"/>
      <c r="C956" s="115"/>
      <c r="D956" s="43"/>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c r="AA956" s="115"/>
      <c r="AB956" s="115"/>
    </row>
    <row r="957">
      <c r="A957" s="115"/>
      <c r="B957" s="115"/>
      <c r="C957" s="115"/>
      <c r="D957" s="43"/>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c r="AA957" s="115"/>
      <c r="AB957" s="115"/>
    </row>
    <row r="958">
      <c r="A958" s="115"/>
      <c r="B958" s="115"/>
      <c r="C958" s="115"/>
      <c r="D958" s="43"/>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c r="AA958" s="115"/>
      <c r="AB958" s="115"/>
    </row>
    <row r="959">
      <c r="A959" s="115"/>
      <c r="B959" s="115"/>
      <c r="C959" s="115"/>
      <c r="D959" s="43"/>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c r="AA959" s="115"/>
      <c r="AB959" s="115"/>
    </row>
    <row r="960">
      <c r="A960" s="115"/>
      <c r="B960" s="115"/>
      <c r="C960" s="115"/>
      <c r="D960" s="43"/>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c r="AA960" s="115"/>
      <c r="AB960" s="115"/>
    </row>
    <row r="961">
      <c r="A961" s="115"/>
      <c r="B961" s="115"/>
      <c r="C961" s="115"/>
      <c r="D961" s="43"/>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c r="AA961" s="115"/>
      <c r="AB961" s="115"/>
    </row>
    <row r="962">
      <c r="A962" s="115"/>
      <c r="B962" s="115"/>
      <c r="C962" s="115"/>
      <c r="D962" s="43"/>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c r="AA962" s="115"/>
      <c r="AB962" s="115"/>
    </row>
    <row r="963">
      <c r="A963" s="115"/>
      <c r="B963" s="115"/>
      <c r="C963" s="115"/>
      <c r="D963" s="43"/>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c r="AA963" s="115"/>
      <c r="AB963" s="115"/>
    </row>
    <row r="964">
      <c r="A964" s="115"/>
      <c r="B964" s="115"/>
      <c r="C964" s="115"/>
      <c r="D964" s="43"/>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c r="AA964" s="115"/>
      <c r="AB964" s="115"/>
    </row>
    <row r="965">
      <c r="A965" s="115"/>
      <c r="B965" s="115"/>
      <c r="C965" s="115"/>
      <c r="D965" s="43"/>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c r="AA965" s="115"/>
      <c r="AB965" s="115"/>
    </row>
    <row r="966">
      <c r="A966" s="115"/>
      <c r="B966" s="115"/>
      <c r="C966" s="115"/>
      <c r="D966" s="43"/>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c r="AA966" s="115"/>
      <c r="AB966" s="115"/>
    </row>
    <row r="967">
      <c r="A967" s="115"/>
      <c r="B967" s="115"/>
      <c r="C967" s="115"/>
      <c r="D967" s="43"/>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c r="AA967" s="115"/>
      <c r="AB967" s="115"/>
    </row>
    <row r="968">
      <c r="A968" s="115"/>
      <c r="B968" s="115"/>
      <c r="C968" s="115"/>
      <c r="D968" s="43"/>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c r="AA968" s="115"/>
      <c r="AB968" s="115"/>
    </row>
    <row r="969">
      <c r="A969" s="115"/>
      <c r="B969" s="115"/>
      <c r="C969" s="115"/>
      <c r="D969" s="43"/>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c r="AA969" s="115"/>
      <c r="AB969" s="115"/>
    </row>
    <row r="970">
      <c r="A970" s="115"/>
      <c r="B970" s="115"/>
      <c r="C970" s="115"/>
      <c r="D970" s="43"/>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c r="AA970" s="115"/>
      <c r="AB970" s="115"/>
    </row>
    <row r="971">
      <c r="A971" s="115"/>
      <c r="B971" s="115"/>
      <c r="C971" s="115"/>
      <c r="D971" s="43"/>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c r="AA971" s="115"/>
      <c r="AB971" s="115"/>
    </row>
    <row r="972">
      <c r="A972" s="115"/>
      <c r="B972" s="115"/>
      <c r="C972" s="115"/>
      <c r="D972" s="43"/>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c r="AA972" s="115"/>
      <c r="AB972" s="115"/>
    </row>
    <row r="973">
      <c r="A973" s="115"/>
      <c r="B973" s="115"/>
      <c r="C973" s="115"/>
      <c r="D973" s="43"/>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c r="AA973" s="115"/>
      <c r="AB973" s="115"/>
    </row>
    <row r="974">
      <c r="A974" s="115"/>
      <c r="B974" s="115"/>
      <c r="C974" s="115"/>
      <c r="D974" s="43"/>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c r="AA974" s="115"/>
      <c r="AB974" s="115"/>
    </row>
    <row r="975">
      <c r="A975" s="115"/>
      <c r="B975" s="115"/>
      <c r="C975" s="115"/>
      <c r="D975" s="43"/>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c r="AA975" s="115"/>
      <c r="AB975" s="115"/>
    </row>
    <row r="976">
      <c r="A976" s="115"/>
      <c r="B976" s="115"/>
      <c r="C976" s="115"/>
      <c r="D976" s="43"/>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c r="AA976" s="115"/>
      <c r="AB976" s="115"/>
    </row>
    <row r="977">
      <c r="A977" s="115"/>
      <c r="B977" s="115"/>
      <c r="C977" s="115"/>
      <c r="D977" s="43"/>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c r="AA977" s="115"/>
      <c r="AB977" s="115"/>
    </row>
    <row r="978">
      <c r="A978" s="115"/>
      <c r="B978" s="115"/>
      <c r="C978" s="115"/>
      <c r="D978" s="43"/>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c r="AA978" s="115"/>
      <c r="AB978" s="115"/>
    </row>
    <row r="979">
      <c r="A979" s="115"/>
      <c r="B979" s="115"/>
      <c r="C979" s="115"/>
      <c r="D979" s="43"/>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c r="AA979" s="115"/>
      <c r="AB979" s="115"/>
    </row>
    <row r="980">
      <c r="A980" s="115"/>
      <c r="B980" s="115"/>
      <c r="C980" s="115"/>
      <c r="D980" s="43"/>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c r="AA980" s="115"/>
      <c r="AB980" s="115"/>
    </row>
    <row r="981">
      <c r="A981" s="115"/>
      <c r="B981" s="115"/>
      <c r="C981" s="115"/>
      <c r="D981" s="43"/>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c r="AA981" s="115"/>
      <c r="AB981" s="115"/>
    </row>
    <row r="982">
      <c r="A982" s="115"/>
      <c r="B982" s="115"/>
      <c r="C982" s="115"/>
      <c r="D982" s="43"/>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c r="AA982" s="115"/>
      <c r="AB982" s="115"/>
    </row>
    <row r="983">
      <c r="A983" s="115"/>
      <c r="B983" s="115"/>
      <c r="C983" s="115"/>
      <c r="D983" s="43"/>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c r="AA983" s="115"/>
      <c r="AB983" s="115"/>
    </row>
    <row r="984">
      <c r="A984" s="115"/>
      <c r="B984" s="115"/>
      <c r="C984" s="115"/>
      <c r="D984" s="43"/>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c r="AA984" s="115"/>
      <c r="AB984" s="115"/>
    </row>
    <row r="985">
      <c r="A985" s="115"/>
      <c r="B985" s="115"/>
      <c r="C985" s="115"/>
      <c r="D985" s="43"/>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c r="AA985" s="115"/>
      <c r="AB985" s="115"/>
    </row>
    <row r="986">
      <c r="A986" s="115"/>
      <c r="B986" s="115"/>
      <c r="C986" s="115"/>
      <c r="D986" s="43"/>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c r="AA986" s="115"/>
      <c r="AB986" s="115"/>
    </row>
    <row r="987">
      <c r="A987" s="115"/>
      <c r="B987" s="115"/>
      <c r="C987" s="115"/>
      <c r="D987" s="43"/>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c r="AA987" s="115"/>
      <c r="AB987" s="115"/>
    </row>
    <row r="988">
      <c r="A988" s="115"/>
      <c r="B988" s="115"/>
      <c r="C988" s="115"/>
      <c r="D988" s="43"/>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c r="AA988" s="115"/>
      <c r="AB988" s="115"/>
    </row>
    <row r="989">
      <c r="A989" s="115"/>
      <c r="B989" s="115"/>
      <c r="C989" s="115"/>
      <c r="D989" s="43"/>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c r="AA989" s="115"/>
      <c r="AB989" s="115"/>
    </row>
    <row r="990">
      <c r="A990" s="115"/>
      <c r="B990" s="115"/>
      <c r="C990" s="115"/>
      <c r="D990" s="43"/>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c r="AA990" s="115"/>
      <c r="AB990" s="115"/>
    </row>
    <row r="991">
      <c r="A991" s="115"/>
      <c r="B991" s="115"/>
      <c r="C991" s="115"/>
      <c r="D991" s="43"/>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c r="AA991" s="115"/>
      <c r="AB991" s="115"/>
    </row>
    <row r="992">
      <c r="A992" s="115"/>
      <c r="B992" s="115"/>
      <c r="C992" s="115"/>
      <c r="D992" s="43"/>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c r="AA992" s="115"/>
      <c r="AB992" s="115"/>
    </row>
    <row r="993">
      <c r="A993" s="115"/>
      <c r="B993" s="115"/>
      <c r="C993" s="115"/>
      <c r="D993" s="43"/>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c r="AA993" s="115"/>
      <c r="AB993" s="115"/>
    </row>
    <row r="994">
      <c r="A994" s="115"/>
      <c r="B994" s="115"/>
      <c r="C994" s="115"/>
      <c r="D994" s="43"/>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c r="AA994" s="115"/>
      <c r="AB994" s="115"/>
    </row>
    <row r="995">
      <c r="A995" s="115"/>
      <c r="B995" s="115"/>
      <c r="C995" s="115"/>
      <c r="D995" s="43"/>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c r="AA995" s="115"/>
      <c r="AB995" s="115"/>
    </row>
    <row r="996">
      <c r="A996" s="115"/>
      <c r="B996" s="115"/>
      <c r="C996" s="115"/>
      <c r="D996" s="43"/>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c r="AA996" s="115"/>
      <c r="AB996" s="115"/>
    </row>
    <row r="997">
      <c r="A997" s="115"/>
      <c r="B997" s="115"/>
      <c r="C997" s="115"/>
      <c r="D997" s="43"/>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c r="AA997" s="115"/>
      <c r="AB997" s="115"/>
    </row>
    <row r="998">
      <c r="A998" s="115"/>
      <c r="B998" s="115"/>
      <c r="C998" s="115"/>
      <c r="D998" s="43"/>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c r="AA998" s="115"/>
      <c r="AB998" s="115"/>
    </row>
    <row r="999">
      <c r="A999" s="115"/>
      <c r="B999" s="115"/>
      <c r="C999" s="115"/>
      <c r="D999" s="43"/>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c r="AA999" s="115"/>
      <c r="AB999" s="115"/>
    </row>
    <row r="1000">
      <c r="A1000" s="115"/>
      <c r="B1000" s="115"/>
      <c r="C1000" s="115"/>
      <c r="D1000" s="43"/>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c r="AA1000" s="115"/>
      <c r="AB1000" s="115"/>
    </row>
    <row r="1001">
      <c r="A1001" s="115"/>
      <c r="B1001" s="115"/>
      <c r="C1001" s="115"/>
      <c r="D1001" s="43"/>
      <c r="E1001" s="115"/>
      <c r="F1001" s="115"/>
      <c r="G1001" s="115"/>
      <c r="H1001" s="115"/>
      <c r="I1001" s="115"/>
      <c r="J1001" s="115"/>
      <c r="K1001" s="115"/>
      <c r="L1001" s="115"/>
      <c r="M1001" s="115"/>
      <c r="N1001" s="115"/>
      <c r="O1001" s="115"/>
      <c r="P1001" s="115"/>
      <c r="Q1001" s="115"/>
      <c r="R1001" s="115"/>
      <c r="S1001" s="115"/>
      <c r="T1001" s="115"/>
      <c r="U1001" s="115"/>
      <c r="V1001" s="115"/>
      <c r="W1001" s="115"/>
      <c r="X1001" s="115"/>
      <c r="Y1001" s="115"/>
      <c r="Z1001" s="115"/>
      <c r="AA1001" s="115"/>
      <c r="AB1001" s="115"/>
    </row>
    <row r="1002">
      <c r="A1002" s="115"/>
      <c r="B1002" s="115"/>
      <c r="C1002" s="115"/>
      <c r="D1002" s="43"/>
      <c r="E1002" s="115"/>
      <c r="F1002" s="115"/>
      <c r="G1002" s="115"/>
      <c r="H1002" s="115"/>
      <c r="I1002" s="115"/>
      <c r="J1002" s="115"/>
      <c r="K1002" s="115"/>
      <c r="L1002" s="115"/>
      <c r="M1002" s="115"/>
      <c r="N1002" s="115"/>
      <c r="O1002" s="115"/>
      <c r="P1002" s="115"/>
      <c r="Q1002" s="115"/>
      <c r="R1002" s="115"/>
      <c r="S1002" s="115"/>
      <c r="T1002" s="115"/>
      <c r="U1002" s="115"/>
      <c r="V1002" s="115"/>
      <c r="W1002" s="115"/>
      <c r="X1002" s="115"/>
      <c r="Y1002" s="115"/>
      <c r="Z1002" s="115"/>
      <c r="AA1002" s="115"/>
      <c r="AB1002" s="115"/>
    </row>
    <row r="1003">
      <c r="A1003" s="115"/>
      <c r="B1003" s="115"/>
      <c r="C1003" s="115"/>
      <c r="D1003" s="43"/>
      <c r="E1003" s="115"/>
      <c r="F1003" s="115"/>
      <c r="G1003" s="115"/>
      <c r="H1003" s="115"/>
      <c r="I1003" s="115"/>
      <c r="J1003" s="115"/>
      <c r="K1003" s="115"/>
      <c r="L1003" s="115"/>
      <c r="M1003" s="115"/>
      <c r="N1003" s="115"/>
      <c r="O1003" s="115"/>
      <c r="P1003" s="115"/>
      <c r="Q1003" s="115"/>
      <c r="R1003" s="115"/>
      <c r="S1003" s="115"/>
      <c r="T1003" s="115"/>
      <c r="U1003" s="115"/>
      <c r="V1003" s="115"/>
      <c r="W1003" s="115"/>
      <c r="X1003" s="115"/>
      <c r="Y1003" s="115"/>
      <c r="Z1003" s="115"/>
      <c r="AA1003" s="115"/>
      <c r="AB1003" s="115"/>
    </row>
    <row r="1004">
      <c r="A1004" s="115"/>
      <c r="B1004" s="115"/>
      <c r="C1004" s="115"/>
      <c r="D1004" s="43"/>
      <c r="E1004" s="115"/>
      <c r="F1004" s="115"/>
      <c r="G1004" s="115"/>
      <c r="H1004" s="115"/>
      <c r="I1004" s="115"/>
      <c r="J1004" s="115"/>
      <c r="K1004" s="115"/>
      <c r="L1004" s="115"/>
      <c r="M1004" s="115"/>
      <c r="N1004" s="115"/>
      <c r="O1004" s="115"/>
      <c r="P1004" s="115"/>
      <c r="Q1004" s="115"/>
      <c r="R1004" s="115"/>
      <c r="S1004" s="115"/>
      <c r="T1004" s="115"/>
      <c r="U1004" s="115"/>
      <c r="V1004" s="115"/>
      <c r="W1004" s="115"/>
      <c r="X1004" s="115"/>
      <c r="Y1004" s="115"/>
      <c r="Z1004" s="115"/>
      <c r="AA1004" s="115"/>
      <c r="AB1004" s="115"/>
    </row>
    <row r="1005">
      <c r="A1005" s="115"/>
      <c r="B1005" s="115"/>
      <c r="C1005" s="115"/>
      <c r="D1005" s="43"/>
      <c r="E1005" s="115"/>
      <c r="F1005" s="115"/>
      <c r="G1005" s="115"/>
      <c r="H1005" s="115"/>
      <c r="I1005" s="115"/>
      <c r="J1005" s="115"/>
      <c r="K1005" s="115"/>
      <c r="L1005" s="115"/>
      <c r="M1005" s="115"/>
      <c r="N1005" s="115"/>
      <c r="O1005" s="115"/>
      <c r="P1005" s="115"/>
      <c r="Q1005" s="115"/>
      <c r="R1005" s="115"/>
      <c r="S1005" s="115"/>
      <c r="T1005" s="115"/>
      <c r="U1005" s="115"/>
      <c r="V1005" s="115"/>
      <c r="W1005" s="115"/>
      <c r="X1005" s="115"/>
      <c r="Y1005" s="115"/>
      <c r="Z1005" s="115"/>
      <c r="AA1005" s="115"/>
      <c r="AB1005" s="115"/>
    </row>
    <row r="1006">
      <c r="A1006" s="115"/>
      <c r="B1006" s="115"/>
      <c r="C1006" s="115"/>
      <c r="D1006" s="43"/>
      <c r="E1006" s="115"/>
      <c r="F1006" s="115"/>
      <c r="G1006" s="115"/>
      <c r="H1006" s="115"/>
      <c r="I1006" s="115"/>
      <c r="J1006" s="115"/>
      <c r="K1006" s="115"/>
      <c r="L1006" s="115"/>
      <c r="M1006" s="115"/>
      <c r="N1006" s="115"/>
      <c r="O1006" s="115"/>
      <c r="P1006" s="115"/>
      <c r="Q1006" s="115"/>
      <c r="R1006" s="115"/>
      <c r="S1006" s="115"/>
      <c r="T1006" s="115"/>
      <c r="U1006" s="115"/>
      <c r="V1006" s="115"/>
      <c r="W1006" s="115"/>
      <c r="X1006" s="115"/>
      <c r="Y1006" s="115"/>
      <c r="Z1006" s="115"/>
      <c r="AA1006" s="115"/>
      <c r="AB1006" s="115"/>
    </row>
    <row r="1007">
      <c r="A1007" s="115"/>
      <c r="B1007" s="115"/>
      <c r="C1007" s="115"/>
      <c r="D1007" s="43"/>
      <c r="E1007" s="115"/>
      <c r="F1007" s="115"/>
      <c r="G1007" s="115"/>
      <c r="H1007" s="115"/>
      <c r="I1007" s="115"/>
      <c r="J1007" s="115"/>
      <c r="K1007" s="115"/>
      <c r="L1007" s="115"/>
      <c r="M1007" s="115"/>
      <c r="N1007" s="115"/>
      <c r="O1007" s="115"/>
      <c r="P1007" s="115"/>
      <c r="Q1007" s="115"/>
      <c r="R1007" s="115"/>
      <c r="S1007" s="115"/>
      <c r="T1007" s="115"/>
      <c r="U1007" s="115"/>
      <c r="V1007" s="115"/>
      <c r="W1007" s="115"/>
      <c r="X1007" s="115"/>
      <c r="Y1007" s="115"/>
      <c r="Z1007" s="115"/>
      <c r="AA1007" s="115"/>
      <c r="AB1007" s="115"/>
    </row>
    <row r="1008">
      <c r="A1008" s="115"/>
      <c r="B1008" s="115"/>
      <c r="C1008" s="115"/>
      <c r="D1008" s="43"/>
      <c r="E1008" s="115"/>
      <c r="F1008" s="115"/>
      <c r="G1008" s="115"/>
      <c r="H1008" s="115"/>
      <c r="I1008" s="115"/>
      <c r="J1008" s="115"/>
      <c r="K1008" s="115"/>
      <c r="L1008" s="115"/>
      <c r="M1008" s="115"/>
      <c r="N1008" s="115"/>
      <c r="O1008" s="115"/>
      <c r="P1008" s="115"/>
      <c r="Q1008" s="115"/>
      <c r="R1008" s="115"/>
      <c r="S1008" s="115"/>
      <c r="T1008" s="115"/>
      <c r="U1008" s="115"/>
      <c r="V1008" s="115"/>
      <c r="W1008" s="115"/>
      <c r="X1008" s="115"/>
      <c r="Y1008" s="115"/>
      <c r="Z1008" s="115"/>
      <c r="AA1008" s="115"/>
      <c r="AB1008" s="115"/>
    </row>
    <row r="1009">
      <c r="A1009" s="115"/>
      <c r="B1009" s="115"/>
      <c r="C1009" s="115"/>
      <c r="D1009" s="43"/>
      <c r="E1009" s="115"/>
      <c r="F1009" s="115"/>
      <c r="G1009" s="115"/>
      <c r="H1009" s="115"/>
      <c r="I1009" s="115"/>
      <c r="J1009" s="115"/>
      <c r="K1009" s="115"/>
      <c r="L1009" s="115"/>
      <c r="M1009" s="115"/>
      <c r="N1009" s="115"/>
      <c r="O1009" s="115"/>
      <c r="P1009" s="115"/>
      <c r="Q1009" s="115"/>
      <c r="R1009" s="115"/>
      <c r="S1009" s="115"/>
      <c r="T1009" s="115"/>
      <c r="U1009" s="115"/>
      <c r="V1009" s="115"/>
      <c r="W1009" s="115"/>
      <c r="X1009" s="115"/>
      <c r="Y1009" s="115"/>
      <c r="Z1009" s="115"/>
      <c r="AA1009" s="115"/>
      <c r="AB1009" s="115"/>
    </row>
    <row r="1010">
      <c r="A1010" s="115"/>
      <c r="B1010" s="115"/>
      <c r="C1010" s="115"/>
      <c r="D1010" s="43"/>
      <c r="E1010" s="115"/>
      <c r="F1010" s="115"/>
      <c r="G1010" s="115"/>
      <c r="H1010" s="115"/>
      <c r="I1010" s="115"/>
      <c r="J1010" s="115"/>
      <c r="K1010" s="115"/>
      <c r="L1010" s="115"/>
      <c r="M1010" s="115"/>
      <c r="N1010" s="115"/>
      <c r="O1010" s="115"/>
      <c r="P1010" s="115"/>
      <c r="Q1010" s="115"/>
      <c r="R1010" s="115"/>
      <c r="S1010" s="115"/>
      <c r="T1010" s="115"/>
      <c r="U1010" s="115"/>
      <c r="V1010" s="115"/>
      <c r="W1010" s="115"/>
      <c r="X1010" s="115"/>
      <c r="Y1010" s="115"/>
      <c r="Z1010" s="115"/>
      <c r="AA1010" s="115"/>
      <c r="AB1010" s="115"/>
    </row>
    <row r="1011">
      <c r="A1011" s="115"/>
      <c r="B1011" s="115"/>
      <c r="C1011" s="115"/>
      <c r="D1011" s="43"/>
      <c r="E1011" s="115"/>
      <c r="F1011" s="115"/>
      <c r="G1011" s="115"/>
      <c r="H1011" s="115"/>
      <c r="I1011" s="115"/>
      <c r="J1011" s="115"/>
      <c r="K1011" s="115"/>
      <c r="L1011" s="115"/>
      <c r="M1011" s="115"/>
      <c r="N1011" s="115"/>
      <c r="O1011" s="115"/>
      <c r="P1011" s="115"/>
      <c r="Q1011" s="115"/>
      <c r="R1011" s="115"/>
      <c r="S1011" s="115"/>
      <c r="T1011" s="115"/>
      <c r="U1011" s="115"/>
      <c r="V1011" s="115"/>
      <c r="W1011" s="115"/>
      <c r="X1011" s="115"/>
      <c r="Y1011" s="115"/>
      <c r="Z1011" s="115"/>
      <c r="AA1011" s="115"/>
      <c r="AB1011" s="115"/>
    </row>
    <row r="1012">
      <c r="A1012" s="115"/>
      <c r="B1012" s="115"/>
      <c r="C1012" s="115"/>
      <c r="D1012" s="43"/>
      <c r="E1012" s="115"/>
      <c r="F1012" s="115"/>
      <c r="G1012" s="115"/>
      <c r="H1012" s="115"/>
      <c r="I1012" s="115"/>
      <c r="J1012" s="115"/>
      <c r="K1012" s="115"/>
      <c r="L1012" s="115"/>
      <c r="M1012" s="115"/>
      <c r="N1012" s="115"/>
      <c r="O1012" s="115"/>
      <c r="P1012" s="115"/>
      <c r="Q1012" s="115"/>
      <c r="R1012" s="115"/>
      <c r="S1012" s="115"/>
      <c r="T1012" s="115"/>
      <c r="U1012" s="115"/>
      <c r="V1012" s="115"/>
      <c r="W1012" s="115"/>
      <c r="X1012" s="115"/>
      <c r="Y1012" s="115"/>
      <c r="Z1012" s="115"/>
      <c r="AA1012" s="115"/>
      <c r="AB1012" s="115"/>
    </row>
    <row r="1013">
      <c r="A1013" s="115"/>
      <c r="B1013" s="115"/>
      <c r="C1013" s="115"/>
      <c r="D1013" s="43"/>
      <c r="E1013" s="115"/>
      <c r="F1013" s="115"/>
      <c r="G1013" s="115"/>
      <c r="H1013" s="115"/>
      <c r="I1013" s="115"/>
      <c r="J1013" s="115"/>
      <c r="K1013" s="115"/>
      <c r="L1013" s="115"/>
      <c r="M1013" s="115"/>
      <c r="N1013" s="115"/>
      <c r="O1013" s="115"/>
      <c r="P1013" s="115"/>
      <c r="Q1013" s="115"/>
      <c r="R1013" s="115"/>
      <c r="S1013" s="115"/>
      <c r="T1013" s="115"/>
      <c r="U1013" s="115"/>
      <c r="V1013" s="115"/>
      <c r="W1013" s="115"/>
      <c r="X1013" s="115"/>
      <c r="Y1013" s="115"/>
      <c r="Z1013" s="115"/>
      <c r="AA1013" s="115"/>
      <c r="AB1013" s="115"/>
    </row>
    <row r="1014">
      <c r="A1014" s="115"/>
      <c r="B1014" s="115"/>
      <c r="C1014" s="115"/>
      <c r="D1014" s="43"/>
      <c r="E1014" s="115"/>
      <c r="F1014" s="115"/>
      <c r="G1014" s="115"/>
      <c r="H1014" s="115"/>
      <c r="I1014" s="115"/>
      <c r="J1014" s="115"/>
      <c r="K1014" s="115"/>
      <c r="L1014" s="115"/>
      <c r="M1014" s="115"/>
      <c r="N1014" s="115"/>
      <c r="O1014" s="115"/>
      <c r="P1014" s="115"/>
      <c r="Q1014" s="115"/>
      <c r="R1014" s="115"/>
      <c r="S1014" s="115"/>
      <c r="T1014" s="115"/>
      <c r="U1014" s="115"/>
      <c r="V1014" s="115"/>
      <c r="W1014" s="115"/>
      <c r="X1014" s="115"/>
      <c r="Y1014" s="115"/>
      <c r="Z1014" s="115"/>
      <c r="AA1014" s="115"/>
      <c r="AB1014" s="115"/>
    </row>
    <row r="1015">
      <c r="A1015" s="115"/>
      <c r="B1015" s="115"/>
      <c r="C1015" s="115"/>
      <c r="D1015" s="43"/>
      <c r="E1015" s="115"/>
      <c r="F1015" s="115"/>
      <c r="G1015" s="115"/>
      <c r="H1015" s="115"/>
      <c r="I1015" s="115"/>
      <c r="J1015" s="115"/>
      <c r="K1015" s="115"/>
      <c r="L1015" s="115"/>
      <c r="M1015" s="115"/>
      <c r="N1015" s="115"/>
      <c r="O1015" s="115"/>
      <c r="P1015" s="115"/>
      <c r="Q1015" s="115"/>
      <c r="R1015" s="115"/>
      <c r="S1015" s="115"/>
      <c r="T1015" s="115"/>
      <c r="U1015" s="115"/>
      <c r="V1015" s="115"/>
      <c r="W1015" s="115"/>
      <c r="X1015" s="115"/>
      <c r="Y1015" s="115"/>
      <c r="Z1015" s="115"/>
      <c r="AA1015" s="115"/>
      <c r="AB1015" s="115"/>
    </row>
    <row r="1016">
      <c r="A1016" s="115"/>
      <c r="B1016" s="115"/>
      <c r="C1016" s="115"/>
      <c r="D1016" s="43"/>
      <c r="E1016" s="115"/>
      <c r="F1016" s="115"/>
      <c r="G1016" s="115"/>
      <c r="H1016" s="115"/>
      <c r="I1016" s="115"/>
      <c r="J1016" s="115"/>
      <c r="K1016" s="115"/>
      <c r="L1016" s="115"/>
      <c r="M1016" s="115"/>
      <c r="N1016" s="115"/>
      <c r="O1016" s="115"/>
      <c r="P1016" s="115"/>
      <c r="Q1016" s="115"/>
      <c r="R1016" s="115"/>
      <c r="S1016" s="115"/>
      <c r="T1016" s="115"/>
      <c r="U1016" s="115"/>
      <c r="V1016" s="115"/>
      <c r="W1016" s="115"/>
      <c r="X1016" s="115"/>
      <c r="Y1016" s="115"/>
      <c r="Z1016" s="115"/>
      <c r="AA1016" s="115"/>
      <c r="AB1016" s="115"/>
    </row>
    <row r="1017">
      <c r="A1017" s="115"/>
      <c r="B1017" s="115"/>
      <c r="C1017" s="115"/>
      <c r="D1017" s="43"/>
      <c r="E1017" s="115"/>
      <c r="F1017" s="115"/>
      <c r="G1017" s="115"/>
      <c r="H1017" s="115"/>
      <c r="I1017" s="115"/>
      <c r="J1017" s="115"/>
      <c r="K1017" s="115"/>
      <c r="L1017" s="115"/>
      <c r="M1017" s="115"/>
      <c r="N1017" s="115"/>
      <c r="O1017" s="115"/>
      <c r="P1017" s="115"/>
      <c r="Q1017" s="115"/>
      <c r="R1017" s="115"/>
      <c r="S1017" s="115"/>
      <c r="T1017" s="115"/>
      <c r="U1017" s="115"/>
      <c r="V1017" s="115"/>
      <c r="W1017" s="115"/>
      <c r="X1017" s="115"/>
      <c r="Y1017" s="115"/>
      <c r="Z1017" s="115"/>
      <c r="AA1017" s="115"/>
      <c r="AB1017" s="115"/>
    </row>
    <row r="1018">
      <c r="A1018" s="115"/>
      <c r="B1018" s="115"/>
      <c r="C1018" s="115"/>
      <c r="D1018" s="43"/>
      <c r="E1018" s="115"/>
      <c r="F1018" s="115"/>
      <c r="G1018" s="115"/>
      <c r="H1018" s="115"/>
      <c r="I1018" s="115"/>
      <c r="J1018" s="115"/>
      <c r="K1018" s="115"/>
      <c r="L1018" s="115"/>
      <c r="M1018" s="115"/>
      <c r="N1018" s="115"/>
      <c r="O1018" s="115"/>
      <c r="P1018" s="115"/>
      <c r="Q1018" s="115"/>
      <c r="R1018" s="115"/>
      <c r="S1018" s="115"/>
      <c r="T1018" s="115"/>
      <c r="U1018" s="115"/>
      <c r="V1018" s="115"/>
      <c r="W1018" s="115"/>
      <c r="X1018" s="115"/>
      <c r="Y1018" s="115"/>
      <c r="Z1018" s="115"/>
      <c r="AA1018" s="115"/>
      <c r="AB1018" s="115"/>
    </row>
    <row r="1019">
      <c r="A1019" s="115"/>
      <c r="B1019" s="115"/>
      <c r="C1019" s="115"/>
      <c r="D1019" s="43"/>
      <c r="E1019" s="115"/>
      <c r="F1019" s="115"/>
      <c r="G1019" s="115"/>
      <c r="H1019" s="115"/>
      <c r="I1019" s="115"/>
      <c r="J1019" s="115"/>
      <c r="K1019" s="115"/>
      <c r="L1019" s="115"/>
      <c r="M1019" s="115"/>
      <c r="N1019" s="115"/>
      <c r="O1019" s="115"/>
      <c r="P1019" s="115"/>
      <c r="Q1019" s="115"/>
      <c r="R1019" s="115"/>
      <c r="S1019" s="115"/>
      <c r="T1019" s="115"/>
      <c r="U1019" s="115"/>
      <c r="V1019" s="115"/>
      <c r="W1019" s="115"/>
      <c r="X1019" s="115"/>
      <c r="Y1019" s="115"/>
      <c r="Z1019" s="115"/>
      <c r="AA1019" s="115"/>
      <c r="AB1019" s="115"/>
    </row>
    <row r="1020">
      <c r="A1020" s="115"/>
      <c r="B1020" s="115"/>
      <c r="C1020" s="115"/>
      <c r="D1020" s="43"/>
      <c r="E1020" s="115"/>
      <c r="F1020" s="115"/>
      <c r="G1020" s="115"/>
      <c r="H1020" s="115"/>
      <c r="I1020" s="115"/>
      <c r="J1020" s="115"/>
      <c r="K1020" s="115"/>
      <c r="L1020" s="115"/>
      <c r="M1020" s="115"/>
      <c r="N1020" s="115"/>
      <c r="O1020" s="115"/>
      <c r="P1020" s="115"/>
      <c r="Q1020" s="115"/>
      <c r="R1020" s="115"/>
      <c r="S1020" s="115"/>
      <c r="T1020" s="115"/>
      <c r="U1020" s="115"/>
      <c r="V1020" s="115"/>
      <c r="W1020" s="115"/>
      <c r="X1020" s="115"/>
      <c r="Y1020" s="115"/>
      <c r="Z1020" s="115"/>
      <c r="AA1020" s="115"/>
      <c r="AB1020" s="115"/>
    </row>
    <row r="1021">
      <c r="A1021" s="115"/>
      <c r="B1021" s="115"/>
      <c r="C1021" s="115"/>
      <c r="D1021" s="43"/>
      <c r="E1021" s="115"/>
      <c r="F1021" s="115"/>
      <c r="G1021" s="115"/>
      <c r="H1021" s="115"/>
      <c r="I1021" s="115"/>
      <c r="J1021" s="115"/>
      <c r="K1021" s="115"/>
      <c r="L1021" s="115"/>
      <c r="M1021" s="115"/>
      <c r="N1021" s="115"/>
      <c r="O1021" s="115"/>
      <c r="P1021" s="115"/>
      <c r="Q1021" s="115"/>
      <c r="R1021" s="115"/>
      <c r="S1021" s="115"/>
      <c r="T1021" s="115"/>
      <c r="U1021" s="115"/>
      <c r="V1021" s="115"/>
      <c r="W1021" s="115"/>
      <c r="X1021" s="115"/>
      <c r="Y1021" s="115"/>
      <c r="Z1021" s="115"/>
      <c r="AA1021" s="115"/>
      <c r="AB1021" s="115"/>
    </row>
    <row r="1022">
      <c r="A1022" s="115"/>
      <c r="B1022" s="115"/>
      <c r="C1022" s="115"/>
      <c r="D1022" s="43"/>
      <c r="E1022" s="115"/>
      <c r="F1022" s="115"/>
      <c r="G1022" s="115"/>
      <c r="H1022" s="115"/>
      <c r="I1022" s="115"/>
      <c r="J1022" s="115"/>
      <c r="K1022" s="115"/>
      <c r="L1022" s="115"/>
      <c r="M1022" s="115"/>
      <c r="N1022" s="115"/>
      <c r="O1022" s="115"/>
      <c r="P1022" s="115"/>
      <c r="Q1022" s="115"/>
      <c r="R1022" s="115"/>
      <c r="S1022" s="115"/>
      <c r="T1022" s="115"/>
      <c r="U1022" s="115"/>
      <c r="V1022" s="115"/>
      <c r="W1022" s="115"/>
      <c r="X1022" s="115"/>
      <c r="Y1022" s="115"/>
      <c r="Z1022" s="115"/>
      <c r="AA1022" s="115"/>
      <c r="AB1022" s="115"/>
    </row>
    <row r="1023">
      <c r="A1023" s="115"/>
      <c r="B1023" s="115"/>
      <c r="C1023" s="115"/>
      <c r="D1023" s="43"/>
      <c r="E1023" s="115"/>
      <c r="F1023" s="115"/>
      <c r="G1023" s="115"/>
      <c r="H1023" s="115"/>
      <c r="I1023" s="115"/>
      <c r="J1023" s="115"/>
      <c r="K1023" s="115"/>
      <c r="L1023" s="115"/>
      <c r="M1023" s="115"/>
      <c r="N1023" s="115"/>
      <c r="O1023" s="115"/>
      <c r="P1023" s="115"/>
      <c r="Q1023" s="115"/>
      <c r="R1023" s="115"/>
      <c r="S1023" s="115"/>
      <c r="T1023" s="115"/>
      <c r="U1023" s="115"/>
      <c r="V1023" s="115"/>
      <c r="W1023" s="115"/>
      <c r="X1023" s="115"/>
      <c r="Y1023" s="115"/>
      <c r="Z1023" s="115"/>
      <c r="AA1023" s="115"/>
      <c r="AB1023" s="115"/>
    </row>
    <row r="1024">
      <c r="A1024" s="115"/>
      <c r="B1024" s="115"/>
      <c r="C1024" s="115"/>
      <c r="D1024" s="43"/>
      <c r="E1024" s="115"/>
      <c r="F1024" s="115"/>
      <c r="G1024" s="115"/>
      <c r="H1024" s="115"/>
      <c r="I1024" s="115"/>
      <c r="J1024" s="115"/>
      <c r="K1024" s="115"/>
      <c r="L1024" s="115"/>
      <c r="M1024" s="115"/>
      <c r="N1024" s="115"/>
      <c r="O1024" s="115"/>
      <c r="P1024" s="115"/>
      <c r="Q1024" s="115"/>
      <c r="R1024" s="115"/>
      <c r="S1024" s="115"/>
      <c r="T1024" s="115"/>
      <c r="U1024" s="115"/>
      <c r="V1024" s="115"/>
      <c r="W1024" s="115"/>
      <c r="X1024" s="115"/>
      <c r="Y1024" s="115"/>
      <c r="Z1024" s="115"/>
      <c r="AA1024" s="115"/>
      <c r="AB1024" s="115"/>
    </row>
    <row r="1025">
      <c r="A1025" s="115"/>
      <c r="B1025" s="115"/>
      <c r="C1025" s="115"/>
      <c r="D1025" s="43"/>
      <c r="E1025" s="115"/>
      <c r="F1025" s="115"/>
      <c r="G1025" s="115"/>
      <c r="H1025" s="115"/>
      <c r="I1025" s="115"/>
      <c r="J1025" s="115"/>
      <c r="K1025" s="115"/>
      <c r="L1025" s="115"/>
      <c r="M1025" s="115"/>
      <c r="N1025" s="115"/>
      <c r="O1025" s="115"/>
      <c r="P1025" s="115"/>
      <c r="Q1025" s="115"/>
      <c r="R1025" s="115"/>
      <c r="S1025" s="115"/>
      <c r="T1025" s="115"/>
      <c r="U1025" s="115"/>
      <c r="V1025" s="115"/>
      <c r="W1025" s="115"/>
      <c r="X1025" s="115"/>
      <c r="Y1025" s="115"/>
      <c r="Z1025" s="115"/>
      <c r="AA1025" s="115"/>
      <c r="AB1025" s="115"/>
    </row>
    <row r="1026">
      <c r="A1026" s="115"/>
      <c r="B1026" s="115"/>
      <c r="C1026" s="115"/>
      <c r="D1026" s="43"/>
      <c r="E1026" s="115"/>
      <c r="F1026" s="115"/>
      <c r="G1026" s="115"/>
      <c r="H1026" s="115"/>
      <c r="I1026" s="115"/>
      <c r="J1026" s="115"/>
      <c r="K1026" s="115"/>
      <c r="L1026" s="115"/>
      <c r="M1026" s="115"/>
      <c r="N1026" s="115"/>
      <c r="O1026" s="115"/>
      <c r="P1026" s="115"/>
      <c r="Q1026" s="115"/>
      <c r="R1026" s="115"/>
      <c r="S1026" s="115"/>
      <c r="T1026" s="115"/>
      <c r="U1026" s="115"/>
      <c r="V1026" s="115"/>
      <c r="W1026" s="115"/>
      <c r="X1026" s="115"/>
      <c r="Y1026" s="115"/>
      <c r="Z1026" s="115"/>
      <c r="AA1026" s="115"/>
      <c r="AB1026" s="115"/>
    </row>
    <row r="1027">
      <c r="A1027" s="115"/>
      <c r="B1027" s="115"/>
      <c r="C1027" s="115"/>
      <c r="D1027" s="43"/>
      <c r="E1027" s="115"/>
      <c r="F1027" s="115"/>
      <c r="G1027" s="115"/>
      <c r="H1027" s="115"/>
      <c r="I1027" s="115"/>
      <c r="J1027" s="115"/>
      <c r="K1027" s="115"/>
      <c r="L1027" s="115"/>
      <c r="M1027" s="115"/>
      <c r="N1027" s="115"/>
      <c r="O1027" s="115"/>
      <c r="P1027" s="115"/>
      <c r="Q1027" s="115"/>
      <c r="R1027" s="115"/>
      <c r="S1027" s="115"/>
      <c r="T1027" s="115"/>
      <c r="U1027" s="115"/>
      <c r="V1027" s="115"/>
      <c r="W1027" s="115"/>
      <c r="X1027" s="115"/>
      <c r="Y1027" s="115"/>
      <c r="Z1027" s="115"/>
      <c r="AA1027" s="115"/>
      <c r="AB1027" s="115"/>
    </row>
    <row r="1028">
      <c r="A1028" s="115"/>
      <c r="B1028" s="115"/>
      <c r="C1028" s="115"/>
      <c r="D1028" s="43"/>
      <c r="E1028" s="115"/>
      <c r="F1028" s="115"/>
      <c r="G1028" s="115"/>
      <c r="H1028" s="115"/>
      <c r="I1028" s="115"/>
      <c r="J1028" s="115"/>
      <c r="K1028" s="115"/>
      <c r="L1028" s="115"/>
      <c r="M1028" s="115"/>
      <c r="N1028" s="115"/>
      <c r="O1028" s="115"/>
      <c r="P1028" s="115"/>
      <c r="Q1028" s="115"/>
      <c r="R1028" s="115"/>
      <c r="S1028" s="115"/>
      <c r="T1028" s="115"/>
      <c r="U1028" s="115"/>
      <c r="V1028" s="115"/>
      <c r="W1028" s="115"/>
      <c r="X1028" s="115"/>
      <c r="Y1028" s="115"/>
      <c r="Z1028" s="115"/>
      <c r="AA1028" s="115"/>
      <c r="AB1028" s="115"/>
    </row>
    <row r="1029">
      <c r="A1029" s="115"/>
      <c r="B1029" s="115"/>
      <c r="C1029" s="115"/>
      <c r="D1029" s="43"/>
      <c r="E1029" s="115"/>
      <c r="F1029" s="115"/>
      <c r="G1029" s="115"/>
      <c r="H1029" s="115"/>
      <c r="I1029" s="115"/>
      <c r="J1029" s="115"/>
      <c r="K1029" s="115"/>
      <c r="L1029" s="115"/>
      <c r="M1029" s="115"/>
      <c r="N1029" s="115"/>
      <c r="O1029" s="115"/>
      <c r="P1029" s="115"/>
      <c r="Q1029" s="115"/>
      <c r="R1029" s="115"/>
      <c r="S1029" s="115"/>
      <c r="T1029" s="115"/>
      <c r="U1029" s="115"/>
      <c r="V1029" s="115"/>
      <c r="W1029" s="115"/>
      <c r="X1029" s="115"/>
      <c r="Y1029" s="115"/>
      <c r="Z1029" s="115"/>
      <c r="AA1029" s="115"/>
      <c r="AB1029" s="115"/>
    </row>
    <row r="1030">
      <c r="A1030" s="115"/>
      <c r="B1030" s="115"/>
      <c r="C1030" s="115"/>
      <c r="D1030" s="43"/>
      <c r="E1030" s="115"/>
      <c r="F1030" s="115"/>
      <c r="G1030" s="115"/>
      <c r="H1030" s="115"/>
      <c r="I1030" s="115"/>
      <c r="J1030" s="115"/>
      <c r="K1030" s="115"/>
      <c r="L1030" s="115"/>
      <c r="M1030" s="115"/>
      <c r="N1030" s="115"/>
      <c r="O1030" s="115"/>
      <c r="P1030" s="115"/>
      <c r="Q1030" s="115"/>
      <c r="R1030" s="115"/>
      <c r="S1030" s="115"/>
      <c r="T1030" s="115"/>
      <c r="U1030" s="115"/>
      <c r="V1030" s="115"/>
      <c r="W1030" s="115"/>
      <c r="X1030" s="115"/>
      <c r="Y1030" s="115"/>
      <c r="Z1030" s="115"/>
      <c r="AA1030" s="115"/>
      <c r="AB1030" s="115"/>
    </row>
    <row r="1031">
      <c r="A1031" s="115"/>
      <c r="B1031" s="115"/>
      <c r="C1031" s="115"/>
      <c r="D1031" s="43"/>
      <c r="E1031" s="115"/>
      <c r="F1031" s="115"/>
      <c r="G1031" s="115"/>
      <c r="H1031" s="115"/>
      <c r="I1031" s="115"/>
      <c r="J1031" s="115"/>
      <c r="K1031" s="115"/>
      <c r="L1031" s="115"/>
      <c r="M1031" s="115"/>
      <c r="N1031" s="115"/>
      <c r="O1031" s="115"/>
      <c r="P1031" s="115"/>
      <c r="Q1031" s="115"/>
      <c r="R1031" s="115"/>
      <c r="S1031" s="115"/>
      <c r="T1031" s="115"/>
      <c r="U1031" s="115"/>
      <c r="V1031" s="115"/>
      <c r="W1031" s="115"/>
      <c r="X1031" s="115"/>
      <c r="Y1031" s="115"/>
      <c r="Z1031" s="115"/>
      <c r="AA1031" s="115"/>
      <c r="AB1031" s="115"/>
    </row>
    <row r="1032">
      <c r="A1032" s="115"/>
      <c r="B1032" s="115"/>
      <c r="C1032" s="115"/>
      <c r="D1032" s="43"/>
      <c r="E1032" s="115"/>
      <c r="F1032" s="115"/>
      <c r="G1032" s="115"/>
      <c r="H1032" s="115"/>
      <c r="I1032" s="115"/>
      <c r="J1032" s="115"/>
      <c r="K1032" s="115"/>
      <c r="L1032" s="115"/>
      <c r="M1032" s="115"/>
      <c r="N1032" s="115"/>
      <c r="O1032" s="115"/>
      <c r="P1032" s="115"/>
      <c r="Q1032" s="115"/>
      <c r="R1032" s="115"/>
      <c r="S1032" s="115"/>
      <c r="T1032" s="115"/>
      <c r="U1032" s="115"/>
      <c r="V1032" s="115"/>
      <c r="W1032" s="115"/>
      <c r="X1032" s="115"/>
      <c r="Y1032" s="115"/>
      <c r="Z1032" s="115"/>
      <c r="AA1032" s="115"/>
      <c r="AB1032" s="115"/>
    </row>
    <row r="1033">
      <c r="A1033" s="115"/>
      <c r="B1033" s="115"/>
      <c r="C1033" s="115"/>
      <c r="D1033" s="43"/>
      <c r="E1033" s="115"/>
      <c r="F1033" s="115"/>
      <c r="G1033" s="115"/>
      <c r="H1033" s="115"/>
      <c r="I1033" s="115"/>
      <c r="J1033" s="115"/>
      <c r="K1033" s="115"/>
      <c r="L1033" s="115"/>
      <c r="M1033" s="115"/>
      <c r="N1033" s="115"/>
      <c r="O1033" s="115"/>
      <c r="P1033" s="115"/>
      <c r="Q1033" s="115"/>
      <c r="R1033" s="115"/>
      <c r="S1033" s="115"/>
      <c r="T1033" s="115"/>
      <c r="U1033" s="115"/>
      <c r="V1033" s="115"/>
      <c r="W1033" s="115"/>
      <c r="X1033" s="115"/>
      <c r="Y1033" s="115"/>
      <c r="Z1033" s="115"/>
      <c r="AA1033" s="115"/>
      <c r="AB1033" s="115"/>
    </row>
    <row r="1034">
      <c r="A1034" s="115"/>
      <c r="B1034" s="115"/>
      <c r="C1034" s="115"/>
      <c r="D1034" s="43"/>
      <c r="E1034" s="115"/>
      <c r="F1034" s="115"/>
      <c r="G1034" s="115"/>
      <c r="H1034" s="115"/>
      <c r="I1034" s="115"/>
      <c r="J1034" s="115"/>
      <c r="K1034" s="115"/>
      <c r="L1034" s="115"/>
      <c r="M1034" s="115"/>
      <c r="N1034" s="115"/>
      <c r="O1034" s="115"/>
      <c r="P1034" s="115"/>
      <c r="Q1034" s="115"/>
      <c r="R1034" s="115"/>
      <c r="S1034" s="115"/>
      <c r="T1034" s="115"/>
      <c r="U1034" s="115"/>
      <c r="V1034" s="115"/>
      <c r="W1034" s="115"/>
      <c r="X1034" s="115"/>
      <c r="Y1034" s="115"/>
      <c r="Z1034" s="115"/>
      <c r="AA1034" s="115"/>
      <c r="AB1034" s="115"/>
    </row>
    <row r="1035">
      <c r="A1035" s="115"/>
      <c r="B1035" s="115"/>
      <c r="C1035" s="115"/>
      <c r="D1035" s="43"/>
      <c r="E1035" s="115"/>
      <c r="F1035" s="115"/>
      <c r="G1035" s="115"/>
      <c r="H1035" s="115"/>
      <c r="I1035" s="115"/>
      <c r="J1035" s="115"/>
      <c r="K1035" s="115"/>
      <c r="L1035" s="115"/>
      <c r="M1035" s="115"/>
      <c r="N1035" s="115"/>
      <c r="O1035" s="115"/>
      <c r="P1035" s="115"/>
      <c r="Q1035" s="115"/>
      <c r="R1035" s="115"/>
      <c r="S1035" s="115"/>
      <c r="T1035" s="115"/>
      <c r="U1035" s="115"/>
      <c r="V1035" s="115"/>
      <c r="W1035" s="115"/>
      <c r="X1035" s="115"/>
      <c r="Y1035" s="115"/>
      <c r="Z1035" s="115"/>
      <c r="AA1035" s="115"/>
      <c r="AB1035" s="115"/>
    </row>
    <row r="1036">
      <c r="A1036" s="115"/>
      <c r="B1036" s="115"/>
      <c r="C1036" s="115"/>
      <c r="D1036" s="43"/>
      <c r="E1036" s="115"/>
      <c r="F1036" s="115"/>
      <c r="G1036" s="115"/>
      <c r="H1036" s="115"/>
      <c r="I1036" s="115"/>
      <c r="J1036" s="115"/>
      <c r="K1036" s="115"/>
      <c r="L1036" s="115"/>
      <c r="M1036" s="115"/>
      <c r="N1036" s="115"/>
      <c r="O1036" s="115"/>
      <c r="P1036" s="115"/>
      <c r="Q1036" s="115"/>
      <c r="R1036" s="115"/>
      <c r="S1036" s="115"/>
      <c r="T1036" s="115"/>
      <c r="U1036" s="115"/>
      <c r="V1036" s="115"/>
      <c r="W1036" s="115"/>
      <c r="X1036" s="115"/>
      <c r="Y1036" s="115"/>
      <c r="Z1036" s="115"/>
      <c r="AA1036" s="115"/>
      <c r="AB1036" s="115"/>
    </row>
    <row r="1037">
      <c r="A1037" s="115"/>
      <c r="B1037" s="115"/>
      <c r="C1037" s="115"/>
      <c r="D1037" s="43"/>
      <c r="E1037" s="115"/>
      <c r="F1037" s="115"/>
      <c r="G1037" s="115"/>
      <c r="H1037" s="115"/>
      <c r="I1037" s="115"/>
      <c r="J1037" s="115"/>
      <c r="K1037" s="115"/>
      <c r="L1037" s="115"/>
      <c r="M1037" s="115"/>
      <c r="N1037" s="115"/>
      <c r="O1037" s="115"/>
      <c r="P1037" s="115"/>
      <c r="Q1037" s="115"/>
      <c r="R1037" s="115"/>
      <c r="S1037" s="115"/>
      <c r="T1037" s="115"/>
      <c r="U1037" s="115"/>
      <c r="V1037" s="115"/>
      <c r="W1037" s="115"/>
      <c r="X1037" s="115"/>
      <c r="Y1037" s="115"/>
      <c r="Z1037" s="115"/>
      <c r="AA1037" s="115"/>
      <c r="AB1037" s="115"/>
    </row>
    <row r="1038">
      <c r="A1038" s="115"/>
      <c r="B1038" s="115"/>
      <c r="C1038" s="115"/>
      <c r="D1038" s="43"/>
      <c r="E1038" s="115"/>
      <c r="F1038" s="115"/>
      <c r="G1038" s="115"/>
      <c r="H1038" s="115"/>
      <c r="I1038" s="115"/>
      <c r="J1038" s="115"/>
      <c r="K1038" s="115"/>
      <c r="L1038" s="115"/>
      <c r="M1038" s="115"/>
      <c r="N1038" s="115"/>
      <c r="O1038" s="115"/>
      <c r="P1038" s="115"/>
      <c r="Q1038" s="115"/>
      <c r="R1038" s="115"/>
      <c r="S1038" s="115"/>
      <c r="T1038" s="115"/>
      <c r="U1038" s="115"/>
      <c r="V1038" s="115"/>
      <c r="W1038" s="115"/>
      <c r="X1038" s="115"/>
      <c r="Y1038" s="115"/>
      <c r="Z1038" s="115"/>
      <c r="AA1038" s="115"/>
      <c r="AB1038" s="115"/>
    </row>
    <row r="1039">
      <c r="A1039" s="115"/>
      <c r="B1039" s="115"/>
      <c r="C1039" s="115"/>
      <c r="D1039" s="43"/>
      <c r="E1039" s="115"/>
      <c r="F1039" s="115"/>
      <c r="G1039" s="115"/>
      <c r="H1039" s="115"/>
      <c r="I1039" s="115"/>
      <c r="J1039" s="115"/>
      <c r="K1039" s="115"/>
      <c r="L1039" s="115"/>
      <c r="M1039" s="115"/>
      <c r="N1039" s="115"/>
      <c r="O1039" s="115"/>
      <c r="P1039" s="115"/>
      <c r="Q1039" s="115"/>
      <c r="R1039" s="115"/>
      <c r="S1039" s="115"/>
      <c r="T1039" s="115"/>
      <c r="U1039" s="115"/>
      <c r="V1039" s="115"/>
      <c r="W1039" s="115"/>
      <c r="X1039" s="115"/>
      <c r="Y1039" s="115"/>
      <c r="Z1039" s="115"/>
      <c r="AA1039" s="115"/>
      <c r="AB1039" s="115"/>
    </row>
    <row r="1040">
      <c r="A1040" s="115"/>
      <c r="B1040" s="115"/>
      <c r="C1040" s="115"/>
      <c r="D1040" s="43"/>
      <c r="E1040" s="115"/>
      <c r="F1040" s="115"/>
      <c r="G1040" s="115"/>
      <c r="H1040" s="115"/>
      <c r="I1040" s="115"/>
      <c r="J1040" s="115"/>
      <c r="K1040" s="115"/>
      <c r="L1040" s="115"/>
      <c r="M1040" s="115"/>
      <c r="N1040" s="115"/>
      <c r="O1040" s="115"/>
      <c r="P1040" s="115"/>
      <c r="Q1040" s="115"/>
      <c r="R1040" s="115"/>
      <c r="S1040" s="115"/>
      <c r="T1040" s="115"/>
      <c r="U1040" s="115"/>
      <c r="V1040" s="115"/>
      <c r="W1040" s="115"/>
      <c r="X1040" s="115"/>
      <c r="Y1040" s="115"/>
      <c r="Z1040" s="115"/>
      <c r="AA1040" s="115"/>
      <c r="AB1040" s="115"/>
    </row>
    <row r="1041">
      <c r="A1041" s="115"/>
      <c r="B1041" s="115"/>
      <c r="C1041" s="115"/>
      <c r="D1041" s="43"/>
      <c r="E1041" s="115"/>
      <c r="F1041" s="115"/>
      <c r="G1041" s="115"/>
      <c r="H1041" s="115"/>
      <c r="I1041" s="115"/>
      <c r="J1041" s="115"/>
      <c r="K1041" s="115"/>
      <c r="L1041" s="115"/>
      <c r="M1041" s="115"/>
      <c r="N1041" s="115"/>
      <c r="O1041" s="115"/>
      <c r="P1041" s="115"/>
      <c r="Q1041" s="115"/>
      <c r="R1041" s="115"/>
      <c r="S1041" s="115"/>
      <c r="T1041" s="115"/>
      <c r="U1041" s="115"/>
      <c r="V1041" s="115"/>
      <c r="W1041" s="115"/>
      <c r="X1041" s="115"/>
      <c r="Y1041" s="115"/>
      <c r="Z1041" s="115"/>
      <c r="AA1041" s="115"/>
      <c r="AB1041" s="115"/>
    </row>
    <row r="1042">
      <c r="A1042" s="115"/>
      <c r="B1042" s="115"/>
      <c r="C1042" s="115"/>
      <c r="D1042" s="43"/>
      <c r="E1042" s="115"/>
      <c r="F1042" s="115"/>
      <c r="G1042" s="115"/>
      <c r="H1042" s="115"/>
      <c r="I1042" s="115"/>
      <c r="J1042" s="115"/>
      <c r="K1042" s="115"/>
      <c r="L1042" s="115"/>
      <c r="M1042" s="115"/>
      <c r="N1042" s="115"/>
      <c r="O1042" s="115"/>
      <c r="P1042" s="115"/>
      <c r="Q1042" s="115"/>
      <c r="R1042" s="115"/>
      <c r="S1042" s="115"/>
      <c r="T1042" s="115"/>
      <c r="U1042" s="115"/>
      <c r="V1042" s="115"/>
      <c r="W1042" s="115"/>
      <c r="X1042" s="115"/>
      <c r="Y1042" s="115"/>
      <c r="Z1042" s="115"/>
      <c r="AA1042" s="115"/>
      <c r="AB1042" s="115"/>
    </row>
    <row r="1043">
      <c r="A1043" s="115"/>
      <c r="B1043" s="115"/>
      <c r="C1043" s="115"/>
      <c r="D1043" s="43"/>
      <c r="E1043" s="115"/>
      <c r="F1043" s="115"/>
      <c r="G1043" s="115"/>
      <c r="H1043" s="115"/>
      <c r="I1043" s="115"/>
      <c r="J1043" s="115"/>
      <c r="K1043" s="115"/>
      <c r="L1043" s="115"/>
      <c r="M1043" s="115"/>
      <c r="N1043" s="115"/>
      <c r="O1043" s="115"/>
      <c r="P1043" s="115"/>
      <c r="Q1043" s="115"/>
      <c r="R1043" s="115"/>
      <c r="S1043" s="115"/>
      <c r="T1043" s="115"/>
      <c r="U1043" s="115"/>
      <c r="V1043" s="115"/>
      <c r="W1043" s="115"/>
      <c r="X1043" s="115"/>
      <c r="Y1043" s="115"/>
      <c r="Z1043" s="115"/>
      <c r="AA1043" s="115"/>
      <c r="AB1043" s="115"/>
    </row>
    <row r="1044">
      <c r="A1044" s="115"/>
      <c r="B1044" s="115"/>
      <c r="C1044" s="115"/>
      <c r="D1044" s="43"/>
      <c r="E1044" s="115"/>
      <c r="F1044" s="115"/>
      <c r="G1044" s="115"/>
      <c r="H1044" s="115"/>
      <c r="I1044" s="115"/>
      <c r="J1044" s="115"/>
      <c r="K1044" s="115"/>
      <c r="L1044" s="115"/>
      <c r="M1044" s="115"/>
      <c r="N1044" s="115"/>
      <c r="O1044" s="115"/>
      <c r="P1044" s="115"/>
      <c r="Q1044" s="115"/>
      <c r="R1044" s="115"/>
      <c r="S1044" s="115"/>
      <c r="T1044" s="115"/>
      <c r="U1044" s="115"/>
      <c r="V1044" s="115"/>
      <c r="W1044" s="115"/>
      <c r="X1044" s="115"/>
      <c r="Y1044" s="115"/>
      <c r="Z1044" s="115"/>
      <c r="AA1044" s="115"/>
      <c r="AB1044" s="115"/>
    </row>
    <row r="1045">
      <c r="A1045" s="115"/>
      <c r="B1045" s="115"/>
      <c r="C1045" s="115"/>
      <c r="D1045" s="43"/>
      <c r="E1045" s="115"/>
      <c r="F1045" s="115"/>
      <c r="G1045" s="115"/>
      <c r="H1045" s="115"/>
      <c r="I1045" s="115"/>
      <c r="J1045" s="115"/>
      <c r="K1045" s="115"/>
      <c r="L1045" s="115"/>
      <c r="M1045" s="115"/>
      <c r="N1045" s="115"/>
      <c r="O1045" s="115"/>
      <c r="P1045" s="115"/>
      <c r="Q1045" s="115"/>
      <c r="R1045" s="115"/>
      <c r="S1045" s="115"/>
      <c r="T1045" s="115"/>
      <c r="U1045" s="115"/>
      <c r="V1045" s="115"/>
      <c r="W1045" s="115"/>
      <c r="X1045" s="115"/>
      <c r="Y1045" s="115"/>
      <c r="Z1045" s="115"/>
      <c r="AA1045" s="115"/>
      <c r="AB1045" s="115"/>
    </row>
    <row r="1046">
      <c r="A1046" s="115"/>
      <c r="B1046" s="115"/>
      <c r="C1046" s="115"/>
      <c r="D1046" s="43"/>
      <c r="E1046" s="115"/>
      <c r="F1046" s="115"/>
      <c r="G1046" s="115"/>
      <c r="H1046" s="115"/>
      <c r="I1046" s="115"/>
      <c r="J1046" s="115"/>
      <c r="K1046" s="115"/>
      <c r="L1046" s="115"/>
      <c r="M1046" s="115"/>
      <c r="N1046" s="115"/>
      <c r="O1046" s="115"/>
      <c r="P1046" s="115"/>
      <c r="Q1046" s="115"/>
      <c r="R1046" s="115"/>
      <c r="S1046" s="115"/>
      <c r="T1046" s="115"/>
      <c r="U1046" s="115"/>
      <c r="V1046" s="115"/>
      <c r="W1046" s="115"/>
      <c r="X1046" s="115"/>
      <c r="Y1046" s="115"/>
      <c r="Z1046" s="115"/>
      <c r="AA1046" s="115"/>
      <c r="AB1046" s="115"/>
    </row>
    <row r="1047">
      <c r="A1047" s="115"/>
      <c r="B1047" s="115"/>
      <c r="C1047" s="115"/>
      <c r="D1047" s="43"/>
      <c r="E1047" s="115"/>
      <c r="F1047" s="115"/>
      <c r="G1047" s="115"/>
      <c r="H1047" s="115"/>
      <c r="I1047" s="115"/>
      <c r="J1047" s="115"/>
      <c r="K1047" s="115"/>
      <c r="L1047" s="115"/>
      <c r="M1047" s="115"/>
      <c r="N1047" s="115"/>
      <c r="O1047" s="115"/>
      <c r="P1047" s="115"/>
      <c r="Q1047" s="115"/>
      <c r="R1047" s="115"/>
      <c r="S1047" s="115"/>
      <c r="T1047" s="115"/>
      <c r="U1047" s="115"/>
      <c r="V1047" s="115"/>
      <c r="W1047" s="115"/>
      <c r="X1047" s="115"/>
      <c r="Y1047" s="115"/>
      <c r="Z1047" s="115"/>
      <c r="AA1047" s="115"/>
      <c r="AB1047" s="115"/>
    </row>
    <row r="1048">
      <c r="A1048" s="115"/>
      <c r="B1048" s="115"/>
      <c r="C1048" s="115"/>
      <c r="D1048" s="43"/>
      <c r="E1048" s="115"/>
      <c r="F1048" s="115"/>
      <c r="G1048" s="115"/>
      <c r="H1048" s="115"/>
      <c r="I1048" s="115"/>
      <c r="J1048" s="115"/>
      <c r="K1048" s="115"/>
      <c r="L1048" s="115"/>
      <c r="M1048" s="115"/>
      <c r="N1048" s="115"/>
      <c r="O1048" s="115"/>
      <c r="P1048" s="115"/>
      <c r="Q1048" s="115"/>
      <c r="R1048" s="115"/>
      <c r="S1048" s="115"/>
      <c r="T1048" s="115"/>
      <c r="U1048" s="115"/>
      <c r="V1048" s="115"/>
      <c r="W1048" s="115"/>
      <c r="X1048" s="115"/>
      <c r="Y1048" s="115"/>
      <c r="Z1048" s="115"/>
      <c r="AA1048" s="115"/>
      <c r="AB1048" s="115"/>
    </row>
    <row r="1049">
      <c r="A1049" s="115"/>
      <c r="B1049" s="115"/>
      <c r="C1049" s="115"/>
      <c r="D1049" s="43"/>
      <c r="E1049" s="115"/>
      <c r="F1049" s="115"/>
      <c r="G1049" s="115"/>
      <c r="H1049" s="115"/>
      <c r="I1049" s="115"/>
      <c r="J1049" s="115"/>
      <c r="K1049" s="115"/>
      <c r="L1049" s="115"/>
      <c r="M1049" s="115"/>
      <c r="N1049" s="115"/>
      <c r="O1049" s="115"/>
      <c r="P1049" s="115"/>
      <c r="Q1049" s="115"/>
      <c r="R1049" s="115"/>
      <c r="S1049" s="115"/>
      <c r="T1049" s="115"/>
      <c r="U1049" s="115"/>
      <c r="V1049" s="115"/>
      <c r="W1049" s="115"/>
      <c r="X1049" s="115"/>
      <c r="Y1049" s="115"/>
      <c r="Z1049" s="115"/>
      <c r="AA1049" s="115"/>
      <c r="AB1049" s="115"/>
    </row>
    <row r="1050">
      <c r="A1050" s="115"/>
      <c r="B1050" s="115"/>
      <c r="C1050" s="115"/>
      <c r="D1050" s="43"/>
      <c r="E1050" s="115"/>
      <c r="F1050" s="115"/>
      <c r="G1050" s="115"/>
      <c r="H1050" s="115"/>
      <c r="I1050" s="115"/>
      <c r="J1050" s="115"/>
      <c r="K1050" s="115"/>
      <c r="L1050" s="115"/>
      <c r="M1050" s="115"/>
      <c r="N1050" s="115"/>
      <c r="O1050" s="115"/>
      <c r="P1050" s="115"/>
      <c r="Q1050" s="115"/>
      <c r="R1050" s="115"/>
      <c r="S1050" s="115"/>
      <c r="T1050" s="115"/>
      <c r="U1050" s="115"/>
      <c r="V1050" s="115"/>
      <c r="W1050" s="115"/>
      <c r="X1050" s="115"/>
      <c r="Y1050" s="115"/>
      <c r="Z1050" s="115"/>
      <c r="AA1050" s="115"/>
      <c r="AB1050" s="115"/>
    </row>
    <row r="1051">
      <c r="A1051" s="115"/>
      <c r="B1051" s="115"/>
      <c r="C1051" s="115"/>
      <c r="D1051" s="43"/>
      <c r="E1051" s="115"/>
      <c r="F1051" s="115"/>
      <c r="G1051" s="115"/>
      <c r="H1051" s="115"/>
      <c r="I1051" s="115"/>
      <c r="J1051" s="115"/>
      <c r="K1051" s="115"/>
      <c r="L1051" s="115"/>
      <c r="M1051" s="115"/>
      <c r="N1051" s="115"/>
      <c r="O1051" s="115"/>
      <c r="P1051" s="115"/>
      <c r="Q1051" s="115"/>
      <c r="R1051" s="115"/>
      <c r="S1051" s="115"/>
      <c r="T1051" s="115"/>
      <c r="U1051" s="115"/>
      <c r="V1051" s="115"/>
      <c r="W1051" s="115"/>
      <c r="X1051" s="115"/>
      <c r="Y1051" s="115"/>
      <c r="Z1051" s="115"/>
      <c r="AA1051" s="115"/>
      <c r="AB1051" s="115"/>
    </row>
    <row r="1052">
      <c r="A1052" s="115"/>
      <c r="B1052" s="115"/>
      <c r="C1052" s="115"/>
      <c r="D1052" s="43"/>
      <c r="E1052" s="115"/>
      <c r="F1052" s="115"/>
      <c r="G1052" s="115"/>
      <c r="H1052" s="115"/>
      <c r="I1052" s="115"/>
      <c r="J1052" s="115"/>
      <c r="K1052" s="115"/>
      <c r="L1052" s="115"/>
      <c r="M1052" s="115"/>
      <c r="N1052" s="115"/>
      <c r="O1052" s="115"/>
      <c r="P1052" s="115"/>
      <c r="Q1052" s="115"/>
      <c r="R1052" s="115"/>
      <c r="S1052" s="115"/>
      <c r="T1052" s="115"/>
      <c r="U1052" s="115"/>
      <c r="V1052" s="115"/>
      <c r="W1052" s="115"/>
      <c r="X1052" s="115"/>
      <c r="Y1052" s="115"/>
      <c r="Z1052" s="115"/>
      <c r="AA1052" s="115"/>
      <c r="AB1052" s="115"/>
    </row>
    <row r="1053">
      <c r="A1053" s="115"/>
      <c r="B1053" s="115"/>
      <c r="C1053" s="115"/>
      <c r="D1053" s="43"/>
      <c r="E1053" s="115"/>
      <c r="F1053" s="115"/>
      <c r="G1053" s="115"/>
      <c r="H1053" s="115"/>
      <c r="I1053" s="115"/>
      <c r="J1053" s="115"/>
      <c r="K1053" s="115"/>
      <c r="L1053" s="115"/>
      <c r="M1053" s="115"/>
      <c r="N1053" s="115"/>
      <c r="O1053" s="115"/>
      <c r="P1053" s="115"/>
      <c r="Q1053" s="115"/>
      <c r="R1053" s="115"/>
      <c r="S1053" s="115"/>
      <c r="T1053" s="115"/>
      <c r="U1053" s="115"/>
      <c r="V1053" s="115"/>
      <c r="W1053" s="115"/>
      <c r="X1053" s="115"/>
      <c r="Y1053" s="115"/>
      <c r="Z1053" s="115"/>
      <c r="AA1053" s="115"/>
      <c r="AB1053" s="115"/>
    </row>
    <row r="1054">
      <c r="A1054" s="115"/>
      <c r="B1054" s="115"/>
      <c r="C1054" s="115"/>
      <c r="D1054" s="43"/>
      <c r="E1054" s="115"/>
      <c r="F1054" s="115"/>
      <c r="G1054" s="115"/>
      <c r="H1054" s="115"/>
      <c r="I1054" s="115"/>
      <c r="J1054" s="115"/>
      <c r="K1054" s="115"/>
      <c r="L1054" s="115"/>
      <c r="M1054" s="115"/>
      <c r="N1054" s="115"/>
      <c r="O1054" s="115"/>
      <c r="P1054" s="115"/>
      <c r="Q1054" s="115"/>
      <c r="R1054" s="115"/>
      <c r="S1054" s="115"/>
      <c r="T1054" s="115"/>
      <c r="U1054" s="115"/>
      <c r="V1054" s="115"/>
      <c r="W1054" s="115"/>
      <c r="X1054" s="115"/>
      <c r="Y1054" s="115"/>
      <c r="Z1054" s="115"/>
      <c r="AA1054" s="115"/>
      <c r="AB1054" s="115"/>
    </row>
    <row r="1055">
      <c r="A1055" s="115"/>
      <c r="B1055" s="115"/>
      <c r="C1055" s="115"/>
      <c r="D1055" s="43"/>
      <c r="E1055" s="115"/>
      <c r="F1055" s="115"/>
      <c r="G1055" s="115"/>
      <c r="H1055" s="115"/>
      <c r="I1055" s="115"/>
      <c r="J1055" s="115"/>
      <c r="K1055" s="115"/>
      <c r="L1055" s="115"/>
      <c r="M1055" s="115"/>
      <c r="N1055" s="115"/>
      <c r="O1055" s="115"/>
      <c r="P1055" s="115"/>
      <c r="Q1055" s="115"/>
      <c r="R1055" s="115"/>
      <c r="S1055" s="115"/>
      <c r="T1055" s="115"/>
      <c r="U1055" s="115"/>
      <c r="V1055" s="115"/>
      <c r="W1055" s="115"/>
      <c r="X1055" s="115"/>
      <c r="Y1055" s="115"/>
      <c r="Z1055" s="115"/>
      <c r="AA1055" s="115"/>
      <c r="AB1055" s="115"/>
    </row>
    <row r="1056">
      <c r="A1056" s="115"/>
      <c r="B1056" s="115"/>
      <c r="C1056" s="115"/>
      <c r="D1056" s="43"/>
      <c r="E1056" s="115"/>
      <c r="F1056" s="115"/>
      <c r="G1056" s="115"/>
      <c r="H1056" s="115"/>
      <c r="I1056" s="115"/>
      <c r="J1056" s="115"/>
      <c r="K1056" s="115"/>
      <c r="L1056" s="115"/>
      <c r="M1056" s="115"/>
      <c r="N1056" s="115"/>
      <c r="O1056" s="115"/>
      <c r="P1056" s="115"/>
      <c r="Q1056" s="115"/>
      <c r="R1056" s="115"/>
      <c r="S1056" s="115"/>
      <c r="T1056" s="115"/>
      <c r="U1056" s="115"/>
      <c r="V1056" s="115"/>
      <c r="W1056" s="115"/>
      <c r="X1056" s="115"/>
      <c r="Y1056" s="115"/>
      <c r="Z1056" s="115"/>
      <c r="AA1056" s="115"/>
      <c r="AB1056" s="115"/>
    </row>
    <row r="1057">
      <c r="A1057" s="115"/>
      <c r="B1057" s="115"/>
      <c r="C1057" s="115"/>
      <c r="D1057" s="43"/>
      <c r="E1057" s="115"/>
      <c r="F1057" s="115"/>
      <c r="G1057" s="115"/>
      <c r="H1057" s="115"/>
      <c r="I1057" s="115"/>
      <c r="J1057" s="115"/>
      <c r="K1057" s="115"/>
      <c r="L1057" s="115"/>
      <c r="M1057" s="115"/>
      <c r="N1057" s="115"/>
      <c r="O1057" s="115"/>
      <c r="P1057" s="115"/>
      <c r="Q1057" s="115"/>
      <c r="R1057" s="115"/>
      <c r="S1057" s="115"/>
      <c r="T1057" s="115"/>
      <c r="U1057" s="115"/>
      <c r="V1057" s="115"/>
      <c r="W1057" s="115"/>
      <c r="X1057" s="115"/>
      <c r="Y1057" s="115"/>
      <c r="Z1057" s="115"/>
      <c r="AA1057" s="115"/>
      <c r="AB1057" s="115"/>
    </row>
    <row r="1058">
      <c r="A1058" s="115"/>
      <c r="B1058" s="115"/>
      <c r="C1058" s="115"/>
      <c r="D1058" s="43"/>
      <c r="E1058" s="115"/>
      <c r="F1058" s="115"/>
      <c r="G1058" s="115"/>
      <c r="H1058" s="115"/>
      <c r="I1058" s="115"/>
      <c r="J1058" s="115"/>
      <c r="K1058" s="115"/>
      <c r="L1058" s="115"/>
      <c r="M1058" s="115"/>
      <c r="N1058" s="115"/>
      <c r="O1058" s="115"/>
      <c r="P1058" s="115"/>
      <c r="Q1058" s="115"/>
      <c r="R1058" s="115"/>
      <c r="S1058" s="115"/>
      <c r="T1058" s="115"/>
      <c r="U1058" s="115"/>
      <c r="V1058" s="115"/>
      <c r="W1058" s="115"/>
      <c r="X1058" s="115"/>
      <c r="Y1058" s="115"/>
      <c r="Z1058" s="115"/>
      <c r="AA1058" s="115"/>
      <c r="AB1058" s="115"/>
    </row>
    <row r="1059">
      <c r="A1059" s="115"/>
      <c r="B1059" s="115"/>
      <c r="C1059" s="115"/>
      <c r="D1059" s="43"/>
      <c r="E1059" s="115"/>
      <c r="F1059" s="115"/>
      <c r="G1059" s="115"/>
      <c r="H1059" s="115"/>
      <c r="I1059" s="115"/>
      <c r="J1059" s="115"/>
      <c r="K1059" s="115"/>
      <c r="L1059" s="115"/>
      <c r="M1059" s="115"/>
      <c r="N1059" s="115"/>
      <c r="O1059" s="115"/>
      <c r="P1059" s="115"/>
      <c r="Q1059" s="115"/>
      <c r="R1059" s="115"/>
      <c r="S1059" s="115"/>
      <c r="T1059" s="115"/>
      <c r="U1059" s="115"/>
      <c r="V1059" s="115"/>
      <c r="W1059" s="115"/>
      <c r="X1059" s="115"/>
      <c r="Y1059" s="115"/>
      <c r="Z1059" s="115"/>
      <c r="AA1059" s="115"/>
      <c r="AB1059" s="115"/>
    </row>
    <row r="1060">
      <c r="A1060" s="115"/>
      <c r="B1060" s="115"/>
      <c r="C1060" s="115"/>
      <c r="D1060" s="43"/>
      <c r="E1060" s="115"/>
      <c r="F1060" s="115"/>
      <c r="G1060" s="115"/>
      <c r="H1060" s="115"/>
      <c r="I1060" s="115"/>
      <c r="J1060" s="115"/>
      <c r="K1060" s="115"/>
      <c r="L1060" s="115"/>
      <c r="M1060" s="115"/>
      <c r="N1060" s="115"/>
      <c r="O1060" s="115"/>
      <c r="P1060" s="115"/>
      <c r="Q1060" s="115"/>
      <c r="R1060" s="115"/>
      <c r="S1060" s="115"/>
      <c r="T1060" s="115"/>
      <c r="U1060" s="115"/>
      <c r="V1060" s="115"/>
      <c r="W1060" s="115"/>
      <c r="X1060" s="115"/>
      <c r="Y1060" s="115"/>
      <c r="Z1060" s="115"/>
      <c r="AA1060" s="115"/>
      <c r="AB1060" s="115"/>
    </row>
    <row r="1061">
      <c r="A1061" s="115"/>
      <c r="B1061" s="115"/>
      <c r="C1061" s="115"/>
      <c r="D1061" s="43"/>
      <c r="E1061" s="115"/>
      <c r="F1061" s="115"/>
      <c r="G1061" s="115"/>
      <c r="H1061" s="115"/>
      <c r="I1061" s="115"/>
      <c r="J1061" s="115"/>
      <c r="K1061" s="115"/>
      <c r="L1061" s="115"/>
      <c r="M1061" s="115"/>
      <c r="N1061" s="115"/>
      <c r="O1061" s="115"/>
      <c r="P1061" s="115"/>
      <c r="Q1061" s="115"/>
      <c r="R1061" s="115"/>
      <c r="S1061" s="115"/>
      <c r="T1061" s="115"/>
      <c r="U1061" s="115"/>
      <c r="V1061" s="115"/>
      <c r="W1061" s="115"/>
      <c r="X1061" s="115"/>
      <c r="Y1061" s="115"/>
      <c r="Z1061" s="115"/>
      <c r="AA1061" s="115"/>
      <c r="AB1061" s="115"/>
    </row>
    <row r="1062">
      <c r="A1062" s="115"/>
      <c r="B1062" s="115"/>
      <c r="C1062" s="115"/>
      <c r="D1062" s="43"/>
      <c r="E1062" s="115"/>
      <c r="F1062" s="115"/>
      <c r="G1062" s="115"/>
      <c r="H1062" s="115"/>
      <c r="I1062" s="115"/>
      <c r="J1062" s="115"/>
      <c r="K1062" s="115"/>
      <c r="L1062" s="115"/>
      <c r="M1062" s="115"/>
      <c r="N1062" s="115"/>
      <c r="O1062" s="115"/>
      <c r="P1062" s="115"/>
      <c r="Q1062" s="115"/>
      <c r="R1062" s="115"/>
      <c r="S1062" s="115"/>
      <c r="T1062" s="115"/>
      <c r="U1062" s="115"/>
      <c r="V1062" s="115"/>
      <c r="W1062" s="115"/>
      <c r="X1062" s="115"/>
      <c r="Y1062" s="115"/>
      <c r="Z1062" s="115"/>
      <c r="AA1062" s="115"/>
      <c r="AB1062" s="115"/>
    </row>
    <row r="1063">
      <c r="A1063" s="115"/>
      <c r="B1063" s="115"/>
      <c r="C1063" s="115"/>
      <c r="D1063" s="43"/>
      <c r="E1063" s="115"/>
      <c r="F1063" s="115"/>
      <c r="G1063" s="115"/>
      <c r="H1063" s="115"/>
      <c r="I1063" s="115"/>
      <c r="J1063" s="115"/>
      <c r="K1063" s="115"/>
      <c r="L1063" s="115"/>
      <c r="M1063" s="115"/>
      <c r="N1063" s="115"/>
      <c r="O1063" s="115"/>
      <c r="P1063" s="115"/>
      <c r="Q1063" s="115"/>
      <c r="R1063" s="115"/>
      <c r="S1063" s="115"/>
      <c r="T1063" s="115"/>
      <c r="U1063" s="115"/>
      <c r="V1063" s="115"/>
      <c r="W1063" s="115"/>
      <c r="X1063" s="115"/>
      <c r="Y1063" s="115"/>
      <c r="Z1063" s="115"/>
      <c r="AA1063" s="115"/>
      <c r="AB1063" s="115"/>
    </row>
    <row r="1064">
      <c r="A1064" s="115"/>
      <c r="B1064" s="115"/>
      <c r="C1064" s="115"/>
      <c r="D1064" s="43"/>
      <c r="E1064" s="115"/>
      <c r="F1064" s="115"/>
      <c r="G1064" s="115"/>
      <c r="H1064" s="115"/>
      <c r="I1064" s="115"/>
      <c r="J1064" s="115"/>
      <c r="K1064" s="115"/>
      <c r="L1064" s="115"/>
      <c r="M1064" s="115"/>
      <c r="N1064" s="115"/>
      <c r="O1064" s="115"/>
      <c r="P1064" s="115"/>
      <c r="Q1064" s="115"/>
      <c r="R1064" s="115"/>
      <c r="S1064" s="115"/>
      <c r="T1064" s="115"/>
      <c r="U1064" s="115"/>
      <c r="V1064" s="115"/>
      <c r="W1064" s="115"/>
      <c r="X1064" s="115"/>
      <c r="Y1064" s="115"/>
      <c r="Z1064" s="115"/>
      <c r="AA1064" s="115"/>
      <c r="AB1064" s="115"/>
    </row>
    <row r="1065">
      <c r="A1065" s="115"/>
      <c r="B1065" s="115"/>
      <c r="C1065" s="115"/>
      <c r="D1065" s="43"/>
      <c r="E1065" s="115"/>
      <c r="F1065" s="115"/>
      <c r="G1065" s="115"/>
      <c r="H1065" s="115"/>
      <c r="I1065" s="115"/>
      <c r="J1065" s="115"/>
      <c r="K1065" s="115"/>
      <c r="L1065" s="115"/>
      <c r="M1065" s="115"/>
      <c r="N1065" s="115"/>
      <c r="O1065" s="115"/>
      <c r="P1065" s="115"/>
      <c r="Q1065" s="115"/>
      <c r="R1065" s="115"/>
      <c r="S1065" s="115"/>
      <c r="T1065" s="115"/>
      <c r="U1065" s="115"/>
      <c r="V1065" s="115"/>
      <c r="W1065" s="115"/>
      <c r="X1065" s="115"/>
      <c r="Y1065" s="115"/>
      <c r="Z1065" s="115"/>
      <c r="AA1065" s="115"/>
      <c r="AB1065" s="115"/>
    </row>
    <row r="1066">
      <c r="A1066" s="115"/>
      <c r="B1066" s="115"/>
      <c r="C1066" s="115"/>
      <c r="D1066" s="43"/>
      <c r="E1066" s="115"/>
      <c r="F1066" s="115"/>
      <c r="G1066" s="115"/>
      <c r="H1066" s="115"/>
      <c r="I1066" s="115"/>
      <c r="J1066" s="115"/>
      <c r="K1066" s="115"/>
      <c r="L1066" s="115"/>
      <c r="M1066" s="115"/>
      <c r="N1066" s="115"/>
      <c r="O1066" s="115"/>
      <c r="P1066" s="115"/>
      <c r="Q1066" s="115"/>
      <c r="R1066" s="115"/>
      <c r="S1066" s="115"/>
      <c r="T1066" s="115"/>
      <c r="U1066" s="115"/>
      <c r="V1066" s="115"/>
      <c r="W1066" s="115"/>
      <c r="X1066" s="115"/>
      <c r="Y1066" s="115"/>
      <c r="Z1066" s="115"/>
      <c r="AA1066" s="115"/>
      <c r="AB1066" s="115"/>
    </row>
    <row r="1067">
      <c r="A1067" s="115"/>
      <c r="B1067" s="115"/>
      <c r="C1067" s="115"/>
      <c r="D1067" s="43"/>
      <c r="E1067" s="115"/>
      <c r="F1067" s="115"/>
      <c r="G1067" s="115"/>
      <c r="H1067" s="115"/>
      <c r="I1067" s="115"/>
      <c r="J1067" s="115"/>
      <c r="K1067" s="115"/>
      <c r="L1067" s="115"/>
      <c r="M1067" s="115"/>
      <c r="N1067" s="115"/>
      <c r="O1067" s="115"/>
      <c r="P1067" s="115"/>
      <c r="Q1067" s="115"/>
      <c r="R1067" s="115"/>
      <c r="S1067" s="115"/>
      <c r="T1067" s="115"/>
      <c r="U1067" s="115"/>
      <c r="V1067" s="115"/>
      <c r="W1067" s="115"/>
      <c r="X1067" s="115"/>
      <c r="Y1067" s="115"/>
      <c r="Z1067" s="115"/>
      <c r="AA1067" s="115"/>
      <c r="AB1067" s="115"/>
    </row>
    <row r="1068">
      <c r="A1068" s="115"/>
      <c r="B1068" s="115"/>
      <c r="C1068" s="115"/>
      <c r="D1068" s="43"/>
      <c r="E1068" s="115"/>
      <c r="F1068" s="115"/>
      <c r="G1068" s="115"/>
      <c r="H1068" s="115"/>
      <c r="I1068" s="115"/>
      <c r="J1068" s="115"/>
      <c r="K1068" s="115"/>
      <c r="L1068" s="115"/>
      <c r="M1068" s="115"/>
      <c r="N1068" s="115"/>
      <c r="O1068" s="115"/>
      <c r="P1068" s="115"/>
      <c r="Q1068" s="115"/>
      <c r="R1068" s="115"/>
      <c r="S1068" s="115"/>
      <c r="T1068" s="115"/>
      <c r="U1068" s="115"/>
      <c r="V1068" s="115"/>
      <c r="W1068" s="115"/>
      <c r="X1068" s="115"/>
      <c r="Y1068" s="115"/>
      <c r="Z1068" s="115"/>
      <c r="AA1068" s="115"/>
      <c r="AB1068" s="115"/>
    </row>
    <row r="1069">
      <c r="A1069" s="115"/>
      <c r="B1069" s="115"/>
      <c r="C1069" s="115"/>
      <c r="D1069" s="43"/>
      <c r="E1069" s="115"/>
      <c r="F1069" s="115"/>
      <c r="G1069" s="115"/>
      <c r="H1069" s="115"/>
      <c r="I1069" s="115"/>
      <c r="J1069" s="115"/>
      <c r="K1069" s="115"/>
      <c r="L1069" s="115"/>
      <c r="M1069" s="115"/>
      <c r="N1069" s="115"/>
      <c r="O1069" s="115"/>
      <c r="P1069" s="115"/>
      <c r="Q1069" s="115"/>
      <c r="R1069" s="115"/>
      <c r="S1069" s="115"/>
      <c r="T1069" s="115"/>
      <c r="U1069" s="115"/>
      <c r="V1069" s="115"/>
      <c r="W1069" s="115"/>
      <c r="X1069" s="115"/>
      <c r="Y1069" s="115"/>
      <c r="Z1069" s="115"/>
      <c r="AA1069" s="115"/>
      <c r="AB1069" s="115"/>
    </row>
    <row r="1070">
      <c r="A1070" s="58"/>
      <c r="B1070" s="115"/>
      <c r="C1070" s="115"/>
      <c r="D1070" s="43"/>
      <c r="E1070" s="115"/>
      <c r="F1070" s="115"/>
      <c r="G1070" s="115"/>
      <c r="H1070" s="115"/>
      <c r="I1070" s="115"/>
      <c r="J1070" s="115"/>
      <c r="K1070" s="115"/>
      <c r="L1070" s="115"/>
      <c r="M1070" s="115"/>
      <c r="N1070" s="115"/>
      <c r="O1070" s="115"/>
      <c r="P1070" s="115"/>
      <c r="Q1070" s="115"/>
      <c r="R1070" s="115"/>
      <c r="S1070" s="115"/>
      <c r="T1070" s="115"/>
      <c r="U1070" s="115"/>
      <c r="V1070" s="115"/>
      <c r="W1070" s="115"/>
      <c r="X1070" s="115"/>
      <c r="Y1070" s="115"/>
      <c r="Z1070" s="115"/>
      <c r="AA1070" s="115"/>
      <c r="AB1070" s="115"/>
    </row>
  </sheetData>
  <autoFilter ref="$A$1:$I$56">
    <sortState ref="A1:I56">
      <sortCondition ref="A1:A56"/>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6.63"/>
    <col customWidth="1" min="2" max="2" width="12.88"/>
    <col customWidth="1" min="3" max="3" width="13.38"/>
    <col customWidth="1" min="4" max="4" width="18.38"/>
    <col customWidth="1" min="5" max="5" width="8.88"/>
    <col customWidth="1" min="6" max="6" width="14.75"/>
    <col customWidth="1" min="7" max="7" width="29.88"/>
    <col customWidth="1" min="8" max="8" width="14.75"/>
    <col customWidth="1" min="9" max="9" width="45.5"/>
    <col customWidth="1" min="10" max="10" width="14.75"/>
    <col customWidth="1" min="11" max="11" width="29.13"/>
    <col customWidth="1" min="12" max="12" width="14.63"/>
    <col customWidth="1" min="13" max="13" width="33.25"/>
    <col customWidth="1" min="14" max="14" width="11.88"/>
    <col customWidth="1" min="15" max="15" width="33.25"/>
    <col customWidth="1" min="16" max="16" width="38.13"/>
    <col customWidth="1" min="17" max="17" width="64.38"/>
    <col customWidth="1" min="18" max="18" width="13.25"/>
    <col customWidth="1" min="19" max="19" width="27.63"/>
    <col customWidth="1" min="20" max="20" width="14.13"/>
    <col customWidth="1" min="21" max="21" width="12.5"/>
    <col customWidth="1" min="22" max="22" width="15.0"/>
    <col customWidth="1" min="23" max="23" width="14.75"/>
    <col customWidth="1" min="24" max="24" width="18.38"/>
    <col customWidth="1" min="25" max="25" width="15.63"/>
    <col customWidth="1" min="26" max="26" width="23.0"/>
    <col customWidth="1" min="27" max="27" width="16.63"/>
    <col customWidth="1" min="28" max="28" width="17.63"/>
    <col customWidth="1" min="29" max="29" width="21.63"/>
    <col customWidth="1" min="30" max="30" width="16.38"/>
    <col customWidth="1" min="31" max="31" width="22.25"/>
    <col customWidth="1" min="32" max="32" width="18.63"/>
    <col customWidth="1" min="33" max="33" width="19.5"/>
    <col customWidth="1" min="34" max="34" width="24.63"/>
    <col customWidth="1" min="35" max="35" width="13.38"/>
    <col customWidth="1" min="36" max="36" width="17.38"/>
    <col customWidth="1" min="37" max="37" width="6.5"/>
    <col customWidth="1" min="38" max="38" width="7.25"/>
    <col customWidth="1" min="39" max="39" width="14.75"/>
    <col customWidth="1" min="40" max="40" width="13.13"/>
    <col customWidth="1" min="41" max="41" width="7.0"/>
    <col customWidth="1" min="42" max="42" width="9.5"/>
    <col customWidth="1" min="43" max="43" width="5.88"/>
    <col customWidth="1" min="44" max="44" width="8.63"/>
    <col customWidth="1" min="45" max="46" width="6.5"/>
    <col customWidth="1" min="53" max="53" width="13.5"/>
    <col customWidth="1" min="57" max="57" width="13.5"/>
    <col customWidth="1" min="58" max="58" width="8.13"/>
  </cols>
  <sheetData>
    <row r="1">
      <c r="A1" s="146" t="s">
        <v>883</v>
      </c>
      <c r="B1" s="146" t="s">
        <v>884</v>
      </c>
      <c r="C1" s="146" t="s">
        <v>885</v>
      </c>
      <c r="D1" s="146" t="s">
        <v>886</v>
      </c>
      <c r="E1" s="146" t="s">
        <v>887</v>
      </c>
      <c r="F1" s="146" t="s">
        <v>888</v>
      </c>
      <c r="G1" s="147" t="s">
        <v>889</v>
      </c>
      <c r="H1" s="146" t="s">
        <v>890</v>
      </c>
      <c r="I1" s="146" t="s">
        <v>891</v>
      </c>
      <c r="J1" s="146" t="s">
        <v>892</v>
      </c>
      <c r="K1" s="146" t="s">
        <v>893</v>
      </c>
      <c r="L1" s="146" t="s">
        <v>894</v>
      </c>
      <c r="M1" s="146" t="s">
        <v>895</v>
      </c>
      <c r="N1" s="146" t="s">
        <v>896</v>
      </c>
      <c r="O1" s="146" t="s">
        <v>897</v>
      </c>
      <c r="P1" s="146" t="s">
        <v>898</v>
      </c>
      <c r="Q1" s="146" t="s">
        <v>899</v>
      </c>
      <c r="R1" s="146" t="s">
        <v>900</v>
      </c>
      <c r="S1" s="146" t="s">
        <v>901</v>
      </c>
      <c r="T1" s="146" t="s">
        <v>902</v>
      </c>
      <c r="U1" s="146" t="s">
        <v>903</v>
      </c>
      <c r="V1" s="146" t="s">
        <v>904</v>
      </c>
      <c r="W1" s="146" t="s">
        <v>905</v>
      </c>
      <c r="X1" s="146" t="s">
        <v>906</v>
      </c>
      <c r="Y1" s="146" t="s">
        <v>907</v>
      </c>
      <c r="Z1" s="146" t="s">
        <v>908</v>
      </c>
      <c r="AA1" s="146" t="s">
        <v>909</v>
      </c>
      <c r="AB1" s="146" t="s">
        <v>910</v>
      </c>
      <c r="AC1" s="146" t="s">
        <v>911</v>
      </c>
      <c r="AD1" s="146" t="s">
        <v>912</v>
      </c>
      <c r="AE1" s="146" t="s">
        <v>913</v>
      </c>
      <c r="AF1" s="146" t="s">
        <v>914</v>
      </c>
      <c r="AG1" s="146" t="s">
        <v>915</v>
      </c>
      <c r="AH1" s="146" t="s">
        <v>916</v>
      </c>
      <c r="AI1" s="146" t="s">
        <v>917</v>
      </c>
      <c r="AJ1" s="146" t="s">
        <v>918</v>
      </c>
      <c r="AK1" s="146" t="s">
        <v>919</v>
      </c>
      <c r="AL1" s="146" t="s">
        <v>920</v>
      </c>
      <c r="AM1" s="146" t="s">
        <v>921</v>
      </c>
      <c r="AN1" s="146" t="s">
        <v>922</v>
      </c>
      <c r="AO1" s="146" t="s">
        <v>923</v>
      </c>
      <c r="AP1" s="146" t="s">
        <v>924</v>
      </c>
      <c r="AQ1" s="146" t="s">
        <v>925</v>
      </c>
      <c r="AR1" s="146" t="s">
        <v>926</v>
      </c>
      <c r="AS1" s="146" t="s">
        <v>927</v>
      </c>
      <c r="AT1" s="146" t="s">
        <v>928</v>
      </c>
      <c r="AU1" s="146" t="s">
        <v>929</v>
      </c>
      <c r="AV1" s="146" t="s">
        <v>930</v>
      </c>
      <c r="AW1" s="146" t="s">
        <v>931</v>
      </c>
      <c r="AX1" s="146" t="s">
        <v>932</v>
      </c>
      <c r="AY1" s="146" t="s">
        <v>933</v>
      </c>
      <c r="AZ1" s="146" t="s">
        <v>934</v>
      </c>
      <c r="BA1" s="146" t="s">
        <v>935</v>
      </c>
      <c r="BB1" s="146" t="s">
        <v>936</v>
      </c>
      <c r="BC1" s="146" t="s">
        <v>937</v>
      </c>
      <c r="BD1" s="146" t="s">
        <v>938</v>
      </c>
      <c r="BE1" s="146" t="s">
        <v>939</v>
      </c>
      <c r="BF1" s="146" t="s">
        <v>940</v>
      </c>
      <c r="BG1" s="146"/>
    </row>
    <row r="2">
      <c r="A2" s="146" t="s">
        <v>941</v>
      </c>
      <c r="B2" s="146"/>
      <c r="C2" s="148"/>
      <c r="D2" s="146" t="s">
        <v>50</v>
      </c>
      <c r="E2" s="148"/>
      <c r="F2" s="146" t="s">
        <v>942</v>
      </c>
      <c r="G2" s="149" t="s">
        <v>943</v>
      </c>
      <c r="H2" s="146" t="s">
        <v>944</v>
      </c>
      <c r="I2" s="150" t="s">
        <v>945</v>
      </c>
      <c r="J2" s="148"/>
      <c r="K2" s="148"/>
      <c r="L2" s="146" t="s">
        <v>946</v>
      </c>
      <c r="M2" s="146" t="s">
        <v>59</v>
      </c>
      <c r="N2" s="148"/>
      <c r="O2" s="148"/>
      <c r="P2" s="146" t="s">
        <v>947</v>
      </c>
      <c r="Q2" s="148"/>
      <c r="R2" s="148"/>
      <c r="S2" s="148"/>
      <c r="T2" s="148"/>
      <c r="U2" s="148"/>
      <c r="V2" s="148"/>
      <c r="W2" s="148"/>
      <c r="X2" s="148"/>
      <c r="Y2" s="148"/>
      <c r="Z2" s="148"/>
      <c r="AA2" s="148"/>
      <c r="AB2" s="148"/>
      <c r="AC2" s="148"/>
      <c r="AD2" s="148"/>
      <c r="AE2" s="148"/>
      <c r="AF2" s="148"/>
      <c r="AG2" s="148"/>
      <c r="AH2" s="148"/>
      <c r="AI2" s="148"/>
      <c r="AJ2" s="148"/>
      <c r="AK2" s="148"/>
      <c r="AL2" s="148"/>
      <c r="AM2" s="148"/>
      <c r="AN2" s="148"/>
      <c r="AO2" s="148"/>
      <c r="AP2" s="148"/>
      <c r="AQ2" s="148"/>
      <c r="AR2" s="148"/>
      <c r="AS2" s="148"/>
      <c r="AT2" s="148"/>
      <c r="AU2" s="148"/>
      <c r="AV2" s="148"/>
      <c r="AW2" s="148"/>
      <c r="AX2" s="148"/>
      <c r="AY2" s="151"/>
      <c r="AZ2" s="148"/>
      <c r="BA2" s="148"/>
      <c r="BB2" s="148"/>
      <c r="BC2" s="148"/>
      <c r="BD2" s="148"/>
      <c r="BE2" s="151"/>
      <c r="BF2" s="148"/>
      <c r="BG2" s="148"/>
    </row>
    <row r="3">
      <c r="A3" s="146" t="s">
        <v>948</v>
      </c>
      <c r="B3" s="146"/>
      <c r="C3" s="148"/>
      <c r="D3" s="146" t="s">
        <v>50</v>
      </c>
      <c r="E3" s="148"/>
      <c r="F3" s="148"/>
      <c r="G3" s="152"/>
      <c r="H3" s="148"/>
      <c r="I3" s="148"/>
      <c r="J3" s="148"/>
      <c r="K3" s="148"/>
      <c r="L3" s="146" t="s">
        <v>949</v>
      </c>
      <c r="M3" s="146" t="s">
        <v>950</v>
      </c>
      <c r="N3" s="148"/>
      <c r="O3" s="148"/>
      <c r="P3" s="148"/>
      <c r="Q3" s="148"/>
      <c r="R3" s="148"/>
      <c r="S3" s="148"/>
      <c r="T3" s="148"/>
      <c r="U3" s="148"/>
      <c r="V3" s="148"/>
      <c r="W3" s="148"/>
      <c r="X3" s="148"/>
      <c r="Y3" s="148"/>
      <c r="Z3" s="148"/>
      <c r="AA3" s="148"/>
      <c r="AB3" s="148"/>
      <c r="AC3" s="148"/>
      <c r="AD3" s="148"/>
      <c r="AE3" s="148"/>
      <c r="AF3" s="148"/>
      <c r="AG3" s="148"/>
      <c r="AH3" s="148"/>
      <c r="AI3" s="148"/>
      <c r="AJ3" s="148"/>
      <c r="AK3" s="148"/>
      <c r="AL3" s="148"/>
      <c r="AM3" s="148"/>
      <c r="AN3" s="148"/>
      <c r="AO3" s="148"/>
      <c r="AP3" s="148"/>
      <c r="AQ3" s="148"/>
      <c r="AR3" s="148"/>
      <c r="AS3" s="148"/>
      <c r="AT3" s="148"/>
      <c r="AU3" s="148"/>
      <c r="AV3" s="148"/>
      <c r="AW3" s="148"/>
      <c r="AX3" s="148"/>
      <c r="AY3" s="151"/>
      <c r="AZ3" s="148"/>
      <c r="BA3" s="148"/>
      <c r="BB3" s="148"/>
      <c r="BC3" s="148"/>
      <c r="BD3" s="148"/>
      <c r="BE3" s="151"/>
      <c r="BF3" s="148"/>
      <c r="BG3" s="148"/>
    </row>
    <row r="4">
      <c r="A4" s="146" t="s">
        <v>951</v>
      </c>
      <c r="B4" s="146"/>
      <c r="C4" s="148"/>
      <c r="D4" s="146" t="s">
        <v>50</v>
      </c>
      <c r="E4" s="148"/>
      <c r="F4" s="146" t="s">
        <v>952</v>
      </c>
      <c r="G4" s="149" t="s">
        <v>953</v>
      </c>
      <c r="H4" s="148"/>
      <c r="I4" s="148"/>
      <c r="J4" s="148"/>
      <c r="K4" s="148"/>
      <c r="L4" s="146" t="s">
        <v>954</v>
      </c>
      <c r="M4" s="146" t="s">
        <v>72</v>
      </c>
      <c r="N4" s="148"/>
      <c r="O4" s="148"/>
      <c r="P4" s="148"/>
      <c r="Q4" s="148"/>
      <c r="R4" s="148"/>
      <c r="S4" s="148"/>
      <c r="T4" s="148"/>
      <c r="U4" s="148"/>
      <c r="V4" s="148"/>
      <c r="W4" s="148"/>
      <c r="X4" s="148"/>
      <c r="Y4" s="148"/>
      <c r="Z4" s="148"/>
      <c r="AA4" s="148"/>
      <c r="AB4" s="148"/>
      <c r="AC4" s="148"/>
      <c r="AD4" s="148"/>
      <c r="AE4" s="148"/>
      <c r="AF4" s="148"/>
      <c r="AG4" s="148"/>
      <c r="AH4" s="148"/>
      <c r="AI4" s="148"/>
      <c r="AJ4" s="148"/>
      <c r="AK4" s="148"/>
      <c r="AL4" s="148"/>
      <c r="AM4" s="148"/>
      <c r="AN4" s="148"/>
      <c r="AO4" s="148"/>
      <c r="AP4" s="148"/>
      <c r="AQ4" s="148"/>
      <c r="AR4" s="148"/>
      <c r="AS4" s="148"/>
      <c r="AT4" s="148"/>
      <c r="AU4" s="148"/>
      <c r="AV4" s="148"/>
      <c r="AW4" s="148"/>
      <c r="AX4" s="148"/>
      <c r="AY4" s="148"/>
      <c r="AZ4" s="148"/>
      <c r="BA4" s="148"/>
      <c r="BB4" s="148"/>
      <c r="BC4" s="148"/>
      <c r="BD4" s="148"/>
      <c r="BE4" s="148"/>
      <c r="BF4" s="148"/>
      <c r="BG4" s="148"/>
    </row>
    <row r="5">
      <c r="A5" s="146" t="s">
        <v>955</v>
      </c>
      <c r="B5" s="146"/>
      <c r="C5" s="148"/>
      <c r="D5" s="146" t="s">
        <v>80</v>
      </c>
      <c r="E5" s="148"/>
      <c r="F5" s="146" t="s">
        <v>956</v>
      </c>
      <c r="G5" s="149" t="s">
        <v>957</v>
      </c>
      <c r="H5" s="146" t="s">
        <v>952</v>
      </c>
      <c r="I5" s="150" t="s">
        <v>958</v>
      </c>
      <c r="J5" s="148"/>
      <c r="K5" s="148"/>
      <c r="L5" s="146" t="s">
        <v>959</v>
      </c>
      <c r="M5" s="146" t="s">
        <v>89</v>
      </c>
      <c r="N5" s="146" t="s">
        <v>960</v>
      </c>
      <c r="O5" s="146" t="s">
        <v>961</v>
      </c>
      <c r="P5" s="148"/>
      <c r="Q5" s="148"/>
      <c r="R5" s="148"/>
      <c r="S5" s="148"/>
      <c r="T5" s="148"/>
      <c r="U5" s="148"/>
      <c r="V5" s="148"/>
      <c r="W5" s="148"/>
      <c r="X5" s="148"/>
      <c r="Y5" s="148"/>
      <c r="Z5" s="148"/>
      <c r="AA5" s="148"/>
      <c r="AB5" s="148"/>
      <c r="AC5" s="148"/>
      <c r="AD5" s="148"/>
      <c r="AE5" s="148"/>
      <c r="AF5" s="148"/>
      <c r="AG5" s="148"/>
      <c r="AH5" s="148"/>
      <c r="AI5" s="148"/>
      <c r="AJ5" s="148"/>
      <c r="AK5" s="148"/>
      <c r="AL5" s="148"/>
      <c r="AM5" s="148"/>
      <c r="AN5" s="148"/>
      <c r="AO5" s="148"/>
      <c r="AP5" s="148"/>
      <c r="AQ5" s="148"/>
      <c r="AR5" s="148"/>
      <c r="AS5" s="148"/>
      <c r="AT5" s="148"/>
      <c r="AU5" s="148"/>
      <c r="AV5" s="148"/>
      <c r="AW5" s="148"/>
      <c r="AX5" s="148"/>
      <c r="AY5" s="148"/>
      <c r="AZ5" s="148"/>
      <c r="BA5" s="148"/>
      <c r="BB5" s="148"/>
      <c r="BC5" s="148"/>
      <c r="BD5" s="148"/>
      <c r="BE5" s="148"/>
      <c r="BF5" s="148"/>
      <c r="BG5" s="148"/>
    </row>
    <row r="6">
      <c r="A6" s="146" t="s">
        <v>962</v>
      </c>
      <c r="B6" s="146"/>
      <c r="C6" s="148"/>
      <c r="D6" s="146" t="s">
        <v>80</v>
      </c>
      <c r="E6" s="148"/>
      <c r="F6" s="148"/>
      <c r="G6" s="152"/>
      <c r="H6" s="148"/>
      <c r="I6" s="148"/>
      <c r="J6" s="148"/>
      <c r="K6" s="148"/>
      <c r="L6" s="146" t="s">
        <v>946</v>
      </c>
      <c r="M6" s="146" t="s">
        <v>961</v>
      </c>
      <c r="N6" s="148"/>
      <c r="O6" s="148"/>
      <c r="P6" s="148"/>
      <c r="Q6" s="148"/>
      <c r="R6" s="148"/>
      <c r="S6" s="148"/>
      <c r="T6" s="148"/>
      <c r="U6" s="148"/>
      <c r="V6" s="148"/>
      <c r="W6" s="148"/>
      <c r="X6" s="148"/>
      <c r="Y6" s="148"/>
      <c r="Z6" s="148"/>
      <c r="AA6" s="148"/>
      <c r="AB6" s="148"/>
      <c r="AC6" s="148"/>
      <c r="AD6" s="148"/>
      <c r="AE6" s="148"/>
      <c r="AF6" s="148"/>
      <c r="AG6" s="148"/>
      <c r="AH6" s="148"/>
      <c r="AI6" s="148"/>
      <c r="AJ6" s="148"/>
      <c r="AK6" s="148"/>
      <c r="AL6" s="148"/>
      <c r="AM6" s="148"/>
      <c r="AN6" s="148"/>
      <c r="AO6" s="148"/>
      <c r="AP6" s="148"/>
      <c r="AQ6" s="148"/>
      <c r="AR6" s="148"/>
      <c r="AS6" s="148"/>
      <c r="AT6" s="148"/>
      <c r="AU6" s="148"/>
      <c r="AV6" s="148"/>
      <c r="AW6" s="148"/>
      <c r="AX6" s="148"/>
      <c r="AY6" s="148"/>
      <c r="AZ6" s="148"/>
      <c r="BA6" s="148"/>
      <c r="BB6" s="148"/>
      <c r="BC6" s="148"/>
      <c r="BD6" s="148"/>
      <c r="BE6" s="148"/>
      <c r="BF6" s="148"/>
      <c r="BG6" s="148"/>
    </row>
    <row r="7">
      <c r="A7" s="146" t="s">
        <v>963</v>
      </c>
      <c r="B7" s="146"/>
      <c r="C7" s="148"/>
      <c r="D7" s="146" t="s">
        <v>80</v>
      </c>
      <c r="E7" s="148"/>
      <c r="F7" s="146" t="s">
        <v>952</v>
      </c>
      <c r="G7" s="149" t="s">
        <v>964</v>
      </c>
      <c r="H7" s="148"/>
      <c r="I7" s="148"/>
      <c r="J7" s="148"/>
      <c r="K7" s="148"/>
      <c r="L7" s="146" t="s">
        <v>954</v>
      </c>
      <c r="M7" s="146" t="s">
        <v>965</v>
      </c>
      <c r="N7" s="148"/>
      <c r="O7" s="148"/>
      <c r="P7" s="148"/>
      <c r="Q7" s="148"/>
      <c r="R7" s="148"/>
      <c r="S7" s="148"/>
      <c r="T7" s="148"/>
      <c r="U7" s="148"/>
      <c r="V7" s="148"/>
      <c r="W7" s="148"/>
      <c r="X7" s="148"/>
      <c r="Y7" s="148"/>
      <c r="Z7" s="148"/>
      <c r="AA7" s="148"/>
      <c r="AB7" s="148"/>
      <c r="AC7" s="148"/>
      <c r="AD7" s="148"/>
      <c r="AE7" s="148"/>
      <c r="AF7" s="148"/>
      <c r="AG7" s="148"/>
      <c r="AH7" s="148"/>
      <c r="AI7" s="148"/>
      <c r="AJ7" s="148"/>
      <c r="AK7" s="148"/>
      <c r="AL7" s="148"/>
      <c r="AM7" s="148"/>
      <c r="AN7" s="148"/>
      <c r="AO7" s="148"/>
      <c r="AP7" s="148"/>
      <c r="AQ7" s="148"/>
      <c r="AR7" s="148"/>
      <c r="AS7" s="148"/>
      <c r="AT7" s="148"/>
      <c r="AU7" s="148"/>
      <c r="AV7" s="148"/>
      <c r="AW7" s="148"/>
      <c r="AX7" s="148"/>
      <c r="AY7" s="148"/>
      <c r="AZ7" s="148"/>
      <c r="BA7" s="148"/>
      <c r="BB7" s="148"/>
      <c r="BC7" s="148"/>
      <c r="BD7" s="148"/>
      <c r="BE7" s="148"/>
      <c r="BF7" s="148"/>
      <c r="BG7" s="148"/>
    </row>
    <row r="8">
      <c r="A8" s="146" t="s">
        <v>966</v>
      </c>
      <c r="B8" s="146"/>
      <c r="C8" s="148"/>
      <c r="D8" s="146" t="s">
        <v>102</v>
      </c>
      <c r="E8" s="148"/>
      <c r="F8" s="146" t="s">
        <v>942</v>
      </c>
      <c r="G8" s="149" t="s">
        <v>967</v>
      </c>
      <c r="H8" s="148"/>
      <c r="I8" s="148"/>
      <c r="J8" s="148"/>
      <c r="K8" s="148"/>
      <c r="L8" s="146" t="s">
        <v>942</v>
      </c>
      <c r="M8" s="146" t="s">
        <v>968</v>
      </c>
      <c r="N8" s="146" t="s">
        <v>969</v>
      </c>
      <c r="O8" s="146" t="s">
        <v>110</v>
      </c>
      <c r="P8" s="146" t="s">
        <v>970</v>
      </c>
      <c r="Q8" s="148"/>
      <c r="R8" s="148"/>
      <c r="S8" s="148"/>
      <c r="T8" s="148"/>
      <c r="U8" s="148"/>
      <c r="V8" s="148"/>
      <c r="W8" s="148"/>
      <c r="X8" s="148"/>
      <c r="Y8" s="148"/>
      <c r="Z8" s="148"/>
      <c r="AA8" s="148"/>
      <c r="AB8" s="148"/>
      <c r="AC8" s="148"/>
      <c r="AD8" s="148"/>
      <c r="AE8" s="148"/>
      <c r="AF8" s="148"/>
      <c r="AG8" s="148"/>
      <c r="AH8" s="148"/>
      <c r="AI8" s="148"/>
      <c r="AJ8" s="148"/>
      <c r="AK8" s="148"/>
      <c r="AL8" s="148"/>
      <c r="AM8" s="148"/>
      <c r="AN8" s="148"/>
      <c r="AO8" s="148"/>
      <c r="AP8" s="148"/>
      <c r="AQ8" s="148"/>
      <c r="AR8" s="148"/>
      <c r="AS8" s="148"/>
      <c r="AT8" s="148"/>
      <c r="AU8" s="148"/>
      <c r="AV8" s="148"/>
      <c r="AW8" s="148"/>
      <c r="AX8" s="148"/>
      <c r="AY8" s="148"/>
      <c r="AZ8" s="148"/>
      <c r="BA8" s="148"/>
      <c r="BB8" s="148"/>
      <c r="BC8" s="148"/>
      <c r="BD8" s="148"/>
      <c r="BE8" s="148"/>
      <c r="BF8" s="148"/>
      <c r="BG8" s="148"/>
    </row>
    <row r="9">
      <c r="A9" s="146" t="s">
        <v>971</v>
      </c>
      <c r="B9" s="146"/>
      <c r="C9" s="148"/>
      <c r="D9" s="146" t="s">
        <v>102</v>
      </c>
      <c r="E9" s="148"/>
      <c r="F9" s="146" t="s">
        <v>972</v>
      </c>
      <c r="G9" s="149" t="s">
        <v>973</v>
      </c>
      <c r="H9" s="146" t="s">
        <v>952</v>
      </c>
      <c r="I9" s="148" t="str">
        <f>+57 301 533 8663</f>
        <v>#ERROR!</v>
      </c>
      <c r="J9" s="148"/>
      <c r="K9" s="148"/>
      <c r="L9" s="146" t="s">
        <v>954</v>
      </c>
      <c r="M9" s="146" t="s">
        <v>974</v>
      </c>
      <c r="N9" s="148"/>
      <c r="O9" s="148"/>
      <c r="P9" s="148"/>
      <c r="Q9" s="148"/>
      <c r="R9" s="148"/>
      <c r="S9" s="148"/>
      <c r="T9" s="148"/>
      <c r="U9" s="148"/>
      <c r="V9" s="148"/>
      <c r="W9" s="148"/>
      <c r="X9" s="148"/>
      <c r="Y9" s="148"/>
      <c r="Z9" s="148"/>
      <c r="AA9" s="148"/>
      <c r="AB9" s="148"/>
      <c r="AC9" s="148"/>
      <c r="AD9" s="148"/>
      <c r="AE9" s="148"/>
      <c r="AF9" s="148"/>
      <c r="AG9" s="148"/>
      <c r="AH9" s="148"/>
      <c r="AI9" s="148"/>
      <c r="AJ9" s="148"/>
      <c r="AK9" s="148"/>
      <c r="AL9" s="148"/>
      <c r="AM9" s="148"/>
      <c r="AN9" s="148"/>
      <c r="AO9" s="148"/>
      <c r="AP9" s="148"/>
      <c r="AQ9" s="148"/>
      <c r="AR9" s="148"/>
      <c r="AS9" s="148"/>
      <c r="AT9" s="148"/>
      <c r="AU9" s="148"/>
      <c r="AV9" s="148"/>
      <c r="AW9" s="148"/>
      <c r="AX9" s="148"/>
      <c r="AY9" s="148"/>
      <c r="AZ9" s="148"/>
      <c r="BA9" s="148"/>
      <c r="BB9" s="148"/>
      <c r="BC9" s="148"/>
      <c r="BD9" s="148"/>
      <c r="BE9" s="148"/>
      <c r="BF9" s="148"/>
      <c r="BG9" s="148"/>
    </row>
    <row r="10">
      <c r="A10" s="146" t="s">
        <v>975</v>
      </c>
      <c r="B10" s="146"/>
      <c r="C10" s="148"/>
      <c r="D10" s="146" t="s">
        <v>976</v>
      </c>
      <c r="E10" s="148"/>
      <c r="F10" s="146" t="s">
        <v>952</v>
      </c>
      <c r="G10" s="149" t="s">
        <v>977</v>
      </c>
      <c r="H10" s="148"/>
      <c r="I10" s="148"/>
      <c r="J10" s="148"/>
      <c r="K10" s="148"/>
      <c r="L10" s="148"/>
      <c r="M10" s="148"/>
      <c r="N10" s="148"/>
      <c r="O10" s="148"/>
      <c r="P10" s="148"/>
      <c r="Q10" s="148"/>
      <c r="R10" s="148"/>
      <c r="S10" s="148"/>
      <c r="T10" s="148"/>
      <c r="U10" s="148"/>
      <c r="V10" s="148"/>
      <c r="W10" s="148"/>
      <c r="X10" s="148"/>
      <c r="Y10" s="148"/>
      <c r="Z10" s="148"/>
      <c r="AA10" s="148"/>
      <c r="AB10" s="148"/>
      <c r="AC10" s="148"/>
      <c r="AD10" s="148"/>
      <c r="AE10" s="148"/>
      <c r="AF10" s="148"/>
      <c r="AG10" s="148"/>
      <c r="AH10" s="148"/>
      <c r="AI10" s="148"/>
      <c r="AJ10" s="148"/>
      <c r="AK10" s="148"/>
      <c r="AL10" s="148"/>
      <c r="AM10" s="148"/>
      <c r="AN10" s="148"/>
      <c r="AO10" s="148"/>
      <c r="AP10" s="148"/>
      <c r="AQ10" s="148"/>
      <c r="AR10" s="148"/>
      <c r="AS10" s="148"/>
      <c r="AT10" s="148"/>
      <c r="AU10" s="148"/>
      <c r="AV10" s="148"/>
      <c r="AW10" s="148"/>
      <c r="AX10" s="148"/>
      <c r="AY10" s="148"/>
      <c r="AZ10" s="148"/>
      <c r="BA10" s="148"/>
      <c r="BB10" s="148"/>
      <c r="BC10" s="148"/>
      <c r="BD10" s="148"/>
      <c r="BE10" s="148"/>
      <c r="BF10" s="148"/>
      <c r="BG10" s="148"/>
    </row>
    <row r="11">
      <c r="A11" s="146" t="s">
        <v>978</v>
      </c>
      <c r="B11" s="146"/>
      <c r="C11" s="148"/>
      <c r="D11" s="146" t="s">
        <v>102</v>
      </c>
      <c r="E11" s="148"/>
      <c r="F11" s="146" t="s">
        <v>952</v>
      </c>
      <c r="G11" s="149" t="s">
        <v>979</v>
      </c>
      <c r="H11" s="148"/>
      <c r="I11" s="148"/>
      <c r="J11" s="148"/>
      <c r="K11" s="148"/>
      <c r="L11" s="148"/>
      <c r="M11" s="148"/>
      <c r="N11" s="148"/>
      <c r="O11" s="148"/>
      <c r="P11" s="148"/>
      <c r="Q11" s="148"/>
      <c r="R11" s="148"/>
      <c r="S11" s="148"/>
      <c r="T11" s="148"/>
      <c r="U11" s="148"/>
      <c r="V11" s="148"/>
      <c r="W11" s="148"/>
      <c r="X11" s="148"/>
      <c r="Y11" s="148"/>
      <c r="Z11" s="148"/>
      <c r="AA11" s="148"/>
      <c r="AB11" s="148"/>
      <c r="AC11" s="148"/>
      <c r="AD11" s="148"/>
      <c r="AE11" s="148"/>
      <c r="AF11" s="148"/>
      <c r="AG11" s="148"/>
      <c r="AH11" s="148"/>
      <c r="AI11" s="148"/>
      <c r="AJ11" s="148"/>
      <c r="AK11" s="148"/>
      <c r="AL11" s="148"/>
      <c r="AM11" s="148"/>
      <c r="AN11" s="148"/>
      <c r="AO11" s="148"/>
      <c r="AP11" s="148"/>
      <c r="AQ11" s="148"/>
      <c r="AR11" s="148"/>
      <c r="AS11" s="148"/>
      <c r="AT11" s="148"/>
      <c r="AU11" s="148"/>
      <c r="AV11" s="148"/>
      <c r="AW11" s="148"/>
      <c r="AX11" s="148"/>
      <c r="AY11" s="148"/>
      <c r="AZ11" s="148"/>
      <c r="BA11" s="148"/>
      <c r="BB11" s="148"/>
      <c r="BC11" s="148"/>
      <c r="BD11" s="148"/>
      <c r="BE11" s="148"/>
      <c r="BF11" s="148"/>
      <c r="BG11" s="148"/>
    </row>
    <row r="12">
      <c r="A12" s="146" t="s">
        <v>980</v>
      </c>
      <c r="B12" s="146"/>
      <c r="C12" s="146"/>
      <c r="D12" s="146" t="s">
        <v>124</v>
      </c>
      <c r="E12" s="148"/>
      <c r="F12" s="146" t="s">
        <v>942</v>
      </c>
      <c r="G12" s="149" t="s">
        <v>981</v>
      </c>
      <c r="H12" s="146" t="s">
        <v>952</v>
      </c>
      <c r="I12" s="146" t="s">
        <v>982</v>
      </c>
      <c r="J12" s="148"/>
      <c r="K12" s="148"/>
      <c r="L12" s="146" t="s">
        <v>946</v>
      </c>
      <c r="M12" s="146" t="s">
        <v>132</v>
      </c>
      <c r="N12" s="148"/>
      <c r="O12" s="148"/>
      <c r="P12" s="148"/>
      <c r="Q12" s="148"/>
      <c r="R12" s="148"/>
      <c r="S12" s="148"/>
      <c r="T12" s="148"/>
      <c r="U12" s="148"/>
      <c r="V12" s="148"/>
      <c r="W12" s="148"/>
      <c r="X12" s="148"/>
      <c r="Y12" s="148"/>
      <c r="Z12" s="148"/>
      <c r="AA12" s="148"/>
      <c r="AB12" s="148"/>
      <c r="AC12" s="148"/>
      <c r="AD12" s="148"/>
      <c r="AE12" s="148"/>
      <c r="AF12" s="148"/>
      <c r="AG12" s="148"/>
      <c r="AH12" s="148"/>
      <c r="AI12" s="148"/>
      <c r="AJ12" s="148"/>
      <c r="AK12" s="148"/>
      <c r="AL12" s="148"/>
      <c r="AM12" s="148"/>
      <c r="AN12" s="148"/>
      <c r="AO12" s="148"/>
      <c r="AP12" s="148"/>
      <c r="AQ12" s="148"/>
      <c r="AR12" s="148"/>
      <c r="AS12" s="148"/>
      <c r="AT12" s="148"/>
      <c r="AU12" s="148"/>
      <c r="AV12" s="148"/>
      <c r="AW12" s="148"/>
      <c r="AX12" s="148"/>
      <c r="AY12" s="148"/>
      <c r="AZ12" s="148"/>
      <c r="BA12" s="148"/>
      <c r="BB12" s="148"/>
      <c r="BC12" s="148"/>
      <c r="BD12" s="148"/>
      <c r="BE12" s="148"/>
      <c r="BF12" s="148"/>
      <c r="BG12" s="148"/>
    </row>
    <row r="13">
      <c r="A13" s="146" t="s">
        <v>983</v>
      </c>
      <c r="B13" s="146"/>
      <c r="C13" s="148"/>
      <c r="D13" s="146" t="s">
        <v>124</v>
      </c>
      <c r="E13" s="148"/>
      <c r="F13" s="146" t="s">
        <v>952</v>
      </c>
      <c r="G13" s="149" t="s">
        <v>984</v>
      </c>
      <c r="H13" s="148"/>
      <c r="I13" s="148"/>
      <c r="J13" s="148"/>
      <c r="K13" s="148"/>
      <c r="L13" s="146" t="s">
        <v>954</v>
      </c>
      <c r="M13" s="146" t="s">
        <v>985</v>
      </c>
      <c r="N13" s="148"/>
      <c r="O13" s="148"/>
      <c r="P13" s="148"/>
      <c r="Q13" s="148"/>
      <c r="R13" s="148"/>
      <c r="S13" s="148"/>
      <c r="T13" s="148"/>
      <c r="U13" s="148"/>
      <c r="V13" s="148"/>
      <c r="W13" s="148"/>
      <c r="X13" s="148"/>
      <c r="Y13" s="148"/>
      <c r="Z13" s="148"/>
      <c r="AA13" s="148"/>
      <c r="AB13" s="148"/>
      <c r="AC13" s="148"/>
      <c r="AD13" s="148"/>
      <c r="AE13" s="148"/>
      <c r="AF13" s="148"/>
      <c r="AG13" s="148"/>
      <c r="AH13" s="148"/>
      <c r="AI13" s="148"/>
      <c r="AJ13" s="148"/>
      <c r="AK13" s="148"/>
      <c r="AL13" s="148"/>
      <c r="AM13" s="148"/>
      <c r="AN13" s="148"/>
      <c r="AO13" s="148"/>
      <c r="AP13" s="148"/>
      <c r="AQ13" s="148"/>
      <c r="AR13" s="148"/>
      <c r="AS13" s="148"/>
      <c r="AT13" s="148"/>
      <c r="AU13" s="148"/>
      <c r="AV13" s="148"/>
      <c r="AW13" s="148"/>
      <c r="AX13" s="148"/>
      <c r="AY13" s="148"/>
      <c r="AZ13" s="148"/>
      <c r="BA13" s="148"/>
      <c r="BB13" s="148"/>
      <c r="BC13" s="148"/>
      <c r="BD13" s="148"/>
      <c r="BE13" s="148"/>
      <c r="BF13" s="148"/>
      <c r="BG13" s="148"/>
    </row>
    <row r="14">
      <c r="A14" s="146" t="s">
        <v>986</v>
      </c>
      <c r="B14" s="146"/>
      <c r="C14" s="148"/>
      <c r="D14" s="146" t="s">
        <v>124</v>
      </c>
      <c r="E14" s="148"/>
      <c r="F14" s="148"/>
      <c r="G14" s="152"/>
      <c r="H14" s="148"/>
      <c r="I14" s="148"/>
      <c r="J14" s="148"/>
      <c r="K14" s="148"/>
      <c r="L14" s="146" t="s">
        <v>954</v>
      </c>
      <c r="M14" s="146" t="s">
        <v>987</v>
      </c>
      <c r="N14" s="148"/>
      <c r="O14" s="148"/>
      <c r="P14" s="148"/>
      <c r="Q14" s="148"/>
      <c r="R14" s="148"/>
      <c r="S14" s="148"/>
      <c r="T14" s="148"/>
      <c r="U14" s="148"/>
      <c r="V14" s="148"/>
      <c r="W14" s="148"/>
      <c r="X14" s="148"/>
      <c r="Y14" s="148"/>
      <c r="Z14" s="148"/>
      <c r="AA14" s="148"/>
      <c r="AB14" s="148"/>
      <c r="AC14" s="148"/>
      <c r="AD14" s="148"/>
      <c r="AE14" s="148"/>
      <c r="AF14" s="148"/>
      <c r="AG14" s="148"/>
      <c r="AH14" s="148"/>
      <c r="AI14" s="148"/>
      <c r="AJ14" s="148"/>
      <c r="AK14" s="148"/>
      <c r="AL14" s="148"/>
      <c r="AM14" s="148"/>
      <c r="AN14" s="148"/>
      <c r="AO14" s="148"/>
      <c r="AP14" s="148"/>
      <c r="AQ14" s="148"/>
      <c r="AR14" s="148"/>
      <c r="AS14" s="148"/>
      <c r="AT14" s="148"/>
      <c r="AU14" s="148"/>
      <c r="AV14" s="148"/>
      <c r="AW14" s="148"/>
      <c r="AX14" s="148"/>
      <c r="AY14" s="148"/>
      <c r="AZ14" s="148"/>
      <c r="BA14" s="148"/>
      <c r="BB14" s="148"/>
      <c r="BC14" s="148"/>
      <c r="BD14" s="148"/>
      <c r="BE14" s="148"/>
      <c r="BF14" s="148"/>
      <c r="BG14" s="148"/>
    </row>
    <row r="15">
      <c r="A15" s="146" t="s">
        <v>988</v>
      </c>
      <c r="B15" s="146"/>
      <c r="C15" s="146"/>
      <c r="D15" s="146" t="s">
        <v>124</v>
      </c>
      <c r="E15" s="148"/>
      <c r="F15" s="146" t="s">
        <v>952</v>
      </c>
      <c r="G15" s="149" t="s">
        <v>989</v>
      </c>
      <c r="H15" s="148"/>
      <c r="I15" s="148"/>
      <c r="J15" s="148"/>
      <c r="K15" s="148"/>
      <c r="L15" s="148"/>
      <c r="M15" s="148"/>
      <c r="N15" s="148"/>
      <c r="O15" s="148"/>
      <c r="P15" s="148"/>
      <c r="Q15" s="148"/>
      <c r="R15" s="148"/>
      <c r="S15" s="148"/>
      <c r="T15" s="148"/>
      <c r="U15" s="148"/>
      <c r="V15" s="148"/>
      <c r="W15" s="148"/>
      <c r="X15" s="148"/>
      <c r="Y15" s="148"/>
      <c r="Z15" s="148"/>
      <c r="AA15" s="148"/>
      <c r="AB15" s="148"/>
      <c r="AC15" s="148"/>
      <c r="AD15" s="148"/>
      <c r="AE15" s="148"/>
      <c r="AF15" s="148"/>
      <c r="AG15" s="148"/>
      <c r="AH15" s="148"/>
      <c r="AI15" s="148"/>
      <c r="AJ15" s="148"/>
      <c r="AK15" s="148"/>
      <c r="AL15" s="148"/>
      <c r="AM15" s="148"/>
      <c r="AN15" s="148"/>
      <c r="AO15" s="148"/>
      <c r="AP15" s="148"/>
      <c r="AQ15" s="148"/>
      <c r="AR15" s="148"/>
      <c r="AS15" s="148"/>
      <c r="AT15" s="148"/>
      <c r="AU15" s="148"/>
      <c r="AV15" s="148"/>
      <c r="AW15" s="148"/>
      <c r="AX15" s="148"/>
      <c r="AY15" s="148"/>
      <c r="AZ15" s="148"/>
      <c r="BA15" s="148"/>
      <c r="BB15" s="148"/>
      <c r="BC15" s="148"/>
      <c r="BD15" s="148"/>
      <c r="BE15" s="148"/>
      <c r="BF15" s="148"/>
      <c r="BG15" s="148"/>
    </row>
    <row r="16">
      <c r="A16" s="146" t="s">
        <v>990</v>
      </c>
      <c r="B16" s="146" t="s">
        <v>174</v>
      </c>
      <c r="C16" s="146" t="s">
        <v>991</v>
      </c>
      <c r="D16" s="146" t="s">
        <v>124</v>
      </c>
      <c r="E16" s="148"/>
      <c r="F16" s="146" t="s">
        <v>952</v>
      </c>
      <c r="G16" s="149" t="s">
        <v>992</v>
      </c>
      <c r="H16" s="148"/>
      <c r="I16" s="148"/>
      <c r="J16" s="148"/>
      <c r="K16" s="148"/>
      <c r="L16" s="146" t="s">
        <v>954</v>
      </c>
      <c r="M16" s="146" t="s">
        <v>135</v>
      </c>
      <c r="N16" s="148"/>
      <c r="O16" s="148"/>
      <c r="P16" s="146" t="s">
        <v>133</v>
      </c>
      <c r="Q16" s="148"/>
      <c r="R16" s="148"/>
      <c r="S16" s="148"/>
      <c r="T16" s="148"/>
      <c r="U16" s="148"/>
      <c r="V16" s="148"/>
      <c r="W16" s="148"/>
      <c r="X16" s="148"/>
      <c r="Y16" s="148"/>
      <c r="Z16" s="148"/>
      <c r="AA16" s="148"/>
      <c r="AB16" s="148"/>
      <c r="AC16" s="148"/>
      <c r="AD16" s="148"/>
      <c r="AE16" s="148"/>
      <c r="AF16" s="148"/>
      <c r="AG16" s="148"/>
      <c r="AH16" s="148"/>
      <c r="AI16" s="148"/>
      <c r="AJ16" s="148"/>
      <c r="AK16" s="148"/>
      <c r="AL16" s="148"/>
      <c r="AM16" s="148"/>
      <c r="AN16" s="148"/>
      <c r="AO16" s="148"/>
      <c r="AP16" s="148"/>
      <c r="AQ16" s="148"/>
      <c r="AR16" s="148"/>
      <c r="AS16" s="148"/>
      <c r="AT16" s="148"/>
      <c r="AU16" s="148"/>
      <c r="AV16" s="148"/>
      <c r="AW16" s="148"/>
      <c r="AX16" s="148"/>
      <c r="AY16" s="148"/>
      <c r="AZ16" s="148"/>
      <c r="BA16" s="148"/>
      <c r="BB16" s="148"/>
      <c r="BC16" s="148"/>
      <c r="BD16" s="148"/>
      <c r="BE16" s="148"/>
      <c r="BF16" s="148"/>
      <c r="BG16" s="148"/>
    </row>
    <row r="17">
      <c r="A17" s="146" t="s">
        <v>993</v>
      </c>
      <c r="B17" s="146"/>
      <c r="C17" s="146"/>
      <c r="D17" s="146" t="s">
        <v>147</v>
      </c>
      <c r="E17" s="148"/>
      <c r="F17" s="146" t="s">
        <v>952</v>
      </c>
      <c r="G17" s="149" t="s">
        <v>994</v>
      </c>
      <c r="H17" s="148"/>
      <c r="I17" s="148"/>
      <c r="J17" s="148"/>
      <c r="K17" s="148"/>
      <c r="L17" s="146" t="s">
        <v>954</v>
      </c>
      <c r="M17" s="146" t="s">
        <v>690</v>
      </c>
      <c r="N17" s="148"/>
      <c r="O17" s="148"/>
      <c r="P17" s="148"/>
      <c r="Q17" s="148"/>
      <c r="R17" s="148"/>
      <c r="S17" s="148"/>
      <c r="T17" s="148"/>
      <c r="U17" s="148"/>
      <c r="V17" s="148"/>
      <c r="W17" s="148"/>
      <c r="X17" s="148"/>
      <c r="Y17" s="148"/>
      <c r="Z17" s="148"/>
      <c r="AA17" s="148"/>
      <c r="AB17" s="148"/>
      <c r="AC17" s="148"/>
      <c r="AD17" s="148"/>
      <c r="AE17" s="148"/>
      <c r="AF17" s="148"/>
      <c r="AG17" s="148"/>
      <c r="AH17" s="148"/>
      <c r="AI17" s="148"/>
      <c r="AJ17" s="148"/>
      <c r="AK17" s="148"/>
      <c r="AL17" s="148"/>
      <c r="AM17" s="148"/>
      <c r="AN17" s="148"/>
      <c r="AO17" s="148"/>
      <c r="AP17" s="148"/>
      <c r="AQ17" s="148"/>
      <c r="AR17" s="148"/>
      <c r="AS17" s="148"/>
      <c r="AT17" s="148"/>
      <c r="AU17" s="148"/>
      <c r="AV17" s="148"/>
      <c r="AW17" s="148"/>
      <c r="AX17" s="148"/>
      <c r="AY17" s="148"/>
      <c r="AZ17" s="148"/>
      <c r="BA17" s="148"/>
      <c r="BB17" s="148"/>
      <c r="BC17" s="148"/>
      <c r="BD17" s="148"/>
      <c r="BE17" s="148"/>
      <c r="BF17" s="148"/>
      <c r="BG17" s="148"/>
    </row>
    <row r="18">
      <c r="A18" s="146" t="s">
        <v>995</v>
      </c>
      <c r="B18" s="146"/>
      <c r="C18" s="148"/>
      <c r="D18" s="146" t="s">
        <v>147</v>
      </c>
      <c r="E18" s="148"/>
      <c r="F18" s="146" t="s">
        <v>952</v>
      </c>
      <c r="G18" s="149" t="s">
        <v>996</v>
      </c>
      <c r="H18" s="148"/>
      <c r="I18" s="148"/>
      <c r="J18" s="148"/>
      <c r="K18" s="148"/>
      <c r="L18" s="148"/>
      <c r="M18" s="148"/>
      <c r="N18" s="148"/>
      <c r="O18" s="148"/>
      <c r="P18" s="148"/>
      <c r="Q18" s="148"/>
      <c r="R18" s="148"/>
      <c r="S18" s="148"/>
      <c r="T18" s="148"/>
      <c r="U18" s="148"/>
      <c r="V18" s="148"/>
      <c r="W18" s="148"/>
      <c r="X18" s="148"/>
      <c r="Y18" s="148"/>
      <c r="Z18" s="148"/>
      <c r="AA18" s="148"/>
      <c r="AB18" s="148"/>
      <c r="AC18" s="148"/>
      <c r="AD18" s="148"/>
      <c r="AE18" s="148"/>
      <c r="AF18" s="148"/>
      <c r="AG18" s="148"/>
      <c r="AH18" s="148"/>
      <c r="AI18" s="148"/>
      <c r="AJ18" s="148"/>
      <c r="AK18" s="148"/>
      <c r="AL18" s="148"/>
      <c r="AM18" s="148"/>
      <c r="AN18" s="148"/>
      <c r="AO18" s="148"/>
      <c r="AP18" s="148"/>
      <c r="AQ18" s="148"/>
      <c r="AR18" s="148"/>
      <c r="AS18" s="148"/>
      <c r="AT18" s="148"/>
      <c r="AU18" s="148"/>
      <c r="AV18" s="148"/>
      <c r="AW18" s="148"/>
      <c r="AX18" s="148"/>
      <c r="AY18" s="148"/>
      <c r="AZ18" s="148"/>
      <c r="BA18" s="148"/>
      <c r="BB18" s="148"/>
      <c r="BC18" s="148"/>
      <c r="BD18" s="148"/>
      <c r="BE18" s="148"/>
      <c r="BF18" s="148"/>
      <c r="BG18" s="148"/>
    </row>
    <row r="19">
      <c r="A19" s="146" t="s">
        <v>997</v>
      </c>
      <c r="B19" s="146"/>
      <c r="C19" s="146"/>
      <c r="D19" s="146" t="s">
        <v>147</v>
      </c>
      <c r="E19" s="148"/>
      <c r="F19" s="146" t="s">
        <v>998</v>
      </c>
      <c r="G19" s="149" t="s">
        <v>999</v>
      </c>
      <c r="H19" s="148"/>
      <c r="I19" s="148"/>
      <c r="J19" s="148"/>
      <c r="K19" s="148"/>
      <c r="L19" s="146" t="s">
        <v>954</v>
      </c>
      <c r="M19" s="146" t="s">
        <v>158</v>
      </c>
      <c r="N19" s="148"/>
      <c r="O19" s="148"/>
      <c r="P19" s="148"/>
      <c r="Q19" s="148"/>
      <c r="R19" s="148"/>
      <c r="S19" s="148"/>
      <c r="T19" s="148"/>
      <c r="U19" s="148"/>
      <c r="V19" s="148"/>
      <c r="W19" s="148"/>
      <c r="X19" s="148"/>
      <c r="Y19" s="148"/>
      <c r="Z19" s="148"/>
      <c r="AA19" s="148"/>
      <c r="AB19" s="148"/>
      <c r="AC19" s="148"/>
      <c r="AD19" s="148"/>
      <c r="AE19" s="148"/>
      <c r="AF19" s="148"/>
      <c r="AG19" s="148"/>
      <c r="AH19" s="148"/>
      <c r="AI19" s="148"/>
      <c r="AJ19" s="148"/>
      <c r="AK19" s="148"/>
      <c r="AL19" s="148"/>
      <c r="AM19" s="148"/>
      <c r="AN19" s="148"/>
      <c r="AO19" s="148"/>
      <c r="AP19" s="148"/>
      <c r="AQ19" s="148"/>
      <c r="AR19" s="148"/>
      <c r="AS19" s="148"/>
      <c r="AT19" s="148"/>
      <c r="AU19" s="148"/>
      <c r="AV19" s="148"/>
      <c r="AW19" s="148"/>
      <c r="AX19" s="148"/>
      <c r="AY19" s="148"/>
      <c r="AZ19" s="148"/>
      <c r="BA19" s="148"/>
      <c r="BB19" s="148"/>
      <c r="BC19" s="148"/>
      <c r="BD19" s="148"/>
      <c r="BE19" s="148"/>
      <c r="BF19" s="148"/>
      <c r="BG19" s="148"/>
    </row>
    <row r="20">
      <c r="A20" s="146" t="s">
        <v>1000</v>
      </c>
      <c r="B20" s="146"/>
      <c r="C20" s="148"/>
      <c r="D20" s="146" t="s">
        <v>172</v>
      </c>
      <c r="E20" s="148"/>
      <c r="F20" s="146" t="s">
        <v>1001</v>
      </c>
      <c r="G20" s="149" t="s">
        <v>1002</v>
      </c>
      <c r="H20" s="146" t="s">
        <v>952</v>
      </c>
      <c r="I20" s="146" t="s">
        <v>1003</v>
      </c>
      <c r="J20" s="148"/>
      <c r="K20" s="148"/>
      <c r="L20" s="146" t="s">
        <v>946</v>
      </c>
      <c r="M20" s="146" t="s">
        <v>181</v>
      </c>
      <c r="N20" s="148"/>
      <c r="O20" s="148"/>
      <c r="P20" s="146" t="s">
        <v>1004</v>
      </c>
      <c r="Q20" s="146"/>
      <c r="R20" s="148"/>
      <c r="S20" s="148"/>
      <c r="T20" s="148"/>
      <c r="U20" s="148"/>
      <c r="V20" s="148"/>
      <c r="W20" s="148"/>
      <c r="X20" s="148"/>
      <c r="Y20" s="148"/>
      <c r="Z20" s="148"/>
      <c r="AA20" s="148"/>
      <c r="AB20" s="148"/>
      <c r="AC20" s="148"/>
      <c r="AD20" s="148"/>
      <c r="AE20" s="148"/>
      <c r="AF20" s="148"/>
      <c r="AG20" s="148"/>
      <c r="AH20" s="148"/>
      <c r="AI20" s="148"/>
      <c r="AJ20" s="148"/>
      <c r="AK20" s="148"/>
      <c r="AL20" s="148"/>
      <c r="AM20" s="148"/>
      <c r="AN20" s="148"/>
      <c r="AO20" s="148"/>
      <c r="AP20" s="148"/>
      <c r="AQ20" s="148"/>
      <c r="AR20" s="148"/>
      <c r="AS20" s="148"/>
      <c r="AT20" s="148"/>
      <c r="AU20" s="148"/>
      <c r="AV20" s="148"/>
      <c r="AW20" s="148"/>
      <c r="AX20" s="148"/>
      <c r="AY20" s="148"/>
      <c r="AZ20" s="148"/>
      <c r="BA20" s="148"/>
      <c r="BB20" s="148"/>
      <c r="BC20" s="148"/>
      <c r="BD20" s="148"/>
      <c r="BE20" s="148"/>
      <c r="BF20" s="146"/>
      <c r="BG20" s="148"/>
    </row>
    <row r="21">
      <c r="A21" s="146" t="s">
        <v>1005</v>
      </c>
      <c r="B21" s="146"/>
      <c r="C21" s="148"/>
      <c r="D21" s="146" t="s">
        <v>172</v>
      </c>
      <c r="E21" s="148"/>
      <c r="F21" s="146" t="s">
        <v>952</v>
      </c>
      <c r="G21" s="149" t="s">
        <v>1006</v>
      </c>
      <c r="H21" s="148"/>
      <c r="I21" s="148"/>
      <c r="J21" s="148"/>
      <c r="K21" s="148"/>
      <c r="L21" s="148"/>
      <c r="M21" s="148"/>
      <c r="N21" s="148"/>
      <c r="O21" s="148"/>
      <c r="P21" s="148"/>
      <c r="Q21" s="148"/>
      <c r="R21" s="148"/>
      <c r="S21" s="148"/>
      <c r="T21" s="148"/>
      <c r="U21" s="148"/>
      <c r="V21" s="148"/>
      <c r="W21" s="148"/>
      <c r="X21" s="148"/>
      <c r="Y21" s="148"/>
      <c r="Z21" s="148"/>
      <c r="AA21" s="148"/>
      <c r="AB21" s="148"/>
      <c r="AC21" s="148"/>
      <c r="AD21" s="148"/>
      <c r="AE21" s="148"/>
      <c r="AF21" s="148"/>
      <c r="AG21" s="148"/>
      <c r="AH21" s="148"/>
      <c r="AI21" s="148"/>
      <c r="AJ21" s="148"/>
      <c r="AK21" s="148"/>
      <c r="AL21" s="148"/>
      <c r="AM21" s="148"/>
      <c r="AN21" s="148"/>
      <c r="AO21" s="148"/>
      <c r="AP21" s="148"/>
      <c r="AQ21" s="148"/>
      <c r="AR21" s="148"/>
      <c r="AS21" s="148"/>
      <c r="AT21" s="148"/>
      <c r="AU21" s="148"/>
      <c r="AV21" s="148"/>
      <c r="AW21" s="148"/>
      <c r="AX21" s="148"/>
      <c r="AY21" s="148"/>
      <c r="AZ21" s="148"/>
      <c r="BA21" s="148"/>
      <c r="BB21" s="148"/>
      <c r="BC21" s="148"/>
      <c r="BD21" s="148"/>
      <c r="BE21" s="148"/>
      <c r="BF21" s="148"/>
      <c r="BG21" s="148"/>
    </row>
    <row r="22">
      <c r="A22" s="146" t="s">
        <v>1007</v>
      </c>
      <c r="B22" s="146"/>
      <c r="C22" s="148"/>
      <c r="D22" s="146" t="s">
        <v>172</v>
      </c>
      <c r="E22" s="148"/>
      <c r="F22" s="148"/>
      <c r="G22" s="152"/>
      <c r="H22" s="148"/>
      <c r="I22" s="148"/>
      <c r="J22" s="148"/>
      <c r="K22" s="148"/>
      <c r="L22" s="146" t="s">
        <v>954</v>
      </c>
      <c r="M22" s="146" t="s">
        <v>1008</v>
      </c>
      <c r="N22" s="148"/>
      <c r="O22" s="148"/>
      <c r="P22" s="148"/>
      <c r="Q22" s="148"/>
      <c r="R22" s="148"/>
      <c r="S22" s="148"/>
      <c r="T22" s="148"/>
      <c r="U22" s="148"/>
      <c r="V22" s="148"/>
      <c r="W22" s="148"/>
      <c r="X22" s="148"/>
      <c r="Y22" s="148"/>
      <c r="Z22" s="148"/>
      <c r="AA22" s="148"/>
      <c r="AB22" s="148"/>
      <c r="AC22" s="148"/>
      <c r="AD22" s="148"/>
      <c r="AE22" s="148"/>
      <c r="AF22" s="148"/>
      <c r="AG22" s="148"/>
      <c r="AH22" s="148"/>
      <c r="AI22" s="148"/>
      <c r="AJ22" s="148"/>
      <c r="AK22" s="148"/>
      <c r="AL22" s="148"/>
      <c r="AM22" s="148"/>
      <c r="AN22" s="148"/>
      <c r="AO22" s="148"/>
      <c r="AP22" s="148"/>
      <c r="AQ22" s="148"/>
      <c r="AR22" s="148"/>
      <c r="AS22" s="148"/>
      <c r="AT22" s="148"/>
      <c r="AU22" s="148"/>
      <c r="AV22" s="148"/>
      <c r="AW22" s="148"/>
      <c r="AX22" s="148"/>
      <c r="AY22" s="148"/>
      <c r="AZ22" s="148"/>
      <c r="BA22" s="148"/>
      <c r="BB22" s="148"/>
      <c r="BC22" s="148"/>
      <c r="BD22" s="148"/>
      <c r="BE22" s="148"/>
      <c r="BF22" s="148"/>
      <c r="BG22" s="148"/>
    </row>
    <row r="23">
      <c r="A23" s="146" t="s">
        <v>1009</v>
      </c>
      <c r="B23" s="146"/>
      <c r="C23" s="148"/>
      <c r="D23" s="146" t="s">
        <v>172</v>
      </c>
      <c r="E23" s="148"/>
      <c r="F23" s="146" t="s">
        <v>952</v>
      </c>
      <c r="G23" s="149" t="s">
        <v>1010</v>
      </c>
      <c r="H23" s="148"/>
      <c r="I23" s="148"/>
      <c r="J23" s="148"/>
      <c r="K23" s="148"/>
      <c r="L23" s="146" t="s">
        <v>969</v>
      </c>
      <c r="M23" s="146" t="s">
        <v>1011</v>
      </c>
      <c r="N23" s="146" t="s">
        <v>1012</v>
      </c>
      <c r="O23" s="146" t="s">
        <v>1013</v>
      </c>
      <c r="P23" s="148"/>
      <c r="Q23" s="148"/>
      <c r="R23" s="148"/>
      <c r="S23" s="148"/>
      <c r="T23" s="148"/>
      <c r="U23" s="148"/>
      <c r="V23" s="148"/>
      <c r="W23" s="148"/>
      <c r="X23" s="148"/>
      <c r="Y23" s="148"/>
      <c r="Z23" s="148"/>
      <c r="AA23" s="148"/>
      <c r="AB23" s="148"/>
      <c r="AC23" s="148"/>
      <c r="AD23" s="148"/>
      <c r="AE23" s="148"/>
      <c r="AF23" s="148"/>
      <c r="AG23" s="148"/>
      <c r="AH23" s="148"/>
      <c r="AI23" s="148"/>
      <c r="AJ23" s="148"/>
      <c r="AK23" s="148"/>
      <c r="AL23" s="148"/>
      <c r="AM23" s="148"/>
      <c r="AN23" s="148"/>
      <c r="AO23" s="148"/>
      <c r="AP23" s="148"/>
      <c r="AQ23" s="148"/>
      <c r="AR23" s="148"/>
      <c r="AS23" s="148"/>
      <c r="AT23" s="148"/>
      <c r="AU23" s="148"/>
      <c r="AV23" s="148"/>
      <c r="AW23" s="148"/>
      <c r="AX23" s="148"/>
      <c r="AY23" s="148"/>
      <c r="AZ23" s="148"/>
      <c r="BA23" s="148"/>
      <c r="BB23" s="148"/>
      <c r="BC23" s="148"/>
      <c r="BD23" s="148"/>
      <c r="BE23" s="148"/>
      <c r="BF23" s="148"/>
      <c r="BG23" s="148"/>
    </row>
    <row r="24">
      <c r="A24" s="146" t="s">
        <v>1014</v>
      </c>
      <c r="B24" s="146"/>
      <c r="C24" s="148"/>
      <c r="D24" s="146" t="s">
        <v>172</v>
      </c>
      <c r="E24" s="148"/>
      <c r="F24" s="146" t="s">
        <v>952</v>
      </c>
      <c r="G24" s="149" t="s">
        <v>1015</v>
      </c>
      <c r="H24" s="146" t="s">
        <v>944</v>
      </c>
      <c r="I24" s="148" t="str">
        <f>+57 319 591 1450</f>
        <v>#ERROR!</v>
      </c>
      <c r="J24" s="148"/>
      <c r="K24" s="148"/>
      <c r="L24" s="146" t="s">
        <v>954</v>
      </c>
      <c r="M24" s="146" t="s">
        <v>1016</v>
      </c>
      <c r="N24" s="148"/>
      <c r="O24" s="148"/>
      <c r="P24" s="148"/>
      <c r="Q24" s="148"/>
      <c r="R24" s="148"/>
      <c r="S24" s="148"/>
      <c r="T24" s="148"/>
      <c r="U24" s="148"/>
      <c r="V24" s="148"/>
      <c r="W24" s="148"/>
      <c r="X24" s="148"/>
      <c r="Y24" s="148"/>
      <c r="Z24" s="148"/>
      <c r="AA24" s="148"/>
      <c r="AB24" s="148"/>
      <c r="AC24" s="148"/>
      <c r="AD24" s="148"/>
      <c r="AE24" s="148"/>
      <c r="AF24" s="148"/>
      <c r="AG24" s="148"/>
      <c r="AH24" s="148"/>
      <c r="AI24" s="148"/>
      <c r="AJ24" s="148"/>
      <c r="AK24" s="148"/>
      <c r="AL24" s="148"/>
      <c r="AM24" s="148"/>
      <c r="AN24" s="148"/>
      <c r="AO24" s="148"/>
      <c r="AP24" s="148"/>
      <c r="AQ24" s="148"/>
      <c r="AR24" s="148"/>
      <c r="AS24" s="148"/>
      <c r="AT24" s="148"/>
      <c r="AU24" s="148"/>
      <c r="AV24" s="148"/>
      <c r="AW24" s="148"/>
      <c r="AX24" s="148"/>
      <c r="AY24" s="148"/>
      <c r="AZ24" s="148"/>
      <c r="BA24" s="148"/>
      <c r="BB24" s="148"/>
      <c r="BC24" s="148"/>
      <c r="BD24" s="148"/>
      <c r="BE24" s="148"/>
      <c r="BF24" s="148"/>
      <c r="BG24" s="148"/>
    </row>
    <row r="25">
      <c r="A25" s="146" t="s">
        <v>1017</v>
      </c>
      <c r="B25" s="146"/>
      <c r="C25" s="148"/>
      <c r="D25" s="146" t="s">
        <v>172</v>
      </c>
      <c r="E25" s="148"/>
      <c r="F25" s="146" t="s">
        <v>952</v>
      </c>
      <c r="G25" s="149" t="s">
        <v>1018</v>
      </c>
      <c r="H25" s="148"/>
      <c r="I25" s="148"/>
      <c r="J25" s="148"/>
      <c r="K25" s="148"/>
      <c r="L25" s="148"/>
      <c r="M25" s="148"/>
      <c r="N25" s="148"/>
      <c r="O25" s="148"/>
      <c r="P25" s="148"/>
      <c r="Q25" s="148"/>
      <c r="R25" s="148"/>
      <c r="S25" s="148"/>
      <c r="T25" s="148"/>
      <c r="U25" s="148"/>
      <c r="V25" s="148"/>
      <c r="W25" s="148"/>
      <c r="X25" s="148"/>
      <c r="Y25" s="148"/>
      <c r="Z25" s="148"/>
      <c r="AA25" s="148"/>
      <c r="AB25" s="148"/>
      <c r="AC25" s="148"/>
      <c r="AD25" s="148"/>
      <c r="AE25" s="148"/>
      <c r="AF25" s="148"/>
      <c r="AG25" s="148"/>
      <c r="AH25" s="148"/>
      <c r="AI25" s="148"/>
      <c r="AJ25" s="148"/>
      <c r="AK25" s="148"/>
      <c r="AL25" s="148"/>
      <c r="AM25" s="148"/>
      <c r="AN25" s="148"/>
      <c r="AO25" s="148"/>
      <c r="AP25" s="148"/>
      <c r="AQ25" s="148"/>
      <c r="AR25" s="148"/>
      <c r="AS25" s="148"/>
      <c r="AT25" s="148"/>
      <c r="AU25" s="148"/>
      <c r="AV25" s="148"/>
      <c r="AW25" s="148"/>
      <c r="AX25" s="148"/>
      <c r="AY25" s="148"/>
      <c r="AZ25" s="148"/>
      <c r="BA25" s="148"/>
      <c r="BB25" s="148"/>
      <c r="BC25" s="148"/>
      <c r="BD25" s="148"/>
      <c r="BE25" s="148"/>
      <c r="BF25" s="148"/>
      <c r="BG25" s="148"/>
    </row>
    <row r="26">
      <c r="A26" s="146" t="s">
        <v>1019</v>
      </c>
      <c r="B26" s="146"/>
      <c r="C26" s="148"/>
      <c r="D26" s="146" t="s">
        <v>172</v>
      </c>
      <c r="E26" s="148"/>
      <c r="F26" s="146" t="s">
        <v>952</v>
      </c>
      <c r="G26" s="149" t="s">
        <v>1020</v>
      </c>
      <c r="H26" s="148"/>
      <c r="I26" s="148"/>
      <c r="J26" s="148"/>
      <c r="K26" s="148"/>
      <c r="L26" s="146" t="s">
        <v>954</v>
      </c>
      <c r="M26" s="146" t="s">
        <v>1021</v>
      </c>
      <c r="N26" s="148"/>
      <c r="O26" s="148"/>
      <c r="P26" s="148"/>
      <c r="Q26" s="148"/>
      <c r="R26" s="148"/>
      <c r="S26" s="148"/>
      <c r="T26" s="148"/>
      <c r="U26" s="148"/>
      <c r="V26" s="148"/>
      <c r="W26" s="148"/>
      <c r="X26" s="148"/>
      <c r="Y26" s="148"/>
      <c r="Z26" s="148"/>
      <c r="AA26" s="148"/>
      <c r="AB26" s="148"/>
      <c r="AC26" s="148"/>
      <c r="AD26" s="148"/>
      <c r="AE26" s="148"/>
      <c r="AF26" s="148"/>
      <c r="AG26" s="148"/>
      <c r="AH26" s="148"/>
      <c r="AI26" s="148"/>
      <c r="AJ26" s="148"/>
      <c r="AK26" s="148"/>
      <c r="AL26" s="148"/>
      <c r="AM26" s="148"/>
      <c r="AN26" s="148"/>
      <c r="AO26" s="148"/>
      <c r="AP26" s="148"/>
      <c r="AQ26" s="148"/>
      <c r="AR26" s="148"/>
      <c r="AS26" s="148"/>
      <c r="AT26" s="148"/>
      <c r="AU26" s="148"/>
      <c r="AV26" s="148"/>
      <c r="AW26" s="148"/>
      <c r="AX26" s="148"/>
      <c r="AY26" s="148"/>
      <c r="AZ26" s="148"/>
      <c r="BA26" s="148"/>
      <c r="BB26" s="148"/>
      <c r="BC26" s="148"/>
      <c r="BD26" s="148"/>
      <c r="BE26" s="148"/>
      <c r="BF26" s="148"/>
      <c r="BG26" s="148"/>
    </row>
    <row r="27">
      <c r="A27" s="146" t="s">
        <v>1022</v>
      </c>
      <c r="B27" s="146"/>
      <c r="C27" s="148"/>
      <c r="D27" s="146" t="s">
        <v>172</v>
      </c>
      <c r="E27" s="148"/>
      <c r="F27" s="146" t="s">
        <v>952</v>
      </c>
      <c r="G27" s="149" t="s">
        <v>1023</v>
      </c>
      <c r="H27" s="148"/>
      <c r="I27" s="148"/>
      <c r="J27" s="148"/>
      <c r="K27" s="148"/>
      <c r="L27" s="148"/>
      <c r="M27" s="148"/>
      <c r="N27" s="148"/>
      <c r="O27" s="148"/>
      <c r="P27" s="148"/>
      <c r="Q27" s="148"/>
      <c r="R27" s="148"/>
      <c r="S27" s="148"/>
      <c r="T27" s="148"/>
      <c r="U27" s="148"/>
      <c r="V27" s="148"/>
      <c r="W27" s="148"/>
      <c r="X27" s="148"/>
      <c r="Y27" s="148"/>
      <c r="Z27" s="148"/>
      <c r="AA27" s="148"/>
      <c r="AB27" s="148"/>
      <c r="AC27" s="148"/>
      <c r="AD27" s="148"/>
      <c r="AE27" s="148"/>
      <c r="AF27" s="148"/>
      <c r="AG27" s="148"/>
      <c r="AH27" s="148"/>
      <c r="AI27" s="148"/>
      <c r="AJ27" s="148"/>
      <c r="AK27" s="148"/>
      <c r="AL27" s="148"/>
      <c r="AM27" s="148"/>
      <c r="AN27" s="148"/>
      <c r="AO27" s="148"/>
      <c r="AP27" s="148"/>
      <c r="AQ27" s="148"/>
      <c r="AR27" s="148"/>
      <c r="AS27" s="148"/>
      <c r="AT27" s="148"/>
      <c r="AU27" s="148"/>
      <c r="AV27" s="148"/>
      <c r="AW27" s="148"/>
      <c r="AX27" s="148"/>
      <c r="AY27" s="148"/>
      <c r="AZ27" s="148"/>
      <c r="BA27" s="148"/>
      <c r="BB27" s="148"/>
      <c r="BC27" s="148"/>
      <c r="BD27" s="148"/>
      <c r="BE27" s="148"/>
      <c r="BF27" s="148"/>
      <c r="BG27" s="148"/>
    </row>
    <row r="28">
      <c r="A28" s="146" t="s">
        <v>1024</v>
      </c>
      <c r="B28" s="146"/>
      <c r="C28" s="148"/>
      <c r="D28" s="146" t="s">
        <v>195</v>
      </c>
      <c r="E28" s="148"/>
      <c r="F28" s="148"/>
      <c r="G28" s="152"/>
      <c r="H28" s="148"/>
      <c r="I28" s="148"/>
      <c r="J28" s="148"/>
      <c r="K28" s="148"/>
      <c r="L28" s="146" t="s">
        <v>942</v>
      </c>
      <c r="M28" s="146" t="s">
        <v>1025</v>
      </c>
      <c r="N28" s="146" t="s">
        <v>1026</v>
      </c>
      <c r="O28" s="146" t="s">
        <v>1027</v>
      </c>
      <c r="P28" s="148"/>
      <c r="Q28" s="148"/>
      <c r="R28" s="148"/>
      <c r="S28" s="148"/>
      <c r="T28" s="148"/>
      <c r="U28" s="148"/>
      <c r="V28" s="148"/>
      <c r="W28" s="148"/>
      <c r="X28" s="148"/>
      <c r="Y28" s="148"/>
      <c r="Z28" s="148"/>
      <c r="AA28" s="148"/>
      <c r="AB28" s="148"/>
      <c r="AC28" s="148"/>
      <c r="AD28" s="148"/>
      <c r="AE28" s="148"/>
      <c r="AF28" s="148"/>
      <c r="AG28" s="148"/>
      <c r="AH28" s="148"/>
      <c r="AI28" s="148"/>
      <c r="AJ28" s="148"/>
      <c r="AK28" s="148"/>
      <c r="AL28" s="148"/>
      <c r="AM28" s="148"/>
      <c r="AN28" s="148"/>
      <c r="AO28" s="148"/>
      <c r="AP28" s="148"/>
      <c r="AQ28" s="148"/>
      <c r="AR28" s="148"/>
      <c r="AS28" s="148"/>
      <c r="AT28" s="148"/>
      <c r="AU28" s="148"/>
      <c r="AV28" s="148"/>
      <c r="AW28" s="148"/>
      <c r="AX28" s="148"/>
      <c r="AY28" s="148"/>
      <c r="AZ28" s="148"/>
      <c r="BA28" s="148"/>
      <c r="BB28" s="148"/>
      <c r="BC28" s="148"/>
      <c r="BD28" s="148"/>
      <c r="BE28" s="148"/>
      <c r="BF28" s="148"/>
      <c r="BG28" s="148"/>
    </row>
    <row r="29">
      <c r="A29" s="146" t="s">
        <v>1028</v>
      </c>
      <c r="B29" s="146"/>
      <c r="C29" s="146"/>
      <c r="D29" s="146" t="s">
        <v>195</v>
      </c>
      <c r="E29" s="148"/>
      <c r="F29" s="146" t="s">
        <v>952</v>
      </c>
      <c r="G29" s="149" t="s">
        <v>1029</v>
      </c>
      <c r="H29" s="148"/>
      <c r="I29" s="148"/>
      <c r="J29" s="148"/>
      <c r="K29" s="148"/>
      <c r="L29" s="146" t="s">
        <v>954</v>
      </c>
      <c r="M29" s="146" t="s">
        <v>750</v>
      </c>
      <c r="N29" s="148"/>
      <c r="O29" s="148"/>
      <c r="P29" s="148"/>
      <c r="Q29" s="148"/>
      <c r="R29" s="148"/>
      <c r="S29" s="148"/>
      <c r="T29" s="148"/>
      <c r="U29" s="148"/>
      <c r="V29" s="148"/>
      <c r="W29" s="148"/>
      <c r="X29" s="148"/>
      <c r="Y29" s="148"/>
      <c r="Z29" s="148"/>
      <c r="AA29" s="148"/>
      <c r="AB29" s="148"/>
      <c r="AC29" s="148"/>
      <c r="AD29" s="148"/>
      <c r="AE29" s="148"/>
      <c r="AF29" s="148"/>
      <c r="AG29" s="148"/>
      <c r="AH29" s="148"/>
      <c r="AI29" s="148"/>
      <c r="AJ29" s="148"/>
      <c r="AK29" s="148"/>
      <c r="AL29" s="148"/>
      <c r="AM29" s="148"/>
      <c r="AN29" s="148"/>
      <c r="AO29" s="148"/>
      <c r="AP29" s="148"/>
      <c r="AQ29" s="148"/>
      <c r="AR29" s="148"/>
      <c r="AS29" s="148"/>
      <c r="AT29" s="148"/>
      <c r="AU29" s="148"/>
      <c r="AV29" s="148"/>
      <c r="AW29" s="148"/>
      <c r="AX29" s="148"/>
      <c r="AY29" s="148"/>
      <c r="AZ29" s="148"/>
      <c r="BA29" s="148"/>
      <c r="BB29" s="148"/>
      <c r="BC29" s="148"/>
      <c r="BD29" s="148"/>
      <c r="BE29" s="148"/>
      <c r="BF29" s="148"/>
      <c r="BG29" s="148"/>
    </row>
    <row r="30">
      <c r="A30" s="146" t="s">
        <v>1030</v>
      </c>
      <c r="B30" s="146"/>
      <c r="C30" s="146"/>
      <c r="D30" s="146" t="s">
        <v>195</v>
      </c>
      <c r="E30" s="148"/>
      <c r="F30" s="146" t="s">
        <v>952</v>
      </c>
      <c r="G30" s="149" t="s">
        <v>1031</v>
      </c>
      <c r="H30" s="148"/>
      <c r="I30" s="148"/>
      <c r="J30" s="148"/>
      <c r="K30" s="148"/>
      <c r="L30" s="146" t="s">
        <v>954</v>
      </c>
      <c r="M30" s="146" t="s">
        <v>206</v>
      </c>
      <c r="N30" s="148"/>
      <c r="O30" s="148"/>
      <c r="P30" s="148"/>
      <c r="Q30" s="148"/>
      <c r="R30" s="148"/>
      <c r="S30" s="148"/>
      <c r="T30" s="148"/>
      <c r="U30" s="148"/>
      <c r="V30" s="148"/>
      <c r="W30" s="148"/>
      <c r="X30" s="148"/>
      <c r="Y30" s="148"/>
      <c r="Z30" s="148"/>
      <c r="AA30" s="148"/>
      <c r="AB30" s="148"/>
      <c r="AC30" s="148"/>
      <c r="AD30" s="148"/>
      <c r="AE30" s="148"/>
      <c r="AF30" s="148"/>
      <c r="AG30" s="148"/>
      <c r="AH30" s="148"/>
      <c r="AI30" s="148"/>
      <c r="AJ30" s="148"/>
      <c r="AK30" s="148"/>
      <c r="AL30" s="148"/>
      <c r="AM30" s="148"/>
      <c r="AN30" s="148"/>
      <c r="AO30" s="148"/>
      <c r="AP30" s="148"/>
      <c r="AQ30" s="148"/>
      <c r="AR30" s="148"/>
      <c r="AS30" s="148"/>
      <c r="AT30" s="148"/>
      <c r="AU30" s="148"/>
      <c r="AV30" s="148"/>
      <c r="AW30" s="148"/>
      <c r="AX30" s="148"/>
      <c r="AY30" s="148"/>
      <c r="AZ30" s="148"/>
      <c r="BA30" s="148"/>
      <c r="BB30" s="148"/>
      <c r="BC30" s="148"/>
      <c r="BD30" s="148"/>
      <c r="BE30" s="148"/>
      <c r="BF30" s="148"/>
      <c r="BG30" s="148"/>
    </row>
    <row r="31">
      <c r="A31" s="146" t="s">
        <v>1032</v>
      </c>
      <c r="B31" s="146"/>
      <c r="C31" s="148"/>
      <c r="D31" s="146" t="s">
        <v>195</v>
      </c>
      <c r="E31" s="148"/>
      <c r="F31" s="146" t="s">
        <v>952</v>
      </c>
      <c r="G31" s="149" t="s">
        <v>1033</v>
      </c>
      <c r="H31" s="148"/>
      <c r="I31" s="148"/>
      <c r="J31" s="148"/>
      <c r="K31" s="148"/>
      <c r="L31" s="146" t="s">
        <v>954</v>
      </c>
      <c r="M31" s="146" t="s">
        <v>1034</v>
      </c>
      <c r="N31" s="148"/>
      <c r="O31" s="148"/>
      <c r="P31" s="146" t="s">
        <v>1035</v>
      </c>
      <c r="Q31" s="148"/>
      <c r="R31" s="148"/>
      <c r="S31" s="148"/>
      <c r="T31" s="148"/>
      <c r="U31" s="148"/>
      <c r="V31" s="148"/>
      <c r="W31" s="148"/>
      <c r="X31" s="148"/>
      <c r="Y31" s="148"/>
      <c r="Z31" s="148"/>
      <c r="AA31" s="148"/>
      <c r="AB31" s="148"/>
      <c r="AC31" s="148"/>
      <c r="AD31" s="148"/>
      <c r="AE31" s="148"/>
      <c r="AF31" s="148"/>
      <c r="AG31" s="148"/>
      <c r="AH31" s="148"/>
      <c r="AI31" s="148"/>
      <c r="AJ31" s="148"/>
      <c r="AK31" s="148"/>
      <c r="AL31" s="148"/>
      <c r="AM31" s="148"/>
      <c r="AN31" s="148"/>
      <c r="AO31" s="148"/>
      <c r="AP31" s="148"/>
      <c r="AQ31" s="148"/>
      <c r="AR31" s="148"/>
      <c r="AS31" s="148"/>
      <c r="AT31" s="148"/>
      <c r="AU31" s="148"/>
      <c r="AV31" s="148"/>
      <c r="AW31" s="148"/>
      <c r="AX31" s="148"/>
      <c r="AY31" s="148"/>
      <c r="AZ31" s="148"/>
      <c r="BA31" s="148"/>
      <c r="BB31" s="148"/>
      <c r="BC31" s="148"/>
      <c r="BD31" s="148"/>
      <c r="BE31" s="148"/>
      <c r="BF31" s="148"/>
      <c r="BG31" s="148"/>
    </row>
    <row r="32">
      <c r="A32" s="146" t="s">
        <v>1036</v>
      </c>
      <c r="B32" s="146"/>
      <c r="C32" s="148"/>
      <c r="D32" s="146" t="s">
        <v>218</v>
      </c>
      <c r="E32" s="148"/>
      <c r="F32" s="146" t="s">
        <v>952</v>
      </c>
      <c r="G32" s="149" t="s">
        <v>1037</v>
      </c>
      <c r="H32" s="148"/>
      <c r="I32" s="148"/>
      <c r="J32" s="148"/>
      <c r="K32" s="148"/>
      <c r="L32" s="148"/>
      <c r="M32" s="148"/>
      <c r="N32" s="148"/>
      <c r="O32" s="148"/>
      <c r="P32" s="148"/>
      <c r="Q32" s="148"/>
      <c r="R32" s="148"/>
      <c r="S32" s="148"/>
      <c r="T32" s="148"/>
      <c r="U32" s="148"/>
      <c r="V32" s="148"/>
      <c r="W32" s="148"/>
      <c r="X32" s="148"/>
      <c r="Y32" s="148"/>
      <c r="Z32" s="148"/>
      <c r="AA32" s="148"/>
      <c r="AB32" s="148"/>
      <c r="AC32" s="148"/>
      <c r="AD32" s="148"/>
      <c r="AE32" s="148"/>
      <c r="AF32" s="148"/>
      <c r="AG32" s="148"/>
      <c r="AH32" s="148"/>
      <c r="AI32" s="148"/>
      <c r="AJ32" s="148"/>
      <c r="AK32" s="148"/>
      <c r="AL32" s="148"/>
      <c r="AM32" s="148"/>
      <c r="AN32" s="148"/>
      <c r="AO32" s="148"/>
      <c r="AP32" s="148"/>
      <c r="AQ32" s="148"/>
      <c r="AR32" s="148"/>
      <c r="AS32" s="148"/>
      <c r="AT32" s="148"/>
      <c r="AU32" s="148"/>
      <c r="AV32" s="148"/>
      <c r="AW32" s="148"/>
      <c r="AX32" s="148"/>
      <c r="AY32" s="148"/>
      <c r="AZ32" s="148"/>
      <c r="BA32" s="148"/>
      <c r="BB32" s="148"/>
      <c r="BC32" s="148"/>
      <c r="BD32" s="148"/>
      <c r="BE32" s="148"/>
      <c r="BF32" s="148"/>
      <c r="BG32" s="148"/>
    </row>
    <row r="33">
      <c r="A33" s="146" t="s">
        <v>1038</v>
      </c>
      <c r="B33" s="146"/>
      <c r="C33" s="146"/>
      <c r="D33" s="146" t="s">
        <v>234</v>
      </c>
      <c r="E33" s="148"/>
      <c r="F33" s="148"/>
      <c r="G33" s="149" t="s">
        <v>1039</v>
      </c>
      <c r="H33" s="148"/>
      <c r="I33" s="148"/>
      <c r="J33" s="148"/>
      <c r="K33" s="148"/>
      <c r="L33" s="146" t="s">
        <v>949</v>
      </c>
      <c r="M33" s="146" t="s">
        <v>1040</v>
      </c>
      <c r="N33" s="148"/>
      <c r="O33" s="148"/>
      <c r="P33" s="148"/>
      <c r="Q33" s="148"/>
      <c r="R33" s="148"/>
      <c r="S33" s="148"/>
      <c r="T33" s="148"/>
      <c r="U33" s="148"/>
      <c r="V33" s="148"/>
      <c r="W33" s="148"/>
      <c r="X33" s="148"/>
      <c r="Y33" s="148"/>
      <c r="Z33" s="148"/>
      <c r="AA33" s="148"/>
      <c r="AB33" s="148"/>
      <c r="AC33" s="148"/>
      <c r="AD33" s="148"/>
      <c r="AE33" s="148"/>
      <c r="AF33" s="148"/>
      <c r="AG33" s="148"/>
      <c r="AH33" s="148"/>
      <c r="AI33" s="148"/>
      <c r="AJ33" s="148"/>
      <c r="AK33" s="148"/>
      <c r="AL33" s="148"/>
      <c r="AM33" s="148"/>
      <c r="AN33" s="148"/>
      <c r="AO33" s="148"/>
      <c r="AP33" s="148"/>
      <c r="AQ33" s="148"/>
      <c r="AR33" s="148"/>
      <c r="AS33" s="148"/>
      <c r="AT33" s="148"/>
      <c r="AU33" s="148"/>
      <c r="AV33" s="148"/>
      <c r="AW33" s="148"/>
      <c r="AX33" s="148"/>
      <c r="AY33" s="148"/>
      <c r="AZ33" s="148"/>
      <c r="BA33" s="148"/>
      <c r="BB33" s="148"/>
      <c r="BC33" s="148"/>
      <c r="BD33" s="148"/>
      <c r="BE33" s="148"/>
      <c r="BF33" s="148"/>
      <c r="BG33" s="148"/>
    </row>
    <row r="34">
      <c r="A34" s="146" t="s">
        <v>1041</v>
      </c>
      <c r="B34" s="146"/>
      <c r="C34" s="148"/>
      <c r="D34" s="146" t="s">
        <v>234</v>
      </c>
      <c r="E34" s="148"/>
      <c r="F34" s="146" t="s">
        <v>952</v>
      </c>
      <c r="G34" s="149" t="s">
        <v>1042</v>
      </c>
      <c r="H34" s="148"/>
      <c r="I34" s="148"/>
      <c r="J34" s="148"/>
      <c r="K34" s="148"/>
      <c r="L34" s="148"/>
      <c r="M34" s="148"/>
      <c r="N34" s="148"/>
      <c r="O34" s="148"/>
      <c r="P34" s="148"/>
      <c r="Q34" s="148"/>
      <c r="R34" s="148"/>
      <c r="S34" s="148"/>
      <c r="T34" s="148"/>
      <c r="U34" s="148"/>
      <c r="V34" s="148"/>
      <c r="W34" s="148"/>
      <c r="X34" s="148"/>
      <c r="Y34" s="148"/>
      <c r="Z34" s="148"/>
      <c r="AA34" s="148"/>
      <c r="AB34" s="148"/>
      <c r="AC34" s="148"/>
      <c r="AD34" s="148"/>
      <c r="AE34" s="148"/>
      <c r="AF34" s="148"/>
      <c r="AG34" s="148"/>
      <c r="AH34" s="148"/>
      <c r="AI34" s="148"/>
      <c r="AJ34" s="148"/>
      <c r="AK34" s="148"/>
      <c r="AL34" s="148"/>
      <c r="AM34" s="148"/>
      <c r="AN34" s="148"/>
      <c r="AO34" s="148"/>
      <c r="AP34" s="148"/>
      <c r="AQ34" s="148"/>
      <c r="AR34" s="148"/>
      <c r="AS34" s="148"/>
      <c r="AT34" s="148"/>
      <c r="AU34" s="148"/>
      <c r="AV34" s="148"/>
      <c r="AW34" s="148"/>
      <c r="AX34" s="148"/>
      <c r="AY34" s="148"/>
      <c r="AZ34" s="148"/>
      <c r="BA34" s="148"/>
      <c r="BB34" s="148"/>
      <c r="BC34" s="148"/>
      <c r="BD34" s="148"/>
      <c r="BE34" s="148"/>
      <c r="BF34" s="148"/>
      <c r="BG34" s="148"/>
    </row>
    <row r="35">
      <c r="A35" s="146" t="s">
        <v>1043</v>
      </c>
      <c r="B35" s="146"/>
      <c r="C35" s="148"/>
      <c r="D35" s="146" t="s">
        <v>234</v>
      </c>
      <c r="E35" s="148"/>
      <c r="F35" s="146" t="s">
        <v>952</v>
      </c>
      <c r="G35" s="149" t="s">
        <v>1044</v>
      </c>
      <c r="H35" s="148"/>
      <c r="I35" s="148"/>
      <c r="J35" s="148"/>
      <c r="K35" s="148"/>
      <c r="L35" s="146" t="s">
        <v>954</v>
      </c>
      <c r="M35" s="146" t="s">
        <v>1045</v>
      </c>
      <c r="N35" s="148"/>
      <c r="O35" s="148"/>
      <c r="P35" s="148"/>
      <c r="Q35" s="148"/>
      <c r="R35" s="148"/>
      <c r="S35" s="148"/>
      <c r="T35" s="148"/>
      <c r="U35" s="148"/>
      <c r="V35" s="148"/>
      <c r="W35" s="148"/>
      <c r="X35" s="148"/>
      <c r="Y35" s="148"/>
      <c r="Z35" s="148"/>
      <c r="AA35" s="148"/>
      <c r="AB35" s="148"/>
      <c r="AC35" s="148"/>
      <c r="AD35" s="148"/>
      <c r="AE35" s="148"/>
      <c r="AF35" s="148"/>
      <c r="AG35" s="148"/>
      <c r="AH35" s="148"/>
      <c r="AI35" s="148"/>
      <c r="AJ35" s="148"/>
      <c r="AK35" s="148"/>
      <c r="AL35" s="148"/>
      <c r="AM35" s="148"/>
      <c r="AN35" s="148"/>
      <c r="AO35" s="148"/>
      <c r="AP35" s="148"/>
      <c r="AQ35" s="148"/>
      <c r="AR35" s="148"/>
      <c r="AS35" s="148"/>
      <c r="AT35" s="148"/>
      <c r="AU35" s="148"/>
      <c r="AV35" s="148"/>
      <c r="AW35" s="148"/>
      <c r="AX35" s="148"/>
      <c r="AY35" s="148"/>
      <c r="AZ35" s="148"/>
      <c r="BA35" s="148"/>
      <c r="BB35" s="148"/>
      <c r="BC35" s="148"/>
      <c r="BD35" s="148"/>
      <c r="BE35" s="148"/>
      <c r="BF35" s="148"/>
      <c r="BG35" s="148"/>
    </row>
    <row r="36">
      <c r="A36" s="146" t="s">
        <v>1046</v>
      </c>
      <c r="B36" s="146"/>
      <c r="C36" s="148"/>
      <c r="D36" s="146" t="s">
        <v>259</v>
      </c>
      <c r="E36" s="148"/>
      <c r="F36" s="146" t="s">
        <v>952</v>
      </c>
      <c r="G36" s="149" t="s">
        <v>1047</v>
      </c>
      <c r="H36" s="148"/>
      <c r="I36" s="148"/>
      <c r="J36" s="148"/>
      <c r="K36" s="148"/>
      <c r="L36" s="148"/>
      <c r="M36" s="148"/>
      <c r="N36" s="148"/>
      <c r="O36" s="148"/>
      <c r="P36" s="148"/>
      <c r="Q36" s="148"/>
      <c r="R36" s="148"/>
      <c r="S36" s="148"/>
      <c r="T36" s="148"/>
      <c r="U36" s="148"/>
      <c r="V36" s="148"/>
      <c r="W36" s="148"/>
      <c r="X36" s="148"/>
      <c r="Y36" s="148"/>
      <c r="Z36" s="148"/>
      <c r="AA36" s="148"/>
      <c r="AB36" s="148"/>
      <c r="AC36" s="148"/>
      <c r="AD36" s="148"/>
      <c r="AE36" s="148"/>
      <c r="AF36" s="148"/>
      <c r="AG36" s="148"/>
      <c r="AH36" s="148"/>
      <c r="AI36" s="148"/>
      <c r="AJ36" s="148"/>
      <c r="AK36" s="148"/>
      <c r="AL36" s="148"/>
      <c r="AM36" s="148"/>
      <c r="AN36" s="148"/>
      <c r="AO36" s="148"/>
      <c r="AP36" s="148"/>
      <c r="AQ36" s="148"/>
      <c r="AR36" s="148"/>
      <c r="AS36" s="148"/>
      <c r="AT36" s="148"/>
      <c r="AU36" s="148"/>
      <c r="AV36" s="148"/>
      <c r="AW36" s="148"/>
      <c r="AX36" s="148"/>
      <c r="AY36" s="148"/>
      <c r="AZ36" s="148"/>
      <c r="BA36" s="148"/>
      <c r="BB36" s="148"/>
      <c r="BC36" s="148"/>
      <c r="BD36" s="148"/>
      <c r="BE36" s="148"/>
      <c r="BF36" s="148"/>
      <c r="BG36" s="148"/>
    </row>
    <row r="37">
      <c r="A37" s="146" t="s">
        <v>1048</v>
      </c>
      <c r="B37" s="146"/>
      <c r="C37" s="148"/>
      <c r="D37" s="146" t="s">
        <v>259</v>
      </c>
      <c r="E37" s="148"/>
      <c r="F37" s="146" t="s">
        <v>952</v>
      </c>
      <c r="G37" s="149" t="s">
        <v>1049</v>
      </c>
      <c r="H37" s="148"/>
      <c r="I37" s="148"/>
      <c r="J37" s="148"/>
      <c r="K37" s="148"/>
      <c r="L37" s="148"/>
      <c r="M37" s="148"/>
      <c r="N37" s="148"/>
      <c r="O37" s="148"/>
      <c r="P37" s="148"/>
      <c r="Q37" s="148"/>
      <c r="R37" s="148"/>
      <c r="S37" s="148"/>
      <c r="T37" s="148"/>
      <c r="U37" s="148"/>
      <c r="V37" s="148"/>
      <c r="W37" s="148"/>
      <c r="X37" s="148"/>
      <c r="Y37" s="148"/>
      <c r="Z37" s="148"/>
      <c r="AA37" s="148"/>
      <c r="AB37" s="148"/>
      <c r="AC37" s="148"/>
      <c r="AD37" s="148"/>
      <c r="AE37" s="148"/>
      <c r="AF37" s="148"/>
      <c r="AG37" s="148"/>
      <c r="AH37" s="148"/>
      <c r="AI37" s="148"/>
      <c r="AJ37" s="148"/>
      <c r="AK37" s="148"/>
      <c r="AL37" s="148"/>
      <c r="AM37" s="148"/>
      <c r="AN37" s="148"/>
      <c r="AO37" s="148"/>
      <c r="AP37" s="148"/>
      <c r="AQ37" s="148"/>
      <c r="AR37" s="148"/>
      <c r="AS37" s="148"/>
      <c r="AT37" s="148"/>
      <c r="AU37" s="148"/>
      <c r="AV37" s="148"/>
      <c r="AW37" s="148"/>
      <c r="AX37" s="148"/>
      <c r="AY37" s="148"/>
      <c r="AZ37" s="148"/>
      <c r="BA37" s="148"/>
      <c r="BB37" s="148"/>
      <c r="BC37" s="148"/>
      <c r="BD37" s="148"/>
      <c r="BE37" s="148"/>
      <c r="BF37" s="148"/>
      <c r="BG37" s="148"/>
    </row>
    <row r="38">
      <c r="A38" s="146" t="s">
        <v>1050</v>
      </c>
      <c r="B38" s="146"/>
      <c r="C38" s="146"/>
      <c r="D38" s="146" t="s">
        <v>259</v>
      </c>
      <c r="E38" s="148"/>
      <c r="F38" s="146" t="s">
        <v>952</v>
      </c>
      <c r="G38" s="149" t="s">
        <v>1051</v>
      </c>
      <c r="H38" s="148"/>
      <c r="I38" s="148"/>
      <c r="J38" s="148"/>
      <c r="K38" s="148"/>
      <c r="L38" s="146" t="s">
        <v>954</v>
      </c>
      <c r="M38" s="146" t="s">
        <v>267</v>
      </c>
      <c r="N38" s="148"/>
      <c r="O38" s="148"/>
      <c r="P38" s="148"/>
      <c r="Q38" s="148"/>
      <c r="R38" s="148"/>
      <c r="S38" s="148"/>
      <c r="T38" s="148"/>
      <c r="U38" s="148"/>
      <c r="V38" s="148"/>
      <c r="W38" s="148"/>
      <c r="X38" s="148"/>
      <c r="Y38" s="148"/>
      <c r="Z38" s="148"/>
      <c r="AA38" s="148"/>
      <c r="AB38" s="148"/>
      <c r="AC38" s="148"/>
      <c r="AD38" s="148"/>
      <c r="AE38" s="148"/>
      <c r="AF38" s="148"/>
      <c r="AG38" s="148"/>
      <c r="AH38" s="148"/>
      <c r="AI38" s="148"/>
      <c r="AJ38" s="148"/>
      <c r="AK38" s="148"/>
      <c r="AL38" s="148"/>
      <c r="AM38" s="148"/>
      <c r="AN38" s="148"/>
      <c r="AO38" s="148"/>
      <c r="AP38" s="148"/>
      <c r="AQ38" s="148"/>
      <c r="AR38" s="148"/>
      <c r="AS38" s="148"/>
      <c r="AT38" s="148"/>
      <c r="AU38" s="148"/>
      <c r="AV38" s="148"/>
      <c r="AW38" s="148"/>
      <c r="AX38" s="148"/>
      <c r="AY38" s="148"/>
      <c r="AZ38" s="148"/>
      <c r="BA38" s="148"/>
      <c r="BB38" s="148"/>
      <c r="BC38" s="148"/>
      <c r="BD38" s="148"/>
      <c r="BE38" s="148"/>
      <c r="BF38" s="148"/>
      <c r="BG38" s="148"/>
    </row>
    <row r="39">
      <c r="A39" s="146" t="s">
        <v>1052</v>
      </c>
      <c r="B39" s="146"/>
      <c r="C39" s="146"/>
      <c r="D39" s="146" t="s">
        <v>259</v>
      </c>
      <c r="E39" s="148"/>
      <c r="F39" s="148"/>
      <c r="G39" s="149" t="s">
        <v>1053</v>
      </c>
      <c r="H39" s="148"/>
      <c r="I39" s="148"/>
      <c r="J39" s="148"/>
      <c r="K39" s="148"/>
      <c r="L39" s="148"/>
      <c r="M39" s="148"/>
      <c r="N39" s="148"/>
      <c r="O39" s="148"/>
      <c r="P39" s="148"/>
      <c r="Q39" s="148"/>
      <c r="R39" s="148"/>
      <c r="S39" s="148"/>
      <c r="T39" s="148"/>
      <c r="U39" s="148"/>
      <c r="V39" s="148"/>
      <c r="W39" s="148"/>
      <c r="X39" s="148"/>
      <c r="Y39" s="148"/>
      <c r="Z39" s="148"/>
      <c r="AA39" s="148"/>
      <c r="AB39" s="148"/>
      <c r="AC39" s="148"/>
      <c r="AD39" s="148"/>
      <c r="AE39" s="148"/>
      <c r="AF39" s="148"/>
      <c r="AG39" s="148"/>
      <c r="AH39" s="148"/>
      <c r="AI39" s="148"/>
      <c r="AJ39" s="148"/>
      <c r="AK39" s="148"/>
      <c r="AL39" s="148"/>
      <c r="AM39" s="148"/>
      <c r="AN39" s="148"/>
      <c r="AO39" s="148"/>
      <c r="AP39" s="148"/>
      <c r="AQ39" s="148"/>
      <c r="AR39" s="148"/>
      <c r="AS39" s="148"/>
      <c r="AT39" s="148"/>
      <c r="AU39" s="148"/>
      <c r="AV39" s="148"/>
      <c r="AW39" s="148"/>
      <c r="AX39" s="148"/>
      <c r="AY39" s="148"/>
      <c r="AZ39" s="148"/>
      <c r="BA39" s="148"/>
      <c r="BB39" s="148"/>
      <c r="BC39" s="148"/>
      <c r="BD39" s="148"/>
      <c r="BE39" s="148"/>
      <c r="BF39" s="148"/>
      <c r="BG39" s="148"/>
    </row>
    <row r="40">
      <c r="A40" s="146" t="s">
        <v>1054</v>
      </c>
      <c r="B40" s="146"/>
      <c r="C40" s="148"/>
      <c r="D40" s="146" t="s">
        <v>259</v>
      </c>
      <c r="E40" s="148"/>
      <c r="F40" s="146" t="s">
        <v>998</v>
      </c>
      <c r="G40" s="149" t="s">
        <v>1055</v>
      </c>
      <c r="H40" s="148"/>
      <c r="I40" s="148"/>
      <c r="J40" s="148"/>
      <c r="K40" s="148"/>
      <c r="L40" s="148"/>
      <c r="M40" s="148"/>
      <c r="N40" s="148"/>
      <c r="O40" s="148"/>
      <c r="P40" s="148"/>
      <c r="Q40" s="148"/>
      <c r="R40" s="148"/>
      <c r="S40" s="148"/>
      <c r="T40" s="148"/>
      <c r="U40" s="148"/>
      <c r="V40" s="148"/>
      <c r="W40" s="148"/>
      <c r="X40" s="148"/>
      <c r="Y40" s="148"/>
      <c r="Z40" s="148"/>
      <c r="AA40" s="148"/>
      <c r="AB40" s="148"/>
      <c r="AC40" s="148"/>
      <c r="AD40" s="148"/>
      <c r="AE40" s="148"/>
      <c r="AF40" s="148"/>
      <c r="AG40" s="148"/>
      <c r="AH40" s="148"/>
      <c r="AI40" s="148"/>
      <c r="AJ40" s="148"/>
      <c r="AK40" s="148"/>
      <c r="AL40" s="148"/>
      <c r="AM40" s="148"/>
      <c r="AN40" s="148"/>
      <c r="AO40" s="148"/>
      <c r="AP40" s="148"/>
      <c r="AQ40" s="148"/>
      <c r="AR40" s="148"/>
      <c r="AS40" s="148"/>
      <c r="AT40" s="148"/>
      <c r="AU40" s="148"/>
      <c r="AV40" s="148"/>
      <c r="AW40" s="148"/>
      <c r="AX40" s="148"/>
      <c r="AY40" s="148"/>
      <c r="AZ40" s="148"/>
      <c r="BA40" s="148"/>
      <c r="BB40" s="148"/>
      <c r="BC40" s="148"/>
      <c r="BD40" s="148"/>
      <c r="BE40" s="148"/>
      <c r="BF40" s="148"/>
      <c r="BG40" s="148"/>
    </row>
    <row r="41">
      <c r="A41" s="146" t="s">
        <v>1056</v>
      </c>
      <c r="B41" s="146"/>
      <c r="C41" s="146"/>
      <c r="D41" s="146" t="s">
        <v>259</v>
      </c>
      <c r="E41" s="148"/>
      <c r="F41" s="148"/>
      <c r="G41" s="149" t="s">
        <v>1057</v>
      </c>
      <c r="H41" s="148"/>
      <c r="I41" s="148"/>
      <c r="J41" s="148"/>
      <c r="K41" s="148"/>
      <c r="L41" s="148"/>
      <c r="M41" s="148"/>
      <c r="N41" s="148"/>
      <c r="O41" s="148"/>
      <c r="P41" s="148"/>
      <c r="Q41" s="148"/>
      <c r="R41" s="148"/>
      <c r="S41" s="148"/>
      <c r="T41" s="148"/>
      <c r="U41" s="148"/>
      <c r="V41" s="148"/>
      <c r="W41" s="148"/>
      <c r="X41" s="148"/>
      <c r="Y41" s="148"/>
      <c r="Z41" s="148"/>
      <c r="AA41" s="148"/>
      <c r="AB41" s="148"/>
      <c r="AC41" s="148"/>
      <c r="AD41" s="148"/>
      <c r="AE41" s="148"/>
      <c r="AF41" s="148"/>
      <c r="AG41" s="148"/>
      <c r="AH41" s="148"/>
      <c r="AI41" s="148"/>
      <c r="AJ41" s="148"/>
      <c r="AK41" s="148"/>
      <c r="AL41" s="148"/>
      <c r="AM41" s="148"/>
      <c r="AN41" s="148"/>
      <c r="AO41" s="148"/>
      <c r="AP41" s="148"/>
      <c r="AQ41" s="148"/>
      <c r="AR41" s="148"/>
      <c r="AS41" s="148"/>
      <c r="AT41" s="148"/>
      <c r="AU41" s="148"/>
      <c r="AV41" s="148"/>
      <c r="AW41" s="148"/>
      <c r="AX41" s="148"/>
      <c r="AY41" s="148"/>
      <c r="AZ41" s="148"/>
      <c r="BA41" s="148"/>
      <c r="BB41" s="148"/>
      <c r="BC41" s="148"/>
      <c r="BD41" s="148"/>
      <c r="BE41" s="148"/>
      <c r="BF41" s="148"/>
      <c r="BG41" s="148"/>
    </row>
    <row r="42">
      <c r="A42" s="146" t="s">
        <v>1058</v>
      </c>
      <c r="B42" s="146"/>
      <c r="C42" s="146"/>
      <c r="D42" s="146" t="s">
        <v>276</v>
      </c>
      <c r="E42" s="148"/>
      <c r="F42" s="146" t="s">
        <v>952</v>
      </c>
      <c r="G42" s="149" t="s">
        <v>1059</v>
      </c>
      <c r="H42" s="148"/>
      <c r="I42" s="148"/>
      <c r="J42" s="148"/>
      <c r="K42" s="148"/>
      <c r="L42" s="148"/>
      <c r="M42" s="148"/>
      <c r="N42" s="148"/>
      <c r="O42" s="148"/>
      <c r="P42" s="148"/>
      <c r="Q42" s="148"/>
      <c r="R42" s="148"/>
      <c r="S42" s="148"/>
      <c r="T42" s="148"/>
      <c r="U42" s="148"/>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c r="AR42" s="148"/>
      <c r="AS42" s="148"/>
      <c r="AT42" s="148"/>
      <c r="AU42" s="148"/>
      <c r="AV42" s="148"/>
      <c r="AW42" s="148"/>
      <c r="AX42" s="148"/>
      <c r="AY42" s="148"/>
      <c r="AZ42" s="148"/>
      <c r="BA42" s="148"/>
      <c r="BB42" s="148"/>
      <c r="BC42" s="148"/>
      <c r="BD42" s="148"/>
      <c r="BE42" s="148"/>
      <c r="BF42" s="148"/>
      <c r="BG42" s="148"/>
    </row>
    <row r="43">
      <c r="A43" s="146" t="s">
        <v>1060</v>
      </c>
      <c r="B43" s="146"/>
      <c r="C43" s="148"/>
      <c r="D43" s="146" t="s">
        <v>291</v>
      </c>
      <c r="E43" s="148"/>
      <c r="F43" s="146" t="s">
        <v>952</v>
      </c>
      <c r="G43" s="149" t="s">
        <v>1061</v>
      </c>
      <c r="H43" s="148"/>
      <c r="I43" s="148"/>
      <c r="J43" s="148"/>
      <c r="K43" s="148"/>
      <c r="L43" s="146" t="s">
        <v>949</v>
      </c>
      <c r="M43" s="146" t="s">
        <v>297</v>
      </c>
      <c r="N43" s="148"/>
      <c r="O43" s="148"/>
      <c r="P43" s="148"/>
      <c r="Q43" s="148"/>
      <c r="R43" s="148"/>
      <c r="S43" s="148"/>
      <c r="T43" s="148"/>
      <c r="U43" s="148"/>
      <c r="V43" s="148"/>
      <c r="W43" s="148"/>
      <c r="X43" s="148"/>
      <c r="Y43" s="148"/>
      <c r="Z43" s="148"/>
      <c r="AA43" s="148"/>
      <c r="AB43" s="148"/>
      <c r="AC43" s="148"/>
      <c r="AD43" s="148"/>
      <c r="AE43" s="148"/>
      <c r="AF43" s="148"/>
      <c r="AG43" s="148"/>
      <c r="AH43" s="148"/>
      <c r="AI43" s="148"/>
      <c r="AJ43" s="148"/>
      <c r="AK43" s="148"/>
      <c r="AL43" s="148"/>
      <c r="AM43" s="148"/>
      <c r="AN43" s="148"/>
      <c r="AO43" s="148"/>
      <c r="AP43" s="148"/>
      <c r="AQ43" s="148"/>
      <c r="AR43" s="148"/>
      <c r="AS43" s="148"/>
      <c r="AT43" s="148"/>
      <c r="AU43" s="148"/>
      <c r="AV43" s="148"/>
      <c r="AW43" s="148"/>
      <c r="AX43" s="148"/>
      <c r="AY43" s="148"/>
      <c r="AZ43" s="148"/>
      <c r="BA43" s="148"/>
      <c r="BB43" s="148"/>
      <c r="BC43" s="148"/>
      <c r="BD43" s="148"/>
      <c r="BE43" s="148"/>
      <c r="BF43" s="148"/>
      <c r="BG43" s="148"/>
    </row>
    <row r="44">
      <c r="A44" s="146" t="s">
        <v>1062</v>
      </c>
      <c r="B44" s="146"/>
      <c r="C44" s="148"/>
      <c r="D44" s="146" t="s">
        <v>304</v>
      </c>
      <c r="E44" s="148"/>
      <c r="F44" s="146" t="s">
        <v>1001</v>
      </c>
      <c r="G44" s="149" t="s">
        <v>1063</v>
      </c>
      <c r="H44" s="146" t="s">
        <v>952</v>
      </c>
      <c r="I44" s="150" t="s">
        <v>1064</v>
      </c>
      <c r="J44" s="146" t="s">
        <v>952</v>
      </c>
      <c r="K44" s="150" t="s">
        <v>1065</v>
      </c>
      <c r="L44" s="146" t="s">
        <v>949</v>
      </c>
      <c r="M44" s="146" t="s">
        <v>1066</v>
      </c>
      <c r="N44" s="148"/>
      <c r="O44" s="148"/>
      <c r="P44" s="148"/>
      <c r="Q44" s="148"/>
      <c r="R44" s="148"/>
      <c r="S44" s="148"/>
      <c r="T44" s="148"/>
      <c r="U44" s="148"/>
      <c r="V44" s="148"/>
      <c r="W44" s="148"/>
      <c r="X44" s="148"/>
      <c r="Y44" s="148"/>
      <c r="Z44" s="148"/>
      <c r="AA44" s="148"/>
      <c r="AB44" s="148"/>
      <c r="AC44" s="148"/>
      <c r="AD44" s="148"/>
      <c r="AE44" s="148"/>
      <c r="AF44" s="148"/>
      <c r="AG44" s="148"/>
      <c r="AH44" s="148"/>
      <c r="AI44" s="148"/>
      <c r="AJ44" s="148"/>
      <c r="AK44" s="148"/>
      <c r="AL44" s="148"/>
      <c r="AM44" s="148"/>
      <c r="AN44" s="148"/>
      <c r="AO44" s="148"/>
      <c r="AP44" s="148"/>
      <c r="AQ44" s="148"/>
      <c r="AR44" s="148"/>
      <c r="AS44" s="148"/>
      <c r="AT44" s="148"/>
      <c r="AU44" s="148"/>
      <c r="AV44" s="148"/>
      <c r="AW44" s="148"/>
      <c r="AX44" s="148"/>
      <c r="AY44" s="148"/>
      <c r="AZ44" s="148"/>
      <c r="BA44" s="148"/>
      <c r="BB44" s="148"/>
      <c r="BC44" s="148"/>
      <c r="BD44" s="148"/>
      <c r="BE44" s="148"/>
      <c r="BF44" s="148"/>
      <c r="BG44" s="148"/>
    </row>
    <row r="45">
      <c r="A45" s="146" t="s">
        <v>1067</v>
      </c>
      <c r="B45" s="146"/>
      <c r="C45" s="146"/>
      <c r="D45" s="146" t="s">
        <v>304</v>
      </c>
      <c r="E45" s="148"/>
      <c r="F45" s="146" t="s">
        <v>952</v>
      </c>
      <c r="G45" s="149" t="s">
        <v>1064</v>
      </c>
      <c r="H45" s="148"/>
      <c r="I45" s="148"/>
      <c r="J45" s="148"/>
      <c r="K45" s="148"/>
      <c r="L45" s="148"/>
      <c r="M45" s="148"/>
      <c r="N45" s="148"/>
      <c r="O45" s="148"/>
      <c r="P45" s="148"/>
      <c r="Q45" s="148"/>
      <c r="R45" s="148"/>
      <c r="S45" s="148"/>
      <c r="T45" s="148"/>
      <c r="U45" s="148"/>
      <c r="V45" s="148"/>
      <c r="W45" s="148"/>
      <c r="X45" s="148"/>
      <c r="Y45" s="148"/>
      <c r="Z45" s="148"/>
      <c r="AA45" s="148"/>
      <c r="AB45" s="148"/>
      <c r="AC45" s="148"/>
      <c r="AD45" s="148"/>
      <c r="AE45" s="148"/>
      <c r="AF45" s="148"/>
      <c r="AG45" s="148"/>
      <c r="AH45" s="148"/>
      <c r="AI45" s="148"/>
      <c r="AJ45" s="148"/>
      <c r="AK45" s="148"/>
      <c r="AL45" s="148"/>
      <c r="AM45" s="148"/>
      <c r="AN45" s="148"/>
      <c r="AO45" s="148"/>
      <c r="AP45" s="148"/>
      <c r="AQ45" s="148"/>
      <c r="AR45" s="148"/>
      <c r="AS45" s="148"/>
      <c r="AT45" s="148"/>
      <c r="AU45" s="148"/>
      <c r="AV45" s="148"/>
      <c r="AW45" s="148"/>
      <c r="AX45" s="148"/>
      <c r="AY45" s="148"/>
      <c r="AZ45" s="148"/>
      <c r="BA45" s="148"/>
      <c r="BB45" s="148"/>
      <c r="BC45" s="148"/>
      <c r="BD45" s="148"/>
      <c r="BE45" s="148"/>
      <c r="BF45" s="148"/>
      <c r="BG45" s="148"/>
    </row>
    <row r="46">
      <c r="A46" s="146" t="s">
        <v>1068</v>
      </c>
      <c r="B46" s="146"/>
      <c r="C46" s="148"/>
      <c r="D46" s="146" t="s">
        <v>323</v>
      </c>
      <c r="E46" s="148"/>
      <c r="F46" s="148"/>
      <c r="G46" s="149" t="s">
        <v>1069</v>
      </c>
      <c r="H46" s="148"/>
      <c r="I46" s="148"/>
      <c r="J46" s="148"/>
      <c r="K46" s="148"/>
      <c r="L46" s="146" t="s">
        <v>949</v>
      </c>
      <c r="M46" s="146" t="s">
        <v>1070</v>
      </c>
      <c r="N46" s="148"/>
      <c r="O46" s="148"/>
      <c r="P46" s="148"/>
      <c r="Q46" s="148"/>
      <c r="R46" s="148"/>
      <c r="S46" s="148"/>
      <c r="T46" s="148"/>
      <c r="U46" s="148"/>
      <c r="V46" s="148"/>
      <c r="W46" s="148"/>
      <c r="X46" s="148"/>
      <c r="Y46" s="148"/>
      <c r="Z46" s="148"/>
      <c r="AA46" s="148"/>
      <c r="AB46" s="148"/>
      <c r="AC46" s="148"/>
      <c r="AD46" s="148"/>
      <c r="AE46" s="148"/>
      <c r="AF46" s="148"/>
      <c r="AG46" s="148"/>
      <c r="AH46" s="148"/>
      <c r="AI46" s="148"/>
      <c r="AJ46" s="148"/>
      <c r="AK46" s="148"/>
      <c r="AL46" s="148"/>
      <c r="AM46" s="148"/>
      <c r="AN46" s="148"/>
      <c r="AO46" s="148"/>
      <c r="AP46" s="148"/>
      <c r="AQ46" s="148"/>
      <c r="AR46" s="148"/>
      <c r="AS46" s="148"/>
      <c r="AT46" s="148"/>
      <c r="AU46" s="148"/>
      <c r="AV46" s="148"/>
      <c r="AW46" s="148"/>
      <c r="AX46" s="148"/>
      <c r="AY46" s="148"/>
      <c r="AZ46" s="148"/>
      <c r="BA46" s="148"/>
      <c r="BB46" s="148"/>
      <c r="BC46" s="148"/>
      <c r="BD46" s="148"/>
      <c r="BE46" s="148"/>
      <c r="BF46" s="148"/>
      <c r="BG46" s="148"/>
    </row>
    <row r="47">
      <c r="A47" s="146" t="s">
        <v>1071</v>
      </c>
      <c r="B47" s="146"/>
      <c r="C47" s="148"/>
      <c r="D47" s="146" t="s">
        <v>323</v>
      </c>
      <c r="E47" s="148"/>
      <c r="F47" s="146" t="s">
        <v>952</v>
      </c>
      <c r="G47" s="152" t="str">
        <f>+57 310 548 0378</f>
        <v>#ERROR!</v>
      </c>
      <c r="H47" s="148"/>
      <c r="I47" s="148"/>
      <c r="J47" s="148"/>
      <c r="K47" s="148"/>
      <c r="L47" s="146" t="s">
        <v>954</v>
      </c>
      <c r="M47" s="146" t="s">
        <v>1072</v>
      </c>
      <c r="N47" s="148"/>
      <c r="O47" s="148"/>
      <c r="P47" s="148"/>
      <c r="Q47" s="148"/>
      <c r="R47" s="148"/>
      <c r="S47" s="148"/>
      <c r="T47" s="148"/>
      <c r="U47" s="148"/>
      <c r="V47" s="148"/>
      <c r="W47" s="148"/>
      <c r="X47" s="148"/>
      <c r="Y47" s="148"/>
      <c r="Z47" s="148"/>
      <c r="AA47" s="148"/>
      <c r="AB47" s="148"/>
      <c r="AC47" s="148"/>
      <c r="AD47" s="148"/>
      <c r="AE47" s="148"/>
      <c r="AF47" s="148"/>
      <c r="AG47" s="148"/>
      <c r="AH47" s="148"/>
      <c r="AI47" s="148"/>
      <c r="AJ47" s="148"/>
      <c r="AK47" s="148"/>
      <c r="AL47" s="148"/>
      <c r="AM47" s="148"/>
      <c r="AN47" s="148"/>
      <c r="AO47" s="148"/>
      <c r="AP47" s="148"/>
      <c r="AQ47" s="148"/>
      <c r="AR47" s="148"/>
      <c r="AS47" s="148"/>
      <c r="AT47" s="148"/>
      <c r="AU47" s="148"/>
      <c r="AV47" s="148"/>
      <c r="AW47" s="148"/>
      <c r="AX47" s="148"/>
      <c r="AY47" s="148"/>
      <c r="AZ47" s="148"/>
      <c r="BA47" s="148"/>
      <c r="BB47" s="148"/>
      <c r="BC47" s="148"/>
      <c r="BD47" s="148"/>
      <c r="BE47" s="148"/>
      <c r="BF47" s="148"/>
      <c r="BG47" s="148"/>
    </row>
    <row r="48">
      <c r="A48" s="146" t="s">
        <v>1073</v>
      </c>
      <c r="B48" s="146"/>
      <c r="C48" s="148"/>
      <c r="D48" s="146" t="s">
        <v>345</v>
      </c>
      <c r="E48" s="148"/>
      <c r="F48" s="146" t="s">
        <v>952</v>
      </c>
      <c r="G48" s="152" t="str">
        <f>+57 317 637 2549</f>
        <v>#ERROR!</v>
      </c>
      <c r="H48" s="148"/>
      <c r="I48" s="148"/>
      <c r="J48" s="148"/>
      <c r="K48" s="148"/>
      <c r="L48" s="146" t="s">
        <v>959</v>
      </c>
      <c r="M48" s="146" t="s">
        <v>1074</v>
      </c>
      <c r="N48" s="146" t="s">
        <v>960</v>
      </c>
      <c r="O48" s="146" t="s">
        <v>1075</v>
      </c>
      <c r="P48" s="148"/>
      <c r="Q48" s="148"/>
      <c r="R48" s="148"/>
      <c r="S48" s="148"/>
      <c r="T48" s="148"/>
      <c r="U48" s="148"/>
      <c r="V48" s="148"/>
      <c r="W48" s="148"/>
      <c r="X48" s="148"/>
      <c r="Y48" s="148"/>
      <c r="Z48" s="148"/>
      <c r="AA48" s="148"/>
      <c r="AB48" s="148"/>
      <c r="AC48" s="148"/>
      <c r="AD48" s="148"/>
      <c r="AE48" s="148"/>
      <c r="AF48" s="148"/>
      <c r="AG48" s="148"/>
      <c r="AH48" s="148"/>
      <c r="AI48" s="148"/>
      <c r="AJ48" s="148"/>
      <c r="AK48" s="148"/>
      <c r="AL48" s="148"/>
      <c r="AM48" s="148"/>
      <c r="AN48" s="148"/>
      <c r="AO48" s="148"/>
      <c r="AP48" s="148"/>
      <c r="AQ48" s="148"/>
      <c r="AR48" s="148"/>
      <c r="AS48" s="148"/>
      <c r="AT48" s="148"/>
      <c r="AU48" s="148"/>
      <c r="AV48" s="148"/>
      <c r="AW48" s="148"/>
      <c r="AX48" s="148"/>
      <c r="AY48" s="148"/>
      <c r="AZ48" s="148"/>
      <c r="BA48" s="148"/>
      <c r="BB48" s="148"/>
      <c r="BC48" s="148"/>
      <c r="BD48" s="148"/>
      <c r="BE48" s="148"/>
      <c r="BF48" s="148"/>
      <c r="BG48" s="148"/>
    </row>
    <row r="49">
      <c r="A49" s="146" t="s">
        <v>1076</v>
      </c>
      <c r="B49" s="146"/>
      <c r="C49" s="148"/>
      <c r="D49" s="146" t="s">
        <v>345</v>
      </c>
      <c r="E49" s="148"/>
      <c r="F49" s="146" t="s">
        <v>952</v>
      </c>
      <c r="G49" s="152" t="str">
        <f>+57 317 853 8171</f>
        <v>#ERROR!</v>
      </c>
      <c r="H49" s="148"/>
      <c r="I49" s="148"/>
      <c r="J49" s="148"/>
      <c r="K49" s="148"/>
      <c r="L49" s="146" t="s">
        <v>954</v>
      </c>
      <c r="M49" s="146" t="s">
        <v>1077</v>
      </c>
      <c r="N49" s="148"/>
      <c r="O49" s="148"/>
      <c r="P49" s="148"/>
      <c r="Q49" s="148"/>
      <c r="R49" s="148"/>
      <c r="S49" s="148"/>
      <c r="T49" s="148"/>
      <c r="U49" s="148"/>
      <c r="V49" s="148"/>
      <c r="W49" s="148"/>
      <c r="X49" s="148"/>
      <c r="Y49" s="148"/>
      <c r="Z49" s="148"/>
      <c r="AA49" s="148"/>
      <c r="AB49" s="148"/>
      <c r="AC49" s="148"/>
      <c r="AD49" s="148"/>
      <c r="AE49" s="148"/>
      <c r="AF49" s="148"/>
      <c r="AG49" s="148"/>
      <c r="AH49" s="148"/>
      <c r="AI49" s="148"/>
      <c r="AJ49" s="148"/>
      <c r="AK49" s="148"/>
      <c r="AL49" s="148"/>
      <c r="AM49" s="148"/>
      <c r="AN49" s="148"/>
      <c r="AO49" s="148"/>
      <c r="AP49" s="148"/>
      <c r="AQ49" s="148"/>
      <c r="AR49" s="148"/>
      <c r="AS49" s="148"/>
      <c r="AT49" s="148"/>
      <c r="AU49" s="148"/>
      <c r="AV49" s="148"/>
      <c r="AW49" s="148"/>
      <c r="AX49" s="148"/>
      <c r="AY49" s="148"/>
      <c r="AZ49" s="148"/>
      <c r="BA49" s="148"/>
      <c r="BB49" s="148"/>
      <c r="BC49" s="148"/>
      <c r="BD49" s="148"/>
      <c r="BE49" s="148"/>
      <c r="BF49" s="148"/>
      <c r="BG49" s="148"/>
    </row>
    <row r="50">
      <c r="A50" s="146" t="s">
        <v>1078</v>
      </c>
      <c r="B50" s="146"/>
      <c r="C50" s="148"/>
      <c r="D50" s="146" t="s">
        <v>361</v>
      </c>
      <c r="E50" s="148"/>
      <c r="F50" s="148"/>
      <c r="G50" s="147" t="s">
        <v>1079</v>
      </c>
      <c r="H50" s="148"/>
      <c r="I50" s="148"/>
      <c r="J50" s="148"/>
      <c r="K50" s="148"/>
      <c r="L50" s="146" t="s">
        <v>949</v>
      </c>
      <c r="M50" s="146" t="s">
        <v>1080</v>
      </c>
      <c r="N50" s="148"/>
      <c r="O50" s="148"/>
      <c r="P50" s="148"/>
      <c r="Q50" s="148"/>
      <c r="R50" s="148"/>
      <c r="S50" s="148"/>
      <c r="T50" s="148"/>
      <c r="U50" s="148"/>
      <c r="V50" s="148"/>
      <c r="W50" s="148"/>
      <c r="X50" s="148"/>
      <c r="Y50" s="148"/>
      <c r="Z50" s="148"/>
      <c r="AA50" s="148"/>
      <c r="AB50" s="148"/>
      <c r="AC50" s="148"/>
      <c r="AD50" s="148"/>
      <c r="AE50" s="148"/>
      <c r="AF50" s="148"/>
      <c r="AG50" s="148"/>
      <c r="AH50" s="148"/>
      <c r="AI50" s="148"/>
      <c r="AJ50" s="148"/>
      <c r="AK50" s="148"/>
      <c r="AL50" s="148"/>
      <c r="AM50" s="148"/>
      <c r="AN50" s="148"/>
      <c r="AO50" s="148"/>
      <c r="AP50" s="148"/>
      <c r="AQ50" s="148"/>
      <c r="AR50" s="148"/>
      <c r="AS50" s="148"/>
      <c r="AT50" s="148"/>
      <c r="AU50" s="148"/>
      <c r="AV50" s="148"/>
      <c r="AW50" s="148"/>
      <c r="AX50" s="148"/>
      <c r="AY50" s="148"/>
      <c r="AZ50" s="148"/>
      <c r="BA50" s="148"/>
      <c r="BB50" s="148"/>
      <c r="BC50" s="148"/>
      <c r="BD50" s="148"/>
      <c r="BE50" s="148"/>
      <c r="BF50" s="148"/>
      <c r="BG50" s="148"/>
    </row>
    <row r="51">
      <c r="A51" s="146" t="s">
        <v>1081</v>
      </c>
      <c r="B51" s="146"/>
      <c r="C51" s="148"/>
      <c r="D51" s="146" t="s">
        <v>361</v>
      </c>
      <c r="E51" s="148"/>
      <c r="F51" s="148"/>
      <c r="G51" s="152"/>
      <c r="H51" s="148"/>
      <c r="I51" s="148"/>
      <c r="J51" s="148"/>
      <c r="K51" s="148"/>
      <c r="L51" s="146" t="s">
        <v>949</v>
      </c>
      <c r="M51" s="146" t="s">
        <v>1082</v>
      </c>
      <c r="N51" s="148"/>
      <c r="O51" s="148"/>
      <c r="P51" s="148"/>
      <c r="Q51" s="148"/>
      <c r="R51" s="148"/>
      <c r="S51" s="148"/>
      <c r="T51" s="148"/>
      <c r="U51" s="148"/>
      <c r="V51" s="148"/>
      <c r="W51" s="148"/>
      <c r="X51" s="148"/>
      <c r="Y51" s="148"/>
      <c r="Z51" s="148"/>
      <c r="AA51" s="148"/>
      <c r="AB51" s="148"/>
      <c r="AC51" s="148"/>
      <c r="AD51" s="148"/>
      <c r="AE51" s="148"/>
      <c r="AF51" s="148"/>
      <c r="AG51" s="148"/>
      <c r="AH51" s="148"/>
      <c r="AI51" s="148"/>
      <c r="AJ51" s="148"/>
      <c r="AK51" s="148"/>
      <c r="AL51" s="148"/>
      <c r="AM51" s="148"/>
      <c r="AN51" s="148"/>
      <c r="AO51" s="148"/>
      <c r="AP51" s="148"/>
      <c r="AQ51" s="148"/>
      <c r="AR51" s="148"/>
      <c r="AS51" s="148"/>
      <c r="AT51" s="148"/>
      <c r="AU51" s="148"/>
      <c r="AV51" s="148"/>
      <c r="AW51" s="148"/>
      <c r="AX51" s="148"/>
      <c r="AY51" s="148"/>
      <c r="AZ51" s="148"/>
      <c r="BA51" s="148"/>
      <c r="BB51" s="148"/>
      <c r="BC51" s="148"/>
      <c r="BD51" s="148"/>
      <c r="BE51" s="148"/>
      <c r="BF51" s="148"/>
      <c r="BG51" s="148"/>
    </row>
    <row r="52">
      <c r="A52" s="146" t="s">
        <v>1083</v>
      </c>
      <c r="B52" s="146"/>
      <c r="C52" s="146"/>
      <c r="D52" s="146" t="s">
        <v>361</v>
      </c>
      <c r="E52" s="148"/>
      <c r="F52" s="148"/>
      <c r="G52" s="147" t="s">
        <v>1084</v>
      </c>
      <c r="H52" s="148"/>
      <c r="I52" s="148"/>
      <c r="J52" s="148"/>
      <c r="K52" s="148"/>
      <c r="L52" s="146" t="s">
        <v>949</v>
      </c>
      <c r="M52" s="146" t="s">
        <v>1085</v>
      </c>
      <c r="N52" s="148"/>
      <c r="O52" s="148"/>
      <c r="P52" s="148"/>
      <c r="Q52" s="148"/>
      <c r="R52" s="146"/>
      <c r="S52" s="146"/>
      <c r="T52" s="148"/>
      <c r="U52" s="148"/>
      <c r="V52" s="148"/>
      <c r="W52" s="148"/>
      <c r="X52" s="148"/>
      <c r="Y52" s="146" t="s">
        <v>1086</v>
      </c>
      <c r="Z52" s="148"/>
      <c r="AA52" s="148"/>
      <c r="AB52" s="148"/>
      <c r="AC52" s="148"/>
      <c r="AD52" s="148"/>
      <c r="AE52" s="148"/>
      <c r="AF52" s="148"/>
      <c r="AG52" s="148"/>
      <c r="AH52" s="148"/>
      <c r="AI52" s="148"/>
      <c r="AJ52" s="148"/>
      <c r="AK52" s="148"/>
      <c r="AL52" s="148"/>
      <c r="AM52" s="148"/>
      <c r="AN52" s="148"/>
      <c r="AO52" s="148"/>
      <c r="AP52" s="148"/>
      <c r="AQ52" s="148"/>
      <c r="AR52" s="148"/>
      <c r="AS52" s="148"/>
      <c r="AT52" s="148"/>
      <c r="AU52" s="148"/>
      <c r="AV52" s="148"/>
      <c r="AW52" s="148"/>
      <c r="AX52" s="148"/>
      <c r="AY52" s="148"/>
      <c r="AZ52" s="148"/>
      <c r="BA52" s="148"/>
      <c r="BB52" s="148"/>
      <c r="BC52" s="148"/>
      <c r="BD52" s="148"/>
      <c r="BE52" s="148"/>
      <c r="BF52" s="148"/>
      <c r="BG52" s="148"/>
    </row>
    <row r="53">
      <c r="A53" s="146" t="s">
        <v>1087</v>
      </c>
      <c r="B53" s="146"/>
      <c r="C53" s="146"/>
      <c r="D53" s="146" t="s">
        <v>361</v>
      </c>
      <c r="E53" s="148"/>
      <c r="F53" s="148"/>
      <c r="G53" s="153" t="s">
        <v>1088</v>
      </c>
      <c r="H53" s="148"/>
      <c r="I53" s="148"/>
      <c r="J53" s="148"/>
      <c r="K53" s="148"/>
      <c r="L53" s="146" t="s">
        <v>949</v>
      </c>
      <c r="M53" s="146" t="s">
        <v>371</v>
      </c>
      <c r="N53" s="148"/>
      <c r="O53" s="148"/>
      <c r="P53" s="148"/>
      <c r="Q53" s="148"/>
      <c r="R53" s="148"/>
      <c r="S53" s="148"/>
      <c r="T53" s="148"/>
      <c r="U53" s="148"/>
      <c r="V53" s="148"/>
      <c r="W53" s="148"/>
      <c r="X53" s="148"/>
      <c r="Y53" s="148"/>
      <c r="Z53" s="148"/>
      <c r="AA53" s="148"/>
      <c r="AB53" s="148"/>
      <c r="AC53" s="148"/>
      <c r="AD53" s="148"/>
      <c r="AE53" s="148"/>
      <c r="AF53" s="148"/>
      <c r="AG53" s="148"/>
      <c r="AH53" s="148"/>
      <c r="AI53" s="148"/>
      <c r="AJ53" s="148"/>
      <c r="AK53" s="148"/>
      <c r="AL53" s="148"/>
      <c r="AM53" s="148"/>
      <c r="AN53" s="148"/>
      <c r="AO53" s="148"/>
      <c r="AP53" s="148"/>
      <c r="AQ53" s="148"/>
      <c r="AR53" s="148"/>
      <c r="AS53" s="148"/>
      <c r="AT53" s="148"/>
      <c r="AU53" s="148"/>
      <c r="AV53" s="148"/>
      <c r="AW53" s="148"/>
      <c r="AX53" s="148"/>
      <c r="AY53" s="148"/>
      <c r="AZ53" s="148"/>
      <c r="BA53" s="148"/>
      <c r="BB53" s="148"/>
      <c r="BC53" s="148"/>
      <c r="BD53" s="148"/>
      <c r="BE53" s="148"/>
      <c r="BF53" s="148"/>
      <c r="BG53" s="148"/>
    </row>
    <row r="54">
      <c r="A54" s="146" t="s">
        <v>1089</v>
      </c>
      <c r="B54" s="146"/>
      <c r="C54" s="148"/>
      <c r="D54" s="146" t="s">
        <v>401</v>
      </c>
      <c r="E54" s="148"/>
      <c r="F54" s="146" t="s">
        <v>942</v>
      </c>
      <c r="G54" s="152" t="str">
        <f>+57 320 253 7596</f>
        <v>#ERROR!</v>
      </c>
      <c r="H54" s="148"/>
      <c r="I54" s="148"/>
      <c r="J54" s="148"/>
      <c r="K54" s="148"/>
      <c r="L54" s="146" t="s">
        <v>946</v>
      </c>
      <c r="M54" s="146" t="s">
        <v>412</v>
      </c>
      <c r="N54" s="148"/>
      <c r="O54" s="148"/>
      <c r="P54" s="148"/>
      <c r="Q54" s="148"/>
      <c r="R54" s="148"/>
      <c r="S54" s="148"/>
      <c r="T54" s="148"/>
      <c r="U54" s="148"/>
      <c r="V54" s="148"/>
      <c r="W54" s="148"/>
      <c r="X54" s="148"/>
      <c r="Y54" s="148"/>
      <c r="Z54" s="148"/>
      <c r="AA54" s="148"/>
      <c r="AB54" s="148"/>
      <c r="AC54" s="148"/>
      <c r="AD54" s="148"/>
      <c r="AE54" s="148"/>
      <c r="AF54" s="148"/>
      <c r="AG54" s="148"/>
      <c r="AH54" s="148"/>
      <c r="AI54" s="148"/>
      <c r="AJ54" s="148"/>
      <c r="AK54" s="148"/>
      <c r="AL54" s="148"/>
      <c r="AM54" s="148"/>
      <c r="AN54" s="148"/>
      <c r="AO54" s="148"/>
      <c r="AP54" s="148"/>
      <c r="AQ54" s="148"/>
      <c r="AR54" s="148"/>
      <c r="AS54" s="148"/>
      <c r="AT54" s="148"/>
      <c r="AU54" s="148"/>
      <c r="AV54" s="148"/>
      <c r="AW54" s="148"/>
      <c r="AX54" s="148"/>
      <c r="AY54" s="148"/>
      <c r="AZ54" s="148"/>
      <c r="BA54" s="148"/>
      <c r="BB54" s="148"/>
      <c r="BC54" s="148"/>
      <c r="BD54" s="148"/>
      <c r="BE54" s="148"/>
      <c r="BF54" s="148"/>
      <c r="BG54" s="148"/>
    </row>
    <row r="55">
      <c r="A55" s="146" t="s">
        <v>1090</v>
      </c>
      <c r="B55" s="146"/>
      <c r="C55" s="148"/>
      <c r="D55" s="146" t="s">
        <v>401</v>
      </c>
      <c r="E55" s="148"/>
      <c r="F55" s="146" t="s">
        <v>952</v>
      </c>
      <c r="G55" s="147" t="s">
        <v>1091</v>
      </c>
      <c r="H55" s="148"/>
      <c r="I55" s="148"/>
      <c r="J55" s="148"/>
      <c r="K55" s="148"/>
      <c r="L55" s="146" t="s">
        <v>954</v>
      </c>
      <c r="M55" s="146" t="s">
        <v>1092</v>
      </c>
      <c r="N55" s="148"/>
      <c r="O55" s="148"/>
      <c r="P55" s="148"/>
      <c r="Q55" s="148"/>
      <c r="R55" s="148"/>
      <c r="S55" s="148"/>
      <c r="T55" s="148"/>
      <c r="U55" s="148"/>
      <c r="V55" s="148"/>
      <c r="W55" s="148"/>
      <c r="X55" s="148"/>
      <c r="Y55" s="148"/>
      <c r="Z55" s="148"/>
      <c r="AA55" s="148"/>
      <c r="AB55" s="148"/>
      <c r="AC55" s="148"/>
      <c r="AD55" s="148"/>
      <c r="AE55" s="148"/>
      <c r="AF55" s="148"/>
      <c r="AG55" s="148"/>
      <c r="AH55" s="148"/>
      <c r="AI55" s="148"/>
      <c r="AJ55" s="148"/>
      <c r="AK55" s="148"/>
      <c r="AL55" s="148"/>
      <c r="AM55" s="148"/>
      <c r="AN55" s="148"/>
      <c r="AO55" s="148"/>
      <c r="AP55" s="148"/>
      <c r="AQ55" s="148"/>
      <c r="AR55" s="148"/>
      <c r="AS55" s="148"/>
      <c r="AT55" s="148"/>
      <c r="AU55" s="148"/>
      <c r="AV55" s="148"/>
      <c r="AW55" s="148"/>
      <c r="AX55" s="148"/>
      <c r="AY55" s="148"/>
      <c r="AZ55" s="148"/>
      <c r="BA55" s="148"/>
      <c r="BB55" s="148"/>
      <c r="BC55" s="148"/>
      <c r="BD55" s="148"/>
      <c r="BE55" s="148"/>
      <c r="BF55" s="148"/>
      <c r="BG55" s="148"/>
    </row>
    <row r="56">
      <c r="A56" s="146" t="s">
        <v>1093</v>
      </c>
      <c r="B56" s="146"/>
      <c r="C56" s="146"/>
      <c r="D56" s="146" t="s">
        <v>401</v>
      </c>
      <c r="E56" s="148"/>
      <c r="F56" s="146" t="s">
        <v>952</v>
      </c>
      <c r="G56" s="147" t="s">
        <v>1094</v>
      </c>
      <c r="H56" s="148"/>
      <c r="I56" s="148"/>
      <c r="J56" s="148"/>
      <c r="K56" s="148"/>
      <c r="L56" s="148"/>
      <c r="M56" s="148"/>
      <c r="N56" s="148"/>
      <c r="O56" s="148"/>
      <c r="P56" s="148"/>
      <c r="Q56" s="148"/>
      <c r="R56" s="148"/>
      <c r="S56" s="148"/>
      <c r="T56" s="148"/>
      <c r="U56" s="148"/>
      <c r="V56" s="148"/>
      <c r="W56" s="148"/>
      <c r="X56" s="148"/>
      <c r="Y56" s="148"/>
      <c r="Z56" s="148"/>
      <c r="AA56" s="148"/>
      <c r="AB56" s="148"/>
      <c r="AC56" s="148"/>
      <c r="AD56" s="148"/>
      <c r="AE56" s="148"/>
      <c r="AF56" s="148"/>
      <c r="AG56" s="148"/>
      <c r="AH56" s="148"/>
      <c r="AI56" s="148"/>
      <c r="AJ56" s="148"/>
      <c r="AK56" s="148"/>
      <c r="AL56" s="148"/>
      <c r="AM56" s="148"/>
      <c r="AN56" s="148"/>
      <c r="AO56" s="148"/>
      <c r="AP56" s="148"/>
      <c r="AQ56" s="148"/>
      <c r="AR56" s="148"/>
      <c r="AS56" s="148"/>
      <c r="AT56" s="148"/>
      <c r="AU56" s="148"/>
      <c r="AV56" s="148"/>
      <c r="AW56" s="148"/>
      <c r="AX56" s="148"/>
      <c r="AY56" s="148"/>
      <c r="AZ56" s="148"/>
      <c r="BA56" s="148"/>
      <c r="BB56" s="148"/>
      <c r="BC56" s="148"/>
      <c r="BD56" s="148"/>
      <c r="BE56" s="148"/>
      <c r="BF56" s="148"/>
      <c r="BG56" s="148"/>
    </row>
    <row r="57">
      <c r="A57" s="146"/>
      <c r="B57" s="146"/>
      <c r="C57" s="146"/>
      <c r="D57" s="146"/>
      <c r="E57" s="148"/>
      <c r="F57" s="146"/>
      <c r="G57" s="152"/>
      <c r="H57" s="148"/>
      <c r="I57" s="148"/>
      <c r="J57" s="148"/>
      <c r="K57" s="148"/>
      <c r="L57" s="148"/>
      <c r="M57" s="148"/>
      <c r="N57" s="148"/>
      <c r="O57" s="148"/>
      <c r="P57" s="148"/>
      <c r="Q57" s="148"/>
      <c r="R57" s="148"/>
      <c r="S57" s="148"/>
      <c r="T57" s="148"/>
      <c r="U57" s="148"/>
      <c r="V57" s="148"/>
      <c r="W57" s="148"/>
      <c r="X57" s="148"/>
      <c r="Y57" s="148"/>
      <c r="Z57" s="148"/>
      <c r="AA57" s="148"/>
      <c r="AB57" s="148"/>
      <c r="AC57" s="148"/>
      <c r="AD57" s="148"/>
      <c r="AE57" s="148"/>
      <c r="AF57" s="148"/>
      <c r="AG57" s="148"/>
      <c r="AH57" s="148"/>
      <c r="AI57" s="148"/>
      <c r="AJ57" s="148"/>
      <c r="AK57" s="148"/>
      <c r="AL57" s="148"/>
      <c r="AM57" s="148"/>
      <c r="AN57" s="148"/>
      <c r="AO57" s="148"/>
      <c r="AP57" s="148"/>
      <c r="AQ57" s="148"/>
      <c r="AR57" s="148"/>
      <c r="AS57" s="148"/>
      <c r="AT57" s="148"/>
      <c r="AU57" s="148"/>
      <c r="AV57" s="148"/>
      <c r="AW57" s="148"/>
      <c r="AX57" s="148"/>
      <c r="AY57" s="148"/>
      <c r="AZ57" s="148"/>
      <c r="BA57" s="148"/>
      <c r="BB57" s="148"/>
      <c r="BC57" s="148"/>
      <c r="BD57" s="148"/>
      <c r="BE57" s="148"/>
      <c r="BF57" s="148"/>
      <c r="BG57" s="148"/>
    </row>
    <row r="58">
      <c r="A58" s="146" t="s">
        <v>1095</v>
      </c>
      <c r="B58" s="146"/>
      <c r="C58" s="146"/>
      <c r="D58" s="146" t="s">
        <v>401</v>
      </c>
      <c r="E58" s="148"/>
      <c r="F58" s="146" t="s">
        <v>952</v>
      </c>
      <c r="G58" s="152" t="str">
        <f>+1 786-367-2018</f>
        <v>#ERROR!</v>
      </c>
      <c r="H58" s="148"/>
      <c r="I58" s="148"/>
      <c r="J58" s="148"/>
      <c r="K58" s="148"/>
      <c r="L58" s="148"/>
      <c r="M58" s="148"/>
      <c r="N58" s="148"/>
      <c r="O58" s="148"/>
      <c r="P58" s="148"/>
      <c r="Q58" s="148"/>
      <c r="R58" s="148"/>
      <c r="S58" s="148"/>
      <c r="T58" s="148"/>
      <c r="U58" s="148"/>
      <c r="V58" s="148"/>
      <c r="W58" s="148"/>
      <c r="X58" s="148"/>
      <c r="Y58" s="148"/>
      <c r="Z58" s="148"/>
      <c r="AA58" s="148"/>
      <c r="AB58" s="148"/>
      <c r="AC58" s="148"/>
      <c r="AD58" s="148"/>
      <c r="AE58" s="148"/>
      <c r="AF58" s="148"/>
      <c r="AG58" s="148"/>
      <c r="AH58" s="148"/>
      <c r="AI58" s="148"/>
      <c r="AJ58" s="148"/>
      <c r="AK58" s="148"/>
      <c r="AL58" s="148"/>
      <c r="AM58" s="148"/>
      <c r="AN58" s="148"/>
      <c r="AO58" s="148"/>
      <c r="AP58" s="148"/>
      <c r="AQ58" s="148"/>
      <c r="AR58" s="148"/>
      <c r="AS58" s="148"/>
      <c r="AT58" s="148"/>
      <c r="AU58" s="148"/>
      <c r="AV58" s="148"/>
      <c r="AW58" s="148"/>
      <c r="AX58" s="148"/>
      <c r="AY58" s="148"/>
      <c r="AZ58" s="148"/>
      <c r="BA58" s="148"/>
      <c r="BB58" s="148"/>
      <c r="BC58" s="148"/>
      <c r="BD58" s="148"/>
      <c r="BE58" s="148"/>
      <c r="BF58" s="148"/>
      <c r="BG58" s="148"/>
    </row>
    <row r="59">
      <c r="A59" s="146" t="s">
        <v>1096</v>
      </c>
      <c r="B59" s="146"/>
      <c r="C59" s="148"/>
      <c r="D59" s="146" t="s">
        <v>426</v>
      </c>
      <c r="E59" s="148"/>
      <c r="F59" s="146" t="s">
        <v>952</v>
      </c>
      <c r="G59" s="147" t="s">
        <v>1097</v>
      </c>
      <c r="H59" s="148"/>
      <c r="I59" s="148"/>
      <c r="J59" s="148"/>
      <c r="K59" s="148"/>
      <c r="L59" s="148"/>
      <c r="M59" s="148"/>
      <c r="N59" s="148"/>
      <c r="O59" s="148"/>
      <c r="P59" s="148"/>
      <c r="Q59" s="148"/>
      <c r="R59" s="148"/>
      <c r="S59" s="148"/>
      <c r="T59" s="148"/>
      <c r="U59" s="148"/>
      <c r="V59" s="148"/>
      <c r="W59" s="148"/>
      <c r="X59" s="148"/>
      <c r="Y59" s="148"/>
      <c r="Z59" s="148"/>
      <c r="AA59" s="148"/>
      <c r="AB59" s="148"/>
      <c r="AC59" s="148"/>
      <c r="AD59" s="148"/>
      <c r="AE59" s="148"/>
      <c r="AF59" s="148"/>
      <c r="AG59" s="148"/>
      <c r="AH59" s="148"/>
      <c r="AI59" s="148"/>
      <c r="AJ59" s="148"/>
      <c r="AK59" s="148"/>
      <c r="AL59" s="148"/>
      <c r="AM59" s="148"/>
      <c r="AN59" s="148"/>
      <c r="AO59" s="148"/>
      <c r="AP59" s="148"/>
      <c r="AQ59" s="148"/>
      <c r="AR59" s="148"/>
      <c r="AS59" s="148"/>
      <c r="AT59" s="148"/>
      <c r="AU59" s="148"/>
      <c r="AV59" s="148"/>
      <c r="AW59" s="148"/>
      <c r="AX59" s="148"/>
      <c r="AY59" s="148"/>
      <c r="AZ59" s="148"/>
      <c r="BA59" s="148"/>
      <c r="BB59" s="148"/>
      <c r="BC59" s="148"/>
      <c r="BD59" s="148"/>
      <c r="BE59" s="148"/>
      <c r="BF59" s="148"/>
      <c r="BG59" s="148"/>
    </row>
    <row r="60">
      <c r="A60" s="146" t="s">
        <v>1098</v>
      </c>
      <c r="B60" s="146"/>
      <c r="C60" s="146"/>
      <c r="D60" s="146" t="s">
        <v>383</v>
      </c>
      <c r="E60" s="148"/>
      <c r="F60" s="146" t="s">
        <v>952</v>
      </c>
      <c r="G60" s="152" t="str">
        <f>+57 317 8624710</f>
        <v>#ERROR!</v>
      </c>
      <c r="H60" s="148"/>
      <c r="I60" s="148"/>
      <c r="J60" s="148"/>
      <c r="K60" s="148"/>
      <c r="L60" s="148"/>
      <c r="M60" s="148"/>
      <c r="N60" s="148"/>
      <c r="O60" s="148"/>
      <c r="P60" s="148"/>
      <c r="Q60" s="148"/>
      <c r="R60" s="148"/>
      <c r="S60" s="148"/>
      <c r="T60" s="148"/>
      <c r="U60" s="148"/>
      <c r="V60" s="148"/>
      <c r="W60" s="148"/>
      <c r="X60" s="148"/>
      <c r="Y60" s="148"/>
      <c r="Z60" s="148"/>
      <c r="AA60" s="148"/>
      <c r="AB60" s="148"/>
      <c r="AC60" s="148"/>
      <c r="AD60" s="148"/>
      <c r="AE60" s="148"/>
      <c r="AF60" s="148"/>
      <c r="AG60" s="148"/>
      <c r="AH60" s="148"/>
      <c r="AI60" s="148"/>
      <c r="AJ60" s="148"/>
      <c r="AK60" s="148"/>
      <c r="AL60" s="148"/>
      <c r="AM60" s="148"/>
      <c r="AN60" s="148"/>
      <c r="AO60" s="148"/>
      <c r="AP60" s="148"/>
      <c r="AQ60" s="148"/>
      <c r="AR60" s="148"/>
      <c r="AS60" s="148"/>
      <c r="AT60" s="148"/>
      <c r="AU60" s="148"/>
      <c r="AV60" s="148"/>
      <c r="AW60" s="148"/>
      <c r="AX60" s="148"/>
      <c r="AY60" s="148"/>
      <c r="AZ60" s="148"/>
      <c r="BA60" s="148"/>
      <c r="BB60" s="148"/>
      <c r="BC60" s="148"/>
      <c r="BD60" s="148"/>
      <c r="BE60" s="148"/>
      <c r="BF60" s="148"/>
      <c r="BG60" s="148"/>
    </row>
    <row r="61">
      <c r="A61" s="146" t="s">
        <v>1099</v>
      </c>
      <c r="B61" s="146"/>
      <c r="C61" s="148"/>
      <c r="D61" s="146" t="s">
        <v>383</v>
      </c>
      <c r="E61" s="148"/>
      <c r="F61" s="146" t="s">
        <v>952</v>
      </c>
      <c r="G61" s="147" t="s">
        <v>1100</v>
      </c>
      <c r="H61" s="148"/>
      <c r="I61" s="148"/>
      <c r="J61" s="148"/>
      <c r="K61" s="148"/>
      <c r="L61" s="148"/>
      <c r="M61" s="148"/>
      <c r="N61" s="148"/>
      <c r="O61" s="148"/>
      <c r="P61" s="148"/>
      <c r="Q61" s="148"/>
      <c r="R61" s="148"/>
      <c r="S61" s="148"/>
      <c r="T61" s="148"/>
      <c r="U61" s="148"/>
      <c r="V61" s="148"/>
      <c r="W61" s="148"/>
      <c r="X61" s="148"/>
      <c r="Y61" s="148"/>
      <c r="Z61" s="148"/>
      <c r="AA61" s="148"/>
      <c r="AB61" s="148"/>
      <c r="AC61" s="148"/>
      <c r="AD61" s="148"/>
      <c r="AE61" s="148"/>
      <c r="AF61" s="148"/>
      <c r="AG61" s="148"/>
      <c r="AH61" s="148"/>
      <c r="AI61" s="148"/>
      <c r="AJ61" s="148"/>
      <c r="AK61" s="148"/>
      <c r="AL61" s="148"/>
      <c r="AM61" s="148"/>
      <c r="AN61" s="148"/>
      <c r="AO61" s="148"/>
      <c r="AP61" s="148"/>
      <c r="AQ61" s="148"/>
      <c r="AR61" s="148"/>
      <c r="AS61" s="148"/>
      <c r="AT61" s="148"/>
      <c r="AU61" s="148"/>
      <c r="AV61" s="148"/>
      <c r="AW61" s="148"/>
      <c r="AX61" s="148"/>
      <c r="AY61" s="148"/>
      <c r="AZ61" s="148"/>
      <c r="BA61" s="148"/>
      <c r="BB61" s="148"/>
      <c r="BC61" s="148"/>
      <c r="BD61" s="148"/>
      <c r="BE61" s="148"/>
      <c r="BF61" s="148"/>
      <c r="BG61" s="148"/>
    </row>
    <row r="62">
      <c r="A62" s="146" t="s">
        <v>1101</v>
      </c>
      <c r="B62" s="146"/>
      <c r="C62" s="148"/>
      <c r="D62" s="146" t="s">
        <v>383</v>
      </c>
      <c r="E62" s="148"/>
      <c r="F62" s="146" t="s">
        <v>952</v>
      </c>
      <c r="G62" s="147" t="s">
        <v>1102</v>
      </c>
      <c r="H62" s="148"/>
      <c r="I62" s="148"/>
      <c r="J62" s="148"/>
      <c r="K62" s="148"/>
      <c r="L62" s="148"/>
      <c r="M62" s="148"/>
      <c r="N62" s="148"/>
      <c r="O62" s="148"/>
      <c r="P62" s="148"/>
      <c r="Q62" s="148"/>
      <c r="R62" s="148"/>
      <c r="S62" s="148"/>
      <c r="T62" s="148"/>
      <c r="U62" s="148"/>
      <c r="V62" s="148"/>
      <c r="W62" s="148"/>
      <c r="X62" s="148"/>
      <c r="Y62" s="148"/>
      <c r="Z62" s="148"/>
      <c r="AA62" s="148"/>
      <c r="AB62" s="148"/>
      <c r="AC62" s="148"/>
      <c r="AD62" s="148"/>
      <c r="AE62" s="148"/>
      <c r="AF62" s="148"/>
      <c r="AG62" s="148"/>
      <c r="AH62" s="148"/>
      <c r="AI62" s="148"/>
      <c r="AJ62" s="148"/>
      <c r="AK62" s="148"/>
      <c r="AL62" s="148"/>
      <c r="AM62" s="148"/>
      <c r="AN62" s="148"/>
      <c r="AO62" s="148"/>
      <c r="AP62" s="148"/>
      <c r="AQ62" s="148"/>
      <c r="AR62" s="148"/>
      <c r="AS62" s="148"/>
      <c r="AT62" s="148"/>
      <c r="AU62" s="148"/>
      <c r="AV62" s="148"/>
      <c r="AW62" s="148"/>
      <c r="AX62" s="148"/>
      <c r="AY62" s="148"/>
      <c r="AZ62" s="148"/>
      <c r="BA62" s="148"/>
      <c r="BB62" s="148"/>
      <c r="BC62" s="148"/>
      <c r="BD62" s="148"/>
      <c r="BE62" s="148"/>
      <c r="BF62" s="148"/>
      <c r="BG62" s="148"/>
    </row>
    <row r="63">
      <c r="A63" s="146" t="s">
        <v>1103</v>
      </c>
      <c r="B63" s="146"/>
      <c r="C63" s="146"/>
      <c r="D63" s="146" t="s">
        <v>383</v>
      </c>
      <c r="E63" s="148"/>
      <c r="F63" s="146" t="s">
        <v>952</v>
      </c>
      <c r="G63" s="152" t="str">
        <f>1 4038884949</f>
        <v>#ERROR!</v>
      </c>
      <c r="H63" s="148"/>
      <c r="I63" s="148"/>
      <c r="J63" s="148"/>
      <c r="K63" s="148"/>
      <c r="L63" s="148"/>
      <c r="M63" s="148"/>
      <c r="N63" s="148"/>
      <c r="O63" s="148"/>
      <c r="P63" s="148"/>
      <c r="Q63" s="148"/>
      <c r="R63" s="148"/>
      <c r="S63" s="148"/>
      <c r="T63" s="148"/>
      <c r="U63" s="148"/>
      <c r="V63" s="148"/>
      <c r="W63" s="148"/>
      <c r="X63" s="148"/>
      <c r="Y63" s="148"/>
      <c r="Z63" s="148"/>
      <c r="AA63" s="148"/>
      <c r="AB63" s="148"/>
      <c r="AC63" s="148"/>
      <c r="AD63" s="148"/>
      <c r="AE63" s="148"/>
      <c r="AF63" s="148"/>
      <c r="AG63" s="148"/>
      <c r="AH63" s="148"/>
      <c r="AI63" s="148"/>
      <c r="AJ63" s="148"/>
      <c r="AK63" s="148"/>
      <c r="AL63" s="148"/>
      <c r="AM63" s="148"/>
      <c r="AN63" s="148"/>
      <c r="AO63" s="148"/>
      <c r="AP63" s="148"/>
      <c r="AQ63" s="148"/>
      <c r="AR63" s="148"/>
      <c r="AS63" s="148"/>
      <c r="AT63" s="148"/>
      <c r="AU63" s="148"/>
      <c r="AV63" s="148"/>
      <c r="AW63" s="148"/>
      <c r="AX63" s="148"/>
      <c r="AY63" s="148"/>
      <c r="AZ63" s="148"/>
      <c r="BA63" s="148"/>
      <c r="BB63" s="148"/>
      <c r="BC63" s="148"/>
      <c r="BD63" s="148"/>
      <c r="BE63" s="148"/>
      <c r="BF63" s="148"/>
      <c r="BG63" s="148"/>
    </row>
    <row r="64">
      <c r="A64" s="146" t="s">
        <v>1104</v>
      </c>
      <c r="B64" s="146"/>
      <c r="C64" s="148"/>
      <c r="D64" s="146" t="s">
        <v>383</v>
      </c>
      <c r="E64" s="148"/>
      <c r="F64" s="146" t="s">
        <v>952</v>
      </c>
      <c r="G64" s="147" t="s">
        <v>1105</v>
      </c>
      <c r="H64" s="148"/>
      <c r="I64" s="148"/>
      <c r="J64" s="148"/>
      <c r="K64" s="148"/>
      <c r="L64" s="148"/>
      <c r="M64" s="148"/>
      <c r="N64" s="148"/>
      <c r="O64" s="148"/>
      <c r="P64" s="148"/>
      <c r="Q64" s="148"/>
      <c r="R64" s="148"/>
      <c r="S64" s="148"/>
      <c r="T64" s="148"/>
      <c r="U64" s="148"/>
      <c r="V64" s="148"/>
      <c r="W64" s="148"/>
      <c r="X64" s="148"/>
      <c r="Y64" s="148"/>
      <c r="Z64" s="148"/>
      <c r="AA64" s="146" t="s">
        <v>1106</v>
      </c>
      <c r="AB64" s="146" t="s">
        <v>1107</v>
      </c>
      <c r="AC64" s="148"/>
      <c r="AD64" s="148"/>
      <c r="AE64" s="148"/>
      <c r="AF64" s="148"/>
      <c r="AG64" s="148"/>
      <c r="AH64" s="148"/>
      <c r="AI64" s="148"/>
      <c r="AJ64" s="148"/>
      <c r="AK64" s="148"/>
      <c r="AL64" s="148"/>
      <c r="AM64" s="148"/>
      <c r="AN64" s="148"/>
      <c r="AO64" s="148"/>
      <c r="AP64" s="148"/>
      <c r="AQ64" s="148"/>
      <c r="AR64" s="148"/>
      <c r="AS64" s="148"/>
      <c r="AT64" s="148"/>
      <c r="AU64" s="148"/>
      <c r="AV64" s="148"/>
      <c r="AW64" s="148"/>
      <c r="AX64" s="148"/>
      <c r="AY64" s="148"/>
      <c r="AZ64" s="148"/>
      <c r="BA64" s="148"/>
      <c r="BB64" s="148"/>
      <c r="BC64" s="148"/>
      <c r="BD64" s="148"/>
      <c r="BE64" s="148"/>
      <c r="BF64" s="148"/>
      <c r="BG64" s="148"/>
    </row>
    <row r="65">
      <c r="A65" s="146" t="s">
        <v>1108</v>
      </c>
      <c r="B65" s="146"/>
      <c r="C65" s="148"/>
      <c r="D65" s="146" t="s">
        <v>401</v>
      </c>
      <c r="E65" s="148"/>
      <c r="F65" s="146" t="s">
        <v>952</v>
      </c>
      <c r="G65" s="147" t="s">
        <v>1109</v>
      </c>
      <c r="H65" s="148"/>
      <c r="I65" s="148"/>
      <c r="J65" s="148"/>
      <c r="K65" s="148"/>
      <c r="L65" s="148"/>
      <c r="M65" s="148"/>
      <c r="N65" s="148"/>
      <c r="O65" s="148"/>
      <c r="P65" s="148"/>
      <c r="Q65" s="148"/>
      <c r="R65" s="148"/>
      <c r="S65" s="148"/>
      <c r="T65" s="148"/>
      <c r="U65" s="148"/>
      <c r="V65" s="148"/>
      <c r="W65" s="148"/>
      <c r="X65" s="148"/>
      <c r="Y65" s="148"/>
      <c r="Z65" s="148"/>
      <c r="AA65" s="148"/>
      <c r="AB65" s="148"/>
      <c r="AC65" s="148"/>
      <c r="AD65" s="148"/>
      <c r="AE65" s="148"/>
      <c r="AF65" s="148"/>
      <c r="AG65" s="148"/>
      <c r="AH65" s="148"/>
      <c r="AI65" s="148"/>
      <c r="AJ65" s="148"/>
      <c r="AK65" s="148"/>
      <c r="AL65" s="148"/>
      <c r="AM65" s="148"/>
      <c r="AN65" s="148"/>
      <c r="AO65" s="148"/>
      <c r="AP65" s="148"/>
      <c r="AQ65" s="148"/>
      <c r="AR65" s="148"/>
      <c r="AS65" s="148"/>
      <c r="AT65" s="148"/>
      <c r="AU65" s="148"/>
      <c r="AV65" s="148"/>
      <c r="AW65" s="148"/>
      <c r="AX65" s="148"/>
      <c r="AY65" s="148"/>
      <c r="AZ65" s="148"/>
      <c r="BA65" s="148"/>
      <c r="BB65" s="148"/>
      <c r="BC65" s="148"/>
      <c r="BD65" s="148"/>
      <c r="BE65" s="148"/>
      <c r="BF65" s="148"/>
      <c r="BG65" s="148"/>
    </row>
    <row r="66">
      <c r="A66" s="146" t="s">
        <v>1110</v>
      </c>
      <c r="B66" s="146"/>
      <c r="C66" s="148"/>
      <c r="D66" s="146" t="s">
        <v>401</v>
      </c>
      <c r="E66" s="148"/>
      <c r="F66" s="146" t="s">
        <v>952</v>
      </c>
      <c r="G66" s="147" t="s">
        <v>1111</v>
      </c>
      <c r="H66" s="148"/>
      <c r="I66" s="148"/>
      <c r="J66" s="148"/>
      <c r="K66" s="148"/>
      <c r="L66" s="148"/>
      <c r="M66" s="148"/>
      <c r="N66" s="148"/>
      <c r="O66" s="148"/>
      <c r="P66" s="148"/>
      <c r="Q66" s="148"/>
      <c r="R66" s="148"/>
      <c r="S66" s="148"/>
      <c r="T66" s="148"/>
      <c r="U66" s="148"/>
      <c r="V66" s="148"/>
      <c r="W66" s="148"/>
      <c r="X66" s="148"/>
      <c r="Y66" s="148"/>
      <c r="Z66" s="148"/>
      <c r="AA66" s="148"/>
      <c r="AB66" s="148"/>
      <c r="AC66" s="148"/>
      <c r="AD66" s="148"/>
      <c r="AE66" s="148"/>
      <c r="AF66" s="148"/>
      <c r="AG66" s="148"/>
      <c r="AH66" s="148"/>
      <c r="AI66" s="148"/>
      <c r="AJ66" s="148"/>
      <c r="AK66" s="148"/>
      <c r="AL66" s="148"/>
      <c r="AM66" s="148"/>
      <c r="AN66" s="148"/>
      <c r="AO66" s="148"/>
      <c r="AP66" s="148"/>
      <c r="AQ66" s="148"/>
      <c r="AR66" s="148"/>
      <c r="AS66" s="148"/>
      <c r="AT66" s="148"/>
      <c r="AU66" s="148"/>
      <c r="AV66" s="148"/>
      <c r="AW66" s="148"/>
      <c r="AX66" s="148"/>
      <c r="AY66" s="148"/>
      <c r="AZ66" s="148"/>
      <c r="BA66" s="148"/>
      <c r="BB66" s="148"/>
      <c r="BC66" s="148"/>
      <c r="BD66" s="148"/>
      <c r="BE66" s="148"/>
      <c r="BF66" s="148"/>
      <c r="BG66" s="148"/>
    </row>
    <row r="67">
      <c r="A67" s="146" t="s">
        <v>1112</v>
      </c>
      <c r="B67" s="146"/>
      <c r="C67" s="148"/>
      <c r="D67" s="146" t="s">
        <v>426</v>
      </c>
      <c r="E67" s="148"/>
      <c r="F67" s="146" t="s">
        <v>952</v>
      </c>
      <c r="G67" s="147" t="s">
        <v>1113</v>
      </c>
      <c r="H67" s="148"/>
      <c r="I67" s="148"/>
      <c r="J67" s="148"/>
      <c r="K67" s="148"/>
      <c r="L67" s="148"/>
      <c r="M67" s="148"/>
      <c r="N67" s="148"/>
      <c r="O67" s="148"/>
      <c r="P67" s="148"/>
      <c r="Q67" s="148"/>
      <c r="R67" s="146"/>
      <c r="S67" s="146"/>
      <c r="T67" s="146"/>
      <c r="U67" s="146"/>
      <c r="V67" s="148"/>
      <c r="W67" s="146"/>
      <c r="X67" s="148"/>
      <c r="Y67" s="146" t="s">
        <v>1114</v>
      </c>
      <c r="Z67" s="148"/>
      <c r="AA67" s="148"/>
      <c r="AB67" s="148"/>
      <c r="AC67" s="148"/>
      <c r="AD67" s="148"/>
      <c r="AE67" s="148"/>
      <c r="AF67" s="148"/>
      <c r="AG67" s="148"/>
      <c r="AH67" s="148"/>
      <c r="AI67" s="148"/>
      <c r="AJ67" s="146"/>
      <c r="AK67" s="148"/>
      <c r="AL67" s="148"/>
      <c r="AM67" s="148"/>
      <c r="AN67" s="148"/>
      <c r="AO67" s="148"/>
      <c r="AP67" s="148"/>
      <c r="AQ67" s="148"/>
      <c r="AR67" s="148"/>
      <c r="AS67" s="148"/>
      <c r="AT67" s="148"/>
      <c r="AU67" s="148"/>
      <c r="AV67" s="148"/>
      <c r="AW67" s="148"/>
      <c r="AX67" s="148"/>
      <c r="AY67" s="148"/>
      <c r="AZ67" s="148"/>
      <c r="BA67" s="148"/>
      <c r="BB67" s="148"/>
      <c r="BC67" s="148"/>
      <c r="BD67" s="148"/>
      <c r="BE67" s="148"/>
      <c r="BF67" s="148"/>
      <c r="BG67" s="146"/>
    </row>
    <row r="68">
      <c r="A68" s="146" t="s">
        <v>1115</v>
      </c>
      <c r="B68" s="146"/>
      <c r="C68" s="146"/>
      <c r="D68" s="146" t="s">
        <v>426</v>
      </c>
      <c r="E68" s="148"/>
      <c r="F68" s="146" t="s">
        <v>952</v>
      </c>
      <c r="G68" s="147" t="s">
        <v>1116</v>
      </c>
      <c r="H68" s="148"/>
      <c r="I68" s="148"/>
      <c r="J68" s="148"/>
      <c r="K68" s="148"/>
      <c r="L68" s="148"/>
      <c r="M68" s="148"/>
      <c r="N68" s="148"/>
      <c r="O68" s="148"/>
      <c r="P68" s="148"/>
      <c r="Q68" s="148"/>
      <c r="R68" s="148"/>
      <c r="S68" s="148"/>
      <c r="T68" s="148"/>
      <c r="U68" s="148"/>
      <c r="V68" s="148"/>
      <c r="W68" s="148"/>
      <c r="X68" s="148"/>
      <c r="Y68" s="148"/>
      <c r="Z68" s="148"/>
      <c r="AA68" s="148"/>
      <c r="AB68" s="148"/>
      <c r="AC68" s="148"/>
      <c r="AD68" s="148"/>
      <c r="AE68" s="148"/>
      <c r="AF68" s="148"/>
      <c r="AG68" s="148"/>
      <c r="AH68" s="148"/>
      <c r="AI68" s="148"/>
      <c r="AJ68" s="148"/>
      <c r="AK68" s="148"/>
      <c r="AL68" s="148"/>
      <c r="AM68" s="148"/>
      <c r="AN68" s="148"/>
      <c r="AO68" s="148"/>
      <c r="AP68" s="148"/>
      <c r="AQ68" s="148"/>
      <c r="AR68" s="148"/>
      <c r="AS68" s="148"/>
      <c r="AT68" s="148"/>
      <c r="AU68" s="148"/>
      <c r="AV68" s="148"/>
      <c r="AW68" s="148"/>
      <c r="AX68" s="148"/>
      <c r="AY68" s="148"/>
      <c r="AZ68" s="148"/>
      <c r="BA68" s="148"/>
      <c r="BB68" s="148"/>
      <c r="BC68" s="148"/>
      <c r="BD68" s="148"/>
      <c r="BE68" s="146"/>
      <c r="BF68" s="148"/>
      <c r="BG68" s="148"/>
    </row>
    <row r="69">
      <c r="A69" s="146" t="s">
        <v>1117</v>
      </c>
      <c r="B69" s="146"/>
      <c r="C69" s="148"/>
      <c r="D69" s="146" t="s">
        <v>426</v>
      </c>
      <c r="E69" s="148"/>
      <c r="F69" s="146" t="s">
        <v>952</v>
      </c>
      <c r="G69" s="147" t="s">
        <v>1118</v>
      </c>
      <c r="H69" s="148"/>
      <c r="I69" s="148"/>
      <c r="J69" s="148"/>
      <c r="K69" s="148"/>
      <c r="L69" s="148"/>
      <c r="M69" s="148"/>
      <c r="N69" s="148"/>
      <c r="O69" s="148"/>
      <c r="P69" s="148"/>
      <c r="Q69" s="148"/>
      <c r="R69" s="148"/>
      <c r="S69" s="148"/>
      <c r="T69" s="148"/>
      <c r="U69" s="148"/>
      <c r="V69" s="148"/>
      <c r="W69" s="148"/>
      <c r="X69" s="148"/>
      <c r="Y69" s="148"/>
      <c r="Z69" s="148"/>
      <c r="AA69" s="148"/>
      <c r="AB69" s="148"/>
      <c r="AC69" s="148"/>
      <c r="AD69" s="148"/>
      <c r="AE69" s="148"/>
      <c r="AF69" s="148"/>
      <c r="AG69" s="148"/>
      <c r="AH69" s="148"/>
      <c r="AI69" s="148"/>
      <c r="AJ69" s="148"/>
      <c r="AK69" s="148"/>
      <c r="AL69" s="148"/>
      <c r="AM69" s="148"/>
      <c r="AN69" s="148"/>
      <c r="AO69" s="148"/>
      <c r="AP69" s="148"/>
      <c r="AQ69" s="148"/>
      <c r="AR69" s="148"/>
      <c r="AS69" s="148"/>
      <c r="AT69" s="148"/>
      <c r="AU69" s="148"/>
      <c r="AV69" s="148"/>
      <c r="AW69" s="148"/>
      <c r="AX69" s="148"/>
      <c r="AY69" s="148"/>
      <c r="AZ69" s="148"/>
      <c r="BA69" s="148"/>
      <c r="BB69" s="148"/>
      <c r="BC69" s="148"/>
      <c r="BD69" s="148"/>
      <c r="BE69" s="148"/>
      <c r="BF69" s="148"/>
      <c r="BG69" s="148"/>
    </row>
    <row r="70">
      <c r="A70" s="146" t="s">
        <v>1119</v>
      </c>
      <c r="B70" s="146"/>
      <c r="C70" s="148"/>
      <c r="D70" s="146" t="s">
        <v>446</v>
      </c>
      <c r="E70" s="148"/>
      <c r="F70" s="146" t="s">
        <v>1120</v>
      </c>
      <c r="G70" s="147" t="s">
        <v>1121</v>
      </c>
      <c r="H70" s="148"/>
      <c r="I70" s="148"/>
      <c r="J70" s="148"/>
      <c r="K70" s="148"/>
      <c r="L70" s="148"/>
      <c r="M70" s="148"/>
      <c r="N70" s="148"/>
      <c r="O70" s="148"/>
      <c r="P70" s="148"/>
      <c r="Q70" s="148"/>
      <c r="R70" s="148"/>
      <c r="S70" s="148"/>
      <c r="T70" s="148"/>
      <c r="U70" s="148"/>
      <c r="V70" s="148"/>
      <c r="W70" s="148"/>
      <c r="X70" s="148"/>
      <c r="Y70" s="148"/>
      <c r="Z70" s="148"/>
      <c r="AA70" s="148"/>
      <c r="AB70" s="148"/>
      <c r="AC70" s="148"/>
      <c r="AD70" s="148"/>
      <c r="AE70" s="148"/>
      <c r="AF70" s="148"/>
      <c r="AG70" s="148"/>
      <c r="AH70" s="148"/>
      <c r="AI70" s="148"/>
      <c r="AJ70" s="148"/>
      <c r="AK70" s="148"/>
      <c r="AL70" s="148"/>
      <c r="AM70" s="148"/>
      <c r="AN70" s="148"/>
      <c r="AO70" s="148"/>
      <c r="AP70" s="148"/>
      <c r="AQ70" s="148"/>
      <c r="AR70" s="148"/>
      <c r="AS70" s="148"/>
      <c r="AT70" s="148"/>
      <c r="AU70" s="148"/>
      <c r="AV70" s="148"/>
      <c r="AW70" s="148"/>
      <c r="AX70" s="148"/>
      <c r="AY70" s="148"/>
      <c r="AZ70" s="148"/>
      <c r="BA70" s="148"/>
      <c r="BB70" s="148"/>
      <c r="BC70" s="148"/>
      <c r="BD70" s="148"/>
      <c r="BE70" s="148"/>
      <c r="BF70" s="148"/>
      <c r="BG70" s="148"/>
    </row>
    <row r="71">
      <c r="A71" s="146" t="s">
        <v>1122</v>
      </c>
      <c r="B71" s="146"/>
      <c r="C71" s="148"/>
      <c r="D71" s="146" t="s">
        <v>466</v>
      </c>
      <c r="E71" s="148"/>
      <c r="F71" s="146" t="s">
        <v>952</v>
      </c>
      <c r="G71" s="153" t="s">
        <v>1123</v>
      </c>
      <c r="H71" s="148"/>
      <c r="I71" s="148"/>
      <c r="J71" s="148"/>
      <c r="K71" s="148"/>
      <c r="L71" s="148"/>
      <c r="M71" s="148"/>
      <c r="N71" s="148"/>
      <c r="O71" s="148"/>
      <c r="P71" s="148"/>
      <c r="Q71" s="148"/>
      <c r="R71" s="148"/>
      <c r="S71" s="148"/>
      <c r="T71" s="148"/>
      <c r="U71" s="148"/>
      <c r="V71" s="148"/>
      <c r="W71" s="148"/>
      <c r="X71" s="148"/>
      <c r="Y71" s="148"/>
      <c r="Z71" s="148"/>
      <c r="AA71" s="148"/>
      <c r="AB71" s="148"/>
      <c r="AC71" s="148"/>
      <c r="AD71" s="148"/>
      <c r="AE71" s="148"/>
      <c r="AF71" s="148"/>
      <c r="AG71" s="148"/>
      <c r="AH71" s="148"/>
      <c r="AI71" s="148"/>
      <c r="AJ71" s="148"/>
      <c r="AK71" s="148"/>
      <c r="AL71" s="148"/>
      <c r="AM71" s="148"/>
      <c r="AN71" s="148"/>
      <c r="AO71" s="148"/>
      <c r="AP71" s="148"/>
      <c r="AQ71" s="148"/>
      <c r="AR71" s="148"/>
      <c r="AS71" s="148"/>
      <c r="AT71" s="148"/>
      <c r="AU71" s="148"/>
      <c r="AV71" s="148"/>
      <c r="AW71" s="148"/>
      <c r="AX71" s="148"/>
      <c r="AY71" s="148"/>
      <c r="AZ71" s="148"/>
      <c r="BA71" s="148"/>
      <c r="BB71" s="148"/>
      <c r="BC71" s="148"/>
      <c r="BD71" s="148"/>
      <c r="BE71" s="148"/>
      <c r="BF71" s="148"/>
      <c r="BG71" s="148"/>
    </row>
    <row r="72">
      <c r="A72" s="146" t="s">
        <v>1124</v>
      </c>
      <c r="B72" s="146"/>
      <c r="C72" s="146"/>
      <c r="D72" s="146" t="s">
        <v>466</v>
      </c>
      <c r="E72" s="148"/>
      <c r="F72" s="146" t="s">
        <v>952</v>
      </c>
      <c r="G72" s="147" t="s">
        <v>1125</v>
      </c>
      <c r="H72" s="148"/>
      <c r="I72" s="148"/>
      <c r="J72" s="148"/>
      <c r="K72" s="148"/>
      <c r="L72" s="148"/>
      <c r="M72" s="148"/>
      <c r="N72" s="148"/>
      <c r="O72" s="148"/>
      <c r="P72" s="148"/>
      <c r="Q72" s="148"/>
      <c r="R72" s="148"/>
      <c r="S72" s="148"/>
      <c r="T72" s="148"/>
      <c r="U72" s="148"/>
      <c r="V72" s="148"/>
      <c r="W72" s="148"/>
      <c r="X72" s="148"/>
      <c r="Y72" s="148"/>
      <c r="Z72" s="148"/>
      <c r="AA72" s="148"/>
      <c r="AB72" s="148"/>
      <c r="AC72" s="148"/>
      <c r="AD72" s="148"/>
      <c r="AE72" s="148"/>
      <c r="AF72" s="148"/>
      <c r="AG72" s="148"/>
      <c r="AH72" s="148"/>
      <c r="AI72" s="148"/>
      <c r="AJ72" s="148"/>
      <c r="AK72" s="148"/>
      <c r="AL72" s="148"/>
      <c r="AM72" s="148"/>
      <c r="AN72" s="148"/>
      <c r="AO72" s="148"/>
      <c r="AP72" s="148"/>
      <c r="AQ72" s="148"/>
      <c r="AR72" s="148"/>
      <c r="AS72" s="148"/>
      <c r="AT72" s="148"/>
      <c r="AU72" s="148"/>
      <c r="AV72" s="148"/>
      <c r="AW72" s="148"/>
      <c r="AX72" s="148"/>
      <c r="AY72" s="148"/>
      <c r="AZ72" s="148"/>
      <c r="BA72" s="148"/>
      <c r="BB72" s="148"/>
      <c r="BC72" s="148"/>
      <c r="BD72" s="148"/>
      <c r="BE72" s="148"/>
      <c r="BF72" s="148"/>
      <c r="BG72" s="148"/>
    </row>
    <row r="73">
      <c r="A73" s="146" t="s">
        <v>1126</v>
      </c>
      <c r="B73" s="146"/>
      <c r="C73" s="148"/>
      <c r="D73" s="146" t="s">
        <v>466</v>
      </c>
      <c r="E73" s="148"/>
      <c r="F73" s="146" t="s">
        <v>952</v>
      </c>
      <c r="G73" s="147" t="s">
        <v>1127</v>
      </c>
      <c r="H73" s="148"/>
      <c r="I73" s="148"/>
      <c r="J73" s="148"/>
      <c r="K73" s="148"/>
      <c r="L73" s="148"/>
      <c r="M73" s="148"/>
      <c r="N73" s="148"/>
      <c r="O73" s="148"/>
      <c r="P73" s="148"/>
      <c r="Q73" s="148"/>
      <c r="R73" s="148"/>
      <c r="S73" s="148"/>
      <c r="T73" s="148"/>
      <c r="U73" s="148"/>
      <c r="V73" s="148"/>
      <c r="W73" s="148"/>
      <c r="X73" s="148"/>
      <c r="Y73" s="148"/>
      <c r="Z73" s="148"/>
      <c r="AA73" s="148"/>
      <c r="AB73" s="148"/>
      <c r="AC73" s="148"/>
      <c r="AD73" s="148"/>
      <c r="AE73" s="148"/>
      <c r="AF73" s="148"/>
      <c r="AG73" s="148"/>
      <c r="AH73" s="148"/>
      <c r="AI73" s="148"/>
      <c r="AJ73" s="148"/>
      <c r="AK73" s="148"/>
      <c r="AL73" s="148"/>
      <c r="AM73" s="148"/>
      <c r="AN73" s="148"/>
      <c r="AO73" s="148"/>
      <c r="AP73" s="148"/>
      <c r="AQ73" s="148"/>
      <c r="AR73" s="148"/>
      <c r="AS73" s="148"/>
      <c r="AT73" s="148"/>
      <c r="AU73" s="148"/>
      <c r="AV73" s="148"/>
      <c r="AW73" s="148"/>
      <c r="AX73" s="148"/>
      <c r="AY73" s="148"/>
      <c r="AZ73" s="148"/>
      <c r="BA73" s="148"/>
      <c r="BB73" s="148"/>
      <c r="BC73" s="148"/>
      <c r="BD73" s="148"/>
      <c r="BE73" s="148"/>
      <c r="BF73" s="148"/>
      <c r="BG73" s="148"/>
    </row>
    <row r="74">
      <c r="A74" s="146" t="s">
        <v>1128</v>
      </c>
      <c r="B74" s="146"/>
      <c r="C74" s="148"/>
      <c r="D74" s="146" t="s">
        <v>102</v>
      </c>
      <c r="E74" s="148"/>
      <c r="F74" s="146" t="s">
        <v>942</v>
      </c>
      <c r="G74" s="147" t="s">
        <v>1129</v>
      </c>
      <c r="H74" s="146" t="s">
        <v>952</v>
      </c>
      <c r="I74" s="146">
        <v>3.154076734E9</v>
      </c>
      <c r="J74" s="148"/>
      <c r="K74" s="148"/>
      <c r="L74" s="146" t="s">
        <v>954</v>
      </c>
      <c r="M74" s="146" t="s">
        <v>1130</v>
      </c>
      <c r="N74" s="148"/>
      <c r="O74" s="148"/>
      <c r="P74" s="148"/>
      <c r="Q74" s="148"/>
      <c r="R74" s="148"/>
      <c r="S74" s="148"/>
      <c r="T74" s="148"/>
      <c r="U74" s="148"/>
      <c r="V74" s="148"/>
      <c r="W74" s="148"/>
      <c r="X74" s="148"/>
      <c r="Y74" s="148"/>
      <c r="Z74" s="148"/>
      <c r="AA74" s="148"/>
      <c r="AB74" s="148"/>
      <c r="AC74" s="148"/>
      <c r="AD74" s="148"/>
      <c r="AE74" s="148"/>
      <c r="AF74" s="148"/>
      <c r="AG74" s="148"/>
      <c r="AH74" s="148"/>
      <c r="AI74" s="148"/>
      <c r="AJ74" s="148"/>
      <c r="AK74" s="148"/>
      <c r="AL74" s="148"/>
      <c r="AM74" s="148"/>
      <c r="AN74" s="148"/>
      <c r="AO74" s="148"/>
      <c r="AP74" s="148"/>
      <c r="AQ74" s="148"/>
      <c r="AR74" s="148"/>
      <c r="AS74" s="148"/>
      <c r="AT74" s="148"/>
      <c r="AU74" s="148"/>
      <c r="AV74" s="148"/>
      <c r="AW74" s="148"/>
      <c r="AX74" s="148"/>
      <c r="AY74" s="148"/>
      <c r="AZ74" s="148"/>
      <c r="BA74" s="148"/>
      <c r="BB74" s="148"/>
      <c r="BC74" s="148"/>
      <c r="BD74" s="148"/>
      <c r="BE74" s="148"/>
      <c r="BF74" s="148"/>
      <c r="BG74" s="148"/>
    </row>
    <row r="75">
      <c r="A75" s="146" t="s">
        <v>1131</v>
      </c>
      <c r="B75" s="146"/>
      <c r="C75" s="148"/>
      <c r="D75" s="146" t="s">
        <v>102</v>
      </c>
      <c r="E75" s="148"/>
      <c r="F75" s="146" t="s">
        <v>952</v>
      </c>
      <c r="G75" s="147" t="s">
        <v>1132</v>
      </c>
      <c r="H75" s="148"/>
      <c r="I75" s="148"/>
      <c r="J75" s="148"/>
      <c r="K75" s="148"/>
      <c r="L75" s="146" t="s">
        <v>954</v>
      </c>
      <c r="M75" s="146" t="s">
        <v>1133</v>
      </c>
      <c r="N75" s="148"/>
      <c r="O75" s="148"/>
      <c r="P75" s="148"/>
      <c r="Q75" s="148"/>
      <c r="R75" s="148"/>
      <c r="S75" s="148"/>
      <c r="T75" s="148"/>
      <c r="U75" s="148"/>
      <c r="V75" s="148"/>
      <c r="W75" s="148"/>
      <c r="X75" s="148"/>
      <c r="Y75" s="148"/>
      <c r="Z75" s="148"/>
      <c r="AA75" s="148"/>
      <c r="AB75" s="148"/>
      <c r="AC75" s="148"/>
      <c r="AD75" s="148"/>
      <c r="AE75" s="148"/>
      <c r="AF75" s="148"/>
      <c r="AG75" s="148"/>
      <c r="AH75" s="148"/>
      <c r="AI75" s="148"/>
      <c r="AJ75" s="148"/>
      <c r="AK75" s="148"/>
      <c r="AL75" s="148"/>
      <c r="AM75" s="148"/>
      <c r="AN75" s="148"/>
      <c r="AO75" s="148"/>
      <c r="AP75" s="148"/>
      <c r="AQ75" s="148"/>
      <c r="AR75" s="148"/>
      <c r="AS75" s="148"/>
      <c r="AT75" s="148"/>
      <c r="AU75" s="148"/>
      <c r="AV75" s="148"/>
      <c r="AW75" s="148"/>
      <c r="AX75" s="148"/>
      <c r="AY75" s="148"/>
      <c r="AZ75" s="148"/>
      <c r="BA75" s="148"/>
      <c r="BB75" s="148"/>
      <c r="BC75" s="148"/>
      <c r="BD75" s="148"/>
      <c r="BE75" s="148"/>
      <c r="BF75" s="148"/>
      <c r="BG75" s="148"/>
    </row>
    <row r="76">
      <c r="A76" s="146" t="s">
        <v>1134</v>
      </c>
      <c r="B76" s="146"/>
      <c r="C76" s="148"/>
      <c r="D76" s="146" t="s">
        <v>218</v>
      </c>
      <c r="E76" s="148"/>
      <c r="F76" s="146" t="s">
        <v>952</v>
      </c>
      <c r="G76" s="147" t="s">
        <v>1135</v>
      </c>
      <c r="H76" s="148"/>
      <c r="I76" s="148"/>
      <c r="J76" s="148"/>
      <c r="K76" s="148"/>
      <c r="L76" s="146" t="s">
        <v>954</v>
      </c>
      <c r="M76" s="146" t="s">
        <v>1136</v>
      </c>
      <c r="N76" s="148"/>
      <c r="O76" s="148"/>
      <c r="P76" s="148"/>
      <c r="Q76" s="148"/>
      <c r="R76" s="148"/>
      <c r="S76" s="148"/>
      <c r="T76" s="148"/>
      <c r="U76" s="148"/>
      <c r="V76" s="148"/>
      <c r="W76" s="148"/>
      <c r="X76" s="148"/>
      <c r="Y76" s="148"/>
      <c r="Z76" s="148"/>
      <c r="AA76" s="148"/>
      <c r="AB76" s="148"/>
      <c r="AC76" s="148"/>
      <c r="AD76" s="148"/>
      <c r="AE76" s="148"/>
      <c r="AF76" s="148"/>
      <c r="AG76" s="148"/>
      <c r="AH76" s="148"/>
      <c r="AI76" s="148"/>
      <c r="AJ76" s="148"/>
      <c r="AK76" s="148"/>
      <c r="AL76" s="148"/>
      <c r="AM76" s="148"/>
      <c r="AN76" s="148"/>
      <c r="AO76" s="148"/>
      <c r="AP76" s="148"/>
      <c r="AQ76" s="148"/>
      <c r="AR76" s="148"/>
      <c r="AS76" s="148"/>
      <c r="AT76" s="148"/>
      <c r="AU76" s="148"/>
      <c r="AV76" s="148"/>
      <c r="AW76" s="148"/>
      <c r="AX76" s="148"/>
      <c r="AY76" s="148"/>
      <c r="AZ76" s="148"/>
      <c r="BA76" s="148"/>
      <c r="BB76" s="148"/>
      <c r="BC76" s="148"/>
      <c r="BD76" s="148"/>
      <c r="BE76" s="148"/>
      <c r="BF76" s="148"/>
      <c r="BG76" s="148"/>
    </row>
    <row r="77">
      <c r="A77" s="146" t="s">
        <v>1137</v>
      </c>
      <c r="B77" s="146"/>
      <c r="C77" s="148"/>
      <c r="D77" s="146" t="s">
        <v>304</v>
      </c>
      <c r="E77" s="148"/>
      <c r="F77" s="148"/>
      <c r="G77" s="152"/>
      <c r="H77" s="148"/>
      <c r="I77" s="148"/>
      <c r="J77" s="148"/>
      <c r="K77" s="148"/>
      <c r="L77" s="146" t="s">
        <v>954</v>
      </c>
      <c r="M77" s="146" t="s">
        <v>1138</v>
      </c>
      <c r="N77" s="148"/>
      <c r="O77" s="148"/>
      <c r="P77" s="148"/>
      <c r="Q77" s="148"/>
      <c r="R77" s="148"/>
      <c r="S77" s="148"/>
      <c r="T77" s="148"/>
      <c r="U77" s="148"/>
      <c r="V77" s="148"/>
      <c r="W77" s="148"/>
      <c r="X77" s="148"/>
      <c r="Y77" s="148"/>
      <c r="Z77" s="148"/>
      <c r="AA77" s="148"/>
      <c r="AB77" s="148"/>
      <c r="AC77" s="148"/>
      <c r="AD77" s="148"/>
      <c r="AE77" s="148"/>
      <c r="AF77" s="148"/>
      <c r="AG77" s="148"/>
      <c r="AH77" s="148"/>
      <c r="AI77" s="148"/>
      <c r="AJ77" s="148"/>
      <c r="AK77" s="148"/>
      <c r="AL77" s="148"/>
      <c r="AM77" s="148"/>
      <c r="AN77" s="148"/>
      <c r="AO77" s="148"/>
      <c r="AP77" s="148"/>
      <c r="AQ77" s="148"/>
      <c r="AR77" s="148"/>
      <c r="AS77" s="148"/>
      <c r="AT77" s="148"/>
      <c r="AU77" s="148"/>
      <c r="AV77" s="148"/>
      <c r="AW77" s="148"/>
      <c r="AX77" s="148"/>
      <c r="AY77" s="148"/>
      <c r="AZ77" s="148"/>
      <c r="BA77" s="148"/>
      <c r="BB77" s="148"/>
      <c r="BC77" s="148"/>
      <c r="BD77" s="148"/>
      <c r="BE77" s="148"/>
      <c r="BF77" s="148"/>
      <c r="BG77" s="148"/>
    </row>
    <row r="78">
      <c r="A78" s="146" t="s">
        <v>1139</v>
      </c>
      <c r="B78" s="146"/>
      <c r="C78" s="148"/>
      <c r="D78" s="146" t="s">
        <v>1140</v>
      </c>
      <c r="E78" s="148"/>
      <c r="F78" s="146" t="s">
        <v>952</v>
      </c>
      <c r="G78" s="152" t="str">
        <f>+57 313 381 3497</f>
        <v>#ERROR!</v>
      </c>
      <c r="H78" s="148"/>
      <c r="I78" s="148"/>
      <c r="J78" s="148"/>
      <c r="K78" s="148"/>
      <c r="L78" s="146" t="s">
        <v>946</v>
      </c>
      <c r="M78" s="146" t="s">
        <v>643</v>
      </c>
      <c r="N78" s="146" t="s">
        <v>944</v>
      </c>
      <c r="O78" s="146" t="s">
        <v>1141</v>
      </c>
      <c r="P78" s="148"/>
      <c r="Q78" s="148"/>
      <c r="R78" s="148"/>
      <c r="S78" s="148"/>
      <c r="T78" s="148"/>
      <c r="U78" s="148"/>
      <c r="V78" s="148"/>
      <c r="W78" s="148"/>
      <c r="X78" s="148"/>
      <c r="Y78" s="148"/>
      <c r="Z78" s="148"/>
      <c r="AA78" s="148"/>
      <c r="AB78" s="148"/>
      <c r="AC78" s="148"/>
      <c r="AD78" s="148"/>
      <c r="AE78" s="148"/>
      <c r="AF78" s="148"/>
      <c r="AG78" s="148"/>
      <c r="AH78" s="148"/>
      <c r="AI78" s="148"/>
      <c r="AJ78" s="148"/>
      <c r="AK78" s="148"/>
      <c r="AL78" s="148"/>
      <c r="AM78" s="148"/>
      <c r="AN78" s="148"/>
      <c r="AO78" s="148"/>
      <c r="AP78" s="148"/>
      <c r="AQ78" s="148"/>
      <c r="AR78" s="148"/>
      <c r="AS78" s="148"/>
      <c r="AT78" s="148"/>
      <c r="AU78" s="148"/>
      <c r="AV78" s="148"/>
      <c r="AW78" s="148"/>
      <c r="AX78" s="148"/>
      <c r="AY78" s="148"/>
      <c r="AZ78" s="148"/>
      <c r="BA78" s="148"/>
      <c r="BB78" s="148"/>
      <c r="BC78" s="148"/>
      <c r="BD78" s="148"/>
      <c r="BE78" s="148"/>
      <c r="BF78" s="148"/>
      <c r="BG78" s="148"/>
    </row>
    <row r="79">
      <c r="A79" s="146" t="s">
        <v>1142</v>
      </c>
      <c r="B79" s="146"/>
      <c r="C79" s="148"/>
      <c r="D79" s="146" t="s">
        <v>1140</v>
      </c>
      <c r="E79" s="148"/>
      <c r="F79" s="146" t="s">
        <v>952</v>
      </c>
      <c r="G79" s="152" t="str">
        <f>+57 304 488 8888</f>
        <v>#ERROR!</v>
      </c>
      <c r="H79" s="148"/>
      <c r="I79" s="148"/>
      <c r="J79" s="148"/>
      <c r="K79" s="148"/>
      <c r="L79" s="148"/>
      <c r="M79" s="148"/>
      <c r="N79" s="148"/>
      <c r="O79" s="148"/>
      <c r="P79" s="148"/>
      <c r="Q79" s="148"/>
      <c r="R79" s="148"/>
      <c r="S79" s="148"/>
      <c r="T79" s="148"/>
      <c r="U79" s="148"/>
      <c r="V79" s="148"/>
      <c r="W79" s="148"/>
      <c r="X79" s="148"/>
      <c r="Y79" s="148"/>
      <c r="Z79" s="148"/>
      <c r="AA79" s="146" t="s">
        <v>1106</v>
      </c>
      <c r="AB79" s="146" t="s">
        <v>1143</v>
      </c>
      <c r="AC79" s="148"/>
      <c r="AD79" s="148"/>
      <c r="AE79" s="148"/>
      <c r="AF79" s="148"/>
      <c r="AG79" s="148"/>
      <c r="AH79" s="148"/>
      <c r="AI79" s="148"/>
      <c r="AJ79" s="148"/>
      <c r="AK79" s="148"/>
      <c r="AL79" s="148"/>
      <c r="AM79" s="148"/>
      <c r="AN79" s="148"/>
      <c r="AO79" s="148"/>
      <c r="AP79" s="148"/>
      <c r="AQ79" s="148"/>
      <c r="AR79" s="148"/>
      <c r="AS79" s="148"/>
      <c r="AT79" s="148"/>
      <c r="AU79" s="148"/>
      <c r="AV79" s="148"/>
      <c r="AW79" s="148"/>
      <c r="AX79" s="148"/>
      <c r="AY79" s="148"/>
      <c r="AZ79" s="148"/>
      <c r="BA79" s="148"/>
      <c r="BB79" s="148"/>
      <c r="BC79" s="148"/>
      <c r="BD79" s="148"/>
      <c r="BE79" s="148"/>
      <c r="BF79" s="148"/>
      <c r="BG79" s="148"/>
    </row>
    <row r="80">
      <c r="A80" s="146" t="s">
        <v>1144</v>
      </c>
      <c r="B80" s="146"/>
      <c r="C80" s="148"/>
      <c r="D80" s="146" t="s">
        <v>1140</v>
      </c>
      <c r="E80" s="148"/>
      <c r="F80" s="148"/>
      <c r="G80" s="152"/>
      <c r="H80" s="148"/>
      <c r="I80" s="148"/>
      <c r="J80" s="148"/>
      <c r="K80" s="148"/>
      <c r="L80" s="146" t="s">
        <v>946</v>
      </c>
      <c r="M80" s="146" t="s">
        <v>1145</v>
      </c>
      <c r="N80" s="148"/>
      <c r="O80" s="148"/>
      <c r="P80" s="148"/>
      <c r="Q80" s="148"/>
      <c r="R80" s="148"/>
      <c r="S80" s="148"/>
      <c r="T80" s="148"/>
      <c r="U80" s="148"/>
      <c r="V80" s="148"/>
      <c r="W80" s="148"/>
      <c r="X80" s="148"/>
      <c r="Y80" s="148"/>
      <c r="Z80" s="148"/>
      <c r="AA80" s="148"/>
      <c r="AB80" s="148"/>
      <c r="AC80" s="148"/>
      <c r="AD80" s="148"/>
      <c r="AE80" s="148"/>
      <c r="AF80" s="148"/>
      <c r="AG80" s="148"/>
      <c r="AH80" s="148"/>
      <c r="AI80" s="148"/>
      <c r="AJ80" s="148"/>
      <c r="AK80" s="148"/>
      <c r="AL80" s="148"/>
      <c r="AM80" s="148"/>
      <c r="AN80" s="148"/>
      <c r="AO80" s="148"/>
      <c r="AP80" s="148"/>
      <c r="AQ80" s="148"/>
      <c r="AR80" s="148"/>
      <c r="AS80" s="148"/>
      <c r="AT80" s="148"/>
      <c r="AU80" s="148"/>
      <c r="AV80" s="148"/>
      <c r="AW80" s="148"/>
      <c r="AX80" s="148"/>
      <c r="AY80" s="148"/>
      <c r="AZ80" s="148"/>
      <c r="BA80" s="148"/>
      <c r="BB80" s="148"/>
      <c r="BC80" s="148"/>
      <c r="BD80" s="148"/>
      <c r="BE80" s="148"/>
      <c r="BF80" s="148"/>
      <c r="BG80" s="148"/>
    </row>
    <row r="81">
      <c r="A81" s="146" t="s">
        <v>1146</v>
      </c>
      <c r="B81" s="146"/>
      <c r="C81" s="148"/>
      <c r="D81" s="146" t="s">
        <v>1140</v>
      </c>
      <c r="E81" s="148"/>
      <c r="F81" s="146" t="s">
        <v>952</v>
      </c>
      <c r="G81" s="152" t="str">
        <f>+57 320 820 8072</f>
        <v>#ERROR!</v>
      </c>
      <c r="H81" s="148"/>
      <c r="I81" s="148"/>
      <c r="J81" s="148"/>
      <c r="K81" s="148"/>
      <c r="L81" s="146" t="s">
        <v>946</v>
      </c>
      <c r="M81" s="146" t="s">
        <v>1147</v>
      </c>
      <c r="N81" s="148"/>
      <c r="O81" s="148"/>
      <c r="P81" s="148"/>
      <c r="Q81" s="148"/>
      <c r="R81" s="148"/>
      <c r="S81" s="148"/>
      <c r="T81" s="148"/>
      <c r="U81" s="148"/>
      <c r="V81" s="148"/>
      <c r="W81" s="148"/>
      <c r="X81" s="148"/>
      <c r="Y81" s="148"/>
      <c r="Z81" s="148"/>
      <c r="AA81" s="148"/>
      <c r="AB81" s="148"/>
      <c r="AC81" s="148"/>
      <c r="AD81" s="148"/>
      <c r="AE81" s="148"/>
      <c r="AF81" s="148"/>
      <c r="AG81" s="148"/>
      <c r="AH81" s="148"/>
      <c r="AI81" s="148"/>
      <c r="AJ81" s="148"/>
      <c r="AK81" s="148"/>
      <c r="AL81" s="148"/>
      <c r="AM81" s="148"/>
      <c r="AN81" s="148"/>
      <c r="AO81" s="148"/>
      <c r="AP81" s="148"/>
      <c r="AQ81" s="148"/>
      <c r="AR81" s="148"/>
      <c r="AS81" s="148"/>
      <c r="AT81" s="148"/>
      <c r="AU81" s="148"/>
      <c r="AV81" s="148"/>
      <c r="AW81" s="148"/>
      <c r="AX81" s="148"/>
      <c r="AY81" s="148"/>
      <c r="AZ81" s="148"/>
      <c r="BA81" s="148"/>
      <c r="BB81" s="148"/>
      <c r="BC81" s="148"/>
      <c r="BD81" s="148"/>
      <c r="BE81" s="148"/>
      <c r="BF81" s="148"/>
      <c r="BG81" s="148"/>
    </row>
    <row r="82">
      <c r="A82" s="146" t="s">
        <v>1148</v>
      </c>
      <c r="B82" s="146"/>
      <c r="C82" s="148"/>
      <c r="D82" s="146" t="s">
        <v>1140</v>
      </c>
      <c r="E82" s="148"/>
      <c r="F82" s="146" t="s">
        <v>952</v>
      </c>
      <c r="G82" s="152" t="str">
        <f>+57 319 646 5228</f>
        <v>#ERROR!</v>
      </c>
      <c r="H82" s="146" t="s">
        <v>944</v>
      </c>
      <c r="I82" s="148" t="str">
        <f>+57 301 520 7474</f>
        <v>#ERROR!</v>
      </c>
      <c r="J82" s="148"/>
      <c r="K82" s="148"/>
      <c r="L82" s="146" t="s">
        <v>946</v>
      </c>
      <c r="M82" s="146" t="s">
        <v>1149</v>
      </c>
      <c r="N82" s="148"/>
      <c r="O82" s="148"/>
      <c r="P82" s="148"/>
      <c r="Q82" s="148"/>
      <c r="R82" s="148"/>
      <c r="S82" s="148"/>
      <c r="T82" s="148"/>
      <c r="U82" s="148"/>
      <c r="V82" s="148"/>
      <c r="W82" s="148"/>
      <c r="X82" s="148"/>
      <c r="Y82" s="148"/>
      <c r="Z82" s="148"/>
      <c r="AA82" s="148"/>
      <c r="AB82" s="148"/>
      <c r="AC82" s="148"/>
      <c r="AD82" s="148"/>
      <c r="AE82" s="148"/>
      <c r="AF82" s="148"/>
      <c r="AG82" s="148"/>
      <c r="AH82" s="148"/>
      <c r="AI82" s="148"/>
      <c r="AJ82" s="148"/>
      <c r="AK82" s="148"/>
      <c r="AL82" s="148"/>
      <c r="AM82" s="148"/>
      <c r="AN82" s="148"/>
      <c r="AO82" s="148"/>
      <c r="AP82" s="148"/>
      <c r="AQ82" s="148"/>
      <c r="AR82" s="148"/>
      <c r="AS82" s="148"/>
      <c r="AT82" s="148"/>
      <c r="AU82" s="148"/>
      <c r="AV82" s="148"/>
      <c r="AW82" s="148"/>
      <c r="AX82" s="148"/>
      <c r="AY82" s="148"/>
      <c r="AZ82" s="148"/>
      <c r="BA82" s="148"/>
      <c r="BB82" s="148"/>
      <c r="BC82" s="148"/>
      <c r="BD82" s="148"/>
      <c r="BE82" s="148"/>
      <c r="BF82" s="148"/>
      <c r="BG82" s="148"/>
    </row>
    <row r="83">
      <c r="A83" s="146" t="s">
        <v>1150</v>
      </c>
      <c r="B83" s="146"/>
      <c r="C83" s="148"/>
      <c r="D83" s="146" t="s">
        <v>1151</v>
      </c>
      <c r="E83" s="154">
        <v>33913.0</v>
      </c>
      <c r="F83" s="146" t="s">
        <v>952</v>
      </c>
      <c r="G83" s="149" t="s">
        <v>1152</v>
      </c>
      <c r="H83" s="146" t="s">
        <v>942</v>
      </c>
      <c r="I83" s="150" t="s">
        <v>1153</v>
      </c>
      <c r="J83" s="148"/>
      <c r="K83" s="148"/>
      <c r="L83" s="146" t="s">
        <v>942</v>
      </c>
      <c r="M83" s="146" t="s">
        <v>1154</v>
      </c>
      <c r="N83" s="148"/>
      <c r="O83" s="148"/>
      <c r="P83" s="148"/>
      <c r="Q83" s="148"/>
      <c r="R83" s="148"/>
      <c r="S83" s="148"/>
      <c r="T83" s="148"/>
      <c r="U83" s="148"/>
      <c r="V83" s="148"/>
      <c r="W83" s="148"/>
      <c r="X83" s="148"/>
      <c r="Y83" s="148"/>
      <c r="Z83" s="148"/>
      <c r="AA83" s="148"/>
      <c r="AB83" s="148"/>
      <c r="AC83" s="148"/>
      <c r="AD83" s="148"/>
      <c r="AE83" s="148"/>
      <c r="AF83" s="148"/>
      <c r="AG83" s="148"/>
      <c r="AH83" s="148"/>
      <c r="AI83" s="148"/>
      <c r="AJ83" s="148"/>
      <c r="AK83" s="148"/>
      <c r="AL83" s="148"/>
      <c r="AM83" s="148"/>
      <c r="AN83" s="148"/>
      <c r="AO83" s="148"/>
      <c r="AP83" s="148"/>
      <c r="AQ83" s="148"/>
      <c r="AR83" s="148"/>
      <c r="AS83" s="148"/>
      <c r="AT83" s="148"/>
      <c r="AU83" s="148"/>
      <c r="AV83" s="148"/>
      <c r="AW83" s="148"/>
      <c r="AX83" s="148"/>
      <c r="AY83" s="148"/>
      <c r="AZ83" s="148"/>
      <c r="BA83" s="148"/>
      <c r="BB83" s="148"/>
      <c r="BC83" s="148"/>
      <c r="BD83" s="148"/>
      <c r="BE83" s="148"/>
      <c r="BF83" s="148"/>
      <c r="BG83" s="148"/>
    </row>
    <row r="84">
      <c r="A84" s="146" t="s">
        <v>1155</v>
      </c>
      <c r="B84" s="146"/>
      <c r="C84" s="148"/>
      <c r="D84" s="146" t="s">
        <v>1140</v>
      </c>
      <c r="E84" s="148"/>
      <c r="F84" s="146"/>
      <c r="G84" s="147"/>
      <c r="H84" s="148"/>
      <c r="I84" s="148"/>
      <c r="J84" s="148"/>
      <c r="K84" s="148"/>
      <c r="L84" s="148"/>
      <c r="M84" s="148"/>
      <c r="N84" s="148"/>
      <c r="O84" s="148"/>
      <c r="P84" s="148"/>
      <c r="Q84" s="148"/>
      <c r="R84" s="148"/>
      <c r="S84" s="148"/>
      <c r="T84" s="148"/>
      <c r="U84" s="148"/>
      <c r="V84" s="148"/>
      <c r="W84" s="148"/>
      <c r="X84" s="148"/>
      <c r="Y84" s="148"/>
      <c r="Z84" s="148"/>
      <c r="AA84" s="148"/>
      <c r="AB84" s="148"/>
      <c r="AC84" s="148"/>
      <c r="AD84" s="148"/>
      <c r="AE84" s="148"/>
      <c r="AF84" s="148"/>
      <c r="AG84" s="148"/>
      <c r="AH84" s="148"/>
      <c r="AI84" s="148"/>
      <c r="AJ84" s="148"/>
      <c r="AK84" s="148"/>
      <c r="AL84" s="148"/>
      <c r="AM84" s="148"/>
      <c r="AN84" s="148"/>
      <c r="AO84" s="148"/>
      <c r="AP84" s="148"/>
      <c r="AQ84" s="148"/>
      <c r="AR84" s="148"/>
      <c r="AS84" s="148"/>
      <c r="AT84" s="148"/>
      <c r="AU84" s="148"/>
      <c r="AV84" s="148"/>
      <c r="AW84" s="148"/>
      <c r="AX84" s="148"/>
      <c r="AY84" s="148"/>
      <c r="AZ84" s="148"/>
      <c r="BA84" s="148"/>
      <c r="BB84" s="148"/>
      <c r="BC84" s="148"/>
      <c r="BD84" s="148"/>
      <c r="BE84" s="148"/>
      <c r="BF84" s="148"/>
      <c r="BG84" s="148"/>
    </row>
    <row r="85">
      <c r="A85" s="146" t="s">
        <v>1156</v>
      </c>
      <c r="B85" s="146"/>
      <c r="C85" s="148"/>
      <c r="D85" s="146" t="s">
        <v>1140</v>
      </c>
      <c r="E85" s="148"/>
      <c r="F85" s="146" t="s">
        <v>952</v>
      </c>
      <c r="G85" s="152" t="str">
        <f>+57 310 254 6507</f>
        <v>#ERROR!</v>
      </c>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148"/>
      <c r="AO85" s="148"/>
      <c r="AP85" s="148"/>
      <c r="AQ85" s="148"/>
      <c r="AR85" s="148"/>
      <c r="AS85" s="148"/>
      <c r="AT85" s="148"/>
      <c r="AU85" s="148"/>
      <c r="AV85" s="148"/>
      <c r="AW85" s="148"/>
      <c r="AX85" s="148"/>
      <c r="AY85" s="148"/>
      <c r="AZ85" s="148"/>
      <c r="BA85" s="148"/>
      <c r="BB85" s="148"/>
      <c r="BC85" s="148"/>
      <c r="BD85" s="148"/>
      <c r="BE85" s="148"/>
      <c r="BF85" s="148"/>
      <c r="BG85" s="148"/>
    </row>
    <row r="86">
      <c r="A86" s="146" t="s">
        <v>1157</v>
      </c>
      <c r="B86" s="146"/>
      <c r="C86" s="148"/>
      <c r="D86" s="146" t="s">
        <v>1158</v>
      </c>
      <c r="E86" s="148"/>
      <c r="F86" s="148"/>
      <c r="G86" s="152"/>
      <c r="H86" s="148"/>
      <c r="I86" s="148"/>
      <c r="J86" s="148"/>
      <c r="K86" s="148"/>
      <c r="L86" s="146" t="s">
        <v>949</v>
      </c>
      <c r="M86" s="146" t="s">
        <v>1159</v>
      </c>
      <c r="N86" s="148"/>
      <c r="O86" s="148"/>
      <c r="P86" s="148"/>
      <c r="Q86" s="148"/>
      <c r="R86" s="148"/>
      <c r="S86" s="148"/>
      <c r="T86" s="148"/>
      <c r="U86" s="148"/>
      <c r="V86" s="148"/>
      <c r="W86" s="148"/>
      <c r="X86" s="148"/>
      <c r="Y86" s="148"/>
      <c r="Z86" s="148"/>
      <c r="AA86" s="148"/>
      <c r="AB86" s="148"/>
      <c r="AC86" s="148"/>
      <c r="AD86" s="148"/>
      <c r="AE86" s="148"/>
      <c r="AF86" s="148"/>
      <c r="AG86" s="148"/>
      <c r="AH86" s="148"/>
      <c r="AI86" s="148"/>
      <c r="AJ86" s="148"/>
      <c r="AK86" s="148"/>
      <c r="AL86" s="148"/>
      <c r="AM86" s="148"/>
      <c r="AN86" s="148"/>
      <c r="AO86" s="148"/>
      <c r="AP86" s="148"/>
      <c r="AQ86" s="148"/>
      <c r="AR86" s="148"/>
      <c r="AS86" s="148"/>
      <c r="AT86" s="148"/>
      <c r="AU86" s="148"/>
      <c r="AV86" s="148"/>
      <c r="AW86" s="148"/>
      <c r="AX86" s="148"/>
      <c r="AY86" s="148"/>
      <c r="AZ86" s="148"/>
      <c r="BA86" s="148"/>
      <c r="BB86" s="148"/>
      <c r="BC86" s="148"/>
      <c r="BD86" s="148"/>
      <c r="BE86" s="148"/>
      <c r="BF86" s="148"/>
      <c r="BG86" s="148"/>
    </row>
    <row r="87">
      <c r="A87" s="146" t="s">
        <v>1160</v>
      </c>
      <c r="B87" s="146"/>
      <c r="C87" s="148"/>
      <c r="D87" s="146" t="s">
        <v>1158</v>
      </c>
      <c r="E87" s="148"/>
      <c r="F87" s="146" t="s">
        <v>942</v>
      </c>
      <c r="G87" s="147" t="s">
        <v>1161</v>
      </c>
      <c r="H87" s="148"/>
      <c r="I87" s="148"/>
      <c r="J87" s="148"/>
      <c r="K87" s="148"/>
      <c r="L87" s="146" t="s">
        <v>946</v>
      </c>
      <c r="M87" s="146" t="s">
        <v>1162</v>
      </c>
      <c r="N87" s="148"/>
      <c r="O87" s="148"/>
      <c r="P87" s="148"/>
      <c r="Q87" s="148"/>
      <c r="R87" s="148"/>
      <c r="S87" s="148"/>
      <c r="T87" s="148"/>
      <c r="U87" s="148"/>
      <c r="V87" s="148"/>
      <c r="W87" s="148"/>
      <c r="X87" s="148"/>
      <c r="Y87" s="148"/>
      <c r="Z87" s="148"/>
      <c r="AA87" s="148"/>
      <c r="AB87" s="148"/>
      <c r="AC87" s="148"/>
      <c r="AD87" s="148"/>
      <c r="AE87" s="148"/>
      <c r="AF87" s="148"/>
      <c r="AG87" s="148"/>
      <c r="AH87" s="148"/>
      <c r="AI87" s="148"/>
      <c r="AJ87" s="148"/>
      <c r="AK87" s="148"/>
      <c r="AL87" s="148"/>
      <c r="AM87" s="148"/>
      <c r="AN87" s="148"/>
      <c r="AO87" s="148"/>
      <c r="AP87" s="148"/>
      <c r="AQ87" s="148"/>
      <c r="AR87" s="148"/>
      <c r="AS87" s="148"/>
      <c r="AT87" s="148"/>
      <c r="AU87" s="148"/>
      <c r="AV87" s="148"/>
      <c r="AW87" s="148"/>
      <c r="AX87" s="148"/>
      <c r="AY87" s="148"/>
      <c r="AZ87" s="148"/>
      <c r="BA87" s="148"/>
      <c r="BB87" s="148"/>
      <c r="BC87" s="148"/>
      <c r="BD87" s="148"/>
      <c r="BE87" s="148"/>
      <c r="BF87" s="148"/>
      <c r="BG87" s="148"/>
    </row>
    <row r="88">
      <c r="A88" s="146" t="s">
        <v>1163</v>
      </c>
      <c r="B88" s="146"/>
      <c r="C88" s="148"/>
      <c r="D88" s="146" t="s">
        <v>1158</v>
      </c>
      <c r="E88" s="148"/>
      <c r="F88" s="146" t="s">
        <v>942</v>
      </c>
      <c r="G88" s="147" t="s">
        <v>1164</v>
      </c>
      <c r="H88" s="148"/>
      <c r="I88" s="148"/>
      <c r="J88" s="148"/>
      <c r="K88" s="148"/>
      <c r="L88" s="146" t="s">
        <v>946</v>
      </c>
      <c r="M88" s="146" t="s">
        <v>1165</v>
      </c>
      <c r="N88" s="148"/>
      <c r="O88" s="148"/>
      <c r="P88" s="148"/>
      <c r="Q88" s="148"/>
      <c r="R88" s="148"/>
      <c r="S88" s="148"/>
      <c r="T88" s="148"/>
      <c r="U88" s="148"/>
      <c r="V88" s="148"/>
      <c r="W88" s="148"/>
      <c r="X88" s="148"/>
      <c r="Y88" s="148"/>
      <c r="Z88" s="148"/>
      <c r="AA88" s="148"/>
      <c r="AB88" s="148"/>
      <c r="AC88" s="148"/>
      <c r="AD88" s="148"/>
      <c r="AE88" s="148"/>
      <c r="AF88" s="148"/>
      <c r="AG88" s="148"/>
      <c r="AH88" s="148"/>
      <c r="AI88" s="148"/>
      <c r="AJ88" s="148"/>
      <c r="AK88" s="148"/>
      <c r="AL88" s="148"/>
      <c r="AM88" s="148"/>
      <c r="AN88" s="148"/>
      <c r="AO88" s="148"/>
      <c r="AP88" s="148"/>
      <c r="AQ88" s="148"/>
      <c r="AR88" s="148"/>
      <c r="AS88" s="148"/>
      <c r="AT88" s="148"/>
      <c r="AU88" s="148"/>
      <c r="AV88" s="148"/>
      <c r="AW88" s="148"/>
      <c r="AX88" s="148"/>
      <c r="AY88" s="148"/>
      <c r="AZ88" s="148"/>
      <c r="BA88" s="148"/>
      <c r="BB88" s="148"/>
      <c r="BC88" s="148"/>
      <c r="BD88" s="148"/>
      <c r="BE88" s="148"/>
      <c r="BF88" s="148"/>
      <c r="BG88" s="148"/>
    </row>
    <row r="89">
      <c r="A89" s="146" t="s">
        <v>1166</v>
      </c>
      <c r="B89" s="146"/>
      <c r="C89" s="148"/>
      <c r="D89" s="146" t="s">
        <v>1158</v>
      </c>
      <c r="E89" s="148"/>
      <c r="F89" s="148"/>
      <c r="G89" s="152"/>
      <c r="H89" s="148"/>
      <c r="I89" s="148"/>
      <c r="J89" s="148"/>
      <c r="K89" s="148"/>
      <c r="L89" s="146" t="s">
        <v>949</v>
      </c>
      <c r="M89" s="146" t="s">
        <v>1167</v>
      </c>
      <c r="N89" s="148"/>
      <c r="O89" s="148"/>
      <c r="P89" s="148"/>
      <c r="Q89" s="148"/>
      <c r="R89" s="148"/>
      <c r="S89" s="148"/>
      <c r="T89" s="148"/>
      <c r="U89" s="148"/>
      <c r="V89" s="148"/>
      <c r="W89" s="148"/>
      <c r="X89" s="148"/>
      <c r="Y89" s="148"/>
      <c r="Z89" s="148"/>
      <c r="AA89" s="148"/>
      <c r="AB89" s="148"/>
      <c r="AC89" s="148"/>
      <c r="AD89" s="148"/>
      <c r="AE89" s="148"/>
      <c r="AF89" s="148"/>
      <c r="AG89" s="148"/>
      <c r="AH89" s="148"/>
      <c r="AI89" s="148"/>
      <c r="AJ89" s="148"/>
      <c r="AK89" s="148"/>
      <c r="AL89" s="148"/>
      <c r="AM89" s="148"/>
      <c r="AN89" s="148"/>
      <c r="AO89" s="148"/>
      <c r="AP89" s="148"/>
      <c r="AQ89" s="148"/>
      <c r="AR89" s="148"/>
      <c r="AS89" s="148"/>
      <c r="AT89" s="148"/>
      <c r="AU89" s="148"/>
      <c r="AV89" s="148"/>
      <c r="AW89" s="148"/>
      <c r="AX89" s="148"/>
      <c r="AY89" s="148"/>
      <c r="AZ89" s="148"/>
      <c r="BA89" s="148"/>
      <c r="BB89" s="148"/>
      <c r="BC89" s="148"/>
      <c r="BD89" s="148"/>
      <c r="BE89" s="148"/>
      <c r="BF89" s="148"/>
      <c r="BG89" s="148"/>
    </row>
    <row r="90">
      <c r="A90" s="146" t="s">
        <v>1168</v>
      </c>
      <c r="B90" s="146"/>
      <c r="C90" s="148"/>
      <c r="D90" s="146" t="s">
        <v>1158</v>
      </c>
      <c r="E90" s="148"/>
      <c r="F90" s="146" t="s">
        <v>942</v>
      </c>
      <c r="G90" s="152">
        <f>576012855600</f>
        <v>576012855600</v>
      </c>
      <c r="H90" s="146" t="s">
        <v>952</v>
      </c>
      <c r="I90" s="148" t="str">
        <f>+57 320 851 9879</f>
        <v>#ERROR!</v>
      </c>
      <c r="J90" s="148"/>
      <c r="K90" s="148"/>
      <c r="L90" s="146" t="s">
        <v>946</v>
      </c>
      <c r="M90" s="146" t="s">
        <v>1169</v>
      </c>
      <c r="N90" s="148"/>
      <c r="O90" s="148"/>
      <c r="P90" s="148"/>
      <c r="Q90" s="155" t="s">
        <v>1170</v>
      </c>
      <c r="R90" s="148"/>
      <c r="S90" s="148"/>
      <c r="T90" s="148"/>
      <c r="U90" s="148"/>
      <c r="V90" s="148"/>
      <c r="W90" s="148"/>
      <c r="X90" s="148"/>
      <c r="Y90" s="148"/>
      <c r="Z90" s="148"/>
      <c r="AA90" s="148"/>
      <c r="AB90" s="148"/>
      <c r="AC90" s="148"/>
      <c r="AD90" s="148"/>
      <c r="AE90" s="148"/>
      <c r="AF90" s="148"/>
      <c r="AG90" s="148"/>
      <c r="AH90" s="148"/>
      <c r="AI90" s="148"/>
      <c r="AJ90" s="148"/>
      <c r="AK90" s="148"/>
      <c r="AL90" s="148"/>
      <c r="AM90" s="148"/>
      <c r="AN90" s="148"/>
      <c r="AO90" s="148"/>
      <c r="AP90" s="148"/>
      <c r="AQ90" s="148"/>
      <c r="AR90" s="148"/>
      <c r="AS90" s="148"/>
      <c r="AT90" s="148"/>
      <c r="AU90" s="148"/>
      <c r="AV90" s="148"/>
      <c r="AW90" s="148"/>
      <c r="AX90" s="148"/>
      <c r="AY90" s="148"/>
      <c r="AZ90" s="148"/>
      <c r="BA90" s="148"/>
      <c r="BB90" s="148"/>
      <c r="BC90" s="148"/>
      <c r="BD90" s="148"/>
      <c r="BE90" s="148"/>
      <c r="BF90" s="148"/>
      <c r="BG90" s="148"/>
    </row>
    <row r="91">
      <c r="A91" s="146" t="s">
        <v>1171</v>
      </c>
      <c r="B91" s="146"/>
      <c r="C91" s="148"/>
      <c r="D91" s="146" t="s">
        <v>1172</v>
      </c>
      <c r="E91" s="148"/>
      <c r="F91" s="146" t="s">
        <v>952</v>
      </c>
      <c r="G91" s="147" t="s">
        <v>1173</v>
      </c>
      <c r="H91" s="148"/>
      <c r="I91" s="148"/>
      <c r="J91" s="148"/>
      <c r="K91" s="148"/>
      <c r="L91" s="148"/>
      <c r="M91" s="148"/>
      <c r="N91" s="148"/>
      <c r="O91" s="148"/>
      <c r="P91" s="148"/>
      <c r="Q91" s="148"/>
      <c r="R91" s="148"/>
      <c r="S91" s="148"/>
      <c r="T91" s="148"/>
      <c r="U91" s="148"/>
      <c r="V91" s="148"/>
      <c r="W91" s="148"/>
      <c r="X91" s="148"/>
      <c r="Y91" s="148"/>
      <c r="Z91" s="148"/>
      <c r="AA91" s="148"/>
      <c r="AB91" s="148"/>
      <c r="AC91" s="148"/>
      <c r="AD91" s="148"/>
      <c r="AE91" s="148"/>
      <c r="AF91" s="148"/>
      <c r="AG91" s="148"/>
      <c r="AH91" s="148"/>
      <c r="AI91" s="148"/>
      <c r="AJ91" s="148"/>
      <c r="AK91" s="148"/>
      <c r="AL91" s="148"/>
      <c r="AM91" s="148"/>
      <c r="AN91" s="148"/>
      <c r="AO91" s="148"/>
      <c r="AP91" s="148"/>
      <c r="AQ91" s="148"/>
      <c r="AR91" s="148"/>
      <c r="AS91" s="148"/>
      <c r="AT91" s="148"/>
      <c r="AU91" s="148"/>
      <c r="AV91" s="148"/>
      <c r="AW91" s="148"/>
      <c r="AX91" s="148"/>
      <c r="AY91" s="148"/>
      <c r="AZ91" s="148"/>
      <c r="BA91" s="148"/>
      <c r="BB91" s="148"/>
      <c r="BC91" s="148"/>
      <c r="BD91" s="148"/>
      <c r="BE91" s="148"/>
      <c r="BF91" s="148"/>
      <c r="BG91" s="148"/>
    </row>
    <row r="92">
      <c r="A92" s="146" t="s">
        <v>1174</v>
      </c>
      <c r="B92" s="146"/>
      <c r="C92" s="146"/>
      <c r="D92" s="146" t="s">
        <v>1172</v>
      </c>
      <c r="E92" s="148"/>
      <c r="F92" s="146" t="s">
        <v>998</v>
      </c>
      <c r="G92" s="152" t="str">
        <f>+57 350 5785300</f>
        <v>#ERROR!</v>
      </c>
      <c r="H92" s="148"/>
      <c r="I92" s="148"/>
      <c r="J92" s="148"/>
      <c r="K92" s="148"/>
      <c r="L92" s="148"/>
      <c r="M92" s="148"/>
      <c r="N92" s="148"/>
      <c r="O92" s="148"/>
      <c r="P92" s="146" t="s">
        <v>1175</v>
      </c>
      <c r="Q92" s="148"/>
      <c r="R92" s="148"/>
      <c r="S92" s="148"/>
      <c r="T92" s="148"/>
      <c r="U92" s="148"/>
      <c r="V92" s="148"/>
      <c r="W92" s="148"/>
      <c r="X92" s="148"/>
      <c r="Y92" s="148"/>
      <c r="Z92" s="148"/>
      <c r="AA92" s="146" t="s">
        <v>1106</v>
      </c>
      <c r="AB92" s="146" t="s">
        <v>1176</v>
      </c>
      <c r="AC92" s="148"/>
      <c r="AD92" s="148"/>
      <c r="AE92" s="148"/>
      <c r="AF92" s="148"/>
      <c r="AG92" s="148"/>
      <c r="AH92" s="148"/>
      <c r="AI92" s="148"/>
      <c r="AJ92" s="148"/>
      <c r="AK92" s="148"/>
      <c r="AL92" s="148"/>
      <c r="AM92" s="148"/>
      <c r="AN92" s="148"/>
      <c r="AO92" s="148"/>
      <c r="AP92" s="148"/>
      <c r="AQ92" s="148"/>
      <c r="AR92" s="148"/>
      <c r="AS92" s="148"/>
      <c r="AT92" s="148"/>
      <c r="AU92" s="148"/>
      <c r="AV92" s="148"/>
      <c r="AW92" s="148"/>
      <c r="AX92" s="148"/>
      <c r="AY92" s="148"/>
      <c r="AZ92" s="148"/>
      <c r="BA92" s="148"/>
      <c r="BB92" s="148"/>
      <c r="BC92" s="148"/>
      <c r="BD92" s="148"/>
      <c r="BE92" s="148"/>
      <c r="BF92" s="148"/>
      <c r="BG92" s="148"/>
    </row>
    <row r="93">
      <c r="A93" s="146" t="s">
        <v>1177</v>
      </c>
      <c r="B93" s="146"/>
      <c r="C93" s="148"/>
      <c r="D93" s="146" t="s">
        <v>1172</v>
      </c>
      <c r="E93" s="148"/>
      <c r="F93" s="146" t="s">
        <v>952</v>
      </c>
      <c r="G93" s="147" t="s">
        <v>1178</v>
      </c>
      <c r="H93" s="148"/>
      <c r="I93" s="148"/>
      <c r="J93" s="148"/>
      <c r="K93" s="148"/>
      <c r="L93" s="148"/>
      <c r="M93" s="148"/>
      <c r="N93" s="148"/>
      <c r="O93" s="148"/>
      <c r="P93" s="148"/>
      <c r="Q93" s="148"/>
      <c r="R93" s="148"/>
      <c r="S93" s="148"/>
      <c r="T93" s="148"/>
      <c r="U93" s="148"/>
      <c r="V93" s="148"/>
      <c r="W93" s="148"/>
      <c r="X93" s="148"/>
      <c r="Y93" s="148"/>
      <c r="Z93" s="148"/>
      <c r="AA93" s="148"/>
      <c r="AB93" s="148"/>
      <c r="AC93" s="148"/>
      <c r="AD93" s="148"/>
      <c r="AE93" s="148"/>
      <c r="AF93" s="148"/>
      <c r="AG93" s="148"/>
      <c r="AH93" s="148"/>
      <c r="AI93" s="148"/>
      <c r="AJ93" s="148"/>
      <c r="AK93" s="148"/>
      <c r="AL93" s="148"/>
      <c r="AM93" s="148"/>
      <c r="AN93" s="148"/>
      <c r="AO93" s="148"/>
      <c r="AP93" s="148"/>
      <c r="AQ93" s="148"/>
      <c r="AR93" s="148"/>
      <c r="AS93" s="148"/>
      <c r="AT93" s="148"/>
      <c r="AU93" s="148"/>
      <c r="AV93" s="148"/>
      <c r="AW93" s="148"/>
      <c r="AX93" s="148"/>
      <c r="AY93" s="148"/>
      <c r="AZ93" s="148"/>
      <c r="BA93" s="148"/>
      <c r="BB93" s="148"/>
      <c r="BC93" s="148"/>
      <c r="BD93" s="148"/>
      <c r="BE93" s="148"/>
      <c r="BF93" s="148"/>
      <c r="BG93" s="148"/>
    </row>
    <row r="94">
      <c r="A94" s="146" t="s">
        <v>1179</v>
      </c>
      <c r="B94" s="146"/>
      <c r="C94" s="148"/>
      <c r="D94" s="146" t="s">
        <v>1172</v>
      </c>
      <c r="E94" s="148"/>
      <c r="F94" s="146" t="s">
        <v>952</v>
      </c>
      <c r="G94" s="147" t="s">
        <v>1180</v>
      </c>
      <c r="H94" s="148"/>
      <c r="I94" s="148"/>
      <c r="J94" s="148"/>
      <c r="K94" s="148"/>
      <c r="L94" s="148"/>
      <c r="M94" s="148"/>
      <c r="N94" s="148"/>
      <c r="O94" s="148"/>
      <c r="P94" s="148"/>
      <c r="Q94" s="148"/>
      <c r="R94" s="148"/>
      <c r="S94" s="148"/>
      <c r="T94" s="148"/>
      <c r="U94" s="148"/>
      <c r="V94" s="148"/>
      <c r="W94" s="148"/>
      <c r="X94" s="148"/>
      <c r="Y94" s="148"/>
      <c r="Z94" s="148"/>
      <c r="AA94" s="148"/>
      <c r="AB94" s="148"/>
      <c r="AC94" s="148"/>
      <c r="AD94" s="148"/>
      <c r="AE94" s="148"/>
      <c r="AF94" s="148"/>
      <c r="AG94" s="148"/>
      <c r="AH94" s="148"/>
      <c r="AI94" s="148"/>
      <c r="AJ94" s="148"/>
      <c r="AK94" s="148"/>
      <c r="AL94" s="148"/>
      <c r="AM94" s="148"/>
      <c r="AN94" s="148"/>
      <c r="AO94" s="148"/>
      <c r="AP94" s="148"/>
      <c r="AQ94" s="148"/>
      <c r="AR94" s="148"/>
      <c r="AS94" s="148"/>
      <c r="AT94" s="148"/>
      <c r="AU94" s="148"/>
      <c r="AV94" s="148"/>
      <c r="AW94" s="148"/>
      <c r="AX94" s="148"/>
      <c r="AY94" s="148"/>
      <c r="AZ94" s="148"/>
      <c r="BA94" s="148"/>
      <c r="BB94" s="148"/>
      <c r="BC94" s="148"/>
      <c r="BD94" s="148"/>
      <c r="BE94" s="148"/>
      <c r="BF94" s="148"/>
      <c r="BG94" s="148"/>
    </row>
    <row r="95">
      <c r="A95" s="146" t="s">
        <v>1181</v>
      </c>
      <c r="B95" s="146"/>
      <c r="C95" s="148"/>
      <c r="D95" s="146" t="s">
        <v>1172</v>
      </c>
      <c r="E95" s="148"/>
      <c r="F95" s="146" t="s">
        <v>952</v>
      </c>
      <c r="G95" s="147" t="s">
        <v>1182</v>
      </c>
      <c r="H95" s="148"/>
      <c r="I95" s="148"/>
      <c r="J95" s="148"/>
      <c r="K95" s="148"/>
      <c r="L95" s="148"/>
      <c r="M95" s="148"/>
      <c r="N95" s="148"/>
      <c r="O95" s="148"/>
      <c r="P95" s="148"/>
      <c r="Q95" s="148"/>
      <c r="R95" s="148"/>
      <c r="S95" s="148"/>
      <c r="T95" s="148"/>
      <c r="U95" s="148"/>
      <c r="V95" s="148"/>
      <c r="W95" s="148"/>
      <c r="X95" s="148"/>
      <c r="Y95" s="148"/>
      <c r="Z95" s="148"/>
      <c r="AA95" s="148"/>
      <c r="AB95" s="148"/>
      <c r="AC95" s="148"/>
      <c r="AD95" s="148"/>
      <c r="AE95" s="148"/>
      <c r="AF95" s="148"/>
      <c r="AG95" s="148"/>
      <c r="AH95" s="148"/>
      <c r="AI95" s="148"/>
      <c r="AJ95" s="148"/>
      <c r="AK95" s="148"/>
      <c r="AL95" s="148"/>
      <c r="AM95" s="148"/>
      <c r="AN95" s="148"/>
      <c r="AO95" s="148"/>
      <c r="AP95" s="148"/>
      <c r="AQ95" s="148"/>
      <c r="AR95" s="148"/>
      <c r="AS95" s="148"/>
      <c r="AT95" s="148"/>
      <c r="AU95" s="148"/>
      <c r="AV95" s="148"/>
      <c r="AW95" s="148"/>
      <c r="AX95" s="148"/>
      <c r="AY95" s="148"/>
      <c r="AZ95" s="148"/>
      <c r="BA95" s="148"/>
      <c r="BB95" s="148"/>
      <c r="BC95" s="148"/>
      <c r="BD95" s="148"/>
      <c r="BE95" s="148"/>
      <c r="BF95" s="148"/>
      <c r="BG95" s="148"/>
    </row>
    <row r="96">
      <c r="A96" s="146" t="s">
        <v>1183</v>
      </c>
      <c r="B96" s="146"/>
      <c r="C96" s="148"/>
      <c r="D96" s="146" t="s">
        <v>1172</v>
      </c>
      <c r="E96" s="148"/>
      <c r="F96" s="146" t="s">
        <v>952</v>
      </c>
      <c r="G96" s="147" t="s">
        <v>1184</v>
      </c>
      <c r="H96" s="148"/>
      <c r="I96" s="148"/>
      <c r="J96" s="148"/>
      <c r="K96" s="148"/>
      <c r="L96" s="148"/>
      <c r="M96" s="148"/>
      <c r="N96" s="148"/>
      <c r="O96" s="148"/>
      <c r="P96" s="148"/>
      <c r="Q96" s="148"/>
      <c r="R96" s="148"/>
      <c r="S96" s="148"/>
      <c r="T96" s="148"/>
      <c r="U96" s="148"/>
      <c r="V96" s="148"/>
      <c r="W96" s="148"/>
      <c r="X96" s="148"/>
      <c r="Y96" s="148"/>
      <c r="Z96" s="148"/>
      <c r="AA96" s="148"/>
      <c r="AB96" s="148"/>
      <c r="AC96" s="148"/>
      <c r="AD96" s="148"/>
      <c r="AE96" s="148"/>
      <c r="AF96" s="148"/>
      <c r="AG96" s="148"/>
      <c r="AH96" s="148"/>
      <c r="AI96" s="148"/>
      <c r="AJ96" s="148"/>
      <c r="AK96" s="148"/>
      <c r="AL96" s="148"/>
      <c r="AM96" s="148"/>
      <c r="AN96" s="148"/>
      <c r="AO96" s="148"/>
      <c r="AP96" s="148"/>
      <c r="AQ96" s="148"/>
      <c r="AR96" s="148"/>
      <c r="AS96" s="148"/>
      <c r="AT96" s="148"/>
      <c r="AU96" s="148"/>
      <c r="AV96" s="148"/>
      <c r="AW96" s="148"/>
      <c r="AX96" s="148"/>
      <c r="AY96" s="148"/>
      <c r="AZ96" s="148"/>
      <c r="BA96" s="148"/>
      <c r="BB96" s="148"/>
      <c r="BC96" s="148"/>
      <c r="BD96" s="148"/>
      <c r="BE96" s="148"/>
      <c r="BF96" s="148"/>
      <c r="BG96" s="148"/>
    </row>
    <row r="97">
      <c r="A97" s="146" t="s">
        <v>1185</v>
      </c>
      <c r="B97" s="146"/>
      <c r="C97" s="148"/>
      <c r="D97" s="146" t="s">
        <v>1172</v>
      </c>
      <c r="E97" s="148"/>
      <c r="F97" s="146" t="s">
        <v>952</v>
      </c>
      <c r="G97" s="147" t="s">
        <v>1186</v>
      </c>
      <c r="H97" s="146" t="s">
        <v>1012</v>
      </c>
      <c r="I97" s="156">
        <v>6.015372026E9</v>
      </c>
      <c r="J97" s="148"/>
      <c r="K97" s="148"/>
      <c r="L97" s="148"/>
      <c r="M97" s="148"/>
      <c r="N97" s="148"/>
      <c r="O97" s="148"/>
      <c r="P97" s="148"/>
      <c r="Q97" s="148"/>
      <c r="R97" s="148"/>
      <c r="S97" s="148"/>
      <c r="T97" s="148"/>
      <c r="U97" s="148"/>
      <c r="V97" s="148"/>
      <c r="W97" s="148"/>
      <c r="X97" s="148"/>
      <c r="Y97" s="148"/>
      <c r="Z97" s="148"/>
      <c r="AA97" s="146" t="s">
        <v>1106</v>
      </c>
      <c r="AB97" s="146" t="s">
        <v>1187</v>
      </c>
      <c r="AC97" s="148"/>
      <c r="AD97" s="148"/>
      <c r="AE97" s="148"/>
      <c r="AF97" s="148"/>
      <c r="AG97" s="148"/>
      <c r="AH97" s="148"/>
      <c r="AI97" s="148"/>
      <c r="AJ97" s="148"/>
      <c r="AK97" s="148"/>
      <c r="AL97" s="148"/>
      <c r="AM97" s="148"/>
      <c r="AN97" s="148"/>
      <c r="AO97" s="148"/>
      <c r="AP97" s="148"/>
      <c r="AQ97" s="148"/>
      <c r="AR97" s="148"/>
      <c r="AS97" s="148"/>
      <c r="AT97" s="148"/>
      <c r="AU97" s="148"/>
      <c r="AV97" s="148"/>
      <c r="AW97" s="148"/>
      <c r="AX97" s="148"/>
      <c r="AY97" s="148"/>
      <c r="AZ97" s="148"/>
      <c r="BA97" s="148"/>
      <c r="BB97" s="148"/>
      <c r="BC97" s="148"/>
      <c r="BD97" s="148"/>
      <c r="BE97" s="148"/>
      <c r="BF97" s="148"/>
      <c r="BG97" s="148"/>
    </row>
    <row r="98">
      <c r="A98" s="146" t="s">
        <v>1188</v>
      </c>
      <c r="B98" s="146"/>
      <c r="C98" s="148"/>
      <c r="D98" s="146" t="s">
        <v>1172</v>
      </c>
      <c r="E98" s="148"/>
      <c r="F98" s="146" t="s">
        <v>952</v>
      </c>
      <c r="G98" s="147" t="s">
        <v>1189</v>
      </c>
      <c r="H98" s="148"/>
      <c r="I98" s="148"/>
      <c r="J98" s="148"/>
      <c r="K98" s="148"/>
      <c r="L98" s="148"/>
      <c r="M98" s="148"/>
      <c r="N98" s="148"/>
      <c r="O98" s="148"/>
      <c r="P98" s="148"/>
      <c r="Q98" s="148"/>
      <c r="R98" s="148"/>
      <c r="S98" s="148"/>
      <c r="T98" s="148"/>
      <c r="U98" s="148"/>
      <c r="V98" s="148"/>
      <c r="W98" s="148"/>
      <c r="X98" s="148"/>
      <c r="Y98" s="148"/>
      <c r="Z98" s="148"/>
      <c r="AA98" s="148"/>
      <c r="AB98" s="148"/>
      <c r="AC98" s="148"/>
      <c r="AD98" s="148"/>
      <c r="AE98" s="148"/>
      <c r="AF98" s="148"/>
      <c r="AG98" s="148"/>
      <c r="AH98" s="148"/>
      <c r="AI98" s="148"/>
      <c r="AJ98" s="148"/>
      <c r="AK98" s="148"/>
      <c r="AL98" s="148"/>
      <c r="AM98" s="148"/>
      <c r="AN98" s="148"/>
      <c r="AO98" s="148"/>
      <c r="AP98" s="148"/>
      <c r="AQ98" s="148"/>
      <c r="AR98" s="148"/>
      <c r="AS98" s="148"/>
      <c r="AT98" s="148"/>
      <c r="AU98" s="148"/>
      <c r="AV98" s="148"/>
      <c r="AW98" s="148"/>
      <c r="AX98" s="148"/>
      <c r="AY98" s="148"/>
      <c r="AZ98" s="148"/>
      <c r="BA98" s="148"/>
      <c r="BB98" s="148"/>
      <c r="BC98" s="148"/>
      <c r="BD98" s="148"/>
      <c r="BE98" s="148"/>
      <c r="BF98" s="148"/>
      <c r="BG98" s="148"/>
    </row>
    <row r="99">
      <c r="A99" s="146" t="s">
        <v>1190</v>
      </c>
      <c r="B99" s="146"/>
      <c r="C99" s="146"/>
      <c r="D99" s="146" t="s">
        <v>1172</v>
      </c>
      <c r="E99" s="148"/>
      <c r="F99" s="146" t="s">
        <v>952</v>
      </c>
      <c r="G99" s="147" t="s">
        <v>1191</v>
      </c>
      <c r="H99" s="148"/>
      <c r="I99" s="148"/>
      <c r="J99" s="148"/>
      <c r="K99" s="148"/>
      <c r="L99" s="148"/>
      <c r="M99" s="148"/>
      <c r="N99" s="148"/>
      <c r="O99" s="148"/>
      <c r="P99" s="146" t="s">
        <v>1192</v>
      </c>
      <c r="Q99" s="148"/>
      <c r="R99" s="148"/>
      <c r="S99" s="148"/>
      <c r="T99" s="148"/>
      <c r="U99" s="148"/>
      <c r="V99" s="148"/>
      <c r="W99" s="148"/>
      <c r="X99" s="148"/>
      <c r="Y99" s="148"/>
      <c r="Z99" s="148"/>
      <c r="AA99" s="148"/>
      <c r="AB99" s="148"/>
      <c r="AC99" s="148"/>
      <c r="AD99" s="148"/>
      <c r="AE99" s="148"/>
      <c r="AF99" s="148"/>
      <c r="AG99" s="148"/>
      <c r="AH99" s="148"/>
      <c r="AI99" s="148"/>
      <c r="AJ99" s="148"/>
      <c r="AK99" s="148"/>
      <c r="AL99" s="148"/>
      <c r="AM99" s="148"/>
      <c r="AN99" s="148"/>
      <c r="AO99" s="148"/>
      <c r="AP99" s="148"/>
      <c r="AQ99" s="148"/>
      <c r="AR99" s="148"/>
      <c r="AS99" s="148"/>
      <c r="AT99" s="148"/>
      <c r="AU99" s="148"/>
      <c r="AV99" s="148"/>
      <c r="AW99" s="148"/>
      <c r="AX99" s="148"/>
      <c r="AY99" s="148"/>
      <c r="AZ99" s="148"/>
      <c r="BA99" s="148"/>
      <c r="BB99" s="148"/>
      <c r="BC99" s="148"/>
      <c r="BD99" s="148"/>
      <c r="BE99" s="148"/>
      <c r="BF99" s="148"/>
      <c r="BG99" s="148"/>
    </row>
    <row r="100">
      <c r="A100" s="146" t="s">
        <v>1193</v>
      </c>
      <c r="B100" s="146"/>
      <c r="C100" s="148"/>
      <c r="D100" s="146" t="s">
        <v>1172</v>
      </c>
      <c r="E100" s="148"/>
      <c r="F100" s="146" t="s">
        <v>952</v>
      </c>
      <c r="G100" s="147" t="s">
        <v>1194</v>
      </c>
      <c r="H100" s="148"/>
      <c r="I100" s="148"/>
      <c r="J100" s="148"/>
      <c r="K100" s="148"/>
      <c r="L100" s="148"/>
      <c r="M100" s="148"/>
      <c r="N100" s="148"/>
      <c r="O100" s="148"/>
      <c r="P100" s="148"/>
      <c r="Q100" s="148"/>
      <c r="R100" s="148"/>
      <c r="S100" s="148"/>
      <c r="T100" s="148"/>
      <c r="U100" s="148"/>
      <c r="V100" s="148"/>
      <c r="W100" s="148"/>
      <c r="X100" s="148"/>
      <c r="Y100" s="148"/>
      <c r="Z100" s="148"/>
      <c r="AA100" s="148"/>
      <c r="AB100" s="148"/>
      <c r="AC100" s="148"/>
      <c r="AD100" s="148"/>
      <c r="AE100" s="148"/>
      <c r="AF100" s="148"/>
      <c r="AG100" s="148"/>
      <c r="AH100" s="148"/>
      <c r="AI100" s="148"/>
      <c r="AJ100" s="148"/>
      <c r="AK100" s="148"/>
      <c r="AL100" s="148"/>
      <c r="AM100" s="148"/>
      <c r="AN100" s="148"/>
      <c r="AO100" s="148"/>
      <c r="AP100" s="148"/>
      <c r="AQ100" s="148"/>
      <c r="AR100" s="148"/>
      <c r="AS100" s="148"/>
      <c r="AT100" s="148"/>
      <c r="AU100" s="148"/>
      <c r="AV100" s="148"/>
      <c r="AW100" s="148"/>
      <c r="AX100" s="148"/>
      <c r="AY100" s="148"/>
      <c r="AZ100" s="148"/>
      <c r="BA100" s="148"/>
      <c r="BB100" s="148"/>
      <c r="BC100" s="148"/>
      <c r="BD100" s="148"/>
      <c r="BE100" s="148"/>
      <c r="BF100" s="148"/>
      <c r="BG100" s="148"/>
    </row>
    <row r="101">
      <c r="A101" s="146" t="s">
        <v>1195</v>
      </c>
      <c r="B101" s="146"/>
      <c r="C101" s="146"/>
      <c r="D101" s="146" t="s">
        <v>1172</v>
      </c>
      <c r="E101" s="148"/>
      <c r="F101" s="146" t="s">
        <v>952</v>
      </c>
      <c r="G101" s="147" t="s">
        <v>1196</v>
      </c>
      <c r="H101" s="148"/>
      <c r="I101" s="148"/>
      <c r="J101" s="148"/>
      <c r="K101" s="148"/>
      <c r="L101" s="148"/>
      <c r="M101" s="148"/>
      <c r="N101" s="148"/>
      <c r="O101" s="148"/>
      <c r="P101" s="148"/>
      <c r="Q101" s="148"/>
      <c r="R101" s="148"/>
      <c r="S101" s="148"/>
      <c r="T101" s="148"/>
      <c r="U101" s="148"/>
      <c r="V101" s="148"/>
      <c r="W101" s="148"/>
      <c r="X101" s="148"/>
      <c r="Y101" s="148"/>
      <c r="Z101" s="148"/>
      <c r="AA101" s="148"/>
      <c r="AB101" s="148"/>
      <c r="AC101" s="148"/>
      <c r="AD101" s="148"/>
      <c r="AE101" s="148"/>
      <c r="AF101" s="148"/>
      <c r="AG101" s="148"/>
      <c r="AH101" s="148"/>
      <c r="AI101" s="148"/>
      <c r="AJ101" s="148"/>
      <c r="AK101" s="148"/>
      <c r="AL101" s="148"/>
      <c r="AM101" s="148"/>
      <c r="AN101" s="148"/>
      <c r="AO101" s="148"/>
      <c r="AP101" s="148"/>
      <c r="AQ101" s="148"/>
      <c r="AR101" s="148"/>
      <c r="AS101" s="148"/>
      <c r="AT101" s="148"/>
      <c r="AU101" s="148"/>
      <c r="AV101" s="148"/>
      <c r="AW101" s="148"/>
      <c r="AX101" s="148"/>
      <c r="AY101" s="148"/>
      <c r="AZ101" s="148"/>
      <c r="BA101" s="148"/>
      <c r="BB101" s="148"/>
      <c r="BC101" s="148"/>
      <c r="BD101" s="148"/>
      <c r="BE101" s="148"/>
      <c r="BF101" s="148"/>
      <c r="BG101" s="148"/>
    </row>
    <row r="102">
      <c r="A102" s="146" t="s">
        <v>1197</v>
      </c>
      <c r="B102" s="146"/>
      <c r="C102" s="148"/>
      <c r="D102" s="146" t="s">
        <v>1172</v>
      </c>
      <c r="E102" s="148"/>
      <c r="F102" s="146" t="s">
        <v>952</v>
      </c>
      <c r="G102" s="147" t="s">
        <v>1198</v>
      </c>
      <c r="H102" s="148"/>
      <c r="I102" s="148"/>
      <c r="J102" s="148"/>
      <c r="K102" s="148"/>
      <c r="L102" s="148"/>
      <c r="M102" s="148"/>
      <c r="N102" s="148"/>
      <c r="O102" s="148"/>
      <c r="P102" s="148"/>
      <c r="Q102" s="148"/>
      <c r="R102" s="148"/>
      <c r="S102" s="148"/>
      <c r="T102" s="148"/>
      <c r="U102" s="148"/>
      <c r="V102" s="148"/>
      <c r="W102" s="148"/>
      <c r="X102" s="148"/>
      <c r="Y102" s="148"/>
      <c r="Z102" s="148"/>
      <c r="AA102" s="148"/>
      <c r="AB102" s="148"/>
      <c r="AC102" s="148"/>
      <c r="AD102" s="148"/>
      <c r="AE102" s="148"/>
      <c r="AF102" s="148"/>
      <c r="AG102" s="148"/>
      <c r="AH102" s="148"/>
      <c r="AI102" s="148"/>
      <c r="AJ102" s="148"/>
      <c r="AK102" s="148"/>
      <c r="AL102" s="148"/>
      <c r="AM102" s="148"/>
      <c r="AN102" s="148"/>
      <c r="AO102" s="148"/>
      <c r="AP102" s="148"/>
      <c r="AQ102" s="148"/>
      <c r="AR102" s="148"/>
      <c r="AS102" s="148"/>
      <c r="AT102" s="148"/>
      <c r="AU102" s="148"/>
      <c r="AV102" s="148"/>
      <c r="AW102" s="148"/>
      <c r="AX102" s="148"/>
      <c r="AY102" s="148"/>
      <c r="AZ102" s="148"/>
      <c r="BA102" s="148"/>
      <c r="BB102" s="148"/>
      <c r="BC102" s="148"/>
      <c r="BD102" s="148"/>
      <c r="BE102" s="148"/>
      <c r="BF102" s="148"/>
      <c r="BG102" s="148"/>
    </row>
    <row r="103">
      <c r="A103" s="146" t="s">
        <v>1199</v>
      </c>
      <c r="B103" s="146"/>
      <c r="C103" s="146"/>
      <c r="D103" s="146" t="s">
        <v>1172</v>
      </c>
      <c r="E103" s="148"/>
      <c r="F103" s="146" t="s">
        <v>952</v>
      </c>
      <c r="G103" s="147" t="s">
        <v>1200</v>
      </c>
      <c r="H103" s="148"/>
      <c r="I103" s="148"/>
      <c r="J103" s="148"/>
      <c r="K103" s="148"/>
      <c r="L103" s="148"/>
      <c r="M103" s="148"/>
      <c r="N103" s="148"/>
      <c r="O103" s="148"/>
      <c r="P103" s="148"/>
      <c r="Q103" s="148"/>
      <c r="R103" s="148"/>
      <c r="S103" s="148"/>
      <c r="T103" s="148"/>
      <c r="U103" s="148"/>
      <c r="V103" s="148"/>
      <c r="W103" s="148"/>
      <c r="X103" s="148"/>
      <c r="Y103" s="148"/>
      <c r="Z103" s="148"/>
      <c r="AA103" s="148"/>
      <c r="AB103" s="148"/>
      <c r="AC103" s="148"/>
      <c r="AD103" s="148"/>
      <c r="AE103" s="148"/>
      <c r="AF103" s="148"/>
      <c r="AG103" s="148"/>
      <c r="AH103" s="148"/>
      <c r="AI103" s="148"/>
      <c r="AJ103" s="148"/>
      <c r="AK103" s="148"/>
      <c r="AL103" s="148"/>
      <c r="AM103" s="148"/>
      <c r="AN103" s="148"/>
      <c r="AO103" s="148"/>
      <c r="AP103" s="148"/>
      <c r="AQ103" s="148"/>
      <c r="AR103" s="148"/>
      <c r="AS103" s="148"/>
      <c r="AT103" s="148"/>
      <c r="AU103" s="148"/>
      <c r="AV103" s="148"/>
      <c r="AW103" s="148"/>
      <c r="AX103" s="148"/>
      <c r="AY103" s="148"/>
      <c r="AZ103" s="148"/>
      <c r="BA103" s="148"/>
      <c r="BB103" s="148"/>
      <c r="BC103" s="148"/>
      <c r="BD103" s="148"/>
      <c r="BE103" s="148"/>
      <c r="BF103" s="148"/>
      <c r="BG103" s="148"/>
    </row>
    <row r="104">
      <c r="A104" s="146" t="s">
        <v>1201</v>
      </c>
      <c r="B104" s="146"/>
      <c r="C104" s="148"/>
      <c r="D104" s="146" t="s">
        <v>1172</v>
      </c>
      <c r="E104" s="148"/>
      <c r="F104" s="146" t="s">
        <v>952</v>
      </c>
      <c r="G104" s="147" t="s">
        <v>1202</v>
      </c>
      <c r="H104" s="148"/>
      <c r="I104" s="148"/>
      <c r="J104" s="148"/>
      <c r="K104" s="148"/>
      <c r="L104" s="148"/>
      <c r="M104" s="148"/>
      <c r="N104" s="148"/>
      <c r="O104" s="148"/>
      <c r="P104" s="148"/>
      <c r="Q104" s="148"/>
      <c r="R104" s="148"/>
      <c r="S104" s="148"/>
      <c r="T104" s="148"/>
      <c r="U104" s="148"/>
      <c r="V104" s="148"/>
      <c r="W104" s="148"/>
      <c r="X104" s="148"/>
      <c r="Y104" s="148"/>
      <c r="Z104" s="148"/>
      <c r="AA104" s="148"/>
      <c r="AB104" s="148"/>
      <c r="AC104" s="148"/>
      <c r="AD104" s="148"/>
      <c r="AE104" s="148"/>
      <c r="AF104" s="148"/>
      <c r="AG104" s="148"/>
      <c r="AH104" s="148"/>
      <c r="AI104" s="148"/>
      <c r="AJ104" s="148"/>
      <c r="AK104" s="148"/>
      <c r="AL104" s="148"/>
      <c r="AM104" s="148"/>
      <c r="AN104" s="148"/>
      <c r="AO104" s="148"/>
      <c r="AP104" s="148"/>
      <c r="AQ104" s="148"/>
      <c r="AR104" s="148"/>
      <c r="AS104" s="148"/>
      <c r="AT104" s="148"/>
      <c r="AU104" s="148"/>
      <c r="AV104" s="148"/>
      <c r="AW104" s="148"/>
      <c r="AX104" s="148"/>
      <c r="AY104" s="148"/>
      <c r="AZ104" s="148"/>
      <c r="BA104" s="148"/>
      <c r="BB104" s="148"/>
      <c r="BC104" s="148"/>
      <c r="BD104" s="148"/>
      <c r="BE104" s="148"/>
      <c r="BF104" s="148"/>
      <c r="BG104" s="148"/>
    </row>
    <row r="105">
      <c r="A105" s="146" t="s">
        <v>1203</v>
      </c>
      <c r="B105" s="146"/>
      <c r="C105" s="148"/>
      <c r="D105" s="146" t="s">
        <v>1172</v>
      </c>
      <c r="E105" s="148"/>
      <c r="F105" s="146" t="s">
        <v>952</v>
      </c>
      <c r="G105" s="147" t="s">
        <v>1204</v>
      </c>
      <c r="H105" s="148"/>
      <c r="I105" s="148"/>
      <c r="J105" s="148"/>
      <c r="K105" s="148"/>
      <c r="L105" s="148"/>
      <c r="M105" s="148"/>
      <c r="N105" s="148"/>
      <c r="O105" s="148"/>
      <c r="P105" s="148"/>
      <c r="Q105" s="148"/>
      <c r="R105" s="148"/>
      <c r="S105" s="148"/>
      <c r="T105" s="148"/>
      <c r="U105" s="148"/>
      <c r="V105" s="148"/>
      <c r="W105" s="148"/>
      <c r="X105" s="148"/>
      <c r="Y105" s="148"/>
      <c r="Z105" s="148"/>
      <c r="AA105" s="148"/>
      <c r="AB105" s="148"/>
      <c r="AC105" s="148"/>
      <c r="AD105" s="148"/>
      <c r="AE105" s="148"/>
      <c r="AF105" s="148"/>
      <c r="AG105" s="148"/>
      <c r="AH105" s="148"/>
      <c r="AI105" s="148"/>
      <c r="AJ105" s="148"/>
      <c r="AK105" s="148"/>
      <c r="AL105" s="148"/>
      <c r="AM105" s="148"/>
      <c r="AN105" s="148"/>
      <c r="AO105" s="148"/>
      <c r="AP105" s="148"/>
      <c r="AQ105" s="148"/>
      <c r="AR105" s="148"/>
      <c r="AS105" s="148"/>
      <c r="AT105" s="148"/>
      <c r="AU105" s="148"/>
      <c r="AV105" s="148"/>
      <c r="AW105" s="148"/>
      <c r="AX105" s="148"/>
      <c r="AY105" s="148"/>
      <c r="AZ105" s="148"/>
      <c r="BA105" s="148"/>
      <c r="BB105" s="148"/>
      <c r="BC105" s="148"/>
      <c r="BD105" s="148"/>
      <c r="BE105" s="148"/>
      <c r="BF105" s="148"/>
      <c r="BG105" s="148"/>
    </row>
    <row r="106">
      <c r="A106" s="146" t="s">
        <v>1205</v>
      </c>
      <c r="B106" s="146"/>
      <c r="C106" s="148"/>
      <c r="D106" s="146" t="s">
        <v>1172</v>
      </c>
      <c r="E106" s="148"/>
      <c r="F106" s="146" t="s">
        <v>952</v>
      </c>
      <c r="G106" s="147" t="s">
        <v>1206</v>
      </c>
      <c r="H106" s="148"/>
      <c r="I106" s="148"/>
      <c r="J106" s="148"/>
      <c r="K106" s="148"/>
      <c r="L106" s="148"/>
      <c r="M106" s="148"/>
      <c r="N106" s="148"/>
      <c r="O106" s="148"/>
      <c r="P106" s="148"/>
      <c r="Q106" s="148"/>
      <c r="R106" s="148"/>
      <c r="S106" s="148"/>
      <c r="T106" s="148"/>
      <c r="U106" s="148"/>
      <c r="V106" s="148"/>
      <c r="W106" s="148"/>
      <c r="X106" s="148"/>
      <c r="Y106" s="148"/>
      <c r="Z106" s="148"/>
      <c r="AA106" s="148"/>
      <c r="AB106" s="148"/>
      <c r="AC106" s="148"/>
      <c r="AD106" s="148"/>
      <c r="AE106" s="148"/>
      <c r="AF106" s="148"/>
      <c r="AG106" s="148"/>
      <c r="AH106" s="148"/>
      <c r="AI106" s="148"/>
      <c r="AJ106" s="148"/>
      <c r="AK106" s="148"/>
      <c r="AL106" s="148"/>
      <c r="AM106" s="148"/>
      <c r="AN106" s="148"/>
      <c r="AO106" s="148"/>
      <c r="AP106" s="148"/>
      <c r="AQ106" s="148"/>
      <c r="AR106" s="148"/>
      <c r="AS106" s="148"/>
      <c r="AT106" s="148"/>
      <c r="AU106" s="148"/>
      <c r="AV106" s="148"/>
      <c r="AW106" s="148"/>
      <c r="AX106" s="148"/>
      <c r="AY106" s="148"/>
      <c r="AZ106" s="148"/>
      <c r="BA106" s="148"/>
      <c r="BB106" s="148"/>
      <c r="BC106" s="148"/>
      <c r="BD106" s="148"/>
      <c r="BE106" s="148"/>
      <c r="BF106" s="148"/>
      <c r="BG106" s="148"/>
    </row>
    <row r="107">
      <c r="A107" s="146" t="s">
        <v>1207</v>
      </c>
      <c r="B107" s="146"/>
      <c r="C107" s="148"/>
      <c r="D107" s="146" t="s">
        <v>1172</v>
      </c>
      <c r="E107" s="148"/>
      <c r="F107" s="146" t="s">
        <v>1208</v>
      </c>
      <c r="G107" s="147" t="s">
        <v>1209</v>
      </c>
      <c r="H107" s="148"/>
      <c r="I107" s="148"/>
      <c r="J107" s="148"/>
      <c r="K107" s="148"/>
      <c r="L107" s="148"/>
      <c r="M107" s="148"/>
      <c r="N107" s="148"/>
      <c r="O107" s="148"/>
      <c r="P107" s="148"/>
      <c r="Q107" s="148"/>
      <c r="R107" s="148"/>
      <c r="S107" s="148"/>
      <c r="T107" s="148"/>
      <c r="U107" s="148"/>
      <c r="V107" s="148"/>
      <c r="W107" s="148"/>
      <c r="X107" s="148"/>
      <c r="Y107" s="148"/>
      <c r="Z107" s="148"/>
      <c r="AA107" s="148"/>
      <c r="AB107" s="148"/>
      <c r="AC107" s="148"/>
      <c r="AD107" s="148"/>
      <c r="AE107" s="148"/>
      <c r="AF107" s="148"/>
      <c r="AG107" s="148"/>
      <c r="AH107" s="148"/>
      <c r="AI107" s="148"/>
      <c r="AJ107" s="148"/>
      <c r="AK107" s="148"/>
      <c r="AL107" s="148"/>
      <c r="AM107" s="148"/>
      <c r="AN107" s="148"/>
      <c r="AO107" s="148"/>
      <c r="AP107" s="148"/>
      <c r="AQ107" s="148"/>
      <c r="AR107" s="148"/>
      <c r="AS107" s="148"/>
      <c r="AT107" s="148"/>
      <c r="AU107" s="148"/>
      <c r="AV107" s="148"/>
      <c r="AW107" s="148"/>
      <c r="AX107" s="148"/>
      <c r="AY107" s="148"/>
      <c r="AZ107" s="148"/>
      <c r="BA107" s="148"/>
      <c r="BB107" s="148"/>
      <c r="BC107" s="148"/>
      <c r="BD107" s="148"/>
      <c r="BE107" s="148"/>
      <c r="BF107" s="148"/>
      <c r="BG107" s="148"/>
    </row>
    <row r="108">
      <c r="A108" s="146" t="s">
        <v>1210</v>
      </c>
      <c r="B108" s="146"/>
      <c r="C108" s="148"/>
      <c r="D108" s="146" t="s">
        <v>1172</v>
      </c>
      <c r="E108" s="148"/>
      <c r="F108" s="146" t="s">
        <v>952</v>
      </c>
      <c r="G108" s="147" t="s">
        <v>1211</v>
      </c>
      <c r="H108" s="148"/>
      <c r="I108" s="148"/>
      <c r="J108" s="148"/>
      <c r="K108" s="148"/>
      <c r="L108" s="148"/>
      <c r="M108" s="148"/>
      <c r="N108" s="148"/>
      <c r="O108" s="148"/>
      <c r="P108" s="148"/>
      <c r="Q108" s="148"/>
      <c r="R108" s="148"/>
      <c r="S108" s="148"/>
      <c r="T108" s="148"/>
      <c r="U108" s="148"/>
      <c r="V108" s="148"/>
      <c r="W108" s="148"/>
      <c r="X108" s="148"/>
      <c r="Y108" s="148"/>
      <c r="Z108" s="148"/>
      <c r="AA108" s="146" t="s">
        <v>1106</v>
      </c>
      <c r="AB108" s="146" t="s">
        <v>1212</v>
      </c>
      <c r="AC108" s="148"/>
      <c r="AD108" s="148"/>
      <c r="AE108" s="148"/>
      <c r="AF108" s="148"/>
      <c r="AG108" s="148"/>
      <c r="AH108" s="148"/>
      <c r="AI108" s="148"/>
      <c r="AJ108" s="148"/>
      <c r="AK108" s="148"/>
      <c r="AL108" s="148"/>
      <c r="AM108" s="148"/>
      <c r="AN108" s="148"/>
      <c r="AO108" s="148"/>
      <c r="AP108" s="148"/>
      <c r="AQ108" s="148"/>
      <c r="AR108" s="148"/>
      <c r="AS108" s="148"/>
      <c r="AT108" s="148"/>
      <c r="AU108" s="148"/>
      <c r="AV108" s="148"/>
      <c r="AW108" s="148"/>
      <c r="AX108" s="148"/>
      <c r="AY108" s="148"/>
      <c r="AZ108" s="148"/>
      <c r="BA108" s="148"/>
      <c r="BB108" s="148"/>
      <c r="BC108" s="148"/>
      <c r="BD108" s="148"/>
      <c r="BE108" s="148"/>
      <c r="BF108" s="148"/>
      <c r="BG108" s="148"/>
    </row>
    <row r="109">
      <c r="A109" s="146" t="s">
        <v>1213</v>
      </c>
      <c r="B109" s="146"/>
      <c r="C109" s="146"/>
      <c r="D109" s="146" t="s">
        <v>1172</v>
      </c>
      <c r="E109" s="148"/>
      <c r="F109" s="148"/>
      <c r="G109" s="149" t="s">
        <v>1214</v>
      </c>
      <c r="H109" s="148"/>
      <c r="I109" s="148"/>
      <c r="J109" s="148"/>
      <c r="K109" s="148"/>
      <c r="L109" s="148"/>
      <c r="M109" s="148"/>
      <c r="N109" s="148"/>
      <c r="O109" s="148"/>
      <c r="P109" s="148"/>
      <c r="Q109" s="148"/>
      <c r="R109" s="148"/>
      <c r="S109" s="148"/>
      <c r="T109" s="148"/>
      <c r="U109" s="148"/>
      <c r="V109" s="148"/>
      <c r="W109" s="148"/>
      <c r="X109" s="148"/>
      <c r="Y109" s="148"/>
      <c r="Z109" s="148"/>
      <c r="AA109" s="148"/>
      <c r="AB109" s="148"/>
      <c r="AC109" s="148"/>
      <c r="AD109" s="148"/>
      <c r="AE109" s="148"/>
      <c r="AF109" s="148"/>
      <c r="AG109" s="148"/>
      <c r="AH109" s="148"/>
      <c r="AI109" s="148"/>
      <c r="AJ109" s="148"/>
      <c r="AK109" s="148"/>
      <c r="AL109" s="148"/>
      <c r="AM109" s="148"/>
      <c r="AN109" s="148"/>
      <c r="AO109" s="148"/>
      <c r="AP109" s="148"/>
      <c r="AQ109" s="148"/>
      <c r="AR109" s="148"/>
      <c r="AS109" s="148"/>
      <c r="AT109" s="148"/>
      <c r="AU109" s="148"/>
      <c r="AV109" s="148"/>
      <c r="AW109" s="148"/>
      <c r="AX109" s="148"/>
      <c r="AY109" s="148"/>
      <c r="AZ109" s="148"/>
      <c r="BA109" s="148"/>
      <c r="BB109" s="148"/>
      <c r="BC109" s="148"/>
      <c r="BD109" s="148"/>
      <c r="BE109" s="148"/>
      <c r="BF109" s="148"/>
      <c r="BG109" s="148"/>
    </row>
    <row r="110">
      <c r="A110" s="146"/>
      <c r="B110" s="146"/>
      <c r="C110" s="148"/>
      <c r="D110" s="146"/>
      <c r="E110" s="148"/>
      <c r="F110" s="146"/>
      <c r="G110" s="147"/>
      <c r="H110" s="148"/>
      <c r="I110" s="148"/>
      <c r="J110" s="148"/>
      <c r="K110" s="148"/>
      <c r="L110" s="148"/>
      <c r="M110" s="148"/>
      <c r="N110" s="148"/>
      <c r="O110" s="148"/>
      <c r="P110" s="148"/>
      <c r="Q110" s="148"/>
      <c r="R110" s="148"/>
      <c r="S110" s="148"/>
      <c r="T110" s="148"/>
      <c r="U110" s="148"/>
      <c r="V110" s="148"/>
      <c r="W110" s="148"/>
      <c r="X110" s="148"/>
      <c r="Y110" s="148"/>
      <c r="Z110" s="148"/>
      <c r="AA110" s="148"/>
      <c r="AB110" s="148"/>
      <c r="AC110" s="148"/>
      <c r="AD110" s="148"/>
      <c r="AE110" s="148"/>
      <c r="AF110" s="148"/>
      <c r="AG110" s="148"/>
      <c r="AH110" s="148"/>
      <c r="AI110" s="148"/>
      <c r="AJ110" s="148"/>
      <c r="AK110" s="148"/>
      <c r="AL110" s="148"/>
      <c r="AM110" s="148"/>
      <c r="AN110" s="148"/>
      <c r="AO110" s="148"/>
      <c r="AP110" s="148"/>
      <c r="AQ110" s="148"/>
      <c r="AR110" s="148"/>
      <c r="AS110" s="148"/>
      <c r="AT110" s="148"/>
      <c r="AU110" s="148"/>
      <c r="AV110" s="148"/>
      <c r="AW110" s="148"/>
      <c r="AX110" s="148"/>
      <c r="AY110" s="148"/>
      <c r="AZ110" s="148"/>
      <c r="BA110" s="148"/>
      <c r="BB110" s="148"/>
      <c r="BC110" s="148"/>
      <c r="BD110" s="148"/>
      <c r="BE110" s="148"/>
      <c r="BF110" s="148"/>
      <c r="BG110" s="148"/>
    </row>
    <row r="111">
      <c r="A111" s="146"/>
      <c r="B111" s="146"/>
      <c r="C111" s="148"/>
      <c r="D111" s="146"/>
      <c r="E111" s="148"/>
      <c r="F111" s="146"/>
      <c r="G111" s="147"/>
      <c r="H111" s="148"/>
      <c r="I111" s="148"/>
      <c r="J111" s="148"/>
      <c r="K111" s="148"/>
      <c r="L111" s="148"/>
      <c r="M111" s="148"/>
      <c r="N111" s="148"/>
      <c r="O111" s="148"/>
      <c r="P111" s="148"/>
      <c r="Q111" s="148"/>
      <c r="R111" s="148"/>
      <c r="S111" s="148"/>
      <c r="T111" s="148"/>
      <c r="U111" s="148"/>
      <c r="V111" s="148"/>
      <c r="W111" s="148"/>
      <c r="X111" s="148"/>
      <c r="Y111" s="148"/>
      <c r="Z111" s="148"/>
      <c r="AA111" s="148"/>
      <c r="AB111" s="148"/>
      <c r="AC111" s="148"/>
      <c r="AD111" s="148"/>
      <c r="AE111" s="148"/>
      <c r="AF111" s="148"/>
      <c r="AG111" s="148"/>
      <c r="AH111" s="148"/>
      <c r="AI111" s="148"/>
      <c r="AJ111" s="148"/>
      <c r="AK111" s="148"/>
      <c r="AL111" s="148"/>
      <c r="AM111" s="148"/>
      <c r="AN111" s="148"/>
      <c r="AO111" s="148"/>
      <c r="AP111" s="148"/>
      <c r="AQ111" s="148"/>
      <c r="AR111" s="148"/>
      <c r="AS111" s="148"/>
      <c r="AT111" s="148"/>
      <c r="AU111" s="148"/>
      <c r="AV111" s="148"/>
      <c r="AW111" s="148"/>
      <c r="AX111" s="148"/>
      <c r="AY111" s="148"/>
      <c r="AZ111" s="148"/>
      <c r="BA111" s="148"/>
      <c r="BB111" s="148"/>
      <c r="BC111" s="148"/>
      <c r="BD111" s="148"/>
      <c r="BE111" s="148"/>
      <c r="BF111" s="148"/>
      <c r="BG111" s="148"/>
    </row>
    <row r="112">
      <c r="A112" s="146"/>
      <c r="B112" s="146"/>
      <c r="C112" s="146"/>
      <c r="D112" s="146"/>
      <c r="E112" s="148"/>
      <c r="F112" s="146"/>
      <c r="G112" s="152"/>
      <c r="H112" s="148"/>
      <c r="I112" s="148"/>
      <c r="J112" s="148"/>
      <c r="K112" s="148"/>
      <c r="L112" s="148"/>
      <c r="M112" s="148"/>
      <c r="N112" s="148"/>
      <c r="O112" s="148"/>
      <c r="P112" s="148"/>
      <c r="Q112" s="148"/>
      <c r="R112" s="148"/>
      <c r="S112" s="148"/>
      <c r="T112" s="148"/>
      <c r="U112" s="148"/>
      <c r="V112" s="148"/>
      <c r="W112" s="148"/>
      <c r="X112" s="148"/>
      <c r="Y112" s="148"/>
      <c r="Z112" s="148"/>
      <c r="AA112" s="148"/>
      <c r="AB112" s="148"/>
      <c r="AC112" s="148"/>
      <c r="AD112" s="148"/>
      <c r="AE112" s="148"/>
      <c r="AF112" s="148"/>
      <c r="AG112" s="148"/>
      <c r="AH112" s="148"/>
      <c r="AI112" s="148"/>
      <c r="AJ112" s="148"/>
      <c r="AK112" s="148"/>
      <c r="AL112" s="148"/>
      <c r="AM112" s="148"/>
      <c r="AN112" s="148"/>
      <c r="AO112" s="148"/>
      <c r="AP112" s="148"/>
      <c r="AQ112" s="148"/>
      <c r="AR112" s="148"/>
      <c r="AS112" s="148"/>
      <c r="AT112" s="148"/>
      <c r="AU112" s="148"/>
      <c r="AV112" s="148"/>
      <c r="AW112" s="148"/>
      <c r="AX112" s="148"/>
      <c r="AY112" s="148"/>
      <c r="AZ112" s="148"/>
      <c r="BA112" s="148"/>
      <c r="BB112" s="148"/>
      <c r="BC112" s="148"/>
      <c r="BD112" s="148"/>
      <c r="BE112" s="148"/>
      <c r="BF112" s="148"/>
      <c r="BG112" s="148"/>
    </row>
    <row r="113">
      <c r="A113" s="146"/>
      <c r="B113" s="146"/>
      <c r="C113" s="148"/>
      <c r="D113" s="146"/>
      <c r="E113" s="148"/>
      <c r="F113" s="146"/>
      <c r="G113" s="152"/>
      <c r="H113" s="148"/>
      <c r="I113" s="148"/>
      <c r="J113" s="148"/>
      <c r="K113" s="148"/>
      <c r="L113" s="148"/>
      <c r="M113" s="148"/>
      <c r="N113" s="148"/>
      <c r="O113" s="148"/>
      <c r="P113" s="148"/>
      <c r="Q113" s="148"/>
      <c r="R113" s="148"/>
      <c r="S113" s="148"/>
      <c r="T113" s="148"/>
      <c r="U113" s="148"/>
      <c r="V113" s="148"/>
      <c r="W113" s="148"/>
      <c r="X113" s="148"/>
      <c r="Y113" s="148"/>
      <c r="Z113" s="148"/>
      <c r="AA113" s="148"/>
      <c r="AB113" s="148"/>
      <c r="AC113" s="148"/>
      <c r="AD113" s="148"/>
      <c r="AE113" s="148"/>
      <c r="AF113" s="148"/>
      <c r="AG113" s="148"/>
      <c r="AH113" s="148"/>
      <c r="AI113" s="148"/>
      <c r="AJ113" s="148"/>
      <c r="AK113" s="148"/>
      <c r="AL113" s="148"/>
      <c r="AM113" s="148"/>
      <c r="AN113" s="148"/>
      <c r="AO113" s="148"/>
      <c r="AP113" s="148"/>
      <c r="AQ113" s="148"/>
      <c r="AR113" s="148"/>
      <c r="AS113" s="148"/>
      <c r="AT113" s="148"/>
      <c r="AU113" s="148"/>
      <c r="AV113" s="148"/>
      <c r="AW113" s="148"/>
      <c r="AX113" s="148"/>
      <c r="AY113" s="148"/>
      <c r="AZ113" s="148"/>
      <c r="BA113" s="148"/>
      <c r="BB113" s="148"/>
      <c r="BC113" s="148"/>
      <c r="BD113" s="148"/>
      <c r="BE113" s="148"/>
      <c r="BF113" s="148"/>
      <c r="BG113" s="148"/>
    </row>
    <row r="114">
      <c r="A114" s="146"/>
      <c r="B114" s="146"/>
      <c r="C114" s="148"/>
      <c r="D114" s="146"/>
      <c r="E114" s="148"/>
      <c r="F114" s="146"/>
      <c r="G114" s="152"/>
      <c r="H114" s="148"/>
      <c r="I114" s="148"/>
      <c r="J114" s="148"/>
      <c r="K114" s="148"/>
      <c r="L114" s="148"/>
      <c r="M114" s="148"/>
      <c r="N114" s="148"/>
      <c r="O114" s="148"/>
      <c r="P114" s="148"/>
      <c r="Q114" s="148"/>
      <c r="R114" s="148"/>
      <c r="S114" s="148"/>
      <c r="T114" s="148"/>
      <c r="U114" s="148"/>
      <c r="V114" s="148"/>
      <c r="W114" s="148"/>
      <c r="X114" s="148"/>
      <c r="Y114" s="148"/>
      <c r="Z114" s="148"/>
      <c r="AA114" s="148"/>
      <c r="AB114" s="148"/>
      <c r="AC114" s="148"/>
      <c r="AD114" s="148"/>
      <c r="AE114" s="148"/>
      <c r="AF114" s="148"/>
      <c r="AG114" s="148"/>
      <c r="AH114" s="148"/>
      <c r="AI114" s="148"/>
      <c r="AJ114" s="148"/>
      <c r="AK114" s="148"/>
      <c r="AL114" s="148"/>
      <c r="AM114" s="148"/>
      <c r="AN114" s="148"/>
      <c r="AO114" s="148"/>
      <c r="AP114" s="148"/>
      <c r="AQ114" s="148"/>
      <c r="AR114" s="148"/>
      <c r="AS114" s="148"/>
      <c r="AT114" s="148"/>
      <c r="AU114" s="148"/>
      <c r="AV114" s="148"/>
      <c r="AW114" s="148"/>
      <c r="AX114" s="148"/>
      <c r="AY114" s="148"/>
      <c r="AZ114" s="148"/>
      <c r="BA114" s="148"/>
      <c r="BB114" s="148"/>
      <c r="BC114" s="148"/>
      <c r="BD114" s="148"/>
      <c r="BE114" s="148"/>
      <c r="BF114" s="148"/>
      <c r="BG114" s="148"/>
    </row>
    <row r="115">
      <c r="A115" s="146"/>
      <c r="B115" s="146"/>
      <c r="C115" s="148"/>
      <c r="D115" s="146"/>
      <c r="E115" s="148"/>
      <c r="F115" s="146"/>
      <c r="G115" s="147"/>
      <c r="H115" s="148"/>
      <c r="I115" s="148"/>
      <c r="J115" s="148"/>
      <c r="K115" s="148"/>
      <c r="L115" s="148"/>
      <c r="M115" s="148"/>
      <c r="N115" s="148"/>
      <c r="O115" s="148"/>
      <c r="P115" s="148"/>
      <c r="Q115" s="148"/>
      <c r="R115" s="148"/>
      <c r="S115" s="148"/>
      <c r="T115" s="148"/>
      <c r="U115" s="148"/>
      <c r="V115" s="148"/>
      <c r="W115" s="148"/>
      <c r="X115" s="148"/>
      <c r="Y115" s="148"/>
      <c r="Z115" s="148"/>
      <c r="AA115" s="148"/>
      <c r="AB115" s="148"/>
      <c r="AC115" s="148"/>
      <c r="AD115" s="148"/>
      <c r="AE115" s="148"/>
      <c r="AF115" s="148"/>
      <c r="AG115" s="148"/>
      <c r="AH115" s="148"/>
      <c r="AI115" s="148"/>
      <c r="AJ115" s="148"/>
      <c r="AK115" s="148"/>
      <c r="AL115" s="148"/>
      <c r="AM115" s="148"/>
      <c r="AN115" s="148"/>
      <c r="AO115" s="148"/>
      <c r="AP115" s="148"/>
      <c r="AQ115" s="148"/>
      <c r="AR115" s="148"/>
      <c r="AS115" s="148"/>
      <c r="AT115" s="148"/>
      <c r="AU115" s="148"/>
      <c r="AV115" s="148"/>
      <c r="AW115" s="148"/>
      <c r="AX115" s="148"/>
      <c r="AY115" s="148"/>
      <c r="AZ115" s="148"/>
      <c r="BA115" s="148"/>
      <c r="BB115" s="148"/>
      <c r="BC115" s="148"/>
      <c r="BD115" s="148"/>
      <c r="BE115" s="148"/>
      <c r="BF115" s="148"/>
      <c r="BG115" s="148"/>
    </row>
    <row r="116">
      <c r="A116" s="146"/>
      <c r="B116" s="146"/>
      <c r="C116" s="148"/>
      <c r="D116" s="146"/>
      <c r="E116" s="148"/>
      <c r="F116" s="146"/>
      <c r="G116" s="147"/>
      <c r="H116" s="148"/>
      <c r="I116" s="148"/>
      <c r="J116" s="148"/>
      <c r="K116" s="148"/>
      <c r="L116" s="148"/>
      <c r="M116" s="148"/>
      <c r="N116" s="148"/>
      <c r="O116" s="148"/>
      <c r="P116" s="148"/>
      <c r="Q116" s="148"/>
      <c r="R116" s="148"/>
      <c r="S116" s="148"/>
      <c r="T116" s="148"/>
      <c r="U116" s="148"/>
      <c r="V116" s="148"/>
      <c r="W116" s="148"/>
      <c r="X116" s="148"/>
      <c r="Y116" s="148"/>
      <c r="Z116" s="148"/>
      <c r="AA116" s="148"/>
      <c r="AB116" s="148"/>
      <c r="AC116" s="148"/>
      <c r="AD116" s="148"/>
      <c r="AE116" s="148"/>
      <c r="AF116" s="148"/>
      <c r="AG116" s="148"/>
      <c r="AH116" s="148"/>
      <c r="AI116" s="148"/>
      <c r="AJ116" s="148"/>
      <c r="AK116" s="148"/>
      <c r="AL116" s="148"/>
      <c r="AM116" s="148"/>
      <c r="AN116" s="148"/>
      <c r="AO116" s="148"/>
      <c r="AP116" s="148"/>
      <c r="AQ116" s="148"/>
      <c r="AR116" s="148"/>
      <c r="AS116" s="148"/>
      <c r="AT116" s="148"/>
      <c r="AU116" s="148"/>
      <c r="AV116" s="148"/>
      <c r="AW116" s="148"/>
      <c r="AX116" s="148"/>
      <c r="AY116" s="148"/>
      <c r="AZ116" s="148"/>
      <c r="BA116" s="148"/>
      <c r="BB116" s="148"/>
      <c r="BC116" s="148"/>
      <c r="BD116" s="148"/>
      <c r="BE116" s="148"/>
      <c r="BF116" s="148"/>
      <c r="BG116" s="148"/>
    </row>
    <row r="117">
      <c r="A117" s="146"/>
      <c r="B117" s="146"/>
      <c r="C117" s="148"/>
      <c r="D117" s="146"/>
      <c r="E117" s="148"/>
      <c r="F117" s="146"/>
      <c r="G117" s="152"/>
      <c r="H117" s="148"/>
      <c r="I117" s="148"/>
      <c r="J117" s="148"/>
      <c r="K117" s="148"/>
      <c r="L117" s="148"/>
      <c r="M117" s="148"/>
      <c r="N117" s="148"/>
      <c r="O117" s="148"/>
      <c r="P117" s="148"/>
      <c r="Q117" s="148"/>
      <c r="R117" s="148"/>
      <c r="S117" s="148"/>
      <c r="T117" s="148"/>
      <c r="U117" s="148"/>
      <c r="V117" s="148"/>
      <c r="W117" s="148"/>
      <c r="X117" s="148"/>
      <c r="Y117" s="148"/>
      <c r="Z117" s="148"/>
      <c r="AA117" s="148"/>
      <c r="AB117" s="148"/>
      <c r="AC117" s="148"/>
      <c r="AD117" s="148"/>
      <c r="AE117" s="148"/>
      <c r="AF117" s="148"/>
      <c r="AG117" s="148"/>
      <c r="AH117" s="148"/>
      <c r="AI117" s="148"/>
      <c r="AJ117" s="148"/>
      <c r="AK117" s="148"/>
      <c r="AL117" s="148"/>
      <c r="AM117" s="148"/>
      <c r="AN117" s="148"/>
      <c r="AO117" s="148"/>
      <c r="AP117" s="148"/>
      <c r="AQ117" s="148"/>
      <c r="AR117" s="148"/>
      <c r="AS117" s="148"/>
      <c r="AT117" s="148"/>
      <c r="AU117" s="148"/>
      <c r="AV117" s="148"/>
      <c r="AW117" s="148"/>
      <c r="AX117" s="148"/>
      <c r="AY117" s="148"/>
      <c r="AZ117" s="148"/>
      <c r="BA117" s="148"/>
      <c r="BB117" s="148"/>
      <c r="BC117" s="148"/>
      <c r="BD117" s="148"/>
      <c r="BE117" s="148"/>
      <c r="BF117" s="148"/>
      <c r="BG117" s="148"/>
    </row>
    <row r="118">
      <c r="A118" s="146"/>
      <c r="B118" s="146"/>
      <c r="C118" s="148"/>
      <c r="D118" s="146"/>
      <c r="E118" s="148"/>
      <c r="F118" s="146"/>
      <c r="G118" s="152"/>
      <c r="H118" s="148"/>
      <c r="I118" s="148"/>
      <c r="J118" s="148"/>
      <c r="K118" s="148"/>
      <c r="L118" s="148"/>
      <c r="M118" s="148"/>
      <c r="N118" s="148"/>
      <c r="O118" s="148"/>
      <c r="P118" s="148"/>
      <c r="Q118" s="148"/>
      <c r="R118" s="148"/>
      <c r="S118" s="148"/>
      <c r="T118" s="148"/>
      <c r="U118" s="148"/>
      <c r="V118" s="148"/>
      <c r="W118" s="148"/>
      <c r="X118" s="148"/>
      <c r="Y118" s="148"/>
      <c r="Z118" s="148"/>
      <c r="AA118" s="148"/>
      <c r="AB118" s="148"/>
      <c r="AC118" s="148"/>
      <c r="AD118" s="148"/>
      <c r="AE118" s="148"/>
      <c r="AF118" s="148"/>
      <c r="AG118" s="148"/>
      <c r="AH118" s="148"/>
      <c r="AI118" s="148"/>
      <c r="AJ118" s="148"/>
      <c r="AK118" s="148"/>
      <c r="AL118" s="148"/>
      <c r="AM118" s="148"/>
      <c r="AN118" s="148"/>
      <c r="AO118" s="148"/>
      <c r="AP118" s="148"/>
      <c r="AQ118" s="148"/>
      <c r="AR118" s="148"/>
      <c r="AS118" s="148"/>
      <c r="AT118" s="148"/>
      <c r="AU118" s="148"/>
      <c r="AV118" s="148"/>
      <c r="AW118" s="148"/>
      <c r="AX118" s="148"/>
      <c r="AY118" s="148"/>
      <c r="AZ118" s="148"/>
      <c r="BA118" s="148"/>
      <c r="BB118" s="148"/>
      <c r="BC118" s="148"/>
      <c r="BD118" s="148"/>
      <c r="BE118" s="148"/>
      <c r="BF118" s="148"/>
      <c r="BG118" s="148"/>
    </row>
    <row r="119">
      <c r="A119" s="146"/>
      <c r="B119" s="146"/>
      <c r="C119" s="148"/>
      <c r="D119" s="146"/>
      <c r="E119" s="148"/>
      <c r="F119" s="146"/>
      <c r="G119" s="152"/>
      <c r="H119" s="148"/>
      <c r="I119" s="148"/>
      <c r="J119" s="148"/>
      <c r="K119" s="148"/>
      <c r="L119" s="148"/>
      <c r="M119" s="148"/>
      <c r="N119" s="148"/>
      <c r="O119" s="148"/>
      <c r="P119" s="148"/>
      <c r="Q119" s="148"/>
      <c r="R119" s="148"/>
      <c r="S119" s="148"/>
      <c r="T119" s="148"/>
      <c r="U119" s="148"/>
      <c r="V119" s="148"/>
      <c r="W119" s="148"/>
      <c r="X119" s="148"/>
      <c r="Y119" s="148"/>
      <c r="Z119" s="148"/>
      <c r="AA119" s="148"/>
      <c r="AB119" s="148"/>
      <c r="AC119" s="148"/>
      <c r="AD119" s="148"/>
      <c r="AE119" s="148"/>
      <c r="AF119" s="148"/>
      <c r="AG119" s="148"/>
      <c r="AH119" s="148"/>
      <c r="AI119" s="148"/>
      <c r="AJ119" s="148"/>
      <c r="AK119" s="148"/>
      <c r="AL119" s="148"/>
      <c r="AM119" s="148"/>
      <c r="AN119" s="148"/>
      <c r="AO119" s="148"/>
      <c r="AP119" s="148"/>
      <c r="AQ119" s="148"/>
      <c r="AR119" s="148"/>
      <c r="AS119" s="148"/>
      <c r="AT119" s="148"/>
      <c r="AU119" s="148"/>
      <c r="AV119" s="148"/>
      <c r="AW119" s="148"/>
      <c r="AX119" s="148"/>
      <c r="AY119" s="148"/>
      <c r="AZ119" s="148"/>
      <c r="BA119" s="148"/>
      <c r="BB119" s="148"/>
      <c r="BC119" s="148"/>
      <c r="BD119" s="148"/>
      <c r="BE119" s="148"/>
      <c r="BF119" s="148"/>
      <c r="BG119" s="148"/>
    </row>
    <row r="120">
      <c r="A120" s="146"/>
      <c r="B120" s="146"/>
      <c r="C120" s="148"/>
      <c r="D120" s="146"/>
      <c r="E120" s="148"/>
      <c r="F120" s="146"/>
      <c r="G120" s="152"/>
      <c r="H120" s="148"/>
      <c r="I120" s="148"/>
      <c r="J120" s="148"/>
      <c r="K120" s="148"/>
      <c r="L120" s="148"/>
      <c r="M120" s="148"/>
      <c r="N120" s="148"/>
      <c r="O120" s="148"/>
      <c r="P120" s="148"/>
      <c r="Q120" s="148"/>
      <c r="R120" s="148"/>
      <c r="S120" s="148"/>
      <c r="T120" s="148"/>
      <c r="U120" s="148"/>
      <c r="V120" s="148"/>
      <c r="W120" s="148"/>
      <c r="X120" s="148"/>
      <c r="Y120" s="148"/>
      <c r="Z120" s="148"/>
      <c r="AA120" s="148"/>
      <c r="AB120" s="148"/>
      <c r="AC120" s="148"/>
      <c r="AD120" s="148"/>
      <c r="AE120" s="148"/>
      <c r="AF120" s="148"/>
      <c r="AG120" s="148"/>
      <c r="AH120" s="148"/>
      <c r="AI120" s="148"/>
      <c r="AJ120" s="148"/>
      <c r="AK120" s="148"/>
      <c r="AL120" s="148"/>
      <c r="AM120" s="148"/>
      <c r="AN120" s="148"/>
      <c r="AO120" s="148"/>
      <c r="AP120" s="148"/>
      <c r="AQ120" s="148"/>
      <c r="AR120" s="148"/>
      <c r="AS120" s="148"/>
      <c r="AT120" s="148"/>
      <c r="AU120" s="148"/>
      <c r="AV120" s="148"/>
      <c r="AW120" s="148"/>
      <c r="AX120" s="148"/>
      <c r="AY120" s="148"/>
      <c r="AZ120" s="148"/>
      <c r="BA120" s="148"/>
      <c r="BB120" s="148"/>
      <c r="BC120" s="148"/>
      <c r="BD120" s="148"/>
      <c r="BE120" s="148"/>
      <c r="BF120" s="148"/>
      <c r="BG120" s="148"/>
    </row>
    <row r="121">
      <c r="A121" s="146"/>
      <c r="B121" s="146"/>
      <c r="C121" s="148"/>
      <c r="D121" s="146"/>
      <c r="E121" s="148"/>
      <c r="F121" s="146"/>
      <c r="G121" s="157"/>
      <c r="H121" s="148"/>
      <c r="I121" s="148"/>
      <c r="J121" s="148"/>
      <c r="K121" s="148"/>
      <c r="L121" s="148"/>
      <c r="M121" s="148"/>
      <c r="N121" s="148"/>
      <c r="O121" s="148"/>
      <c r="P121" s="148"/>
      <c r="Q121" s="148"/>
      <c r="R121" s="148"/>
      <c r="S121" s="148"/>
      <c r="T121" s="148"/>
      <c r="U121" s="148"/>
      <c r="V121" s="148"/>
      <c r="W121" s="148"/>
      <c r="X121" s="148"/>
      <c r="Y121" s="148"/>
      <c r="Z121" s="148"/>
      <c r="AA121" s="148"/>
      <c r="AB121" s="148"/>
      <c r="AC121" s="148"/>
      <c r="AD121" s="148"/>
      <c r="AE121" s="148"/>
      <c r="AF121" s="148"/>
      <c r="AG121" s="148"/>
      <c r="AH121" s="148"/>
      <c r="AI121" s="148"/>
      <c r="AJ121" s="148"/>
      <c r="AK121" s="148"/>
      <c r="AL121" s="148"/>
      <c r="AM121" s="148"/>
      <c r="AN121" s="148"/>
      <c r="AO121" s="148"/>
      <c r="AP121" s="148"/>
      <c r="AQ121" s="148"/>
      <c r="AR121" s="148"/>
      <c r="AS121" s="148"/>
      <c r="AT121" s="148"/>
      <c r="AU121" s="148"/>
      <c r="AV121" s="148"/>
      <c r="AW121" s="148"/>
      <c r="AX121" s="148"/>
      <c r="AY121" s="148"/>
      <c r="AZ121" s="148"/>
      <c r="BA121" s="148"/>
      <c r="BB121" s="148"/>
      <c r="BC121" s="148"/>
      <c r="BD121" s="148"/>
      <c r="BE121" s="148"/>
      <c r="BF121" s="148"/>
      <c r="BG121" s="148"/>
    </row>
    <row r="122">
      <c r="A122" s="146"/>
      <c r="B122" s="146"/>
      <c r="C122" s="148"/>
      <c r="D122" s="146"/>
      <c r="E122" s="148"/>
      <c r="F122" s="146"/>
      <c r="G122" s="147"/>
      <c r="H122" s="148"/>
      <c r="I122" s="148"/>
      <c r="J122" s="148"/>
      <c r="K122" s="148"/>
      <c r="L122" s="148"/>
      <c r="M122" s="148"/>
      <c r="N122" s="148"/>
      <c r="O122" s="148"/>
      <c r="P122" s="148"/>
      <c r="Q122" s="148"/>
      <c r="R122" s="148"/>
      <c r="S122" s="148"/>
      <c r="T122" s="148"/>
      <c r="U122" s="148"/>
      <c r="V122" s="148"/>
      <c r="W122" s="148"/>
      <c r="X122" s="148"/>
      <c r="Y122" s="148"/>
      <c r="Z122" s="148"/>
      <c r="AA122" s="148"/>
      <c r="AB122" s="148"/>
      <c r="AC122" s="148"/>
      <c r="AD122" s="148"/>
      <c r="AE122" s="148"/>
      <c r="AF122" s="148"/>
      <c r="AG122" s="148"/>
      <c r="AH122" s="148"/>
      <c r="AI122" s="148"/>
      <c r="AJ122" s="148"/>
      <c r="AK122" s="148"/>
      <c r="AL122" s="148"/>
      <c r="AM122" s="148"/>
      <c r="AN122" s="148"/>
      <c r="AO122" s="148"/>
      <c r="AP122" s="148"/>
      <c r="AQ122" s="148"/>
      <c r="AR122" s="148"/>
      <c r="AS122" s="148"/>
      <c r="AT122" s="148"/>
      <c r="AU122" s="148"/>
      <c r="AV122" s="148"/>
      <c r="AW122" s="148"/>
      <c r="AX122" s="148"/>
      <c r="AY122" s="148"/>
      <c r="AZ122" s="148"/>
      <c r="BA122" s="148"/>
      <c r="BB122" s="148"/>
      <c r="BC122" s="148"/>
      <c r="BD122" s="148"/>
      <c r="BE122" s="148"/>
      <c r="BF122" s="148"/>
      <c r="BG122" s="148"/>
    </row>
    <row r="123">
      <c r="A123" s="146"/>
      <c r="B123" s="146"/>
      <c r="C123" s="146"/>
      <c r="D123" s="146"/>
      <c r="E123" s="148"/>
      <c r="F123" s="146"/>
      <c r="G123" s="152"/>
      <c r="H123" s="148"/>
      <c r="I123" s="148"/>
      <c r="J123" s="148"/>
      <c r="K123" s="148"/>
      <c r="L123" s="148"/>
      <c r="M123" s="148"/>
      <c r="N123" s="148"/>
      <c r="O123" s="148"/>
      <c r="P123" s="148"/>
      <c r="Q123" s="148"/>
      <c r="R123" s="148"/>
      <c r="S123" s="148"/>
      <c r="T123" s="148"/>
      <c r="U123" s="148"/>
      <c r="V123" s="148"/>
      <c r="W123" s="148"/>
      <c r="X123" s="148"/>
      <c r="Y123" s="148"/>
      <c r="Z123" s="148"/>
      <c r="AA123" s="148"/>
      <c r="AB123" s="148"/>
      <c r="AC123" s="148"/>
      <c r="AD123" s="148"/>
      <c r="AE123" s="148"/>
      <c r="AF123" s="148"/>
      <c r="AG123" s="148"/>
      <c r="AH123" s="148"/>
      <c r="AI123" s="148"/>
      <c r="AJ123" s="148"/>
      <c r="AK123" s="148"/>
      <c r="AL123" s="148"/>
      <c r="AM123" s="148"/>
      <c r="AN123" s="148"/>
      <c r="AO123" s="148"/>
      <c r="AP123" s="148"/>
      <c r="AQ123" s="148"/>
      <c r="AR123" s="148"/>
      <c r="AS123" s="148"/>
      <c r="AT123" s="148"/>
      <c r="AU123" s="148"/>
      <c r="AV123" s="148"/>
      <c r="AW123" s="148"/>
      <c r="AX123" s="148"/>
      <c r="AY123" s="148"/>
      <c r="AZ123" s="148"/>
      <c r="BA123" s="148"/>
      <c r="BB123" s="148"/>
      <c r="BC123" s="148"/>
      <c r="BD123" s="148"/>
      <c r="BE123" s="148"/>
      <c r="BF123" s="148"/>
      <c r="BG123" s="148"/>
    </row>
    <row r="124">
      <c r="A124" s="146"/>
      <c r="B124" s="146"/>
      <c r="C124" s="148"/>
      <c r="D124" s="146"/>
      <c r="E124" s="148"/>
      <c r="F124" s="146"/>
      <c r="G124" s="152"/>
      <c r="H124" s="148"/>
      <c r="I124" s="148"/>
      <c r="J124" s="148"/>
      <c r="K124" s="148"/>
      <c r="L124" s="148"/>
      <c r="M124" s="148"/>
      <c r="N124" s="148"/>
      <c r="O124" s="148"/>
      <c r="P124" s="148"/>
      <c r="Q124" s="148"/>
      <c r="R124" s="148"/>
      <c r="S124" s="148"/>
      <c r="T124" s="148"/>
      <c r="U124" s="148"/>
      <c r="V124" s="148"/>
      <c r="W124" s="148"/>
      <c r="X124" s="148"/>
      <c r="Y124" s="148"/>
      <c r="Z124" s="148"/>
      <c r="AA124" s="148"/>
      <c r="AB124" s="148"/>
      <c r="AC124" s="148"/>
      <c r="AD124" s="148"/>
      <c r="AE124" s="148"/>
      <c r="AF124" s="148"/>
      <c r="AG124" s="148"/>
      <c r="AH124" s="148"/>
      <c r="AI124" s="148"/>
      <c r="AJ124" s="148"/>
      <c r="AK124" s="148"/>
      <c r="AL124" s="148"/>
      <c r="AM124" s="148"/>
      <c r="AN124" s="148"/>
      <c r="AO124" s="148"/>
      <c r="AP124" s="148"/>
      <c r="AQ124" s="148"/>
      <c r="AR124" s="148"/>
      <c r="AS124" s="148"/>
      <c r="AT124" s="148"/>
      <c r="AU124" s="148"/>
      <c r="AV124" s="148"/>
      <c r="AW124" s="148"/>
      <c r="AX124" s="148"/>
      <c r="AY124" s="148"/>
      <c r="AZ124" s="148"/>
      <c r="BA124" s="148"/>
      <c r="BB124" s="148"/>
      <c r="BC124" s="148"/>
      <c r="BD124" s="148"/>
      <c r="BE124" s="148"/>
      <c r="BF124" s="148"/>
      <c r="BG124" s="148"/>
    </row>
    <row r="125">
      <c r="A125" s="146"/>
      <c r="B125" s="146"/>
      <c r="C125" s="148"/>
      <c r="D125" s="146"/>
      <c r="E125" s="148"/>
      <c r="F125" s="146"/>
      <c r="G125" s="147"/>
      <c r="H125" s="148"/>
      <c r="I125" s="148"/>
      <c r="J125" s="148"/>
      <c r="K125" s="148"/>
      <c r="L125" s="148"/>
      <c r="M125" s="148"/>
      <c r="N125" s="148"/>
      <c r="O125" s="148"/>
      <c r="P125" s="148"/>
      <c r="Q125" s="148"/>
      <c r="R125" s="148"/>
      <c r="S125" s="148"/>
      <c r="T125" s="148"/>
      <c r="U125" s="148"/>
      <c r="V125" s="148"/>
      <c r="W125" s="148"/>
      <c r="X125" s="148"/>
      <c r="Y125" s="148"/>
      <c r="Z125" s="148"/>
      <c r="AA125" s="148"/>
      <c r="AB125" s="148"/>
      <c r="AC125" s="148"/>
      <c r="AD125" s="148"/>
      <c r="AE125" s="148"/>
      <c r="AF125" s="148"/>
      <c r="AG125" s="148"/>
      <c r="AH125" s="148"/>
      <c r="AI125" s="148"/>
      <c r="AJ125" s="148"/>
      <c r="AK125" s="148"/>
      <c r="AL125" s="148"/>
      <c r="AM125" s="148"/>
      <c r="AN125" s="148"/>
      <c r="AO125" s="148"/>
      <c r="AP125" s="148"/>
      <c r="AQ125" s="148"/>
      <c r="AR125" s="148"/>
      <c r="AS125" s="148"/>
      <c r="AT125" s="148"/>
      <c r="AU125" s="148"/>
      <c r="AV125" s="148"/>
      <c r="AW125" s="148"/>
      <c r="AX125" s="148"/>
      <c r="AY125" s="148"/>
      <c r="AZ125" s="148"/>
      <c r="BA125" s="148"/>
      <c r="BB125" s="148"/>
      <c r="BC125" s="148"/>
      <c r="BD125" s="148"/>
      <c r="BE125" s="148"/>
      <c r="BF125" s="148"/>
      <c r="BG125" s="148"/>
    </row>
    <row r="126">
      <c r="A126" s="146"/>
      <c r="B126" s="146"/>
      <c r="C126" s="148"/>
      <c r="D126" s="146"/>
      <c r="E126" s="148"/>
      <c r="F126" s="146"/>
      <c r="G126" s="152"/>
      <c r="H126" s="148"/>
      <c r="I126" s="148"/>
      <c r="J126" s="148"/>
      <c r="K126" s="148"/>
      <c r="L126" s="148"/>
      <c r="M126" s="148"/>
      <c r="N126" s="148"/>
      <c r="O126" s="148"/>
      <c r="P126" s="148"/>
      <c r="Q126" s="148"/>
      <c r="R126" s="148"/>
      <c r="S126" s="148"/>
      <c r="T126" s="148"/>
      <c r="U126" s="148"/>
      <c r="V126" s="148"/>
      <c r="W126" s="148"/>
      <c r="X126" s="148"/>
      <c r="Y126" s="148"/>
      <c r="Z126" s="148"/>
      <c r="AA126" s="148"/>
      <c r="AB126" s="148"/>
      <c r="AC126" s="148"/>
      <c r="AD126" s="148"/>
      <c r="AE126" s="148"/>
      <c r="AF126" s="148"/>
      <c r="AG126" s="148"/>
      <c r="AH126" s="148"/>
      <c r="AI126" s="148"/>
      <c r="AJ126" s="148"/>
      <c r="AK126" s="148"/>
      <c r="AL126" s="148"/>
      <c r="AM126" s="148"/>
      <c r="AN126" s="148"/>
      <c r="AO126" s="148"/>
      <c r="AP126" s="148"/>
      <c r="AQ126" s="148"/>
      <c r="AR126" s="148"/>
      <c r="AS126" s="148"/>
      <c r="AT126" s="148"/>
      <c r="AU126" s="148"/>
      <c r="AV126" s="148"/>
      <c r="AW126" s="148"/>
      <c r="AX126" s="148"/>
      <c r="AY126" s="148"/>
      <c r="AZ126" s="148"/>
      <c r="BA126" s="148"/>
      <c r="BB126" s="148"/>
      <c r="BC126" s="148"/>
      <c r="BD126" s="148"/>
      <c r="BE126" s="148"/>
      <c r="BF126" s="148"/>
      <c r="BG126" s="148"/>
    </row>
    <row r="127">
      <c r="A127" s="146"/>
      <c r="B127" s="146"/>
      <c r="C127" s="148"/>
      <c r="D127" s="146"/>
      <c r="E127" s="148"/>
      <c r="F127" s="146"/>
      <c r="G127" s="152"/>
      <c r="H127" s="148"/>
      <c r="I127" s="148"/>
      <c r="J127" s="148"/>
      <c r="K127" s="148"/>
      <c r="L127" s="148"/>
      <c r="M127" s="148"/>
      <c r="N127" s="148"/>
      <c r="O127" s="148"/>
      <c r="P127" s="148"/>
      <c r="Q127" s="148"/>
      <c r="R127" s="148"/>
      <c r="S127" s="148"/>
      <c r="T127" s="148"/>
      <c r="U127" s="148"/>
      <c r="V127" s="148"/>
      <c r="W127" s="148"/>
      <c r="X127" s="148"/>
      <c r="Y127" s="148"/>
      <c r="Z127" s="148"/>
      <c r="AA127" s="148"/>
      <c r="AB127" s="148"/>
      <c r="AC127" s="148"/>
      <c r="AD127" s="148"/>
      <c r="AE127" s="148"/>
      <c r="AF127" s="148"/>
      <c r="AG127" s="148"/>
      <c r="AH127" s="148"/>
      <c r="AI127" s="148"/>
      <c r="AJ127" s="148"/>
      <c r="AK127" s="148"/>
      <c r="AL127" s="148"/>
      <c r="AM127" s="148"/>
      <c r="AN127" s="148"/>
      <c r="AO127" s="148"/>
      <c r="AP127" s="148"/>
      <c r="AQ127" s="148"/>
      <c r="AR127" s="148"/>
      <c r="AS127" s="148"/>
      <c r="AT127" s="148"/>
      <c r="AU127" s="148"/>
      <c r="AV127" s="148"/>
      <c r="AW127" s="148"/>
      <c r="AX127" s="148"/>
      <c r="AY127" s="148"/>
      <c r="AZ127" s="148"/>
      <c r="BA127" s="148"/>
      <c r="BB127" s="148"/>
      <c r="BC127" s="148"/>
      <c r="BD127" s="148"/>
      <c r="BE127" s="148"/>
      <c r="BF127" s="148"/>
      <c r="BG127" s="148"/>
    </row>
    <row r="128">
      <c r="A128" s="146"/>
      <c r="B128" s="146"/>
      <c r="C128" s="146"/>
      <c r="D128" s="146"/>
      <c r="E128" s="148"/>
      <c r="F128" s="146"/>
      <c r="G128" s="147"/>
      <c r="H128" s="148"/>
      <c r="I128" s="148"/>
      <c r="J128" s="148"/>
      <c r="K128" s="148"/>
      <c r="L128" s="148"/>
      <c r="M128" s="148"/>
      <c r="N128" s="148"/>
      <c r="O128" s="148"/>
      <c r="P128" s="148"/>
      <c r="Q128" s="148"/>
      <c r="R128" s="148"/>
      <c r="S128" s="148"/>
      <c r="T128" s="148"/>
      <c r="U128" s="148"/>
      <c r="V128" s="148"/>
      <c r="W128" s="148"/>
      <c r="X128" s="148"/>
      <c r="Y128" s="148"/>
      <c r="Z128" s="148"/>
      <c r="AA128" s="148"/>
      <c r="AB128" s="148"/>
      <c r="AC128" s="148"/>
      <c r="AD128" s="148"/>
      <c r="AE128" s="148"/>
      <c r="AF128" s="148"/>
      <c r="AG128" s="148"/>
      <c r="AH128" s="148"/>
      <c r="AI128" s="148"/>
      <c r="AJ128" s="148"/>
      <c r="AK128" s="148"/>
      <c r="AL128" s="148"/>
      <c r="AM128" s="148"/>
      <c r="AN128" s="148"/>
      <c r="AO128" s="148"/>
      <c r="AP128" s="148"/>
      <c r="AQ128" s="148"/>
      <c r="AR128" s="148"/>
      <c r="AS128" s="148"/>
      <c r="AT128" s="148"/>
      <c r="AU128" s="148"/>
      <c r="AV128" s="148"/>
      <c r="AW128" s="148"/>
      <c r="AX128" s="148"/>
      <c r="AY128" s="148"/>
      <c r="AZ128" s="148"/>
      <c r="BA128" s="148"/>
      <c r="BB128" s="148"/>
      <c r="BC128" s="148"/>
      <c r="BD128" s="148"/>
      <c r="BE128" s="148"/>
      <c r="BF128" s="148"/>
      <c r="BG128" s="148"/>
    </row>
    <row r="129">
      <c r="A129" s="146"/>
      <c r="B129" s="146"/>
      <c r="C129" s="148"/>
      <c r="D129" s="146"/>
      <c r="E129" s="148"/>
      <c r="F129" s="146"/>
      <c r="G129" s="152"/>
      <c r="H129" s="148"/>
      <c r="I129" s="148"/>
      <c r="J129" s="148"/>
      <c r="K129" s="148"/>
      <c r="L129" s="148"/>
      <c r="M129" s="148"/>
      <c r="N129" s="148"/>
      <c r="O129" s="148"/>
      <c r="P129" s="148"/>
      <c r="Q129" s="148"/>
      <c r="R129" s="148"/>
      <c r="S129" s="148"/>
      <c r="T129" s="148"/>
      <c r="U129" s="148"/>
      <c r="V129" s="148"/>
      <c r="W129" s="148"/>
      <c r="X129" s="148"/>
      <c r="Y129" s="148"/>
      <c r="Z129" s="148"/>
      <c r="AA129" s="148"/>
      <c r="AB129" s="148"/>
      <c r="AC129" s="148"/>
      <c r="AD129" s="148"/>
      <c r="AE129" s="148"/>
      <c r="AF129" s="148"/>
      <c r="AG129" s="148"/>
      <c r="AH129" s="148"/>
      <c r="AI129" s="148"/>
      <c r="AJ129" s="148"/>
      <c r="AK129" s="148"/>
      <c r="AL129" s="148"/>
      <c r="AM129" s="148"/>
      <c r="AN129" s="148"/>
      <c r="AO129" s="148"/>
      <c r="AP129" s="148"/>
      <c r="AQ129" s="148"/>
      <c r="AR129" s="148"/>
      <c r="AS129" s="148"/>
      <c r="AT129" s="148"/>
      <c r="AU129" s="148"/>
      <c r="AV129" s="148"/>
      <c r="AW129" s="148"/>
      <c r="AX129" s="148"/>
      <c r="AY129" s="148"/>
      <c r="AZ129" s="148"/>
      <c r="BA129" s="148"/>
      <c r="BB129" s="148"/>
      <c r="BC129" s="148"/>
      <c r="BD129" s="148"/>
      <c r="BE129" s="148"/>
      <c r="BF129" s="148"/>
      <c r="BG129" s="148"/>
    </row>
    <row r="130">
      <c r="A130" s="146"/>
      <c r="B130" s="146"/>
      <c r="C130" s="148"/>
      <c r="D130" s="146"/>
      <c r="E130" s="148"/>
      <c r="F130" s="146"/>
      <c r="G130" s="152"/>
      <c r="H130" s="148"/>
      <c r="I130" s="148"/>
      <c r="J130" s="148"/>
      <c r="K130" s="148"/>
      <c r="L130" s="148"/>
      <c r="M130" s="148"/>
      <c r="N130" s="148"/>
      <c r="O130" s="148"/>
      <c r="P130" s="148"/>
      <c r="Q130" s="148"/>
      <c r="R130" s="148"/>
      <c r="S130" s="148"/>
      <c r="T130" s="148"/>
      <c r="U130" s="148"/>
      <c r="V130" s="148"/>
      <c r="W130" s="148"/>
      <c r="X130" s="148"/>
      <c r="Y130" s="148"/>
      <c r="Z130" s="148"/>
      <c r="AA130" s="148"/>
      <c r="AB130" s="148"/>
      <c r="AC130" s="148"/>
      <c r="AD130" s="148"/>
      <c r="AE130" s="148"/>
      <c r="AF130" s="148"/>
      <c r="AG130" s="148"/>
      <c r="AH130" s="148"/>
      <c r="AI130" s="148"/>
      <c r="AJ130" s="148"/>
      <c r="AK130" s="148"/>
      <c r="AL130" s="148"/>
      <c r="AM130" s="148"/>
      <c r="AN130" s="148"/>
      <c r="AO130" s="148"/>
      <c r="AP130" s="148"/>
      <c r="AQ130" s="148"/>
      <c r="AR130" s="148"/>
      <c r="AS130" s="148"/>
      <c r="AT130" s="148"/>
      <c r="AU130" s="148"/>
      <c r="AV130" s="148"/>
      <c r="AW130" s="148"/>
      <c r="AX130" s="148"/>
      <c r="AY130" s="148"/>
      <c r="AZ130" s="148"/>
      <c r="BA130" s="148"/>
      <c r="BB130" s="148"/>
      <c r="BC130" s="148"/>
      <c r="BD130" s="148"/>
      <c r="BE130" s="148"/>
      <c r="BF130" s="148"/>
      <c r="BG130" s="148"/>
    </row>
    <row r="131">
      <c r="A131" s="146"/>
      <c r="B131" s="146"/>
      <c r="C131" s="148"/>
      <c r="D131" s="146"/>
      <c r="E131" s="148"/>
      <c r="F131" s="146"/>
      <c r="G131" s="152"/>
      <c r="H131" s="148"/>
      <c r="I131" s="148"/>
      <c r="J131" s="148"/>
      <c r="K131" s="148"/>
      <c r="L131" s="148"/>
      <c r="M131" s="148"/>
      <c r="N131" s="148"/>
      <c r="O131" s="148"/>
      <c r="P131" s="148"/>
      <c r="Q131" s="148"/>
      <c r="R131" s="148"/>
      <c r="S131" s="148"/>
      <c r="T131" s="148"/>
      <c r="U131" s="148"/>
      <c r="V131" s="148"/>
      <c r="W131" s="148"/>
      <c r="X131" s="148"/>
      <c r="Y131" s="148"/>
      <c r="Z131" s="148"/>
      <c r="AA131" s="148"/>
      <c r="AB131" s="148"/>
      <c r="AC131" s="148"/>
      <c r="AD131" s="148"/>
      <c r="AE131" s="148"/>
      <c r="AF131" s="148"/>
      <c r="AG131" s="148"/>
      <c r="AH131" s="148"/>
      <c r="AI131" s="148"/>
      <c r="AJ131" s="148"/>
      <c r="AK131" s="148"/>
      <c r="AL131" s="148"/>
      <c r="AM131" s="148"/>
      <c r="AN131" s="148"/>
      <c r="AO131" s="148"/>
      <c r="AP131" s="148"/>
      <c r="AQ131" s="148"/>
      <c r="AR131" s="148"/>
      <c r="AS131" s="148"/>
      <c r="AT131" s="148"/>
      <c r="AU131" s="148"/>
      <c r="AV131" s="148"/>
      <c r="AW131" s="148"/>
      <c r="AX131" s="148"/>
      <c r="AY131" s="148"/>
      <c r="AZ131" s="148"/>
      <c r="BA131" s="148"/>
      <c r="BB131" s="148"/>
      <c r="BC131" s="148"/>
      <c r="BD131" s="148"/>
      <c r="BE131" s="148"/>
      <c r="BF131" s="148"/>
      <c r="BG131" s="148"/>
    </row>
    <row r="132">
      <c r="A132" s="146"/>
      <c r="B132" s="146"/>
      <c r="C132" s="148"/>
      <c r="D132" s="146"/>
      <c r="E132" s="148"/>
      <c r="F132" s="146"/>
      <c r="G132" s="152"/>
      <c r="H132" s="148"/>
      <c r="I132" s="148"/>
      <c r="J132" s="148"/>
      <c r="K132" s="148"/>
      <c r="L132" s="148"/>
      <c r="M132" s="148"/>
      <c r="N132" s="148"/>
      <c r="O132" s="148"/>
      <c r="P132" s="148"/>
      <c r="Q132" s="148"/>
      <c r="R132" s="148"/>
      <c r="S132" s="148"/>
      <c r="T132" s="148"/>
      <c r="U132" s="148"/>
      <c r="V132" s="148"/>
      <c r="W132" s="148"/>
      <c r="X132" s="148"/>
      <c r="Y132" s="148"/>
      <c r="Z132" s="148"/>
      <c r="AA132" s="148"/>
      <c r="AB132" s="148"/>
      <c r="AC132" s="148"/>
      <c r="AD132" s="148"/>
      <c r="AE132" s="148"/>
      <c r="AF132" s="148"/>
      <c r="AG132" s="148"/>
      <c r="AH132" s="148"/>
      <c r="AI132" s="148"/>
      <c r="AJ132" s="148"/>
      <c r="AK132" s="148"/>
      <c r="AL132" s="148"/>
      <c r="AM132" s="148"/>
      <c r="AN132" s="148"/>
      <c r="AO132" s="148"/>
      <c r="AP132" s="148"/>
      <c r="AQ132" s="148"/>
      <c r="AR132" s="148"/>
      <c r="AS132" s="148"/>
      <c r="AT132" s="148"/>
      <c r="AU132" s="148"/>
      <c r="AV132" s="148"/>
      <c r="AW132" s="148"/>
      <c r="AX132" s="148"/>
      <c r="AY132" s="148"/>
      <c r="AZ132" s="148"/>
      <c r="BA132" s="148"/>
      <c r="BB132" s="148"/>
      <c r="BC132" s="148"/>
      <c r="BD132" s="148"/>
      <c r="BE132" s="148"/>
      <c r="BF132" s="148"/>
      <c r="BG132" s="148"/>
    </row>
    <row r="133">
      <c r="A133" s="148"/>
      <c r="B133" s="148"/>
      <c r="C133" s="148"/>
      <c r="D133" s="146" t="s">
        <v>147</v>
      </c>
      <c r="E133" s="148"/>
      <c r="F133" s="148"/>
      <c r="G133" s="152"/>
      <c r="H133" s="148"/>
      <c r="I133" s="148"/>
      <c r="J133" s="148"/>
      <c r="K133" s="148"/>
      <c r="L133" s="146" t="s">
        <v>949</v>
      </c>
      <c r="M133" s="146" t="s">
        <v>1215</v>
      </c>
      <c r="N133" s="148"/>
      <c r="O133" s="148"/>
      <c r="P133" s="148"/>
      <c r="Q133" s="148"/>
      <c r="R133" s="148"/>
      <c r="S133" s="148"/>
      <c r="T133" s="148"/>
      <c r="U133" s="148"/>
      <c r="V133" s="148"/>
      <c r="W133" s="148"/>
      <c r="X133" s="148"/>
      <c r="Y133" s="148"/>
      <c r="Z133" s="148"/>
      <c r="AA133" s="148"/>
      <c r="AB133" s="148"/>
      <c r="AC133" s="148"/>
      <c r="AD133" s="148"/>
      <c r="AE133" s="148"/>
      <c r="AF133" s="148"/>
      <c r="AG133" s="148"/>
      <c r="AH133" s="148"/>
      <c r="AI133" s="148"/>
      <c r="AJ133" s="148"/>
      <c r="AK133" s="148"/>
      <c r="AL133" s="148"/>
      <c r="AM133" s="148"/>
      <c r="AN133" s="148"/>
      <c r="AO133" s="148"/>
      <c r="AP133" s="148"/>
      <c r="AQ133" s="148"/>
      <c r="AR133" s="148"/>
      <c r="AS133" s="148"/>
      <c r="AT133" s="148"/>
      <c r="AU133" s="148"/>
      <c r="AV133" s="148"/>
      <c r="AW133" s="148"/>
      <c r="AX133" s="148"/>
      <c r="AY133" s="148"/>
      <c r="AZ133" s="148"/>
      <c r="BA133" s="148"/>
      <c r="BB133" s="148"/>
      <c r="BC133" s="148"/>
      <c r="BD133" s="148"/>
      <c r="BE133" s="148"/>
      <c r="BF133" s="148"/>
      <c r="BG133" s="148"/>
    </row>
    <row r="134">
      <c r="A134" s="146"/>
      <c r="B134" s="146"/>
      <c r="C134" s="148"/>
      <c r="D134" s="146"/>
      <c r="E134" s="148"/>
      <c r="F134" s="146"/>
      <c r="G134" s="152"/>
      <c r="H134" s="148"/>
      <c r="I134" s="148"/>
      <c r="J134" s="148"/>
      <c r="K134" s="148"/>
      <c r="L134" s="148"/>
      <c r="M134" s="148"/>
      <c r="N134" s="148"/>
      <c r="O134" s="148"/>
      <c r="P134" s="148"/>
      <c r="Q134" s="148"/>
      <c r="R134" s="148"/>
      <c r="S134" s="148"/>
      <c r="T134" s="148"/>
      <c r="U134" s="148"/>
      <c r="V134" s="148"/>
      <c r="W134" s="148"/>
      <c r="X134" s="148"/>
      <c r="Y134" s="148"/>
      <c r="Z134" s="148"/>
      <c r="AA134" s="148"/>
      <c r="AB134" s="148"/>
      <c r="AC134" s="148"/>
      <c r="AD134" s="148"/>
      <c r="AE134" s="148"/>
      <c r="AF134" s="148"/>
      <c r="AG134" s="148"/>
      <c r="AH134" s="148"/>
      <c r="AI134" s="148"/>
      <c r="AJ134" s="148"/>
      <c r="AK134" s="148"/>
      <c r="AL134" s="148"/>
      <c r="AM134" s="148"/>
      <c r="AN134" s="148"/>
      <c r="AO134" s="148"/>
      <c r="AP134" s="148"/>
      <c r="AQ134" s="148"/>
      <c r="AR134" s="148"/>
      <c r="AS134" s="148"/>
      <c r="AT134" s="148"/>
      <c r="AU134" s="148"/>
      <c r="AV134" s="148"/>
      <c r="AW134" s="148"/>
      <c r="AX134" s="148"/>
      <c r="AY134" s="148"/>
      <c r="AZ134" s="148"/>
      <c r="BA134" s="148"/>
      <c r="BB134" s="148"/>
      <c r="BC134" s="148"/>
      <c r="BD134" s="148"/>
      <c r="BE134" s="148"/>
      <c r="BF134" s="148"/>
      <c r="BG134" s="148"/>
    </row>
    <row r="135">
      <c r="A135" s="146"/>
      <c r="B135" s="146"/>
      <c r="C135" s="148"/>
      <c r="D135" s="146"/>
      <c r="E135" s="148"/>
      <c r="F135" s="146"/>
      <c r="G135" s="152"/>
      <c r="H135" s="148"/>
      <c r="I135" s="148"/>
      <c r="J135" s="148"/>
      <c r="K135" s="148"/>
      <c r="L135" s="148"/>
      <c r="M135" s="148"/>
      <c r="N135" s="148"/>
      <c r="O135" s="148"/>
      <c r="P135" s="148"/>
      <c r="Q135" s="148"/>
      <c r="R135" s="148"/>
      <c r="S135" s="148"/>
      <c r="T135" s="148"/>
      <c r="U135" s="148"/>
      <c r="V135" s="148"/>
      <c r="W135" s="148"/>
      <c r="X135" s="148"/>
      <c r="Y135" s="148"/>
      <c r="Z135" s="148"/>
      <c r="AA135" s="148"/>
      <c r="AB135" s="148"/>
      <c r="AC135" s="148"/>
      <c r="AD135" s="148"/>
      <c r="AE135" s="148"/>
      <c r="AF135" s="148"/>
      <c r="AG135" s="148"/>
      <c r="AH135" s="148"/>
      <c r="AI135" s="148"/>
      <c r="AJ135" s="148"/>
      <c r="AK135" s="148"/>
      <c r="AL135" s="148"/>
      <c r="AM135" s="148"/>
      <c r="AN135" s="148"/>
      <c r="AO135" s="148"/>
      <c r="AP135" s="148"/>
      <c r="AQ135" s="148"/>
      <c r="AR135" s="148"/>
      <c r="AS135" s="148"/>
      <c r="AT135" s="148"/>
      <c r="AU135" s="148"/>
      <c r="AV135" s="148"/>
      <c r="AW135" s="148"/>
      <c r="AX135" s="148"/>
      <c r="AY135" s="148"/>
      <c r="AZ135" s="148"/>
      <c r="BA135" s="148"/>
      <c r="BB135" s="148"/>
      <c r="BC135" s="148"/>
      <c r="BD135" s="148"/>
      <c r="BE135" s="148"/>
      <c r="BF135" s="148"/>
      <c r="BG135" s="148"/>
    </row>
    <row r="136">
      <c r="A136" s="146"/>
      <c r="B136" s="146"/>
      <c r="C136" s="148"/>
      <c r="D136" s="146"/>
      <c r="E136" s="148"/>
      <c r="F136" s="146"/>
      <c r="G136" s="152"/>
      <c r="H136" s="148"/>
      <c r="I136" s="148"/>
      <c r="J136" s="148"/>
      <c r="K136" s="148"/>
      <c r="L136" s="148"/>
      <c r="M136" s="148"/>
      <c r="N136" s="148"/>
      <c r="O136" s="148"/>
      <c r="P136" s="148"/>
      <c r="Q136" s="148"/>
      <c r="R136" s="148"/>
      <c r="S136" s="148"/>
      <c r="T136" s="148"/>
      <c r="U136" s="148"/>
      <c r="V136" s="148"/>
      <c r="W136" s="148"/>
      <c r="X136" s="148"/>
      <c r="Y136" s="148"/>
      <c r="Z136" s="148"/>
      <c r="AA136" s="148"/>
      <c r="AB136" s="148"/>
      <c r="AC136" s="148"/>
      <c r="AD136" s="148"/>
      <c r="AE136" s="148"/>
      <c r="AF136" s="148"/>
      <c r="AG136" s="148"/>
      <c r="AH136" s="148"/>
      <c r="AI136" s="148"/>
      <c r="AJ136" s="148"/>
      <c r="AK136" s="148"/>
      <c r="AL136" s="148"/>
      <c r="AM136" s="148"/>
      <c r="AN136" s="148"/>
      <c r="AO136" s="148"/>
      <c r="AP136" s="148"/>
      <c r="AQ136" s="148"/>
      <c r="AR136" s="148"/>
      <c r="AS136" s="148"/>
      <c r="AT136" s="148"/>
      <c r="AU136" s="148"/>
      <c r="AV136" s="148"/>
      <c r="AW136" s="148"/>
      <c r="AX136" s="148"/>
      <c r="AY136" s="148"/>
      <c r="AZ136" s="148"/>
      <c r="BA136" s="148"/>
      <c r="BB136" s="148"/>
      <c r="BC136" s="148"/>
      <c r="BD136" s="148"/>
      <c r="BE136" s="148"/>
      <c r="BF136" s="148"/>
      <c r="BG136" s="148"/>
    </row>
    <row r="137">
      <c r="A137" s="146"/>
      <c r="B137" s="146"/>
      <c r="C137" s="148"/>
      <c r="D137" s="146"/>
      <c r="E137" s="148"/>
      <c r="F137" s="146"/>
      <c r="G137" s="152"/>
      <c r="H137" s="148"/>
      <c r="I137" s="148"/>
      <c r="J137" s="148"/>
      <c r="K137" s="148"/>
      <c r="L137" s="148"/>
      <c r="M137" s="148"/>
      <c r="N137" s="148"/>
      <c r="O137" s="148"/>
      <c r="P137" s="148"/>
      <c r="Q137" s="148"/>
      <c r="R137" s="148"/>
      <c r="S137" s="148"/>
      <c r="T137" s="148"/>
      <c r="U137" s="148"/>
      <c r="V137" s="148"/>
      <c r="W137" s="148"/>
      <c r="X137" s="148"/>
      <c r="Y137" s="148"/>
      <c r="Z137" s="148"/>
      <c r="AA137" s="148"/>
      <c r="AB137" s="148"/>
      <c r="AC137" s="148"/>
      <c r="AD137" s="148"/>
      <c r="AE137" s="148"/>
      <c r="AF137" s="148"/>
      <c r="AG137" s="148"/>
      <c r="AH137" s="148"/>
      <c r="AI137" s="148"/>
      <c r="AJ137" s="148"/>
      <c r="AK137" s="148"/>
      <c r="AL137" s="148"/>
      <c r="AM137" s="148"/>
      <c r="AN137" s="148"/>
      <c r="AO137" s="148"/>
      <c r="AP137" s="148"/>
      <c r="AQ137" s="148"/>
      <c r="AR137" s="148"/>
      <c r="AS137" s="148"/>
      <c r="AT137" s="148"/>
      <c r="AU137" s="148"/>
      <c r="AV137" s="148"/>
      <c r="AW137" s="148"/>
      <c r="AX137" s="148"/>
      <c r="AY137" s="148"/>
      <c r="AZ137" s="148"/>
      <c r="BA137" s="148"/>
      <c r="BB137" s="148"/>
      <c r="BC137" s="148"/>
      <c r="BD137" s="148"/>
      <c r="BE137" s="148"/>
      <c r="BF137" s="148"/>
      <c r="BG137" s="148"/>
    </row>
    <row r="138">
      <c r="A138" s="146"/>
      <c r="B138" s="146"/>
      <c r="C138" s="148"/>
      <c r="D138" s="146"/>
      <c r="E138" s="148"/>
      <c r="F138" s="146"/>
      <c r="G138" s="152"/>
      <c r="H138" s="148"/>
      <c r="I138" s="148"/>
      <c r="J138" s="148"/>
      <c r="K138" s="148"/>
      <c r="L138" s="148"/>
      <c r="M138" s="148"/>
      <c r="N138" s="148"/>
      <c r="O138" s="148"/>
      <c r="P138" s="148"/>
      <c r="Q138" s="148"/>
      <c r="R138" s="148"/>
      <c r="S138" s="148"/>
      <c r="T138" s="148"/>
      <c r="U138" s="148"/>
      <c r="V138" s="148"/>
      <c r="W138" s="148"/>
      <c r="X138" s="148"/>
      <c r="Y138" s="148"/>
      <c r="Z138" s="148"/>
      <c r="AA138" s="148"/>
      <c r="AB138" s="148"/>
      <c r="AC138" s="148"/>
      <c r="AD138" s="148"/>
      <c r="AE138" s="148"/>
      <c r="AF138" s="148"/>
      <c r="AG138" s="148"/>
      <c r="AH138" s="148"/>
      <c r="AI138" s="148"/>
      <c r="AJ138" s="148"/>
      <c r="AK138" s="148"/>
      <c r="AL138" s="148"/>
      <c r="AM138" s="148"/>
      <c r="AN138" s="148"/>
      <c r="AO138" s="148"/>
      <c r="AP138" s="148"/>
      <c r="AQ138" s="148"/>
      <c r="AR138" s="148"/>
      <c r="AS138" s="148"/>
      <c r="AT138" s="148"/>
      <c r="AU138" s="148"/>
      <c r="AV138" s="148"/>
      <c r="AW138" s="148"/>
      <c r="AX138" s="148"/>
      <c r="AY138" s="148"/>
      <c r="AZ138" s="148"/>
      <c r="BA138" s="148"/>
      <c r="BB138" s="148"/>
      <c r="BC138" s="148"/>
      <c r="BD138" s="148"/>
      <c r="BE138" s="148"/>
      <c r="BF138" s="148"/>
      <c r="BG138" s="148"/>
    </row>
    <row r="139">
      <c r="A139" s="146"/>
      <c r="B139" s="146"/>
      <c r="C139" s="148"/>
      <c r="D139" s="146"/>
      <c r="E139" s="148"/>
      <c r="F139" s="146"/>
      <c r="G139" s="152"/>
      <c r="H139" s="148"/>
      <c r="I139" s="148"/>
      <c r="J139" s="148"/>
      <c r="K139" s="148"/>
      <c r="L139" s="148"/>
      <c r="M139" s="148"/>
      <c r="N139" s="148"/>
      <c r="O139" s="148"/>
      <c r="P139" s="148"/>
      <c r="Q139" s="148"/>
      <c r="R139" s="148"/>
      <c r="S139" s="148"/>
      <c r="T139" s="148"/>
      <c r="U139" s="148"/>
      <c r="V139" s="148"/>
      <c r="W139" s="148"/>
      <c r="X139" s="148"/>
      <c r="Y139" s="148"/>
      <c r="Z139" s="148"/>
      <c r="AA139" s="148"/>
      <c r="AB139" s="148"/>
      <c r="AC139" s="148"/>
      <c r="AD139" s="148"/>
      <c r="AE139" s="148"/>
      <c r="AF139" s="148"/>
      <c r="AG139" s="148"/>
      <c r="AH139" s="148"/>
      <c r="AI139" s="148"/>
      <c r="AJ139" s="148"/>
      <c r="AK139" s="148"/>
      <c r="AL139" s="148"/>
      <c r="AM139" s="148"/>
      <c r="AN139" s="148"/>
      <c r="AO139" s="148"/>
      <c r="AP139" s="148"/>
      <c r="AQ139" s="148"/>
      <c r="AR139" s="148"/>
      <c r="AS139" s="148"/>
      <c r="AT139" s="148"/>
      <c r="AU139" s="148"/>
      <c r="AV139" s="148"/>
      <c r="AW139" s="148"/>
      <c r="AX139" s="148"/>
      <c r="AY139" s="148"/>
      <c r="AZ139" s="148"/>
      <c r="BA139" s="148"/>
      <c r="BB139" s="148"/>
      <c r="BC139" s="148"/>
      <c r="BD139" s="148"/>
      <c r="BE139" s="148"/>
      <c r="BF139" s="148"/>
      <c r="BG139" s="148"/>
    </row>
    <row r="140">
      <c r="A140" s="146"/>
      <c r="B140" s="146"/>
      <c r="C140" s="148"/>
      <c r="D140" s="146"/>
      <c r="E140" s="148"/>
      <c r="F140" s="146"/>
      <c r="G140" s="152"/>
      <c r="H140" s="148"/>
      <c r="I140" s="148"/>
      <c r="J140" s="148"/>
      <c r="K140" s="148"/>
      <c r="L140" s="148"/>
      <c r="M140" s="148"/>
      <c r="N140" s="148"/>
      <c r="O140" s="148"/>
      <c r="P140" s="148"/>
      <c r="Q140" s="148"/>
      <c r="R140" s="148"/>
      <c r="S140" s="148"/>
      <c r="T140" s="148"/>
      <c r="U140" s="148"/>
      <c r="V140" s="148"/>
      <c r="W140" s="148"/>
      <c r="X140" s="148"/>
      <c r="Y140" s="148"/>
      <c r="Z140" s="148"/>
      <c r="AA140" s="148"/>
      <c r="AB140" s="148"/>
      <c r="AC140" s="148"/>
      <c r="AD140" s="148"/>
      <c r="AE140" s="148"/>
      <c r="AF140" s="148"/>
      <c r="AG140" s="148"/>
      <c r="AH140" s="148"/>
      <c r="AI140" s="148"/>
      <c r="AJ140" s="148"/>
      <c r="AK140" s="148"/>
      <c r="AL140" s="148"/>
      <c r="AM140" s="148"/>
      <c r="AN140" s="148"/>
      <c r="AO140" s="148"/>
      <c r="AP140" s="148"/>
      <c r="AQ140" s="148"/>
      <c r="AR140" s="148"/>
      <c r="AS140" s="148"/>
      <c r="AT140" s="148"/>
      <c r="AU140" s="148"/>
      <c r="AV140" s="148"/>
      <c r="AW140" s="148"/>
      <c r="AX140" s="148"/>
      <c r="AY140" s="148"/>
      <c r="AZ140" s="148"/>
      <c r="BA140" s="148"/>
      <c r="BB140" s="148"/>
      <c r="BC140" s="148"/>
      <c r="BD140" s="148"/>
      <c r="BE140" s="148"/>
      <c r="BF140" s="148"/>
      <c r="BG140" s="148"/>
    </row>
    <row r="141">
      <c r="A141" s="146"/>
      <c r="B141" s="146"/>
      <c r="C141" s="148"/>
      <c r="D141" s="146"/>
      <c r="E141" s="148"/>
      <c r="F141" s="146"/>
      <c r="G141" s="152"/>
      <c r="H141" s="148"/>
      <c r="I141" s="148"/>
      <c r="J141" s="148"/>
      <c r="K141" s="148"/>
      <c r="L141" s="148"/>
      <c r="M141" s="148"/>
      <c r="N141" s="148"/>
      <c r="O141" s="148"/>
      <c r="P141" s="148"/>
      <c r="Q141" s="148"/>
      <c r="R141" s="148"/>
      <c r="S141" s="148"/>
      <c r="T141" s="148"/>
      <c r="U141" s="148"/>
      <c r="V141" s="148"/>
      <c r="W141" s="148"/>
      <c r="X141" s="148"/>
      <c r="Y141" s="148"/>
      <c r="Z141" s="148"/>
      <c r="AA141" s="148"/>
      <c r="AB141" s="148"/>
      <c r="AC141" s="148"/>
      <c r="AD141" s="148"/>
      <c r="AE141" s="148"/>
      <c r="AF141" s="148"/>
      <c r="AG141" s="148"/>
      <c r="AH141" s="148"/>
      <c r="AI141" s="148"/>
      <c r="AJ141" s="148"/>
      <c r="AK141" s="148"/>
      <c r="AL141" s="148"/>
      <c r="AM141" s="148"/>
      <c r="AN141" s="148"/>
      <c r="AO141" s="148"/>
      <c r="AP141" s="148"/>
      <c r="AQ141" s="148"/>
      <c r="AR141" s="148"/>
      <c r="AS141" s="148"/>
      <c r="AT141" s="148"/>
      <c r="AU141" s="148"/>
      <c r="AV141" s="148"/>
      <c r="AW141" s="148"/>
      <c r="AX141" s="148"/>
      <c r="AY141" s="148"/>
      <c r="AZ141" s="148"/>
      <c r="BA141" s="148"/>
      <c r="BB141" s="148"/>
      <c r="BC141" s="148"/>
      <c r="BD141" s="148"/>
      <c r="BE141" s="148"/>
      <c r="BF141" s="148"/>
      <c r="BG141" s="148"/>
    </row>
    <row r="142">
      <c r="A142" s="146"/>
      <c r="B142" s="146"/>
      <c r="C142" s="148"/>
      <c r="D142" s="146"/>
      <c r="E142" s="148"/>
      <c r="F142" s="146"/>
      <c r="G142" s="152"/>
      <c r="H142" s="148"/>
      <c r="I142" s="148"/>
      <c r="J142" s="148"/>
      <c r="K142" s="148"/>
      <c r="L142" s="148"/>
      <c r="M142" s="148"/>
      <c r="N142" s="148"/>
      <c r="O142" s="148"/>
      <c r="P142" s="148"/>
      <c r="Q142" s="148"/>
      <c r="R142" s="148"/>
      <c r="S142" s="148"/>
      <c r="T142" s="148"/>
      <c r="U142" s="148"/>
      <c r="V142" s="148"/>
      <c r="W142" s="148"/>
      <c r="X142" s="148"/>
      <c r="Y142" s="148"/>
      <c r="Z142" s="148"/>
      <c r="AA142" s="148"/>
      <c r="AB142" s="148"/>
      <c r="AC142" s="148"/>
      <c r="AD142" s="148"/>
      <c r="AE142" s="148"/>
      <c r="AF142" s="148"/>
      <c r="AG142" s="148"/>
      <c r="AH142" s="148"/>
      <c r="AI142" s="148"/>
      <c r="AJ142" s="148"/>
      <c r="AK142" s="148"/>
      <c r="AL142" s="148"/>
      <c r="AM142" s="148"/>
      <c r="AN142" s="148"/>
      <c r="AO142" s="148"/>
      <c r="AP142" s="148"/>
      <c r="AQ142" s="148"/>
      <c r="AR142" s="148"/>
      <c r="AS142" s="148"/>
      <c r="AT142" s="148"/>
      <c r="AU142" s="148"/>
      <c r="AV142" s="148"/>
      <c r="AW142" s="148"/>
      <c r="AX142" s="148"/>
      <c r="AY142" s="148"/>
      <c r="AZ142" s="148"/>
      <c r="BA142" s="148"/>
      <c r="BB142" s="148"/>
      <c r="BC142" s="148"/>
      <c r="BD142" s="148"/>
      <c r="BE142" s="148"/>
      <c r="BF142" s="148"/>
      <c r="BG142" s="148"/>
    </row>
    <row r="143">
      <c r="A143" s="146"/>
      <c r="B143" s="146"/>
      <c r="C143" s="148"/>
      <c r="D143" s="146"/>
      <c r="E143" s="148"/>
      <c r="F143" s="146"/>
      <c r="G143" s="152"/>
      <c r="H143" s="148"/>
      <c r="I143" s="148"/>
      <c r="J143" s="148"/>
      <c r="K143" s="148"/>
      <c r="L143" s="148"/>
      <c r="M143" s="148"/>
      <c r="N143" s="148"/>
      <c r="O143" s="148"/>
      <c r="P143" s="148"/>
      <c r="Q143" s="148"/>
      <c r="R143" s="148"/>
      <c r="S143" s="148"/>
      <c r="T143" s="148"/>
      <c r="U143" s="148"/>
      <c r="V143" s="148"/>
      <c r="W143" s="148"/>
      <c r="X143" s="148"/>
      <c r="Y143" s="148"/>
      <c r="Z143" s="148"/>
      <c r="AA143" s="148"/>
      <c r="AB143" s="148"/>
      <c r="AC143" s="148"/>
      <c r="AD143" s="148"/>
      <c r="AE143" s="148"/>
      <c r="AF143" s="148"/>
      <c r="AG143" s="148"/>
      <c r="AH143" s="148"/>
      <c r="AI143" s="148"/>
      <c r="AJ143" s="148"/>
      <c r="AK143" s="148"/>
      <c r="AL143" s="148"/>
      <c r="AM143" s="148"/>
      <c r="AN143" s="148"/>
      <c r="AO143" s="148"/>
      <c r="AP143" s="148"/>
      <c r="AQ143" s="148"/>
      <c r="AR143" s="148"/>
      <c r="AS143" s="148"/>
      <c r="AT143" s="148"/>
      <c r="AU143" s="148"/>
      <c r="AV143" s="148"/>
      <c r="AW143" s="148"/>
      <c r="AX143" s="148"/>
      <c r="AY143" s="148"/>
      <c r="AZ143" s="148"/>
      <c r="BA143" s="148"/>
      <c r="BB143" s="148"/>
      <c r="BC143" s="148"/>
      <c r="BD143" s="148"/>
      <c r="BE143" s="148"/>
      <c r="BF143" s="148"/>
      <c r="BG143" s="148"/>
    </row>
    <row r="144">
      <c r="A144" s="146"/>
      <c r="B144" s="146"/>
      <c r="C144" s="146"/>
      <c r="D144" s="146"/>
      <c r="E144" s="148"/>
      <c r="F144" s="146"/>
      <c r="G144" s="152"/>
      <c r="H144" s="148"/>
      <c r="I144" s="148"/>
      <c r="J144" s="148"/>
      <c r="K144" s="148"/>
      <c r="L144" s="148"/>
      <c r="M144" s="148"/>
      <c r="N144" s="148"/>
      <c r="O144" s="148"/>
      <c r="P144" s="148"/>
      <c r="Q144" s="148"/>
      <c r="R144" s="148"/>
      <c r="S144" s="148"/>
      <c r="T144" s="148"/>
      <c r="U144" s="148"/>
      <c r="V144" s="148"/>
      <c r="W144" s="148"/>
      <c r="X144" s="148"/>
      <c r="Y144" s="148"/>
      <c r="Z144" s="148"/>
      <c r="AA144" s="148"/>
      <c r="AB144" s="148"/>
      <c r="AC144" s="148"/>
      <c r="AD144" s="148"/>
      <c r="AE144" s="148"/>
      <c r="AF144" s="148"/>
      <c r="AG144" s="148"/>
      <c r="AH144" s="148"/>
      <c r="AI144" s="148"/>
      <c r="AJ144" s="148"/>
      <c r="AK144" s="148"/>
      <c r="AL144" s="148"/>
      <c r="AM144" s="148"/>
      <c r="AN144" s="148"/>
      <c r="AO144" s="148"/>
      <c r="AP144" s="148"/>
      <c r="AQ144" s="148"/>
      <c r="AR144" s="148"/>
      <c r="AS144" s="148"/>
      <c r="AT144" s="148"/>
      <c r="AU144" s="148"/>
      <c r="AV144" s="148"/>
      <c r="AW144" s="148"/>
      <c r="AX144" s="148"/>
      <c r="AY144" s="148"/>
      <c r="AZ144" s="148"/>
      <c r="BA144" s="148"/>
      <c r="BB144" s="148"/>
      <c r="BC144" s="148"/>
      <c r="BD144" s="148"/>
      <c r="BE144" s="148"/>
      <c r="BF144" s="148"/>
      <c r="BG144" s="148"/>
    </row>
    <row r="145">
      <c r="A145" s="146"/>
      <c r="B145" s="146"/>
      <c r="C145" s="146"/>
      <c r="D145" s="146"/>
      <c r="E145" s="148"/>
      <c r="F145" s="146"/>
      <c r="G145" s="152"/>
      <c r="H145" s="148"/>
      <c r="I145" s="148"/>
      <c r="J145" s="148"/>
      <c r="K145" s="148"/>
      <c r="L145" s="148"/>
      <c r="M145" s="148"/>
      <c r="N145" s="148"/>
      <c r="O145" s="148"/>
      <c r="P145" s="148"/>
      <c r="Q145" s="148"/>
      <c r="R145" s="148"/>
      <c r="S145" s="148"/>
      <c r="T145" s="148"/>
      <c r="U145" s="148"/>
      <c r="V145" s="148"/>
      <c r="W145" s="148"/>
      <c r="X145" s="148"/>
      <c r="Y145" s="148"/>
      <c r="Z145" s="148"/>
      <c r="AA145" s="148"/>
      <c r="AB145" s="148"/>
      <c r="AC145" s="148"/>
      <c r="AD145" s="148"/>
      <c r="AE145" s="148"/>
      <c r="AF145" s="148"/>
      <c r="AG145" s="148"/>
      <c r="AH145" s="148"/>
      <c r="AI145" s="148"/>
      <c r="AJ145" s="148"/>
      <c r="AK145" s="148"/>
      <c r="AL145" s="148"/>
      <c r="AM145" s="148"/>
      <c r="AN145" s="148"/>
      <c r="AO145" s="148"/>
      <c r="AP145" s="148"/>
      <c r="AQ145" s="148"/>
      <c r="AR145" s="148"/>
      <c r="AS145" s="148"/>
      <c r="AT145" s="148"/>
      <c r="AU145" s="148"/>
      <c r="AV145" s="148"/>
      <c r="AW145" s="148"/>
      <c r="AX145" s="148"/>
      <c r="AY145" s="148"/>
      <c r="AZ145" s="148"/>
      <c r="BA145" s="148"/>
      <c r="BB145" s="148"/>
      <c r="BC145" s="148"/>
      <c r="BD145" s="148"/>
      <c r="BE145" s="148"/>
      <c r="BF145" s="148"/>
      <c r="BG145" s="148"/>
    </row>
    <row r="146">
      <c r="A146" s="146"/>
      <c r="B146" s="146"/>
      <c r="C146" s="146"/>
      <c r="D146" s="146"/>
      <c r="E146" s="148"/>
      <c r="F146" s="146"/>
      <c r="G146" s="152"/>
      <c r="H146" s="148"/>
      <c r="I146" s="148"/>
      <c r="J146" s="148"/>
      <c r="K146" s="148"/>
      <c r="L146" s="148"/>
      <c r="M146" s="148"/>
      <c r="N146" s="148"/>
      <c r="O146" s="148"/>
      <c r="P146" s="148"/>
      <c r="Q146" s="148"/>
      <c r="R146" s="148"/>
      <c r="S146" s="148"/>
      <c r="T146" s="148"/>
      <c r="U146" s="148"/>
      <c r="V146" s="148"/>
      <c r="W146" s="148"/>
      <c r="X146" s="148"/>
      <c r="Y146" s="148"/>
      <c r="Z146" s="148"/>
      <c r="AA146" s="148"/>
      <c r="AB146" s="148"/>
      <c r="AC146" s="148"/>
      <c r="AD146" s="148"/>
      <c r="AE146" s="148"/>
      <c r="AF146" s="148"/>
      <c r="AG146" s="148"/>
      <c r="AH146" s="148"/>
      <c r="AI146" s="148"/>
      <c r="AJ146" s="148"/>
      <c r="AK146" s="148"/>
      <c r="AL146" s="148"/>
      <c r="AM146" s="148"/>
      <c r="AN146" s="148"/>
      <c r="AO146" s="148"/>
      <c r="AP146" s="148"/>
      <c r="AQ146" s="148"/>
      <c r="AR146" s="148"/>
      <c r="AS146" s="148"/>
      <c r="AT146" s="148"/>
      <c r="AU146" s="148"/>
      <c r="AV146" s="148"/>
      <c r="AW146" s="148"/>
      <c r="AX146" s="148"/>
      <c r="AY146" s="148"/>
      <c r="AZ146" s="148"/>
      <c r="BA146" s="148"/>
      <c r="BB146" s="148"/>
      <c r="BC146" s="148"/>
      <c r="BD146" s="148"/>
      <c r="BE146" s="148"/>
      <c r="BF146" s="148"/>
      <c r="BG146" s="148"/>
    </row>
    <row r="147">
      <c r="A147" s="146"/>
      <c r="B147" s="146"/>
      <c r="C147" s="148"/>
      <c r="D147" s="146"/>
      <c r="E147" s="148"/>
      <c r="F147" s="146"/>
      <c r="G147" s="152"/>
      <c r="H147" s="148"/>
      <c r="I147" s="148"/>
      <c r="J147" s="148"/>
      <c r="K147" s="148"/>
      <c r="L147" s="148"/>
      <c r="M147" s="148"/>
      <c r="N147" s="148"/>
      <c r="O147" s="148"/>
      <c r="P147" s="148"/>
      <c r="Q147" s="148"/>
      <c r="R147" s="148"/>
      <c r="S147" s="148"/>
      <c r="T147" s="148"/>
      <c r="U147" s="148"/>
      <c r="V147" s="148"/>
      <c r="W147" s="148"/>
      <c r="X147" s="148"/>
      <c r="Y147" s="148"/>
      <c r="Z147" s="148"/>
      <c r="AA147" s="148"/>
      <c r="AB147" s="148"/>
      <c r="AC147" s="148"/>
      <c r="AD147" s="148"/>
      <c r="AE147" s="148"/>
      <c r="AF147" s="148"/>
      <c r="AG147" s="148"/>
      <c r="AH147" s="148"/>
      <c r="AI147" s="148"/>
      <c r="AJ147" s="148"/>
      <c r="AK147" s="148"/>
      <c r="AL147" s="148"/>
      <c r="AM147" s="148"/>
      <c r="AN147" s="148"/>
      <c r="AO147" s="148"/>
      <c r="AP147" s="148"/>
      <c r="AQ147" s="148"/>
      <c r="AR147" s="148"/>
      <c r="AS147" s="148"/>
      <c r="AT147" s="148"/>
      <c r="AU147" s="148"/>
      <c r="AV147" s="148"/>
      <c r="AW147" s="148"/>
      <c r="AX147" s="148"/>
      <c r="AY147" s="148"/>
      <c r="AZ147" s="148"/>
      <c r="BA147" s="148"/>
      <c r="BB147" s="148"/>
      <c r="BC147" s="148"/>
      <c r="BD147" s="148"/>
      <c r="BE147" s="148"/>
      <c r="BF147" s="148"/>
      <c r="BG147" s="148"/>
    </row>
    <row r="148">
      <c r="A148" s="146"/>
      <c r="B148" s="146"/>
      <c r="C148" s="146"/>
      <c r="D148" s="146"/>
      <c r="E148" s="148"/>
      <c r="F148" s="146"/>
      <c r="G148" s="147"/>
      <c r="H148" s="148"/>
      <c r="I148" s="148"/>
      <c r="J148" s="148"/>
      <c r="K148" s="148"/>
      <c r="L148" s="148"/>
      <c r="M148" s="148"/>
      <c r="N148" s="148"/>
      <c r="O148" s="148"/>
      <c r="P148" s="148"/>
      <c r="Q148" s="148"/>
      <c r="R148" s="148"/>
      <c r="S148" s="148"/>
      <c r="T148" s="148"/>
      <c r="U148" s="148"/>
      <c r="V148" s="148"/>
      <c r="W148" s="148"/>
      <c r="X148" s="148"/>
      <c r="Y148" s="148"/>
      <c r="Z148" s="148"/>
      <c r="AA148" s="148"/>
      <c r="AB148" s="148"/>
      <c r="AC148" s="148"/>
      <c r="AD148" s="148"/>
      <c r="AE148" s="148"/>
      <c r="AF148" s="148"/>
      <c r="AG148" s="148"/>
      <c r="AH148" s="148"/>
      <c r="AI148" s="148"/>
      <c r="AJ148" s="148"/>
      <c r="AK148" s="148"/>
      <c r="AL148" s="148"/>
      <c r="AM148" s="148"/>
      <c r="AN148" s="148"/>
      <c r="AO148" s="148"/>
      <c r="AP148" s="148"/>
      <c r="AQ148" s="148"/>
      <c r="AR148" s="148"/>
      <c r="AS148" s="148"/>
      <c r="AT148" s="148"/>
      <c r="AU148" s="148"/>
      <c r="AV148" s="148"/>
      <c r="AW148" s="148"/>
      <c r="AX148" s="148"/>
      <c r="AY148" s="148"/>
      <c r="AZ148" s="148"/>
      <c r="BA148" s="148"/>
      <c r="BB148" s="148"/>
      <c r="BC148" s="148"/>
      <c r="BD148" s="148"/>
      <c r="BE148" s="148"/>
      <c r="BF148" s="148"/>
      <c r="BG148" s="148"/>
    </row>
    <row r="149">
      <c r="A149" s="146"/>
      <c r="B149" s="146"/>
      <c r="C149" s="148"/>
      <c r="D149" s="146"/>
      <c r="E149" s="148"/>
      <c r="F149" s="146"/>
      <c r="G149" s="152"/>
      <c r="H149" s="148"/>
      <c r="I149" s="148"/>
      <c r="J149" s="148"/>
      <c r="K149" s="148"/>
      <c r="L149" s="148"/>
      <c r="M149" s="148"/>
      <c r="N149" s="148"/>
      <c r="O149" s="148"/>
      <c r="P149" s="148"/>
      <c r="Q149" s="148"/>
      <c r="R149" s="148"/>
      <c r="S149" s="148"/>
      <c r="T149" s="148"/>
      <c r="U149" s="148"/>
      <c r="V149" s="148"/>
      <c r="W149" s="148"/>
      <c r="X149" s="148"/>
      <c r="Y149" s="148"/>
      <c r="Z149" s="148"/>
      <c r="AA149" s="148"/>
      <c r="AB149" s="148"/>
      <c r="AC149" s="148"/>
      <c r="AD149" s="148"/>
      <c r="AE149" s="148"/>
      <c r="AF149" s="148"/>
      <c r="AG149" s="148"/>
      <c r="AH149" s="148"/>
      <c r="AI149" s="148"/>
      <c r="AJ149" s="148"/>
      <c r="AK149" s="148"/>
      <c r="AL149" s="148"/>
      <c r="AM149" s="148"/>
      <c r="AN149" s="148"/>
      <c r="AO149" s="148"/>
      <c r="AP149" s="148"/>
      <c r="AQ149" s="148"/>
      <c r="AR149" s="148"/>
      <c r="AS149" s="148"/>
      <c r="AT149" s="148"/>
      <c r="AU149" s="148"/>
      <c r="AV149" s="148"/>
      <c r="AW149" s="148"/>
      <c r="AX149" s="148"/>
      <c r="AY149" s="148"/>
      <c r="AZ149" s="148"/>
      <c r="BA149" s="148"/>
      <c r="BB149" s="148"/>
      <c r="BC149" s="148"/>
      <c r="BD149" s="148"/>
      <c r="BE149" s="148"/>
      <c r="BF149" s="148"/>
      <c r="BG149" s="148"/>
    </row>
    <row r="150">
      <c r="G150" s="158"/>
    </row>
    <row r="151">
      <c r="G151" s="158"/>
    </row>
    <row r="152">
      <c r="G152" s="158"/>
    </row>
    <row r="153">
      <c r="G153" s="158"/>
    </row>
    <row r="154">
      <c r="G154" s="158"/>
    </row>
    <row r="155">
      <c r="G155" s="158"/>
    </row>
    <row r="156">
      <c r="G156" s="158"/>
    </row>
    <row r="157">
      <c r="G157" s="158"/>
    </row>
    <row r="158">
      <c r="G158" s="158"/>
    </row>
    <row r="159">
      <c r="G159" s="158"/>
    </row>
    <row r="160">
      <c r="G160" s="158"/>
    </row>
    <row r="161">
      <c r="G161" s="158"/>
    </row>
    <row r="162">
      <c r="G162" s="158"/>
    </row>
    <row r="163">
      <c r="G163" s="158"/>
    </row>
    <row r="164">
      <c r="G164" s="158"/>
    </row>
    <row r="165">
      <c r="G165" s="158"/>
    </row>
    <row r="166">
      <c r="G166" s="158"/>
    </row>
    <row r="167">
      <c r="G167" s="158"/>
    </row>
    <row r="168">
      <c r="G168" s="158"/>
    </row>
    <row r="169">
      <c r="G169" s="158"/>
    </row>
    <row r="170">
      <c r="G170" s="158"/>
    </row>
    <row r="171">
      <c r="G171" s="158"/>
    </row>
    <row r="172">
      <c r="G172" s="158"/>
    </row>
    <row r="173">
      <c r="G173" s="158"/>
    </row>
    <row r="174">
      <c r="G174" s="158"/>
    </row>
    <row r="175">
      <c r="G175" s="158"/>
    </row>
    <row r="176">
      <c r="G176" s="158"/>
    </row>
    <row r="177">
      <c r="G177" s="158"/>
    </row>
    <row r="178">
      <c r="G178" s="158"/>
    </row>
    <row r="179">
      <c r="G179" s="158"/>
    </row>
    <row r="180">
      <c r="G180" s="158"/>
    </row>
    <row r="181">
      <c r="G181" s="158"/>
    </row>
    <row r="182">
      <c r="G182" s="158"/>
    </row>
    <row r="183">
      <c r="G183" s="158"/>
    </row>
    <row r="184">
      <c r="G184" s="158"/>
    </row>
    <row r="185">
      <c r="G185" s="158"/>
    </row>
    <row r="186">
      <c r="G186" s="158"/>
    </row>
    <row r="187">
      <c r="G187" s="158"/>
    </row>
    <row r="188">
      <c r="G188" s="158"/>
    </row>
    <row r="189">
      <c r="G189" s="158"/>
    </row>
    <row r="190">
      <c r="G190" s="158"/>
    </row>
    <row r="191">
      <c r="G191" s="158"/>
    </row>
    <row r="192">
      <c r="G192" s="158"/>
    </row>
    <row r="193">
      <c r="G193" s="158"/>
    </row>
    <row r="194">
      <c r="G194" s="158"/>
    </row>
    <row r="195">
      <c r="G195" s="158"/>
    </row>
    <row r="196">
      <c r="G196" s="158"/>
    </row>
    <row r="197">
      <c r="G197" s="158"/>
    </row>
    <row r="198">
      <c r="G198" s="158"/>
    </row>
    <row r="199">
      <c r="G199" s="158"/>
    </row>
    <row r="200">
      <c r="G200" s="158"/>
    </row>
    <row r="201">
      <c r="G201" s="158"/>
    </row>
    <row r="202">
      <c r="G202" s="158"/>
    </row>
    <row r="203">
      <c r="G203" s="158"/>
    </row>
    <row r="204">
      <c r="G204" s="158"/>
    </row>
    <row r="205">
      <c r="G205" s="158"/>
    </row>
    <row r="206">
      <c r="G206" s="158"/>
    </row>
    <row r="207">
      <c r="G207" s="158"/>
    </row>
    <row r="208">
      <c r="G208" s="158"/>
    </row>
    <row r="209">
      <c r="G209" s="158"/>
    </row>
    <row r="210">
      <c r="G210" s="158"/>
    </row>
    <row r="211">
      <c r="G211" s="158"/>
    </row>
    <row r="212">
      <c r="G212" s="158"/>
    </row>
    <row r="213">
      <c r="G213" s="158"/>
    </row>
    <row r="214">
      <c r="G214" s="158"/>
    </row>
    <row r="215">
      <c r="G215" s="158"/>
    </row>
    <row r="216">
      <c r="G216" s="158"/>
    </row>
    <row r="217">
      <c r="G217" s="158"/>
    </row>
    <row r="218">
      <c r="G218" s="158"/>
    </row>
    <row r="219">
      <c r="G219" s="158"/>
    </row>
    <row r="220">
      <c r="G220" s="158"/>
    </row>
    <row r="221">
      <c r="G221" s="158"/>
    </row>
    <row r="222">
      <c r="G222" s="158"/>
    </row>
    <row r="223">
      <c r="G223" s="158"/>
    </row>
    <row r="224">
      <c r="G224" s="158"/>
    </row>
    <row r="225">
      <c r="G225" s="158"/>
    </row>
    <row r="226">
      <c r="G226" s="158"/>
    </row>
    <row r="227">
      <c r="G227" s="158"/>
    </row>
    <row r="228">
      <c r="G228" s="158"/>
    </row>
    <row r="229">
      <c r="G229" s="158"/>
    </row>
    <row r="230">
      <c r="G230" s="158"/>
    </row>
    <row r="231">
      <c r="G231" s="158"/>
    </row>
    <row r="232">
      <c r="G232" s="158"/>
    </row>
    <row r="233">
      <c r="G233" s="158"/>
    </row>
    <row r="234">
      <c r="G234" s="158"/>
    </row>
    <row r="235">
      <c r="G235" s="158"/>
    </row>
    <row r="236">
      <c r="G236" s="158"/>
    </row>
    <row r="237">
      <c r="G237" s="158"/>
    </row>
    <row r="238">
      <c r="G238" s="158"/>
    </row>
    <row r="239">
      <c r="G239" s="158"/>
    </row>
    <row r="240">
      <c r="G240" s="158"/>
    </row>
    <row r="241">
      <c r="G241" s="158"/>
    </row>
    <row r="242">
      <c r="G242" s="158"/>
    </row>
    <row r="243">
      <c r="G243" s="158"/>
    </row>
    <row r="244">
      <c r="G244" s="158"/>
    </row>
    <row r="245">
      <c r="G245" s="158"/>
    </row>
    <row r="246">
      <c r="G246" s="158"/>
    </row>
    <row r="247">
      <c r="G247" s="158"/>
    </row>
    <row r="248">
      <c r="G248" s="158"/>
    </row>
    <row r="249">
      <c r="G249" s="158"/>
    </row>
    <row r="250">
      <c r="G250" s="158"/>
    </row>
    <row r="251">
      <c r="G251" s="158"/>
    </row>
    <row r="252">
      <c r="G252" s="158"/>
    </row>
    <row r="253">
      <c r="G253" s="158"/>
    </row>
    <row r="254">
      <c r="G254" s="158"/>
    </row>
    <row r="255">
      <c r="G255" s="158"/>
    </row>
    <row r="256">
      <c r="G256" s="158"/>
    </row>
    <row r="257">
      <c r="G257" s="158"/>
    </row>
    <row r="258">
      <c r="G258" s="158"/>
    </row>
    <row r="259">
      <c r="G259" s="158"/>
    </row>
    <row r="260">
      <c r="G260" s="158"/>
    </row>
    <row r="261">
      <c r="G261" s="158"/>
    </row>
    <row r="262">
      <c r="G262" s="158"/>
    </row>
    <row r="263">
      <c r="G263" s="158"/>
    </row>
    <row r="264">
      <c r="G264" s="158"/>
    </row>
    <row r="265">
      <c r="G265" s="158"/>
    </row>
    <row r="266">
      <c r="G266" s="158"/>
    </row>
    <row r="267">
      <c r="G267" s="158"/>
    </row>
    <row r="268">
      <c r="G268" s="158"/>
    </row>
    <row r="269">
      <c r="G269" s="158"/>
    </row>
    <row r="270">
      <c r="G270" s="158"/>
    </row>
    <row r="271">
      <c r="G271" s="158"/>
    </row>
    <row r="272">
      <c r="G272" s="158"/>
    </row>
    <row r="273">
      <c r="G273" s="158"/>
    </row>
    <row r="274">
      <c r="G274" s="158"/>
    </row>
    <row r="275">
      <c r="G275" s="158"/>
    </row>
    <row r="276">
      <c r="G276" s="158"/>
    </row>
    <row r="277">
      <c r="G277" s="158"/>
    </row>
    <row r="278">
      <c r="G278" s="158"/>
    </row>
    <row r="279">
      <c r="G279" s="158"/>
    </row>
    <row r="280">
      <c r="G280" s="158"/>
    </row>
    <row r="281">
      <c r="G281" s="158"/>
    </row>
    <row r="282">
      <c r="G282" s="158"/>
    </row>
    <row r="283">
      <c r="G283" s="158"/>
    </row>
    <row r="284">
      <c r="G284" s="158"/>
    </row>
    <row r="285">
      <c r="G285" s="158"/>
    </row>
    <row r="286">
      <c r="G286" s="158"/>
    </row>
    <row r="287">
      <c r="G287" s="158"/>
    </row>
    <row r="288">
      <c r="G288" s="158"/>
    </row>
    <row r="289">
      <c r="G289" s="158"/>
    </row>
    <row r="290">
      <c r="G290" s="158"/>
    </row>
    <row r="291">
      <c r="G291" s="158"/>
    </row>
    <row r="292">
      <c r="G292" s="158"/>
    </row>
    <row r="293">
      <c r="G293" s="158"/>
    </row>
    <row r="294">
      <c r="G294" s="158"/>
    </row>
    <row r="295">
      <c r="G295" s="158"/>
    </row>
    <row r="296">
      <c r="G296" s="158"/>
    </row>
    <row r="297">
      <c r="G297" s="158"/>
    </row>
    <row r="298">
      <c r="G298" s="158"/>
    </row>
    <row r="299">
      <c r="G299" s="158"/>
    </row>
    <row r="300">
      <c r="G300" s="158"/>
    </row>
    <row r="301">
      <c r="G301" s="158"/>
    </row>
    <row r="302">
      <c r="G302" s="158"/>
    </row>
    <row r="303">
      <c r="G303" s="158"/>
    </row>
    <row r="304">
      <c r="G304" s="158"/>
    </row>
    <row r="305">
      <c r="G305" s="158"/>
    </row>
    <row r="306">
      <c r="G306" s="158"/>
    </row>
    <row r="307">
      <c r="G307" s="158"/>
    </row>
    <row r="308">
      <c r="G308" s="158"/>
    </row>
    <row r="309">
      <c r="G309" s="158"/>
    </row>
    <row r="310">
      <c r="G310" s="158"/>
    </row>
    <row r="311">
      <c r="G311" s="158"/>
    </row>
    <row r="312">
      <c r="G312" s="158"/>
    </row>
    <row r="313">
      <c r="G313" s="158"/>
    </row>
    <row r="314">
      <c r="G314" s="158"/>
    </row>
    <row r="315">
      <c r="G315" s="158"/>
    </row>
    <row r="316">
      <c r="G316" s="158"/>
    </row>
    <row r="317">
      <c r="G317" s="158"/>
    </row>
    <row r="318">
      <c r="G318" s="158"/>
    </row>
    <row r="319">
      <c r="G319" s="158"/>
    </row>
    <row r="320">
      <c r="G320" s="158"/>
    </row>
    <row r="321">
      <c r="G321" s="158"/>
    </row>
    <row r="322">
      <c r="G322" s="158"/>
    </row>
    <row r="323">
      <c r="G323" s="158"/>
    </row>
    <row r="324">
      <c r="G324" s="158"/>
    </row>
    <row r="325">
      <c r="G325" s="158"/>
    </row>
    <row r="326">
      <c r="G326" s="158"/>
    </row>
    <row r="327">
      <c r="G327" s="158"/>
    </row>
    <row r="328">
      <c r="G328" s="158"/>
    </row>
    <row r="329">
      <c r="G329" s="158"/>
    </row>
    <row r="330">
      <c r="G330" s="158"/>
    </row>
    <row r="331">
      <c r="G331" s="158"/>
    </row>
    <row r="332">
      <c r="G332" s="158"/>
    </row>
    <row r="333">
      <c r="G333" s="158"/>
    </row>
    <row r="334">
      <c r="G334" s="158"/>
    </row>
    <row r="335">
      <c r="G335" s="158"/>
    </row>
    <row r="336">
      <c r="G336" s="158"/>
    </row>
    <row r="337">
      <c r="G337" s="158"/>
    </row>
    <row r="338">
      <c r="G338" s="158"/>
    </row>
    <row r="339">
      <c r="G339" s="158"/>
    </row>
    <row r="340">
      <c r="G340" s="158"/>
    </row>
    <row r="341">
      <c r="G341" s="158"/>
    </row>
    <row r="342">
      <c r="G342" s="158"/>
    </row>
    <row r="343">
      <c r="G343" s="158"/>
    </row>
    <row r="344">
      <c r="G344" s="158"/>
    </row>
    <row r="345">
      <c r="G345" s="158"/>
    </row>
    <row r="346">
      <c r="G346" s="158"/>
    </row>
    <row r="347">
      <c r="G347" s="158"/>
    </row>
    <row r="348">
      <c r="G348" s="158"/>
    </row>
    <row r="349">
      <c r="G349" s="158"/>
    </row>
    <row r="350">
      <c r="G350" s="158"/>
    </row>
    <row r="351">
      <c r="G351" s="158"/>
    </row>
    <row r="352">
      <c r="G352" s="158"/>
    </row>
    <row r="353">
      <c r="G353" s="158"/>
    </row>
    <row r="354">
      <c r="G354" s="158"/>
    </row>
    <row r="355">
      <c r="G355" s="158"/>
    </row>
    <row r="356">
      <c r="G356" s="158"/>
    </row>
    <row r="357">
      <c r="G357" s="158"/>
    </row>
    <row r="358">
      <c r="G358" s="158"/>
    </row>
    <row r="359">
      <c r="G359" s="158"/>
    </row>
    <row r="360">
      <c r="G360" s="158"/>
    </row>
    <row r="361">
      <c r="G361" s="158"/>
    </row>
    <row r="362">
      <c r="G362" s="158"/>
    </row>
    <row r="363">
      <c r="G363" s="158"/>
    </row>
    <row r="364">
      <c r="G364" s="158"/>
    </row>
    <row r="365">
      <c r="G365" s="158"/>
    </row>
    <row r="366">
      <c r="G366" s="158"/>
    </row>
    <row r="367">
      <c r="G367" s="158"/>
    </row>
    <row r="368">
      <c r="G368" s="158"/>
    </row>
    <row r="369">
      <c r="G369" s="158"/>
    </row>
    <row r="370">
      <c r="G370" s="158"/>
    </row>
    <row r="371">
      <c r="G371" s="158"/>
    </row>
    <row r="372">
      <c r="G372" s="158"/>
    </row>
    <row r="373">
      <c r="G373" s="158"/>
    </row>
    <row r="374">
      <c r="G374" s="158"/>
    </row>
    <row r="375">
      <c r="G375" s="158"/>
    </row>
    <row r="376">
      <c r="G376" s="158"/>
    </row>
    <row r="377">
      <c r="G377" s="158"/>
    </row>
    <row r="378">
      <c r="G378" s="158"/>
    </row>
    <row r="379">
      <c r="G379" s="158"/>
    </row>
    <row r="380">
      <c r="G380" s="158"/>
    </row>
    <row r="381">
      <c r="G381" s="158"/>
    </row>
    <row r="382">
      <c r="G382" s="158"/>
    </row>
    <row r="383">
      <c r="G383" s="158"/>
    </row>
    <row r="384">
      <c r="G384" s="158"/>
    </row>
    <row r="385">
      <c r="G385" s="158"/>
    </row>
    <row r="386">
      <c r="G386" s="158"/>
    </row>
    <row r="387">
      <c r="G387" s="158"/>
    </row>
    <row r="388">
      <c r="G388" s="158"/>
    </row>
    <row r="389">
      <c r="G389" s="158"/>
    </row>
    <row r="390">
      <c r="G390" s="158"/>
    </row>
    <row r="391">
      <c r="G391" s="158"/>
    </row>
    <row r="392">
      <c r="G392" s="158"/>
    </row>
    <row r="393">
      <c r="G393" s="158"/>
    </row>
    <row r="394">
      <c r="G394" s="158"/>
    </row>
    <row r="395">
      <c r="G395" s="158"/>
    </row>
    <row r="396">
      <c r="G396" s="158"/>
    </row>
    <row r="397">
      <c r="G397" s="158"/>
    </row>
    <row r="398">
      <c r="G398" s="158"/>
    </row>
    <row r="399">
      <c r="G399" s="158"/>
    </row>
    <row r="400">
      <c r="G400" s="158"/>
    </row>
    <row r="401">
      <c r="G401" s="158"/>
    </row>
    <row r="402">
      <c r="G402" s="158"/>
    </row>
    <row r="403">
      <c r="G403" s="158"/>
    </row>
    <row r="404">
      <c r="G404" s="158"/>
    </row>
    <row r="405">
      <c r="G405" s="158"/>
    </row>
    <row r="406">
      <c r="G406" s="158"/>
    </row>
    <row r="407">
      <c r="G407" s="158"/>
    </row>
    <row r="408">
      <c r="G408" s="158"/>
    </row>
    <row r="409">
      <c r="G409" s="158"/>
    </row>
    <row r="410">
      <c r="G410" s="158"/>
    </row>
    <row r="411">
      <c r="G411" s="158"/>
    </row>
    <row r="412">
      <c r="G412" s="158"/>
    </row>
    <row r="413">
      <c r="G413" s="158"/>
    </row>
    <row r="414">
      <c r="G414" s="158"/>
    </row>
    <row r="415">
      <c r="G415" s="158"/>
    </row>
    <row r="416">
      <c r="G416" s="158"/>
    </row>
    <row r="417">
      <c r="G417" s="158"/>
    </row>
    <row r="418">
      <c r="G418" s="158"/>
    </row>
    <row r="419">
      <c r="G419" s="158"/>
    </row>
    <row r="420">
      <c r="G420" s="158"/>
    </row>
    <row r="421">
      <c r="G421" s="158"/>
    </row>
    <row r="422">
      <c r="G422" s="158"/>
    </row>
    <row r="423">
      <c r="G423" s="158"/>
    </row>
    <row r="424">
      <c r="G424" s="158"/>
    </row>
    <row r="425">
      <c r="G425" s="158"/>
    </row>
    <row r="426">
      <c r="G426" s="158"/>
    </row>
    <row r="427">
      <c r="G427" s="158"/>
    </row>
    <row r="428">
      <c r="G428" s="158"/>
    </row>
    <row r="429">
      <c r="G429" s="158"/>
    </row>
    <row r="430">
      <c r="G430" s="158"/>
    </row>
    <row r="431">
      <c r="G431" s="158"/>
    </row>
    <row r="432">
      <c r="G432" s="158"/>
    </row>
    <row r="433">
      <c r="G433" s="158"/>
    </row>
    <row r="434">
      <c r="G434" s="158"/>
    </row>
    <row r="435">
      <c r="G435" s="158"/>
    </row>
    <row r="436">
      <c r="G436" s="158"/>
    </row>
    <row r="437">
      <c r="G437" s="158"/>
    </row>
    <row r="438">
      <c r="G438" s="158"/>
    </row>
    <row r="439">
      <c r="G439" s="158"/>
    </row>
    <row r="440">
      <c r="G440" s="158"/>
    </row>
    <row r="441">
      <c r="G441" s="158"/>
    </row>
    <row r="442">
      <c r="G442" s="158"/>
    </row>
    <row r="443">
      <c r="G443" s="158"/>
    </row>
    <row r="444">
      <c r="G444" s="158"/>
    </row>
    <row r="445">
      <c r="G445" s="158"/>
    </row>
    <row r="446">
      <c r="G446" s="158"/>
    </row>
    <row r="447">
      <c r="G447" s="158"/>
    </row>
    <row r="448">
      <c r="G448" s="158"/>
    </row>
    <row r="449">
      <c r="G449" s="158"/>
    </row>
    <row r="450">
      <c r="G450" s="158"/>
    </row>
    <row r="451">
      <c r="G451" s="158"/>
    </row>
    <row r="452">
      <c r="G452" s="158"/>
    </row>
    <row r="453">
      <c r="G453" s="158"/>
    </row>
    <row r="454">
      <c r="G454" s="158"/>
    </row>
    <row r="455">
      <c r="G455" s="158"/>
    </row>
    <row r="456">
      <c r="G456" s="158"/>
    </row>
    <row r="457">
      <c r="G457" s="158"/>
    </row>
    <row r="458">
      <c r="G458" s="158"/>
    </row>
    <row r="459">
      <c r="G459" s="158"/>
    </row>
    <row r="460">
      <c r="G460" s="158"/>
    </row>
    <row r="461">
      <c r="G461" s="158"/>
    </row>
    <row r="462">
      <c r="G462" s="158"/>
    </row>
    <row r="463">
      <c r="G463" s="158"/>
    </row>
    <row r="464">
      <c r="G464" s="158"/>
    </row>
    <row r="465">
      <c r="G465" s="158"/>
    </row>
    <row r="466">
      <c r="G466" s="158"/>
    </row>
    <row r="467">
      <c r="G467" s="158"/>
    </row>
    <row r="468">
      <c r="G468" s="158"/>
    </row>
    <row r="469">
      <c r="G469" s="158"/>
    </row>
    <row r="470">
      <c r="G470" s="158"/>
    </row>
    <row r="471">
      <c r="G471" s="158"/>
    </row>
    <row r="472">
      <c r="G472" s="158"/>
    </row>
    <row r="473">
      <c r="G473" s="158"/>
    </row>
    <row r="474">
      <c r="G474" s="158"/>
    </row>
    <row r="475">
      <c r="G475" s="158"/>
    </row>
    <row r="476">
      <c r="G476" s="158"/>
    </row>
    <row r="477">
      <c r="G477" s="158"/>
    </row>
    <row r="478">
      <c r="G478" s="158"/>
    </row>
    <row r="479">
      <c r="G479" s="158"/>
    </row>
    <row r="480">
      <c r="G480" s="158"/>
    </row>
    <row r="481">
      <c r="G481" s="158"/>
    </row>
    <row r="482">
      <c r="G482" s="158"/>
    </row>
    <row r="483">
      <c r="G483" s="158"/>
    </row>
    <row r="484">
      <c r="G484" s="158"/>
    </row>
    <row r="485">
      <c r="G485" s="158"/>
    </row>
    <row r="486">
      <c r="G486" s="158"/>
    </row>
    <row r="487">
      <c r="G487" s="158"/>
    </row>
    <row r="488">
      <c r="G488" s="158"/>
    </row>
    <row r="489">
      <c r="G489" s="158"/>
    </row>
    <row r="490">
      <c r="G490" s="158"/>
    </row>
    <row r="491">
      <c r="G491" s="158"/>
    </row>
    <row r="492">
      <c r="G492" s="158"/>
    </row>
    <row r="493">
      <c r="G493" s="158"/>
    </row>
    <row r="494">
      <c r="G494" s="158"/>
    </row>
    <row r="495">
      <c r="G495" s="158"/>
    </row>
    <row r="496">
      <c r="G496" s="158"/>
    </row>
    <row r="497">
      <c r="G497" s="158"/>
    </row>
    <row r="498">
      <c r="G498" s="158"/>
    </row>
    <row r="499">
      <c r="G499" s="158"/>
    </row>
    <row r="500">
      <c r="G500" s="158"/>
    </row>
    <row r="501">
      <c r="G501" s="158"/>
    </row>
    <row r="502">
      <c r="G502" s="158"/>
    </row>
    <row r="503">
      <c r="G503" s="158"/>
    </row>
    <row r="504">
      <c r="G504" s="158"/>
    </row>
    <row r="505">
      <c r="G505" s="158"/>
    </row>
    <row r="506">
      <c r="G506" s="158"/>
    </row>
    <row r="507">
      <c r="G507" s="158"/>
    </row>
    <row r="508">
      <c r="G508" s="158"/>
    </row>
    <row r="509">
      <c r="G509" s="158"/>
    </row>
    <row r="510">
      <c r="G510" s="158"/>
    </row>
    <row r="511">
      <c r="G511" s="158"/>
    </row>
    <row r="512">
      <c r="G512" s="158"/>
    </row>
    <row r="513">
      <c r="G513" s="158"/>
    </row>
    <row r="514">
      <c r="G514" s="158"/>
    </row>
    <row r="515">
      <c r="G515" s="158"/>
    </row>
    <row r="516">
      <c r="G516" s="158"/>
    </row>
    <row r="517">
      <c r="G517" s="158"/>
    </row>
    <row r="518">
      <c r="G518" s="158"/>
    </row>
    <row r="519">
      <c r="G519" s="158"/>
    </row>
    <row r="520">
      <c r="G520" s="158"/>
    </row>
    <row r="521">
      <c r="G521" s="158"/>
    </row>
    <row r="522">
      <c r="G522" s="158"/>
    </row>
    <row r="523">
      <c r="G523" s="158"/>
    </row>
    <row r="524">
      <c r="G524" s="158"/>
    </row>
    <row r="525">
      <c r="G525" s="158"/>
    </row>
    <row r="526">
      <c r="G526" s="158"/>
    </row>
    <row r="527">
      <c r="G527" s="158"/>
    </row>
    <row r="528">
      <c r="G528" s="158"/>
    </row>
    <row r="529">
      <c r="G529" s="158"/>
    </row>
    <row r="530">
      <c r="G530" s="158"/>
    </row>
    <row r="531">
      <c r="G531" s="158"/>
    </row>
    <row r="532">
      <c r="G532" s="158"/>
    </row>
    <row r="533">
      <c r="G533" s="158"/>
    </row>
    <row r="534">
      <c r="G534" s="158"/>
    </row>
    <row r="535">
      <c r="G535" s="158"/>
    </row>
    <row r="536">
      <c r="G536" s="158"/>
    </row>
    <row r="537">
      <c r="G537" s="158"/>
    </row>
    <row r="538">
      <c r="G538" s="158"/>
    </row>
    <row r="539">
      <c r="G539" s="158"/>
    </row>
    <row r="540">
      <c r="G540" s="158"/>
    </row>
    <row r="541">
      <c r="G541" s="158"/>
    </row>
    <row r="542">
      <c r="G542" s="158"/>
    </row>
    <row r="543">
      <c r="G543" s="158"/>
    </row>
    <row r="544">
      <c r="G544" s="158"/>
    </row>
    <row r="545">
      <c r="G545" s="158"/>
    </row>
    <row r="546">
      <c r="G546" s="158"/>
    </row>
    <row r="547">
      <c r="G547" s="158"/>
    </row>
    <row r="548">
      <c r="G548" s="158"/>
    </row>
    <row r="549">
      <c r="G549" s="158"/>
    </row>
    <row r="550">
      <c r="G550" s="158"/>
    </row>
    <row r="551">
      <c r="G551" s="158"/>
    </row>
    <row r="552">
      <c r="G552" s="158"/>
    </row>
    <row r="553">
      <c r="G553" s="158"/>
    </row>
    <row r="554">
      <c r="G554" s="158"/>
    </row>
    <row r="555">
      <c r="G555" s="158"/>
    </row>
    <row r="556">
      <c r="G556" s="158"/>
    </row>
    <row r="557">
      <c r="G557" s="158"/>
    </row>
    <row r="558">
      <c r="G558" s="158"/>
    </row>
    <row r="559">
      <c r="G559" s="158"/>
    </row>
    <row r="560">
      <c r="G560" s="158"/>
    </row>
    <row r="561">
      <c r="G561" s="158"/>
    </row>
    <row r="562">
      <c r="G562" s="158"/>
    </row>
    <row r="563">
      <c r="G563" s="158"/>
    </row>
    <row r="564">
      <c r="G564" s="158"/>
    </row>
    <row r="565">
      <c r="G565" s="158"/>
    </row>
    <row r="566">
      <c r="G566" s="158"/>
    </row>
    <row r="567">
      <c r="G567" s="158"/>
    </row>
    <row r="568">
      <c r="G568" s="158"/>
    </row>
    <row r="569">
      <c r="G569" s="158"/>
    </row>
    <row r="570">
      <c r="G570" s="158"/>
    </row>
    <row r="571">
      <c r="G571" s="158"/>
    </row>
    <row r="572">
      <c r="G572" s="158"/>
    </row>
    <row r="573">
      <c r="G573" s="158"/>
    </row>
    <row r="574">
      <c r="G574" s="158"/>
    </row>
    <row r="575">
      <c r="G575" s="158"/>
    </row>
    <row r="576">
      <c r="G576" s="158"/>
    </row>
    <row r="577">
      <c r="G577" s="158"/>
    </row>
    <row r="578">
      <c r="G578" s="158"/>
    </row>
    <row r="579">
      <c r="G579" s="158"/>
    </row>
    <row r="580">
      <c r="G580" s="158"/>
    </row>
    <row r="581">
      <c r="G581" s="158"/>
    </row>
    <row r="582">
      <c r="G582" s="158"/>
    </row>
    <row r="583">
      <c r="G583" s="158"/>
    </row>
    <row r="584">
      <c r="G584" s="158"/>
    </row>
    <row r="585">
      <c r="G585" s="158"/>
    </row>
    <row r="586">
      <c r="G586" s="158"/>
    </row>
    <row r="587">
      <c r="G587" s="158"/>
    </row>
    <row r="588">
      <c r="G588" s="158"/>
    </row>
    <row r="589">
      <c r="G589" s="158"/>
    </row>
    <row r="590">
      <c r="G590" s="158"/>
    </row>
    <row r="591">
      <c r="G591" s="158"/>
    </row>
    <row r="592">
      <c r="G592" s="158"/>
    </row>
    <row r="593">
      <c r="G593" s="158"/>
    </row>
    <row r="594">
      <c r="G594" s="158"/>
    </row>
    <row r="595">
      <c r="G595" s="158"/>
    </row>
    <row r="596">
      <c r="G596" s="158"/>
    </row>
    <row r="597">
      <c r="G597" s="158"/>
    </row>
    <row r="598">
      <c r="G598" s="158"/>
    </row>
    <row r="599">
      <c r="G599" s="158"/>
    </row>
    <row r="600">
      <c r="G600" s="158"/>
    </row>
    <row r="601">
      <c r="G601" s="158"/>
    </row>
    <row r="602">
      <c r="G602" s="158"/>
    </row>
    <row r="603">
      <c r="G603" s="158"/>
    </row>
    <row r="604">
      <c r="G604" s="158"/>
    </row>
    <row r="605">
      <c r="G605" s="158"/>
    </row>
    <row r="606">
      <c r="G606" s="158"/>
    </row>
    <row r="607">
      <c r="G607" s="158"/>
    </row>
    <row r="608">
      <c r="G608" s="158"/>
    </row>
    <row r="609">
      <c r="G609" s="158"/>
    </row>
    <row r="610">
      <c r="G610" s="158"/>
    </row>
    <row r="611">
      <c r="G611" s="158"/>
    </row>
    <row r="612">
      <c r="G612" s="158"/>
    </row>
    <row r="613">
      <c r="G613" s="158"/>
    </row>
    <row r="614">
      <c r="G614" s="158"/>
    </row>
    <row r="615">
      <c r="G615" s="158"/>
    </row>
    <row r="616">
      <c r="G616" s="158"/>
    </row>
    <row r="617">
      <c r="G617" s="158"/>
    </row>
    <row r="618">
      <c r="G618" s="158"/>
    </row>
    <row r="619">
      <c r="G619" s="158"/>
    </row>
    <row r="620">
      <c r="G620" s="158"/>
    </row>
    <row r="621">
      <c r="G621" s="158"/>
    </row>
    <row r="622">
      <c r="G622" s="158"/>
    </row>
    <row r="623">
      <c r="G623" s="158"/>
    </row>
    <row r="624">
      <c r="G624" s="158"/>
    </row>
    <row r="625">
      <c r="G625" s="158"/>
    </row>
    <row r="626">
      <c r="G626" s="158"/>
    </row>
    <row r="627">
      <c r="G627" s="158"/>
    </row>
    <row r="628">
      <c r="G628" s="158"/>
    </row>
    <row r="629">
      <c r="G629" s="158"/>
    </row>
    <row r="630">
      <c r="G630" s="158"/>
    </row>
    <row r="631">
      <c r="G631" s="158"/>
    </row>
    <row r="632">
      <c r="G632" s="158"/>
    </row>
    <row r="633">
      <c r="G633" s="158"/>
    </row>
    <row r="634">
      <c r="G634" s="158"/>
    </row>
    <row r="635">
      <c r="G635" s="158"/>
    </row>
    <row r="636">
      <c r="G636" s="158"/>
    </row>
    <row r="637">
      <c r="G637" s="158"/>
    </row>
    <row r="638">
      <c r="G638" s="158"/>
    </row>
    <row r="639">
      <c r="G639" s="158"/>
    </row>
    <row r="640">
      <c r="G640" s="158"/>
    </row>
    <row r="641">
      <c r="G641" s="158"/>
    </row>
    <row r="642">
      <c r="G642" s="158"/>
    </row>
    <row r="643">
      <c r="G643" s="158"/>
    </row>
    <row r="644">
      <c r="G644" s="158"/>
    </row>
    <row r="645">
      <c r="G645" s="158"/>
    </row>
    <row r="646">
      <c r="G646" s="158"/>
    </row>
    <row r="647">
      <c r="G647" s="158"/>
    </row>
    <row r="648">
      <c r="G648" s="158"/>
    </row>
    <row r="649">
      <c r="G649" s="158"/>
    </row>
    <row r="650">
      <c r="G650" s="158"/>
    </row>
    <row r="651">
      <c r="G651" s="158"/>
    </row>
    <row r="652">
      <c r="G652" s="158"/>
    </row>
    <row r="653">
      <c r="G653" s="158"/>
    </row>
    <row r="654">
      <c r="G654" s="158"/>
    </row>
    <row r="655">
      <c r="G655" s="158"/>
    </row>
    <row r="656">
      <c r="G656" s="158"/>
    </row>
    <row r="657">
      <c r="G657" s="158"/>
    </row>
    <row r="658">
      <c r="G658" s="158"/>
    </row>
    <row r="659">
      <c r="G659" s="158"/>
    </row>
    <row r="660">
      <c r="G660" s="158"/>
    </row>
    <row r="661">
      <c r="G661" s="158"/>
    </row>
    <row r="662">
      <c r="G662" s="158"/>
    </row>
    <row r="663">
      <c r="G663" s="158"/>
    </row>
    <row r="664">
      <c r="G664" s="158"/>
    </row>
    <row r="665">
      <c r="G665" s="158"/>
    </row>
    <row r="666">
      <c r="G666" s="158"/>
    </row>
    <row r="667">
      <c r="G667" s="158"/>
    </row>
    <row r="668">
      <c r="G668" s="158"/>
    </row>
    <row r="669">
      <c r="G669" s="158"/>
    </row>
    <row r="670">
      <c r="G670" s="158"/>
    </row>
    <row r="671">
      <c r="G671" s="158"/>
    </row>
    <row r="672">
      <c r="G672" s="158"/>
    </row>
    <row r="673">
      <c r="G673" s="158"/>
    </row>
    <row r="674">
      <c r="G674" s="158"/>
    </row>
    <row r="675">
      <c r="G675" s="158"/>
    </row>
    <row r="676">
      <c r="G676" s="158"/>
    </row>
    <row r="677">
      <c r="G677" s="158"/>
    </row>
    <row r="678">
      <c r="G678" s="158"/>
    </row>
    <row r="679">
      <c r="G679" s="158"/>
    </row>
    <row r="680">
      <c r="G680" s="158"/>
    </row>
    <row r="681">
      <c r="G681" s="158"/>
    </row>
    <row r="682">
      <c r="G682" s="158"/>
    </row>
    <row r="683">
      <c r="G683" s="158"/>
    </row>
    <row r="684">
      <c r="G684" s="158"/>
    </row>
    <row r="685">
      <c r="G685" s="158"/>
    </row>
    <row r="686">
      <c r="G686" s="158"/>
    </row>
    <row r="687">
      <c r="G687" s="158"/>
    </row>
    <row r="688">
      <c r="G688" s="158"/>
    </row>
    <row r="689">
      <c r="G689" s="158"/>
    </row>
    <row r="690">
      <c r="G690" s="158"/>
    </row>
    <row r="691">
      <c r="G691" s="158"/>
    </row>
    <row r="692">
      <c r="G692" s="158"/>
    </row>
    <row r="693">
      <c r="G693" s="158"/>
    </row>
    <row r="694">
      <c r="G694" s="158"/>
    </row>
    <row r="695">
      <c r="G695" s="158"/>
    </row>
    <row r="696">
      <c r="G696" s="158"/>
    </row>
    <row r="697">
      <c r="G697" s="158"/>
    </row>
    <row r="698">
      <c r="G698" s="158"/>
    </row>
    <row r="699">
      <c r="G699" s="158"/>
    </row>
    <row r="700">
      <c r="G700" s="158"/>
    </row>
    <row r="701">
      <c r="G701" s="158"/>
    </row>
    <row r="702">
      <c r="G702" s="158"/>
    </row>
    <row r="703">
      <c r="G703" s="158"/>
    </row>
    <row r="704">
      <c r="G704" s="158"/>
    </row>
    <row r="705">
      <c r="G705" s="158"/>
    </row>
    <row r="706">
      <c r="G706" s="158"/>
    </row>
    <row r="707">
      <c r="G707" s="158"/>
    </row>
    <row r="708">
      <c r="G708" s="158"/>
    </row>
    <row r="709">
      <c r="G709" s="158"/>
    </row>
    <row r="710">
      <c r="G710" s="158"/>
    </row>
    <row r="711">
      <c r="G711" s="158"/>
    </row>
    <row r="712">
      <c r="G712" s="158"/>
    </row>
    <row r="713">
      <c r="G713" s="158"/>
    </row>
    <row r="714">
      <c r="G714" s="158"/>
    </row>
    <row r="715">
      <c r="G715" s="158"/>
    </row>
    <row r="716">
      <c r="G716" s="158"/>
    </row>
    <row r="717">
      <c r="G717" s="158"/>
    </row>
    <row r="718">
      <c r="G718" s="158"/>
    </row>
    <row r="719">
      <c r="G719" s="158"/>
    </row>
    <row r="720">
      <c r="G720" s="158"/>
    </row>
    <row r="721">
      <c r="G721" s="158"/>
    </row>
    <row r="722">
      <c r="G722" s="158"/>
    </row>
    <row r="723">
      <c r="G723" s="158"/>
    </row>
    <row r="724">
      <c r="G724" s="158"/>
    </row>
    <row r="725">
      <c r="G725" s="158"/>
    </row>
    <row r="726">
      <c r="G726" s="158"/>
    </row>
    <row r="727">
      <c r="G727" s="158"/>
    </row>
    <row r="728">
      <c r="G728" s="158"/>
    </row>
    <row r="729">
      <c r="G729" s="158"/>
    </row>
    <row r="730">
      <c r="G730" s="158"/>
    </row>
    <row r="731">
      <c r="G731" s="158"/>
    </row>
    <row r="732">
      <c r="G732" s="158"/>
    </row>
    <row r="733">
      <c r="G733" s="158"/>
    </row>
    <row r="734">
      <c r="G734" s="158"/>
    </row>
    <row r="735">
      <c r="G735" s="158"/>
    </row>
    <row r="736">
      <c r="G736" s="158"/>
    </row>
    <row r="737">
      <c r="G737" s="158"/>
    </row>
    <row r="738">
      <c r="G738" s="158"/>
    </row>
    <row r="739">
      <c r="G739" s="158"/>
    </row>
    <row r="740">
      <c r="G740" s="158"/>
    </row>
    <row r="741">
      <c r="G741" s="158"/>
    </row>
    <row r="742">
      <c r="G742" s="158"/>
    </row>
    <row r="743">
      <c r="G743" s="158"/>
    </row>
    <row r="744">
      <c r="G744" s="158"/>
    </row>
    <row r="745">
      <c r="G745" s="158"/>
    </row>
    <row r="746">
      <c r="G746" s="158"/>
    </row>
    <row r="747">
      <c r="G747" s="158"/>
    </row>
    <row r="748">
      <c r="G748" s="158"/>
    </row>
    <row r="749">
      <c r="G749" s="158"/>
    </row>
    <row r="750">
      <c r="G750" s="158"/>
    </row>
    <row r="751">
      <c r="G751" s="158"/>
    </row>
    <row r="752">
      <c r="G752" s="158"/>
    </row>
    <row r="753">
      <c r="G753" s="158"/>
    </row>
    <row r="754">
      <c r="G754" s="158"/>
    </row>
    <row r="755">
      <c r="G755" s="158"/>
    </row>
    <row r="756">
      <c r="G756" s="158"/>
    </row>
    <row r="757">
      <c r="G757" s="158"/>
    </row>
    <row r="758">
      <c r="G758" s="158"/>
    </row>
    <row r="759">
      <c r="G759" s="158"/>
    </row>
    <row r="760">
      <c r="G760" s="158"/>
    </row>
    <row r="761">
      <c r="G761" s="158"/>
    </row>
    <row r="762">
      <c r="G762" s="158"/>
    </row>
    <row r="763">
      <c r="G763" s="158"/>
    </row>
    <row r="764">
      <c r="G764" s="158"/>
    </row>
    <row r="765">
      <c r="G765" s="158"/>
    </row>
    <row r="766">
      <c r="G766" s="158"/>
    </row>
    <row r="767">
      <c r="G767" s="158"/>
    </row>
    <row r="768">
      <c r="G768" s="158"/>
    </row>
    <row r="769">
      <c r="G769" s="158"/>
    </row>
    <row r="770">
      <c r="G770" s="158"/>
    </row>
    <row r="771">
      <c r="G771" s="158"/>
    </row>
    <row r="772">
      <c r="G772" s="158"/>
    </row>
    <row r="773">
      <c r="G773" s="158"/>
    </row>
    <row r="774">
      <c r="G774" s="158"/>
    </row>
    <row r="775">
      <c r="G775" s="158"/>
    </row>
    <row r="776">
      <c r="G776" s="158"/>
    </row>
    <row r="777">
      <c r="G777" s="158"/>
    </row>
    <row r="778">
      <c r="G778" s="158"/>
    </row>
    <row r="779">
      <c r="G779" s="158"/>
    </row>
    <row r="780">
      <c r="G780" s="158"/>
    </row>
    <row r="781">
      <c r="G781" s="158"/>
    </row>
    <row r="782">
      <c r="G782" s="158"/>
    </row>
    <row r="783">
      <c r="G783" s="158"/>
    </row>
    <row r="784">
      <c r="G784" s="158"/>
    </row>
    <row r="785">
      <c r="G785" s="158"/>
    </row>
    <row r="786">
      <c r="G786" s="158"/>
    </row>
    <row r="787">
      <c r="G787" s="158"/>
    </row>
    <row r="788">
      <c r="G788" s="158"/>
    </row>
    <row r="789">
      <c r="G789" s="158"/>
    </row>
    <row r="790">
      <c r="G790" s="158"/>
    </row>
    <row r="791">
      <c r="G791" s="158"/>
    </row>
    <row r="792">
      <c r="G792" s="158"/>
    </row>
    <row r="793">
      <c r="G793" s="158"/>
    </row>
    <row r="794">
      <c r="G794" s="158"/>
    </row>
    <row r="795">
      <c r="G795" s="158"/>
    </row>
    <row r="796">
      <c r="G796" s="158"/>
    </row>
    <row r="797">
      <c r="G797" s="158"/>
    </row>
    <row r="798">
      <c r="G798" s="158"/>
    </row>
    <row r="799">
      <c r="G799" s="158"/>
    </row>
    <row r="800">
      <c r="G800" s="158"/>
    </row>
    <row r="801">
      <c r="G801" s="158"/>
    </row>
    <row r="802">
      <c r="G802" s="158"/>
    </row>
    <row r="803">
      <c r="G803" s="158"/>
    </row>
    <row r="804">
      <c r="G804" s="158"/>
    </row>
    <row r="805">
      <c r="G805" s="158"/>
    </row>
    <row r="806">
      <c r="G806" s="158"/>
    </row>
    <row r="807">
      <c r="G807" s="158"/>
    </row>
    <row r="808">
      <c r="G808" s="158"/>
    </row>
    <row r="809">
      <c r="G809" s="158"/>
    </row>
    <row r="810">
      <c r="G810" s="158"/>
    </row>
    <row r="811">
      <c r="G811" s="158"/>
    </row>
    <row r="812">
      <c r="G812" s="158"/>
    </row>
    <row r="813">
      <c r="G813" s="158"/>
    </row>
    <row r="814">
      <c r="G814" s="158"/>
    </row>
    <row r="815">
      <c r="G815" s="158"/>
    </row>
    <row r="816">
      <c r="G816" s="158"/>
    </row>
    <row r="817">
      <c r="G817" s="158"/>
    </row>
    <row r="818">
      <c r="G818" s="158"/>
    </row>
    <row r="819">
      <c r="G819" s="158"/>
    </row>
    <row r="820">
      <c r="G820" s="158"/>
    </row>
    <row r="821">
      <c r="G821" s="158"/>
    </row>
    <row r="822">
      <c r="G822" s="158"/>
    </row>
    <row r="823">
      <c r="G823" s="158"/>
    </row>
    <row r="824">
      <c r="G824" s="158"/>
    </row>
    <row r="825">
      <c r="G825" s="158"/>
    </row>
    <row r="826">
      <c r="G826" s="158"/>
    </row>
    <row r="827">
      <c r="G827" s="158"/>
    </row>
    <row r="828">
      <c r="G828" s="158"/>
    </row>
    <row r="829">
      <c r="G829" s="158"/>
    </row>
    <row r="830">
      <c r="G830" s="158"/>
    </row>
    <row r="831">
      <c r="G831" s="158"/>
    </row>
    <row r="832">
      <c r="G832" s="158"/>
    </row>
    <row r="833">
      <c r="G833" s="158"/>
    </row>
    <row r="834">
      <c r="G834" s="158"/>
    </row>
    <row r="835">
      <c r="G835" s="158"/>
    </row>
    <row r="836">
      <c r="G836" s="158"/>
    </row>
    <row r="837">
      <c r="G837" s="158"/>
    </row>
    <row r="838">
      <c r="G838" s="158"/>
    </row>
    <row r="839">
      <c r="G839" s="158"/>
    </row>
    <row r="840">
      <c r="G840" s="158"/>
    </row>
    <row r="841">
      <c r="G841" s="158"/>
    </row>
    <row r="842">
      <c r="G842" s="158"/>
    </row>
    <row r="843">
      <c r="G843" s="158"/>
    </row>
    <row r="844">
      <c r="G844" s="158"/>
    </row>
    <row r="845">
      <c r="G845" s="158"/>
    </row>
    <row r="846">
      <c r="G846" s="158"/>
    </row>
    <row r="847">
      <c r="G847" s="158"/>
    </row>
    <row r="848">
      <c r="G848" s="158"/>
    </row>
    <row r="849">
      <c r="G849" s="158"/>
    </row>
    <row r="850">
      <c r="G850" s="158"/>
    </row>
    <row r="851">
      <c r="G851" s="158"/>
    </row>
    <row r="852">
      <c r="G852" s="158"/>
    </row>
    <row r="853">
      <c r="G853" s="158"/>
    </row>
    <row r="854">
      <c r="G854" s="158"/>
    </row>
    <row r="855">
      <c r="G855" s="158"/>
    </row>
    <row r="856">
      <c r="G856" s="158"/>
    </row>
    <row r="857">
      <c r="G857" s="158"/>
    </row>
    <row r="858">
      <c r="G858" s="158"/>
    </row>
    <row r="859">
      <c r="G859" s="158"/>
    </row>
    <row r="860">
      <c r="G860" s="158"/>
    </row>
    <row r="861">
      <c r="G861" s="158"/>
    </row>
    <row r="862">
      <c r="G862" s="158"/>
    </row>
    <row r="863">
      <c r="G863" s="158"/>
    </row>
    <row r="864">
      <c r="G864" s="158"/>
    </row>
    <row r="865">
      <c r="G865" s="158"/>
    </row>
    <row r="866">
      <c r="G866" s="158"/>
    </row>
    <row r="867">
      <c r="G867" s="158"/>
    </row>
    <row r="868">
      <c r="G868" s="158"/>
    </row>
    <row r="869">
      <c r="G869" s="158"/>
    </row>
    <row r="870">
      <c r="G870" s="158"/>
    </row>
    <row r="871">
      <c r="G871" s="158"/>
    </row>
    <row r="872">
      <c r="G872" s="158"/>
    </row>
    <row r="873">
      <c r="G873" s="158"/>
    </row>
    <row r="874">
      <c r="G874" s="158"/>
    </row>
    <row r="875">
      <c r="G875" s="158"/>
    </row>
    <row r="876">
      <c r="G876" s="158"/>
    </row>
    <row r="877">
      <c r="G877" s="158"/>
    </row>
    <row r="878">
      <c r="G878" s="158"/>
    </row>
    <row r="879">
      <c r="G879" s="158"/>
    </row>
    <row r="880">
      <c r="G880" s="158"/>
    </row>
    <row r="881">
      <c r="G881" s="158"/>
    </row>
    <row r="882">
      <c r="G882" s="158"/>
    </row>
    <row r="883">
      <c r="G883" s="158"/>
    </row>
    <row r="884">
      <c r="G884" s="158"/>
    </row>
    <row r="885">
      <c r="G885" s="158"/>
    </row>
    <row r="886">
      <c r="G886" s="158"/>
    </row>
    <row r="887">
      <c r="G887" s="158"/>
    </row>
    <row r="888">
      <c r="G888" s="158"/>
    </row>
    <row r="889">
      <c r="G889" s="158"/>
    </row>
    <row r="890">
      <c r="G890" s="158"/>
    </row>
    <row r="891">
      <c r="G891" s="158"/>
    </row>
    <row r="892">
      <c r="G892" s="158"/>
    </row>
    <row r="893">
      <c r="G893" s="158"/>
    </row>
    <row r="894">
      <c r="G894" s="158"/>
    </row>
    <row r="895">
      <c r="G895" s="158"/>
    </row>
    <row r="896">
      <c r="G896" s="158"/>
    </row>
    <row r="897">
      <c r="G897" s="158"/>
    </row>
    <row r="898">
      <c r="G898" s="158"/>
    </row>
    <row r="899">
      <c r="G899" s="158"/>
    </row>
    <row r="900">
      <c r="G900" s="158"/>
    </row>
    <row r="901">
      <c r="G901" s="158"/>
    </row>
    <row r="902">
      <c r="G902" s="158"/>
    </row>
    <row r="903">
      <c r="G903" s="158"/>
    </row>
    <row r="904">
      <c r="G904" s="158"/>
    </row>
    <row r="905">
      <c r="G905" s="158"/>
    </row>
    <row r="906">
      <c r="G906" s="158"/>
    </row>
    <row r="907">
      <c r="G907" s="158"/>
    </row>
    <row r="908">
      <c r="G908" s="158"/>
    </row>
    <row r="909">
      <c r="G909" s="158"/>
    </row>
    <row r="910">
      <c r="G910" s="158"/>
    </row>
    <row r="911">
      <c r="G911" s="158"/>
    </row>
    <row r="912">
      <c r="G912" s="158"/>
    </row>
    <row r="913">
      <c r="G913" s="158"/>
    </row>
    <row r="914">
      <c r="G914" s="158"/>
    </row>
    <row r="915">
      <c r="G915" s="158"/>
    </row>
    <row r="916">
      <c r="G916" s="158"/>
    </row>
    <row r="917">
      <c r="G917" s="158"/>
    </row>
    <row r="918">
      <c r="G918" s="158"/>
    </row>
    <row r="919">
      <c r="G919" s="158"/>
    </row>
    <row r="920">
      <c r="G920" s="158"/>
    </row>
    <row r="921">
      <c r="G921" s="158"/>
    </row>
    <row r="922">
      <c r="G922" s="158"/>
    </row>
    <row r="923">
      <c r="G923" s="158"/>
    </row>
    <row r="924">
      <c r="G924" s="158"/>
    </row>
    <row r="925">
      <c r="G925" s="158"/>
    </row>
    <row r="926">
      <c r="G926" s="158"/>
    </row>
    <row r="927">
      <c r="G927" s="158"/>
    </row>
    <row r="928">
      <c r="G928" s="158"/>
    </row>
    <row r="929">
      <c r="G929" s="158"/>
    </row>
    <row r="930">
      <c r="G930" s="158"/>
    </row>
    <row r="931">
      <c r="G931" s="158"/>
    </row>
    <row r="932">
      <c r="G932" s="158"/>
    </row>
    <row r="933">
      <c r="G933" s="158"/>
    </row>
    <row r="934">
      <c r="G934" s="158"/>
    </row>
    <row r="935">
      <c r="G935" s="158"/>
    </row>
    <row r="936">
      <c r="G936" s="158"/>
    </row>
    <row r="937">
      <c r="G937" s="158"/>
    </row>
    <row r="938">
      <c r="G938" s="158"/>
    </row>
    <row r="939">
      <c r="G939" s="158"/>
    </row>
    <row r="940">
      <c r="G940" s="158"/>
    </row>
    <row r="941">
      <c r="G941" s="158"/>
    </row>
    <row r="942">
      <c r="G942" s="158"/>
    </row>
    <row r="943">
      <c r="G943" s="158"/>
    </row>
    <row r="944">
      <c r="G944" s="158"/>
    </row>
    <row r="945">
      <c r="G945" s="158"/>
    </row>
    <row r="946">
      <c r="G946" s="158"/>
    </row>
    <row r="947">
      <c r="G947" s="158"/>
    </row>
    <row r="948">
      <c r="G948" s="158"/>
    </row>
    <row r="949">
      <c r="G949" s="158"/>
    </row>
    <row r="950">
      <c r="G950" s="158"/>
    </row>
    <row r="951">
      <c r="G951" s="158"/>
    </row>
    <row r="952">
      <c r="G952" s="158"/>
    </row>
    <row r="953">
      <c r="G953" s="158"/>
    </row>
    <row r="954">
      <c r="G954" s="158"/>
    </row>
    <row r="955">
      <c r="G955" s="158"/>
    </row>
    <row r="956">
      <c r="G956" s="158"/>
    </row>
    <row r="957">
      <c r="G957" s="158"/>
    </row>
    <row r="958">
      <c r="G958" s="158"/>
    </row>
    <row r="959">
      <c r="G959" s="158"/>
    </row>
    <row r="960">
      <c r="G960" s="158"/>
    </row>
    <row r="961">
      <c r="G961" s="158"/>
    </row>
    <row r="962">
      <c r="G962" s="158"/>
    </row>
    <row r="963">
      <c r="G963" s="158"/>
    </row>
    <row r="964">
      <c r="G964" s="158"/>
    </row>
    <row r="965">
      <c r="G965" s="158"/>
    </row>
    <row r="966">
      <c r="G966" s="158"/>
    </row>
    <row r="967">
      <c r="G967" s="158"/>
    </row>
    <row r="968">
      <c r="G968" s="158"/>
    </row>
    <row r="969">
      <c r="G969" s="158"/>
    </row>
    <row r="970">
      <c r="G970" s="158"/>
    </row>
    <row r="971">
      <c r="G971" s="158"/>
    </row>
    <row r="972">
      <c r="G972" s="158"/>
    </row>
    <row r="973">
      <c r="G973" s="158"/>
    </row>
    <row r="974">
      <c r="G974" s="158"/>
    </row>
    <row r="975">
      <c r="G975" s="158"/>
    </row>
    <row r="976">
      <c r="G976" s="158"/>
    </row>
    <row r="977">
      <c r="G977" s="158"/>
    </row>
    <row r="978">
      <c r="G978" s="158"/>
    </row>
    <row r="979">
      <c r="G979" s="158"/>
    </row>
    <row r="980">
      <c r="G980" s="158"/>
    </row>
    <row r="981">
      <c r="G981" s="158"/>
    </row>
    <row r="982">
      <c r="G982" s="158"/>
    </row>
    <row r="983">
      <c r="G983" s="158"/>
    </row>
    <row r="984">
      <c r="G984" s="158"/>
    </row>
    <row r="985">
      <c r="G985" s="158"/>
    </row>
    <row r="986">
      <c r="G986" s="158"/>
    </row>
    <row r="987">
      <c r="G987" s="158"/>
    </row>
  </sheetData>
  <autoFilter ref="$A$1:$BG$987">
    <sortState ref="A1:BG987">
      <sortCondition ref="A1:A987"/>
    </sortState>
  </autoFilter>
  <hyperlinks>
    <hyperlink r:id="rId1" ref="Q90"/>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6" t="s">
        <v>883</v>
      </c>
      <c r="B1" s="146" t="s">
        <v>884</v>
      </c>
      <c r="C1" s="146" t="s">
        <v>888</v>
      </c>
      <c r="D1" s="146" t="s">
        <v>889</v>
      </c>
      <c r="E1" s="146" t="s">
        <v>890</v>
      </c>
      <c r="F1" s="146" t="s">
        <v>891</v>
      </c>
      <c r="G1" s="146" t="s">
        <v>894</v>
      </c>
      <c r="H1" s="146" t="s">
        <v>895</v>
      </c>
      <c r="I1" s="146" t="s">
        <v>886</v>
      </c>
      <c r="J1" s="146" t="s">
        <v>898</v>
      </c>
      <c r="K1" s="146" t="s">
        <v>939</v>
      </c>
      <c r="L1" s="146" t="s">
        <v>885</v>
      </c>
      <c r="M1" s="146" t="s">
        <v>929</v>
      </c>
      <c r="N1" s="146" t="s">
        <v>930</v>
      </c>
      <c r="O1" s="146" t="s">
        <v>931</v>
      </c>
      <c r="P1" s="146" t="s">
        <v>932</v>
      </c>
      <c r="Q1" s="146" t="s">
        <v>933</v>
      </c>
      <c r="R1" s="146" t="s">
        <v>934</v>
      </c>
      <c r="S1" s="146" t="s">
        <v>935</v>
      </c>
      <c r="T1" s="146" t="s">
        <v>936</v>
      </c>
      <c r="U1" s="146" t="s">
        <v>937</v>
      </c>
      <c r="V1" s="146" t="s">
        <v>938</v>
      </c>
      <c r="W1" s="146" t="s">
        <v>887</v>
      </c>
      <c r="X1" s="146" t="s">
        <v>919</v>
      </c>
      <c r="Y1" s="146" t="s">
        <v>920</v>
      </c>
      <c r="Z1" s="146" t="s">
        <v>921</v>
      </c>
      <c r="AA1" s="146" t="s">
        <v>922</v>
      </c>
      <c r="AB1" s="146" t="s">
        <v>923</v>
      </c>
      <c r="AC1" s="146" t="s">
        <v>924</v>
      </c>
      <c r="AD1" s="146" t="s">
        <v>925</v>
      </c>
      <c r="AE1" s="146" t="s">
        <v>926</v>
      </c>
      <c r="AF1" s="146" t="s">
        <v>927</v>
      </c>
      <c r="AG1" s="146" t="s">
        <v>928</v>
      </c>
      <c r="AH1" s="146" t="s">
        <v>899</v>
      </c>
      <c r="AI1" s="146" t="s">
        <v>940</v>
      </c>
    </row>
    <row r="2">
      <c r="A2" s="58" t="s">
        <v>1216</v>
      </c>
      <c r="C2" s="146" t="s">
        <v>952</v>
      </c>
      <c r="D2" s="111">
        <v>3.126507124E9</v>
      </c>
      <c r="I2" s="146" t="s">
        <v>1217</v>
      </c>
    </row>
    <row r="3">
      <c r="A3" s="58" t="s">
        <v>1218</v>
      </c>
      <c r="C3" s="146" t="s">
        <v>952</v>
      </c>
      <c r="D3" s="111">
        <v>3.142634883E9</v>
      </c>
      <c r="I3" s="146" t="s">
        <v>1217</v>
      </c>
    </row>
    <row r="4">
      <c r="A4" s="58" t="s">
        <v>1219</v>
      </c>
      <c r="C4" s="146" t="s">
        <v>952</v>
      </c>
      <c r="D4" s="111">
        <v>3.165475167E9</v>
      </c>
      <c r="I4" s="146" t="s">
        <v>1217</v>
      </c>
    </row>
    <row r="5">
      <c r="A5" s="58" t="s">
        <v>1220</v>
      </c>
    </row>
    <row r="6">
      <c r="A6" s="58" t="s">
        <v>1221</v>
      </c>
    </row>
    <row r="7">
      <c r="A7" s="58" t="s">
        <v>1222</v>
      </c>
    </row>
    <row r="8">
      <c r="A8" s="58" t="s">
        <v>1223</v>
      </c>
    </row>
    <row r="9">
      <c r="A9" s="58" t="s">
        <v>1224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25"/>
    <col customWidth="1" min="2" max="2" width="31.38"/>
    <col customWidth="1" min="3" max="3" width="39.38"/>
    <col customWidth="1" min="4" max="4" width="38.5"/>
    <col customWidth="1" min="5" max="5" width="32.25"/>
    <col customWidth="1" min="6" max="6" width="29.63"/>
  </cols>
  <sheetData>
    <row r="1">
      <c r="A1" s="159"/>
      <c r="B1" s="160" t="s">
        <v>1225</v>
      </c>
      <c r="C1" s="159" t="s">
        <v>1226</v>
      </c>
      <c r="D1" s="159" t="s">
        <v>321</v>
      </c>
      <c r="E1" s="159" t="s">
        <v>52</v>
      </c>
      <c r="F1" s="159" t="s">
        <v>174</v>
      </c>
    </row>
    <row r="2">
      <c r="A2" s="16" t="s">
        <v>50</v>
      </c>
      <c r="B2" s="161"/>
      <c r="C2" s="162"/>
      <c r="D2" s="162" t="s">
        <v>1227</v>
      </c>
      <c r="E2" s="162"/>
      <c r="F2" s="162"/>
    </row>
    <row r="3">
      <c r="B3" s="161"/>
      <c r="C3" s="162"/>
      <c r="D3" s="162" t="s">
        <v>1228</v>
      </c>
      <c r="E3" s="162"/>
      <c r="F3" s="163"/>
    </row>
    <row r="4">
      <c r="B4" s="164"/>
      <c r="C4" s="163"/>
      <c r="D4" s="162" t="s">
        <v>1229</v>
      </c>
      <c r="E4" s="162"/>
      <c r="F4" s="163"/>
    </row>
    <row r="5">
      <c r="B5" s="161"/>
      <c r="C5" s="162"/>
      <c r="D5" s="163"/>
      <c r="E5" s="163"/>
      <c r="F5" s="163"/>
    </row>
    <row r="6">
      <c r="A6" s="165"/>
      <c r="B6" s="166"/>
      <c r="C6" s="167"/>
      <c r="D6" s="168"/>
      <c r="E6" s="168"/>
      <c r="F6" s="168"/>
    </row>
    <row r="7">
      <c r="A7" s="169" t="s">
        <v>80</v>
      </c>
      <c r="B7" s="164"/>
      <c r="C7" s="162"/>
      <c r="D7" s="162" t="s">
        <v>1230</v>
      </c>
      <c r="E7" s="162"/>
      <c r="F7" s="162"/>
    </row>
    <row r="8">
      <c r="B8" s="170"/>
      <c r="C8" s="162"/>
      <c r="D8" s="162" t="s">
        <v>1231</v>
      </c>
      <c r="E8" s="171"/>
      <c r="F8" s="162"/>
    </row>
    <row r="9">
      <c r="B9" s="164"/>
      <c r="C9" s="162"/>
      <c r="D9" s="163"/>
      <c r="E9" s="163"/>
      <c r="F9" s="162"/>
    </row>
    <row r="10">
      <c r="B10" s="164"/>
      <c r="C10" s="162"/>
      <c r="D10" s="162"/>
      <c r="E10" s="163"/>
      <c r="F10" s="162"/>
    </row>
    <row r="11">
      <c r="A11" s="165"/>
      <c r="B11" s="166"/>
      <c r="C11" s="167"/>
      <c r="D11" s="167"/>
      <c r="E11" s="167"/>
      <c r="F11" s="168"/>
    </row>
    <row r="12">
      <c r="A12" s="169" t="s">
        <v>1232</v>
      </c>
      <c r="B12" s="172"/>
      <c r="C12" s="164"/>
      <c r="D12" s="162" t="s">
        <v>1233</v>
      </c>
      <c r="E12" s="162"/>
      <c r="F12" s="164"/>
    </row>
    <row r="13">
      <c r="B13" s="164"/>
      <c r="C13" s="162"/>
      <c r="D13" s="162"/>
      <c r="E13" s="162"/>
      <c r="F13" s="164"/>
    </row>
    <row r="14">
      <c r="B14" s="164"/>
      <c r="C14" s="162"/>
      <c r="D14" s="162"/>
      <c r="E14" s="163"/>
      <c r="F14" s="163"/>
    </row>
    <row r="15">
      <c r="B15" s="164"/>
      <c r="C15" s="162"/>
      <c r="D15" s="163"/>
      <c r="E15" s="163"/>
      <c r="F15" s="163"/>
    </row>
    <row r="16">
      <c r="A16" s="165"/>
      <c r="B16" s="173"/>
      <c r="C16" s="167"/>
      <c r="D16" s="167"/>
      <c r="E16" s="168"/>
      <c r="F16" s="168"/>
    </row>
    <row r="17">
      <c r="A17" s="169" t="s">
        <v>124</v>
      </c>
      <c r="B17" s="164" t="s">
        <v>1234</v>
      </c>
      <c r="C17" s="162"/>
      <c r="D17" s="162" t="s">
        <v>1235</v>
      </c>
      <c r="E17" s="162" t="s">
        <v>1236</v>
      </c>
      <c r="F17" s="162"/>
    </row>
    <row r="18">
      <c r="B18" s="161"/>
      <c r="C18" s="162"/>
      <c r="D18" s="172" t="s">
        <v>1237</v>
      </c>
      <c r="E18" s="164"/>
      <c r="F18" s="163"/>
    </row>
    <row r="19">
      <c r="B19" s="161"/>
      <c r="C19" s="162"/>
      <c r="D19" s="162" t="s">
        <v>1238</v>
      </c>
      <c r="E19" s="163"/>
      <c r="F19" s="163"/>
    </row>
    <row r="20">
      <c r="B20" s="161"/>
      <c r="C20" s="162"/>
      <c r="D20" s="162"/>
      <c r="E20" s="162"/>
      <c r="F20" s="163"/>
    </row>
    <row r="21">
      <c r="A21" s="165"/>
      <c r="B21" s="166"/>
      <c r="C21" s="168"/>
      <c r="D21" s="168"/>
      <c r="E21" s="168"/>
      <c r="F21" s="168"/>
    </row>
    <row r="22">
      <c r="A22" s="169" t="s">
        <v>147</v>
      </c>
      <c r="B22" s="164"/>
      <c r="C22" s="162"/>
      <c r="D22" s="162" t="s">
        <v>1239</v>
      </c>
      <c r="E22" s="162"/>
      <c r="F22" s="162"/>
    </row>
    <row r="23">
      <c r="B23" s="161"/>
      <c r="C23" s="162"/>
      <c r="D23" s="162" t="s">
        <v>1240</v>
      </c>
      <c r="E23" s="162"/>
      <c r="F23" s="162"/>
    </row>
    <row r="24">
      <c r="B24" s="161"/>
      <c r="C24" s="162"/>
      <c r="D24" s="162" t="s">
        <v>1241</v>
      </c>
      <c r="E24" s="162"/>
      <c r="F24" s="162"/>
    </row>
    <row r="25">
      <c r="B25" s="161"/>
      <c r="C25" s="162"/>
      <c r="D25" s="162"/>
      <c r="E25" s="162"/>
      <c r="F25" s="162"/>
    </row>
    <row r="26">
      <c r="A26" s="165"/>
      <c r="B26" s="166"/>
      <c r="C26" s="168"/>
      <c r="D26" s="167"/>
      <c r="E26" s="167"/>
      <c r="F26" s="167"/>
    </row>
    <row r="27">
      <c r="A27" s="169" t="s">
        <v>172</v>
      </c>
      <c r="B27" s="164"/>
      <c r="C27" s="164"/>
      <c r="D27" s="162" t="s">
        <v>1242</v>
      </c>
      <c r="E27" s="162"/>
      <c r="F27" s="162"/>
    </row>
    <row r="28">
      <c r="B28" s="164"/>
      <c r="C28" s="164"/>
      <c r="D28" s="162" t="s">
        <v>1243</v>
      </c>
      <c r="E28" s="162"/>
      <c r="F28" s="162"/>
    </row>
    <row r="29">
      <c r="B29" s="161"/>
      <c r="C29" s="162"/>
      <c r="D29" s="162" t="s">
        <v>1244</v>
      </c>
      <c r="E29" s="163"/>
      <c r="F29" s="163"/>
    </row>
    <row r="30">
      <c r="B30" s="164"/>
      <c r="C30" s="162"/>
      <c r="D30" s="162"/>
      <c r="E30" s="163"/>
      <c r="F30" s="163"/>
    </row>
    <row r="31">
      <c r="A31" s="165"/>
      <c r="B31" s="166"/>
      <c r="C31" s="168"/>
      <c r="D31" s="167"/>
      <c r="E31" s="168"/>
      <c r="F31" s="168"/>
    </row>
    <row r="32">
      <c r="A32" s="169" t="s">
        <v>195</v>
      </c>
      <c r="B32" s="170"/>
      <c r="C32" s="162"/>
      <c r="D32" s="162" t="s">
        <v>1245</v>
      </c>
      <c r="E32" s="162"/>
      <c r="F32" s="164"/>
    </row>
    <row r="33">
      <c r="B33" s="164"/>
      <c r="C33" s="162"/>
      <c r="D33" s="162" t="s">
        <v>1246</v>
      </c>
      <c r="E33" s="162"/>
      <c r="F33" s="162"/>
    </row>
    <row r="34">
      <c r="B34" s="164"/>
      <c r="C34" s="162"/>
      <c r="D34" s="162" t="s">
        <v>1247</v>
      </c>
      <c r="E34" s="163"/>
      <c r="F34" s="162"/>
    </row>
    <row r="35">
      <c r="B35" s="161"/>
      <c r="C35" s="162"/>
      <c r="D35" s="162" t="s">
        <v>1248</v>
      </c>
      <c r="E35" s="163"/>
      <c r="F35" s="163"/>
    </row>
    <row r="36">
      <c r="A36" s="165"/>
      <c r="B36" s="166"/>
      <c r="C36" s="167"/>
      <c r="D36" s="167"/>
      <c r="E36" s="167"/>
      <c r="F36" s="168"/>
    </row>
    <row r="37">
      <c r="A37" s="169" t="s">
        <v>218</v>
      </c>
      <c r="B37" s="164"/>
      <c r="C37" s="162"/>
      <c r="D37" s="162"/>
      <c r="E37" s="162"/>
      <c r="F37" s="162"/>
    </row>
    <row r="38">
      <c r="B38" s="164"/>
      <c r="C38" s="162"/>
      <c r="D38" s="162"/>
      <c r="E38" s="162"/>
      <c r="F38" s="163"/>
    </row>
    <row r="39">
      <c r="B39" s="161"/>
      <c r="C39" s="162"/>
      <c r="D39" s="162"/>
      <c r="E39" s="162"/>
      <c r="F39" s="163"/>
    </row>
    <row r="40">
      <c r="B40" s="161"/>
      <c r="D40" s="162"/>
      <c r="E40" s="163"/>
      <c r="F40" s="163"/>
    </row>
    <row r="41">
      <c r="A41" s="165"/>
      <c r="B41" s="166"/>
      <c r="C41" s="168"/>
      <c r="D41" s="168"/>
      <c r="E41" s="168"/>
      <c r="F41" s="168"/>
    </row>
    <row r="42" hidden="1">
      <c r="A42" s="169" t="s">
        <v>1249</v>
      </c>
      <c r="B42" s="164"/>
      <c r="C42" s="162"/>
      <c r="D42" s="174" t="s">
        <v>1250</v>
      </c>
      <c r="E42" s="162"/>
      <c r="F42" s="162"/>
    </row>
    <row r="43" hidden="1">
      <c r="B43" s="161"/>
      <c r="C43" s="162"/>
      <c r="D43" s="162" t="s">
        <v>1251</v>
      </c>
      <c r="E43" s="162"/>
      <c r="F43" s="163"/>
    </row>
    <row r="44" hidden="1">
      <c r="B44" s="161"/>
      <c r="C44" s="162"/>
      <c r="D44" s="162"/>
      <c r="E44" s="162"/>
      <c r="F44" s="163"/>
    </row>
    <row r="45" hidden="1">
      <c r="A45" s="165"/>
      <c r="B45" s="166"/>
      <c r="C45" s="167"/>
      <c r="D45" s="167"/>
      <c r="E45" s="168"/>
      <c r="F45" s="168"/>
    </row>
    <row r="46" hidden="1">
      <c r="A46" s="169" t="s">
        <v>259</v>
      </c>
      <c r="B46" s="164"/>
      <c r="C46" s="162"/>
      <c r="D46" s="163"/>
      <c r="E46" s="162"/>
      <c r="F46" s="163"/>
    </row>
    <row r="47" hidden="1">
      <c r="B47" s="161"/>
      <c r="C47" s="162"/>
      <c r="D47" s="162"/>
      <c r="E47" s="164"/>
      <c r="F47" s="163"/>
    </row>
    <row r="48" hidden="1">
      <c r="A48" s="165"/>
      <c r="B48" s="166"/>
      <c r="C48" s="168"/>
      <c r="D48" s="167"/>
      <c r="E48" s="167"/>
      <c r="F48" s="168"/>
    </row>
    <row r="49">
      <c r="A49" s="169" t="s">
        <v>1252</v>
      </c>
      <c r="B49" s="164"/>
      <c r="C49" s="162"/>
      <c r="D49" s="162" t="s">
        <v>1253</v>
      </c>
      <c r="E49" s="162"/>
      <c r="F49" s="162"/>
    </row>
    <row r="50">
      <c r="B50" s="161"/>
      <c r="C50" s="162"/>
      <c r="D50" s="162"/>
      <c r="E50" s="162"/>
      <c r="F50" s="163"/>
    </row>
    <row r="51">
      <c r="B51" s="161"/>
      <c r="C51" s="162"/>
      <c r="D51" s="162"/>
      <c r="E51" s="163"/>
      <c r="F51" s="163"/>
    </row>
    <row r="52">
      <c r="B52" s="161"/>
      <c r="C52" s="163"/>
      <c r="D52" s="162"/>
      <c r="E52" s="163"/>
      <c r="F52" s="163"/>
    </row>
    <row r="53">
      <c r="A53" s="165"/>
      <c r="B53" s="166"/>
      <c r="C53" s="168"/>
      <c r="D53" s="167"/>
      <c r="E53" s="168"/>
      <c r="F53" s="168"/>
    </row>
    <row r="54">
      <c r="A54" s="169" t="s">
        <v>1254</v>
      </c>
      <c r="B54" s="164" t="s">
        <v>1255</v>
      </c>
      <c r="C54" s="174"/>
      <c r="D54" s="162" t="s">
        <v>1256</v>
      </c>
      <c r="E54" s="162" t="s">
        <v>1257</v>
      </c>
      <c r="F54" s="162"/>
    </row>
    <row r="55">
      <c r="B55" s="164"/>
      <c r="C55" s="174"/>
      <c r="D55" s="175" t="s">
        <v>1258</v>
      </c>
      <c r="E55" s="162" t="s">
        <v>1259</v>
      </c>
      <c r="F55" s="163"/>
    </row>
    <row r="56">
      <c r="B56" s="161"/>
      <c r="C56" s="162"/>
      <c r="D56" s="162"/>
      <c r="E56" s="163"/>
      <c r="F56" s="163"/>
    </row>
    <row r="57">
      <c r="B57" s="161"/>
      <c r="C57" s="163"/>
      <c r="D57" s="162" t="s">
        <v>1260</v>
      </c>
      <c r="E57" s="162"/>
      <c r="F57" s="163"/>
    </row>
    <row r="58">
      <c r="A58" s="165"/>
      <c r="B58" s="166"/>
      <c r="C58" s="168"/>
      <c r="D58" s="168"/>
      <c r="E58" s="168"/>
      <c r="F58" s="168"/>
    </row>
    <row r="59">
      <c r="A59" s="169" t="s">
        <v>1261</v>
      </c>
      <c r="B59" s="164"/>
      <c r="C59" s="162"/>
      <c r="D59" s="162"/>
      <c r="E59" s="176"/>
      <c r="F59" s="163"/>
    </row>
    <row r="60">
      <c r="B60" s="161"/>
      <c r="C60" s="162"/>
      <c r="D60" s="162"/>
      <c r="E60" s="162"/>
      <c r="F60" s="163"/>
    </row>
    <row r="61">
      <c r="B61" s="161"/>
      <c r="C61" s="163"/>
      <c r="D61" s="162"/>
      <c r="E61" s="163"/>
      <c r="F61" s="163"/>
    </row>
    <row r="62">
      <c r="B62" s="161"/>
      <c r="C62" s="163"/>
      <c r="D62" s="162"/>
      <c r="E62" s="163"/>
      <c r="F62" s="163"/>
    </row>
    <row r="63">
      <c r="A63" s="165"/>
      <c r="B63" s="166"/>
      <c r="C63" s="168"/>
      <c r="D63" s="167"/>
      <c r="E63" s="168"/>
      <c r="F63" s="168"/>
    </row>
    <row r="64">
      <c r="A64" s="169" t="s">
        <v>323</v>
      </c>
      <c r="B64" s="164"/>
      <c r="C64" s="162"/>
      <c r="D64" s="162" t="s">
        <v>1262</v>
      </c>
      <c r="E64" s="162"/>
      <c r="F64" s="163"/>
    </row>
    <row r="65">
      <c r="B65" s="164" t="s">
        <v>1263</v>
      </c>
      <c r="C65" s="162"/>
      <c r="D65" s="162" t="s">
        <v>1264</v>
      </c>
      <c r="E65" s="162"/>
      <c r="F65" s="162"/>
    </row>
    <row r="66">
      <c r="B66" s="164"/>
      <c r="C66" s="162"/>
      <c r="D66" s="162" t="s">
        <v>1265</v>
      </c>
      <c r="E66" s="163"/>
      <c r="F66" s="162"/>
    </row>
    <row r="67">
      <c r="B67" s="164"/>
      <c r="C67" s="162"/>
      <c r="D67" s="162" t="s">
        <v>1266</v>
      </c>
      <c r="E67" s="163"/>
      <c r="F67" s="164"/>
    </row>
    <row r="68">
      <c r="B68" s="164"/>
      <c r="C68" s="162"/>
      <c r="D68" s="172"/>
      <c r="E68" s="163"/>
      <c r="F68" s="163"/>
    </row>
    <row r="69">
      <c r="A69" s="165"/>
      <c r="B69" s="173"/>
      <c r="C69" s="167"/>
      <c r="D69" s="177"/>
      <c r="E69" s="168"/>
      <c r="F69" s="168"/>
    </row>
    <row r="70">
      <c r="A70" s="169" t="s">
        <v>1267</v>
      </c>
      <c r="B70" s="170"/>
      <c r="C70" s="162"/>
      <c r="D70" s="162" t="s">
        <v>1268</v>
      </c>
      <c r="E70" s="162" t="s">
        <v>1269</v>
      </c>
      <c r="F70" s="162"/>
    </row>
    <row r="71">
      <c r="B71" s="164" t="s">
        <v>1270</v>
      </c>
      <c r="C71" s="162"/>
      <c r="D71" s="162" t="s">
        <v>1271</v>
      </c>
      <c r="E71" s="163"/>
      <c r="F71" s="162"/>
    </row>
    <row r="72">
      <c r="B72" s="170"/>
      <c r="C72" s="162"/>
      <c r="D72" s="111" t="s">
        <v>1272</v>
      </c>
      <c r="E72" s="163"/>
      <c r="F72" s="162"/>
    </row>
    <row r="73">
      <c r="B73" s="164"/>
      <c r="C73" s="162"/>
      <c r="D73" s="162"/>
      <c r="E73" s="163"/>
      <c r="F73" s="163"/>
    </row>
    <row r="74">
      <c r="A74" s="165"/>
      <c r="B74" s="166"/>
      <c r="C74" s="168"/>
      <c r="D74" s="168"/>
      <c r="E74" s="168"/>
      <c r="F74" s="168"/>
    </row>
    <row r="75">
      <c r="A75" s="169" t="s">
        <v>1273</v>
      </c>
      <c r="B75" s="164" t="s">
        <v>1274</v>
      </c>
      <c r="C75" s="162"/>
      <c r="D75" s="162" t="s">
        <v>1275</v>
      </c>
      <c r="E75" s="162" t="s">
        <v>1276</v>
      </c>
      <c r="F75" s="162"/>
    </row>
    <row r="76">
      <c r="B76" s="164"/>
      <c r="C76" s="162"/>
      <c r="D76" s="162"/>
      <c r="E76" s="163"/>
      <c r="F76" s="163"/>
    </row>
    <row r="77">
      <c r="B77" s="164"/>
      <c r="C77" s="162"/>
      <c r="D77" s="162"/>
      <c r="E77" s="163"/>
      <c r="F77" s="163"/>
    </row>
    <row r="78">
      <c r="B78" s="164"/>
      <c r="C78" s="162"/>
      <c r="D78" s="162"/>
      <c r="E78" s="163"/>
      <c r="F78" s="163"/>
    </row>
    <row r="79">
      <c r="A79" s="165"/>
      <c r="B79" s="173"/>
      <c r="C79" s="167"/>
      <c r="D79" s="168"/>
      <c r="E79" s="168"/>
      <c r="F79" s="168"/>
    </row>
    <row r="80">
      <c r="A80" s="169" t="s">
        <v>401</v>
      </c>
      <c r="B80" s="164"/>
      <c r="C80" s="162"/>
      <c r="D80" s="162" t="s">
        <v>1277</v>
      </c>
      <c r="E80" s="162" t="s">
        <v>1278</v>
      </c>
      <c r="F80" s="162"/>
    </row>
    <row r="81" ht="25.5" customHeight="1">
      <c r="B81" s="161"/>
      <c r="C81" s="162"/>
      <c r="D81" s="162" t="s">
        <v>1279</v>
      </c>
      <c r="E81" s="162"/>
      <c r="F81" s="162"/>
    </row>
    <row r="82">
      <c r="B82" s="161"/>
      <c r="C82" s="162"/>
      <c r="D82" s="162"/>
      <c r="E82" s="163"/>
      <c r="F82" s="163"/>
    </row>
    <row r="83">
      <c r="B83" s="161"/>
      <c r="C83" s="162"/>
      <c r="D83" s="162"/>
      <c r="E83" s="163"/>
      <c r="F83" s="163"/>
    </row>
    <row r="84">
      <c r="A84" s="165"/>
      <c r="B84" s="166"/>
      <c r="C84" s="168"/>
      <c r="D84" s="167"/>
      <c r="E84" s="168"/>
      <c r="F84" s="168"/>
    </row>
    <row r="85">
      <c r="A85" s="169" t="s">
        <v>1280</v>
      </c>
      <c r="B85" s="164"/>
      <c r="C85" s="162"/>
      <c r="D85" s="164" t="s">
        <v>1281</v>
      </c>
      <c r="E85" s="162"/>
      <c r="F85" s="162"/>
    </row>
    <row r="86">
      <c r="B86" s="164"/>
      <c r="C86" s="162"/>
      <c r="D86" s="162"/>
      <c r="E86" s="164"/>
      <c r="F86" s="162"/>
    </row>
    <row r="87">
      <c r="B87" s="164"/>
      <c r="C87" s="162"/>
      <c r="D87" s="162"/>
      <c r="E87" s="162"/>
      <c r="F87" s="162"/>
    </row>
    <row r="88">
      <c r="B88" s="161"/>
      <c r="C88" s="162"/>
      <c r="D88" s="162"/>
      <c r="E88" s="163"/>
      <c r="F88" s="163"/>
    </row>
    <row r="89">
      <c r="A89" s="165"/>
      <c r="B89" s="166"/>
      <c r="C89" s="168"/>
      <c r="D89" s="167"/>
      <c r="E89" s="168"/>
      <c r="F89" s="168"/>
    </row>
    <row r="90">
      <c r="A90" s="169" t="s">
        <v>1282</v>
      </c>
      <c r="B90" s="164" t="s">
        <v>1283</v>
      </c>
      <c r="C90" s="162" t="s">
        <v>1284</v>
      </c>
      <c r="D90" s="162"/>
      <c r="E90" s="162" t="s">
        <v>1285</v>
      </c>
      <c r="F90" s="162"/>
    </row>
    <row r="91">
      <c r="B91" s="164"/>
      <c r="C91" s="162"/>
      <c r="D91" s="172"/>
      <c r="E91" s="162"/>
      <c r="F91" s="162"/>
    </row>
    <row r="92">
      <c r="B92" s="161"/>
      <c r="C92" s="163"/>
      <c r="D92" s="162"/>
      <c r="E92" s="163"/>
      <c r="F92" s="163"/>
    </row>
    <row r="93">
      <c r="A93" s="165"/>
      <c r="B93" s="166"/>
      <c r="C93" s="168"/>
      <c r="D93" s="168"/>
      <c r="E93" s="168"/>
      <c r="F93" s="168"/>
    </row>
    <row r="94">
      <c r="A94" s="16" t="s">
        <v>1286</v>
      </c>
      <c r="B94" s="164" t="s">
        <v>1287</v>
      </c>
      <c r="C94" s="162"/>
      <c r="D94" s="164" t="s">
        <v>1288</v>
      </c>
      <c r="E94" s="163"/>
      <c r="F94" s="163"/>
    </row>
    <row r="95">
      <c r="B95" s="161"/>
      <c r="C95" s="163"/>
      <c r="D95" s="162" t="s">
        <v>1289</v>
      </c>
      <c r="E95" s="163"/>
      <c r="F95" s="163"/>
    </row>
    <row r="96">
      <c r="B96" s="161"/>
      <c r="C96" s="163"/>
      <c r="D96" s="163"/>
      <c r="E96" s="163"/>
      <c r="F96" s="163"/>
    </row>
    <row r="97">
      <c r="B97" s="161"/>
      <c r="C97" s="163"/>
      <c r="D97" s="163"/>
      <c r="E97" s="163"/>
      <c r="F97" s="163"/>
    </row>
    <row r="98">
      <c r="A98" s="165"/>
      <c r="B98" s="166"/>
      <c r="C98" s="168"/>
      <c r="D98" s="168"/>
      <c r="E98" s="168"/>
      <c r="F98" s="168"/>
    </row>
    <row r="99">
      <c r="A99" s="169" t="s">
        <v>1290</v>
      </c>
      <c r="B99" s="164" t="s">
        <v>1291</v>
      </c>
      <c r="C99" s="162" t="s">
        <v>1292</v>
      </c>
      <c r="D99" s="162"/>
      <c r="E99" s="162" t="s">
        <v>1293</v>
      </c>
      <c r="F99" s="162"/>
    </row>
    <row r="100">
      <c r="B100" s="161"/>
      <c r="C100" s="162" t="s">
        <v>1294</v>
      </c>
      <c r="D100" s="162" t="s">
        <v>1295</v>
      </c>
      <c r="E100" s="162" t="s">
        <v>1296</v>
      </c>
      <c r="F100" s="163"/>
    </row>
    <row r="101">
      <c r="B101" s="161"/>
      <c r="C101" s="162" t="s">
        <v>1297</v>
      </c>
      <c r="D101" s="162"/>
      <c r="E101" s="178"/>
      <c r="F101" s="163"/>
    </row>
    <row r="102">
      <c r="B102" s="161"/>
      <c r="C102" s="162" t="s">
        <v>1298</v>
      </c>
      <c r="D102" s="163"/>
      <c r="E102" s="162"/>
      <c r="F102" s="163"/>
    </row>
    <row r="103">
      <c r="A103" s="165"/>
      <c r="B103" s="166"/>
      <c r="C103" s="168"/>
      <c r="D103" s="167"/>
      <c r="E103" s="168"/>
      <c r="F103" s="168"/>
    </row>
    <row r="104">
      <c r="A104" s="169" t="s">
        <v>1299</v>
      </c>
      <c r="B104" s="170" t="s">
        <v>1300</v>
      </c>
      <c r="C104" s="162"/>
      <c r="D104" s="162" t="s">
        <v>1301</v>
      </c>
      <c r="E104" s="162"/>
      <c r="F104" s="162"/>
    </row>
    <row r="105">
      <c r="B105" s="170" t="s">
        <v>1302</v>
      </c>
      <c r="C105" s="162" t="s">
        <v>1303</v>
      </c>
      <c r="D105" s="162" t="s">
        <v>1304</v>
      </c>
      <c r="E105" s="162"/>
      <c r="F105" s="163"/>
    </row>
    <row r="106">
      <c r="B106" s="161"/>
      <c r="C106" s="162" t="s">
        <v>1305</v>
      </c>
      <c r="D106" s="167"/>
      <c r="E106" s="162"/>
      <c r="F106" s="163"/>
    </row>
    <row r="107">
      <c r="B107" s="161"/>
      <c r="C107" s="162" t="s">
        <v>1306</v>
      </c>
      <c r="D107" s="162"/>
      <c r="E107" s="163"/>
      <c r="F107" s="163"/>
    </row>
    <row r="108">
      <c r="A108" s="165"/>
      <c r="B108" s="166"/>
      <c r="C108" s="167"/>
      <c r="D108" s="177"/>
      <c r="E108" s="168"/>
      <c r="F108" s="168"/>
    </row>
    <row r="109">
      <c r="A109" s="169" t="s">
        <v>1307</v>
      </c>
      <c r="B109" s="172"/>
      <c r="C109" s="164"/>
      <c r="D109" s="176" t="s">
        <v>1308</v>
      </c>
      <c r="E109" s="176"/>
      <c r="F109" s="176"/>
    </row>
    <row r="110">
      <c r="B110" s="164"/>
      <c r="C110" s="162"/>
      <c r="D110" s="170"/>
      <c r="E110" s="170"/>
      <c r="F110" s="162"/>
    </row>
    <row r="111">
      <c r="B111" s="164"/>
      <c r="C111" s="162"/>
      <c r="D111" s="170"/>
      <c r="E111" s="162"/>
      <c r="F111" s="164"/>
    </row>
    <row r="112">
      <c r="B112" s="164"/>
      <c r="C112" s="162"/>
      <c r="D112" s="162" t="s">
        <v>1229</v>
      </c>
      <c r="E112" s="162"/>
      <c r="F112" s="163"/>
    </row>
    <row r="113">
      <c r="A113" s="165"/>
      <c r="B113" s="166"/>
      <c r="C113" s="167"/>
      <c r="D113" s="167"/>
      <c r="E113" s="167"/>
      <c r="F113" s="168"/>
    </row>
    <row r="114">
      <c r="A114" s="16" t="s">
        <v>1309</v>
      </c>
      <c r="B114" s="161"/>
      <c r="C114" s="164"/>
      <c r="D114" s="162" t="s">
        <v>1310</v>
      </c>
      <c r="E114" s="164"/>
      <c r="F114" s="163"/>
    </row>
    <row r="115">
      <c r="B115" s="164"/>
      <c r="C115" s="164"/>
      <c r="D115" s="162"/>
      <c r="E115" s="162"/>
      <c r="F115" s="163"/>
    </row>
    <row r="116">
      <c r="B116" s="164"/>
      <c r="C116" s="162"/>
      <c r="D116" s="162"/>
      <c r="E116" s="163"/>
      <c r="F116" s="163"/>
    </row>
    <row r="117">
      <c r="B117" s="161"/>
      <c r="C117" s="162"/>
      <c r="E117" s="163"/>
      <c r="F117" s="163"/>
    </row>
    <row r="118">
      <c r="A118" s="165"/>
      <c r="B118" s="166"/>
      <c r="C118" s="168"/>
      <c r="D118" s="167"/>
      <c r="E118" s="168"/>
      <c r="F118" s="168"/>
    </row>
    <row r="119">
      <c r="A119" s="16" t="s">
        <v>1311</v>
      </c>
      <c r="B119" s="161"/>
      <c r="C119" s="164"/>
      <c r="D119" s="162" t="s">
        <v>1310</v>
      </c>
      <c r="E119" s="164"/>
      <c r="F119" s="162"/>
    </row>
    <row r="120">
      <c r="B120" s="164"/>
      <c r="C120" s="164"/>
      <c r="D120" s="162" t="s">
        <v>1312</v>
      </c>
      <c r="E120" s="163"/>
      <c r="F120" s="163"/>
    </row>
    <row r="121">
      <c r="B121" s="164"/>
      <c r="C121" s="164"/>
      <c r="D121" s="164" t="s">
        <v>1313</v>
      </c>
      <c r="E121" s="163"/>
      <c r="F121" s="163"/>
    </row>
    <row r="122">
      <c r="B122" s="161"/>
      <c r="C122" s="163"/>
      <c r="D122" s="111" t="s">
        <v>1314</v>
      </c>
      <c r="E122" s="163"/>
      <c r="F122" s="163"/>
    </row>
    <row r="123">
      <c r="B123" s="161"/>
      <c r="C123" s="163"/>
      <c r="D123" s="162" t="s">
        <v>1315</v>
      </c>
      <c r="E123" s="163"/>
      <c r="F123" s="163"/>
    </row>
    <row r="124">
      <c r="A124" s="165"/>
      <c r="B124" s="166"/>
      <c r="C124" s="168"/>
      <c r="D124" s="167" t="s">
        <v>1316</v>
      </c>
      <c r="E124" s="168"/>
      <c r="F124" s="168"/>
    </row>
    <row r="125" hidden="1">
      <c r="A125" s="179" t="s">
        <v>1317</v>
      </c>
      <c r="B125" s="180"/>
      <c r="C125" s="180"/>
      <c r="D125" s="180"/>
      <c r="E125" s="180" t="s">
        <v>1318</v>
      </c>
      <c r="F125" s="180"/>
    </row>
    <row r="126">
      <c r="A126" s="16" t="s">
        <v>592</v>
      </c>
      <c r="B126" s="161"/>
      <c r="C126" s="161"/>
      <c r="D126" s="162" t="s">
        <v>1319</v>
      </c>
      <c r="E126" s="162"/>
      <c r="F126" s="162"/>
    </row>
    <row r="127">
      <c r="B127" s="161"/>
      <c r="C127" s="161"/>
      <c r="D127" s="162"/>
      <c r="E127" s="162"/>
      <c r="F127" s="162"/>
    </row>
    <row r="128">
      <c r="B128" s="161"/>
      <c r="C128" s="161"/>
      <c r="D128" s="172"/>
      <c r="E128" s="162"/>
      <c r="F128" s="162"/>
    </row>
    <row r="129">
      <c r="A129" s="181" t="s">
        <v>1320</v>
      </c>
      <c r="B129" s="182"/>
      <c r="C129" s="182"/>
      <c r="D129" s="183" t="s">
        <v>1321</v>
      </c>
      <c r="E129" s="184" t="s">
        <v>1322</v>
      </c>
      <c r="F129" s="185"/>
    </row>
    <row r="130">
      <c r="A130" s="186"/>
      <c r="B130" s="161"/>
      <c r="C130" s="161"/>
      <c r="D130" s="172" t="s">
        <v>1323</v>
      </c>
      <c r="E130" s="162"/>
      <c r="F130" s="187"/>
    </row>
    <row r="131">
      <c r="A131" s="188"/>
      <c r="B131" s="189"/>
      <c r="C131" s="189"/>
      <c r="D131" s="190"/>
      <c r="E131" s="191"/>
      <c r="F131" s="192"/>
    </row>
    <row r="132">
      <c r="A132" s="181" t="s">
        <v>1324</v>
      </c>
      <c r="B132" s="182"/>
      <c r="C132" s="182"/>
      <c r="D132" s="183" t="s">
        <v>1325</v>
      </c>
      <c r="E132" s="184"/>
      <c r="F132" s="185"/>
    </row>
    <row r="133">
      <c r="A133" s="188"/>
      <c r="B133" s="189"/>
      <c r="C133" s="189"/>
      <c r="D133" s="190"/>
      <c r="E133" s="191"/>
      <c r="F133" s="192"/>
    </row>
    <row r="134">
      <c r="A134" s="181" t="s">
        <v>1326</v>
      </c>
      <c r="B134" s="182"/>
      <c r="C134" s="182"/>
      <c r="D134" s="183" t="s">
        <v>1327</v>
      </c>
      <c r="E134" s="184"/>
      <c r="F134" s="185"/>
    </row>
    <row r="135">
      <c r="A135" s="186"/>
      <c r="B135" s="161"/>
      <c r="C135" s="161"/>
      <c r="D135" s="172" t="s">
        <v>1328</v>
      </c>
      <c r="E135" s="162"/>
      <c r="F135" s="187"/>
    </row>
    <row r="136">
      <c r="A136" s="186"/>
      <c r="B136" s="161"/>
      <c r="C136" s="161"/>
      <c r="D136" s="172" t="s">
        <v>1329</v>
      </c>
      <c r="E136" s="162"/>
      <c r="F136" s="187"/>
    </row>
    <row r="137">
      <c r="A137" s="188"/>
      <c r="B137" s="189"/>
      <c r="C137" s="189"/>
      <c r="D137" s="190"/>
      <c r="E137" s="191"/>
      <c r="F137" s="192"/>
    </row>
    <row r="138">
      <c r="A138" s="181" t="s">
        <v>1330</v>
      </c>
      <c r="B138" s="182"/>
      <c r="C138" s="182"/>
      <c r="D138" s="183" t="s">
        <v>1331</v>
      </c>
      <c r="E138" s="184"/>
      <c r="F138" s="185"/>
    </row>
    <row r="139">
      <c r="A139" s="186"/>
      <c r="B139" s="161"/>
      <c r="C139" s="161"/>
      <c r="D139" s="172" t="s">
        <v>1332</v>
      </c>
      <c r="E139" s="162"/>
      <c r="F139" s="187"/>
    </row>
    <row r="140">
      <c r="A140" s="188"/>
      <c r="B140" s="189"/>
      <c r="C140" s="189"/>
      <c r="D140" s="190" t="s">
        <v>1333</v>
      </c>
      <c r="E140" s="191"/>
      <c r="F140" s="192"/>
    </row>
    <row r="141">
      <c r="A141" s="16"/>
      <c r="B141" s="161"/>
      <c r="C141" s="163"/>
      <c r="D141" s="163"/>
      <c r="E141" s="163"/>
      <c r="F141" s="163"/>
    </row>
    <row r="142">
      <c r="A142" s="193"/>
      <c r="B142" s="166"/>
      <c r="C142" s="168"/>
      <c r="D142" s="168"/>
      <c r="E142" s="168"/>
      <c r="F142" s="168"/>
    </row>
    <row r="143">
      <c r="A143" s="16" t="s">
        <v>1334</v>
      </c>
      <c r="B143" s="161"/>
      <c r="C143" s="162"/>
      <c r="D143" s="162" t="s">
        <v>1335</v>
      </c>
      <c r="E143" s="162"/>
      <c r="F143" s="162"/>
    </row>
    <row r="144">
      <c r="B144" s="161"/>
      <c r="C144" s="162"/>
      <c r="D144" s="162" t="s">
        <v>1336</v>
      </c>
      <c r="E144" s="162"/>
      <c r="F144" s="163"/>
    </row>
    <row r="145">
      <c r="A145" s="165"/>
      <c r="B145" s="166"/>
      <c r="C145" s="168"/>
      <c r="D145" s="168"/>
      <c r="E145" s="168"/>
      <c r="F145" s="168"/>
    </row>
    <row r="146">
      <c r="A146" s="169" t="s">
        <v>1337</v>
      </c>
      <c r="B146" s="161"/>
      <c r="C146" s="162"/>
      <c r="D146" s="162"/>
      <c r="E146" s="162"/>
      <c r="F146" s="162"/>
    </row>
    <row r="147">
      <c r="B147" s="161"/>
      <c r="C147" s="162"/>
      <c r="D147" s="162"/>
      <c r="E147" s="162"/>
      <c r="F147" s="162"/>
    </row>
    <row r="148">
      <c r="A148" s="165"/>
      <c r="B148" s="166"/>
      <c r="C148" s="168"/>
      <c r="D148" s="168"/>
      <c r="E148" s="168"/>
      <c r="F148" s="168"/>
    </row>
    <row r="149">
      <c r="A149" s="169" t="s">
        <v>1338</v>
      </c>
      <c r="B149" s="161"/>
      <c r="C149" s="162"/>
      <c r="D149" s="162"/>
      <c r="E149" s="162"/>
      <c r="F149" s="162"/>
    </row>
    <row r="150">
      <c r="B150" s="161"/>
      <c r="C150" s="162"/>
      <c r="D150" s="162"/>
      <c r="E150" s="162" t="s">
        <v>1339</v>
      </c>
      <c r="F150" s="162"/>
    </row>
    <row r="151">
      <c r="B151" s="161"/>
      <c r="C151" s="162"/>
      <c r="D151" s="163"/>
      <c r="E151" s="162" t="s">
        <v>1340</v>
      </c>
      <c r="F151" s="162"/>
    </row>
    <row r="152">
      <c r="B152" s="161"/>
      <c r="C152" s="163"/>
      <c r="D152" s="163"/>
      <c r="E152" s="163"/>
      <c r="F152" s="163"/>
    </row>
    <row r="153">
      <c r="A153" s="165"/>
      <c r="B153" s="166"/>
      <c r="C153" s="168"/>
      <c r="D153" s="168"/>
      <c r="E153" s="168"/>
      <c r="F153" s="168"/>
    </row>
    <row r="154">
      <c r="A154" s="169" t="s">
        <v>1341</v>
      </c>
      <c r="B154" s="161"/>
      <c r="C154" s="162"/>
      <c r="D154" s="162"/>
      <c r="E154" s="162"/>
      <c r="F154" s="162"/>
    </row>
    <row r="155">
      <c r="B155" s="161"/>
      <c r="C155" s="163"/>
      <c r="D155" s="162"/>
      <c r="E155" s="162"/>
      <c r="F155" s="163"/>
    </row>
    <row r="156">
      <c r="A156" s="165"/>
      <c r="B156" s="166"/>
      <c r="C156" s="168"/>
      <c r="D156" s="168"/>
      <c r="E156" s="167"/>
      <c r="F156" s="168"/>
    </row>
    <row r="157">
      <c r="A157" s="169" t="s">
        <v>1342</v>
      </c>
      <c r="B157" s="161"/>
      <c r="C157" s="163"/>
      <c r="D157" s="163"/>
      <c r="E157" s="163"/>
      <c r="F157" s="163"/>
    </row>
    <row r="158">
      <c r="B158" s="161"/>
      <c r="C158" s="163"/>
      <c r="D158" s="162"/>
      <c r="E158" s="163"/>
      <c r="F158" s="163"/>
    </row>
    <row r="159">
      <c r="A159" s="165"/>
      <c r="B159" s="166"/>
      <c r="C159" s="168"/>
      <c r="D159" s="168"/>
      <c r="E159" s="168"/>
      <c r="F159" s="168"/>
    </row>
    <row r="160">
      <c r="A160" s="16" t="s">
        <v>1343</v>
      </c>
      <c r="B160" s="161"/>
      <c r="C160" s="163"/>
      <c r="D160" s="163"/>
      <c r="E160" s="162"/>
      <c r="F160" s="162"/>
    </row>
    <row r="161">
      <c r="B161" s="161"/>
      <c r="C161" s="163"/>
      <c r="D161" s="163"/>
      <c r="E161" s="162"/>
      <c r="F161" s="162"/>
    </row>
    <row r="162">
      <c r="B162" s="161"/>
      <c r="C162" s="163"/>
      <c r="D162" s="163"/>
      <c r="E162" s="162"/>
      <c r="F162" s="163"/>
    </row>
    <row r="163">
      <c r="B163" s="161"/>
      <c r="C163" s="163"/>
      <c r="D163" s="163"/>
      <c r="E163" s="162"/>
      <c r="F163" s="163"/>
    </row>
    <row r="164">
      <c r="B164" s="161"/>
      <c r="C164" s="163"/>
      <c r="D164" s="163"/>
      <c r="F164" s="162"/>
    </row>
    <row r="165">
      <c r="B165" s="161"/>
      <c r="C165" s="163"/>
      <c r="D165" s="163"/>
      <c r="F165" s="163"/>
    </row>
    <row r="166">
      <c r="B166" s="161"/>
      <c r="C166" s="163"/>
      <c r="D166" s="163"/>
      <c r="E166" s="162" t="s">
        <v>1344</v>
      </c>
      <c r="F166" s="163"/>
    </row>
    <row r="167">
      <c r="B167" s="161"/>
      <c r="C167" s="163"/>
      <c r="D167" s="162" t="s">
        <v>1345</v>
      </c>
      <c r="E167" s="162" t="s">
        <v>1346</v>
      </c>
      <c r="F167" s="163"/>
    </row>
    <row r="168">
      <c r="B168" s="164" t="s">
        <v>1347</v>
      </c>
      <c r="C168" s="162" t="s">
        <v>1348</v>
      </c>
      <c r="D168" s="162" t="s">
        <v>1349</v>
      </c>
      <c r="E168" s="178" t="s">
        <v>1350</v>
      </c>
      <c r="F168" s="162"/>
    </row>
    <row r="169">
      <c r="B169" s="164" t="s">
        <v>1351</v>
      </c>
      <c r="C169" s="162" t="s">
        <v>1352</v>
      </c>
      <c r="D169" s="162" t="s">
        <v>1353</v>
      </c>
      <c r="E169" s="111" t="s">
        <v>1354</v>
      </c>
      <c r="F169" s="111" t="s">
        <v>1355</v>
      </c>
    </row>
    <row r="170">
      <c r="B170" s="164" t="s">
        <v>1356</v>
      </c>
      <c r="C170" s="162" t="s">
        <v>1357</v>
      </c>
      <c r="D170" s="163"/>
      <c r="E170" s="162"/>
      <c r="F170" s="162" t="s">
        <v>1358</v>
      </c>
    </row>
    <row r="171">
      <c r="B171" s="164" t="s">
        <v>1359</v>
      </c>
      <c r="C171" s="162" t="s">
        <v>1360</v>
      </c>
      <c r="D171" s="163"/>
      <c r="E171" s="162"/>
      <c r="F171" s="162" t="s">
        <v>1361</v>
      </c>
    </row>
    <row r="172">
      <c r="B172" s="161"/>
      <c r="C172" s="163"/>
      <c r="D172" s="163"/>
      <c r="E172" s="162" t="s">
        <v>1362</v>
      </c>
      <c r="F172" s="162" t="s">
        <v>1363</v>
      </c>
    </row>
    <row r="173">
      <c r="B173" s="161"/>
      <c r="C173" s="163"/>
      <c r="D173" s="163"/>
      <c r="E173" s="162" t="s">
        <v>1364</v>
      </c>
      <c r="F173" s="162"/>
    </row>
    <row r="174">
      <c r="B174" s="161"/>
      <c r="C174" s="163"/>
      <c r="D174" s="163"/>
      <c r="E174" s="162"/>
      <c r="F174" s="162"/>
    </row>
    <row r="175">
      <c r="B175" s="161"/>
      <c r="C175" s="163"/>
      <c r="D175" s="163"/>
      <c r="E175" s="162"/>
      <c r="F175" s="162"/>
    </row>
    <row r="176">
      <c r="B176" s="161"/>
      <c r="C176" s="163"/>
      <c r="D176" s="163"/>
      <c r="E176" s="162"/>
      <c r="F176" s="162"/>
    </row>
    <row r="177">
      <c r="B177" s="161"/>
      <c r="C177" s="163"/>
      <c r="D177" s="163"/>
      <c r="E177" s="162" t="s">
        <v>1365</v>
      </c>
      <c r="F177" s="162"/>
    </row>
    <row r="178">
      <c r="B178" s="161"/>
      <c r="C178" s="163"/>
      <c r="D178" s="163"/>
      <c r="E178" s="162" t="s">
        <v>1366</v>
      </c>
      <c r="F178" s="162"/>
    </row>
    <row r="179">
      <c r="B179" s="161"/>
      <c r="C179" s="163"/>
      <c r="D179" s="163"/>
      <c r="E179" s="162"/>
      <c r="F179" s="162"/>
    </row>
    <row r="180">
      <c r="B180" s="161"/>
      <c r="C180" s="163"/>
      <c r="D180" s="163"/>
      <c r="E180" s="162"/>
      <c r="F180" s="162"/>
    </row>
    <row r="181">
      <c r="B181" s="161"/>
      <c r="C181" s="163"/>
      <c r="D181" s="163"/>
      <c r="E181" s="162"/>
      <c r="F181" s="162"/>
    </row>
    <row r="182">
      <c r="B182" s="161"/>
      <c r="C182" s="163"/>
      <c r="D182" s="163"/>
      <c r="E182" s="162"/>
      <c r="F182" s="162"/>
    </row>
    <row r="183">
      <c r="B183" s="161"/>
      <c r="C183" s="163"/>
      <c r="D183" s="163"/>
      <c r="E183" s="162"/>
      <c r="F183" s="162"/>
    </row>
  </sheetData>
  <mergeCells count="36">
    <mergeCell ref="A2:A6"/>
    <mergeCell ref="A7:A11"/>
    <mergeCell ref="A12:A16"/>
    <mergeCell ref="A17:A21"/>
    <mergeCell ref="A22:A26"/>
    <mergeCell ref="A27:A31"/>
    <mergeCell ref="A32:A36"/>
    <mergeCell ref="A37:A41"/>
    <mergeCell ref="A42:A45"/>
    <mergeCell ref="A46:A48"/>
    <mergeCell ref="A49:A53"/>
    <mergeCell ref="A54:A58"/>
    <mergeCell ref="A59:A63"/>
    <mergeCell ref="A64:A69"/>
    <mergeCell ref="A70:A74"/>
    <mergeCell ref="A75:A79"/>
    <mergeCell ref="A80:A84"/>
    <mergeCell ref="A85:A89"/>
    <mergeCell ref="A90:A93"/>
    <mergeCell ref="A94:A98"/>
    <mergeCell ref="A99:A103"/>
    <mergeCell ref="A134:A137"/>
    <mergeCell ref="A138:A140"/>
    <mergeCell ref="A143:A145"/>
    <mergeCell ref="A146:A148"/>
    <mergeCell ref="A149:A153"/>
    <mergeCell ref="A154:A156"/>
    <mergeCell ref="A157:A159"/>
    <mergeCell ref="A160:A183"/>
    <mergeCell ref="A104:A108"/>
    <mergeCell ref="A109:A113"/>
    <mergeCell ref="A114:A118"/>
    <mergeCell ref="A119:A124"/>
    <mergeCell ref="A126:A128"/>
    <mergeCell ref="A129:A131"/>
    <mergeCell ref="A132:A133"/>
  </mergeCells>
  <drawing r:id="rId2"/>
  <legacyDrawing r:id="rId3"/>
</worksheet>
</file>