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 trucs\git\TPI_MAITRE\documentation\"/>
    </mc:Choice>
  </mc:AlternateContent>
  <bookViews>
    <workbookView xWindow="0" yWindow="0" windowWidth="2280" windowHeight="7650" tabRatio="500"/>
  </bookViews>
  <sheets>
    <sheet name="Feuil1" sheetId="1" r:id="rId1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72" i="1" l="1"/>
  <c r="A65" i="1" l="1"/>
  <c r="G26" i="1"/>
  <c r="A62" i="1"/>
  <c r="G6" i="1"/>
  <c r="G8" i="1" s="1"/>
  <c r="G7" i="1"/>
  <c r="A60" i="1" l="1"/>
  <c r="A53" i="1" l="1"/>
  <c r="A45" i="1" l="1"/>
  <c r="A38" i="1" l="1"/>
  <c r="A34" i="1" l="1"/>
  <c r="A23" i="1" l="1"/>
  <c r="A4" i="1" l="1"/>
  <c r="A16" i="1" l="1"/>
  <c r="A11" i="1"/>
  <c r="A9" i="1" l="1"/>
  <c r="G29" i="1"/>
  <c r="G24" i="1"/>
  <c r="G27" i="1"/>
  <c r="G25" i="1"/>
  <c r="G28" i="1"/>
</calcChain>
</file>

<file path=xl/sharedStrings.xml><?xml version="1.0" encoding="utf-8"?>
<sst xmlns="http://schemas.openxmlformats.org/spreadsheetml/2006/main" count="170" uniqueCount="91">
  <si>
    <t>Nicolas Maitre</t>
  </si>
  <si>
    <t>date</t>
  </si>
  <si>
    <t>type</t>
  </si>
  <si>
    <t>description</t>
  </si>
  <si>
    <t>Conception</t>
  </si>
  <si>
    <t>temps (h)</t>
  </si>
  <si>
    <t>Temps total</t>
  </si>
  <si>
    <t>Journal de bord du TPI</t>
  </si>
  <si>
    <t>Analyse</t>
  </si>
  <si>
    <t>Gestion</t>
  </si>
  <si>
    <t>Prise en connaissance du cahier des charges et entretien avec M. Gruaz</t>
  </si>
  <si>
    <t>Réalisation de la planification initiale + génération d'un pdf</t>
  </si>
  <si>
    <t>Relecture du cahier des charges et ajout de questions en commentaire.</t>
  </si>
  <si>
    <t>Implémentation</t>
  </si>
  <si>
    <t>Entretien avec Nicolas Glassey pour éclaircir le cahier des charges.</t>
  </si>
  <si>
    <t>Modification de la planification initiale + génération d'un pdf</t>
  </si>
  <si>
    <t>Modification du MCD pour l'adapter au TPI</t>
  </si>
  <si>
    <t>Installation du serveur en suivant la procédure réalisée en TPI.</t>
  </si>
  <si>
    <t>Tentative de réinstallation complète du serveur sur une machine virtuelle après des problèmes avec AWS.</t>
  </si>
  <si>
    <t>Intégration de la planification intiale dans la documentation.</t>
  </si>
  <si>
    <t>Ecriture de l'analyse préliminaire - Introduction.</t>
  </si>
  <si>
    <t>Ecriture de l'analyse préliminaire - Objectifs.</t>
  </si>
  <si>
    <t>Installation du serveur AWS</t>
  </si>
  <si>
    <t>Finition de l'installation du serveur AWS</t>
  </si>
  <si>
    <t>Réalisation d'un script simple de démarrage des deux serveurs.</t>
  </si>
  <si>
    <t>Résolution de bugs côté client.</t>
  </si>
  <si>
    <t>Création de la maquette de la page de création de groupe.</t>
  </si>
  <si>
    <t>Ajout de données dans le script sql de données par défaut.</t>
  </si>
  <si>
    <t>Ajout de 2 utilisateurs dans le login hardcodé.</t>
  </si>
  <si>
    <t>Préparation du rendu hebdomadaire</t>
  </si>
  <si>
    <t>Finition de l'analyse préliminaire.</t>
  </si>
  <si>
    <t>Modification de la maquette de la fenêtre de création de groupes.</t>
  </si>
  <si>
    <t>Création de la maquette de la fenêtre de chargement d'image.</t>
  </si>
  <si>
    <t>Ajout de checklists dans trello.</t>
  </si>
  <si>
    <t>Réalisation de la partie "conception" de l'API</t>
  </si>
  <si>
    <t>Réalisation et mise à jour du MLD.</t>
  </si>
  <si>
    <t>Modification du script de la base de données.</t>
  </si>
  <si>
    <t>Entretien hebdomadaire avec Nicolas Glassey. Décision de repartir de zéro dans la structure de la documentation.</t>
  </si>
  <si>
    <t>Résolution de bugs liés aux changements dans la base de données.</t>
  </si>
  <si>
    <t>Correction du MLD</t>
  </si>
  <si>
    <t>Création du nouveau document word.</t>
  </si>
  <si>
    <t>Gestion externe au TPI</t>
  </si>
  <si>
    <t>Ecriture de l'analyse (Utilisateurs, Conversations privées, Groupes, Messages)</t>
  </si>
  <si>
    <t>Ecriture de la conception de l'API.</t>
  </si>
  <si>
    <t>Continuation de la conception de l'API.</t>
  </si>
  <si>
    <t>Début de l'analyse des types de données.</t>
  </si>
  <si>
    <t>Début de la conception de la base de données.</t>
  </si>
  <si>
    <t>Ajout de la gestion des types MIMES.</t>
  </si>
  <si>
    <t>Début de la création de l'API. Création de l'architecture d'appel des méthodes / normalisation des paramètres.</t>
  </si>
  <si>
    <t>Ajout de la gestion du body dans les requêtes http.</t>
  </si>
  <si>
    <t>Réalisation de la méthode "getMessages", permettant de récupérer des messages dans un groupe.</t>
  </si>
  <si>
    <t>Résolution des bugs d'envoi de message en préparation de l'entretien de mardi.</t>
  </si>
  <si>
    <t>Finition de la création de la méthode "getMessages" sur l'API</t>
  </si>
  <si>
    <t>Création de méthodes de contact de la base de données depuis le client web.</t>
  </si>
  <si>
    <t>Création de la méthode getUser sur l'API.</t>
  </si>
  <si>
    <t>Modification des appels hardcodés existant pour utiliser l'API.</t>
  </si>
  <si>
    <t>Création de la méthode getGroups sur l'API.</t>
  </si>
  <si>
    <t>Création d'une page d'erreur.</t>
  </si>
  <si>
    <t>Implémentation de l'affichage de la liste des groupes.</t>
  </si>
  <si>
    <t>Ajout d'un ordre sur la requête de récupération des messages.</t>
  </si>
  <si>
    <t>Implémentation de l'appel sur l'api des groupes dans l'interace client.</t>
  </si>
  <si>
    <t>Implémentation de l'appel des messages sur l'api au chargement d'un groupe.</t>
  </si>
  <si>
    <t xml:space="preserve">Modification des styles au niveau de l'affichage des groupes. </t>
  </si>
  <si>
    <t>Visite d'expert n°2. L'amélioriation de la documentation est la priorité.</t>
  </si>
  <si>
    <t>Ajout des changements réalisés dans le cahier des charges.</t>
  </si>
  <si>
    <t>Tentative de réalisation de l'analyse-conception-implémentation pour l'API.</t>
  </si>
  <si>
    <t>Mise à jour du design de la page "messaging".</t>
  </si>
  <si>
    <t>Affichage de la liste des groupes.</t>
  </si>
  <si>
    <t>Création de l'analyse de la story "répondre à un message".</t>
  </si>
  <si>
    <t>Autres</t>
  </si>
  <si>
    <t>Réalisation</t>
  </si>
  <si>
    <t>Aide au TPI à un camarade. Agrégation de données.</t>
  </si>
  <si>
    <t>Conception de la story "répondre à un message".</t>
  </si>
  <si>
    <t>Réalisation de la conception de la story 1 + API.</t>
  </si>
  <si>
    <t>Temps souhaité</t>
  </si>
  <si>
    <t>Heures non justifiées</t>
  </si>
  <si>
    <t>heures</t>
  </si>
  <si>
    <t>Aide à des camarades. CSS et persistance de connexion.</t>
  </si>
  <si>
    <t>Ecriture de l'email aux experts. (et au chef de projet!)</t>
  </si>
  <si>
    <t>Remplissage du journal de travail.</t>
  </si>
  <si>
    <t>Comparaison des technologies pour l'API.</t>
  </si>
  <si>
    <t>Ajout et mise à du diagramme de séquence "instant messages flow".</t>
  </si>
  <si>
    <t>Ajout d'issues dans le repository git.</t>
  </si>
  <si>
    <t>Ajout d'un séparateur de dates dans l'affichage des messages.</t>
  </si>
  <si>
    <t>Ajout d'un système de traduction pour afficher correctement le nom des mois.</t>
  </si>
  <si>
    <t>Développement de la fonctionnalité de détection des liens.</t>
  </si>
  <si>
    <t>Ajout d'un système de cache d'utilisateurs.</t>
  </si>
  <si>
    <t>Conception de la story 3 (Ajout d'éléments spéciaux)</t>
  </si>
  <si>
    <t>Réalisation d'une partie de la story 3.</t>
  </si>
  <si>
    <t>Début de l'implémentation de l'ajout d'images.</t>
  </si>
  <si>
    <t>Entretien avec M. Glassey.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</si>
</sst>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7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otted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 applyBorder="1" applyAlignment="1">
      <alignment horizontal="left" vertical="top"/>
    </xf>
    <xf numFmtId="2" fontId="0" fillId="0" borderId="0" xfId="0" applyNumberFormat="1" applyBorder="1" applyAlignment="1">
      <alignment horizontal="left" vertical="top"/>
    </xf>
    <xf numFmtId="0" fontId="0" fillId="0" borderId="0" xfId="0" applyBorder="1" applyAlignment="1">
      <alignment horizontal="left"/>
    </xf>
    <xf numFmtId="0" fontId="0" fillId="0" borderId="0" xfId="0" applyBorder="1"/>
    <xf numFmtId="0" fontId="2" fillId="0" borderId="3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2" fillId="0" borderId="4" xfId="0" applyFont="1" applyBorder="1" applyAlignment="1">
      <alignment horizontal="left" vertical="center"/>
    </xf>
    <xf numFmtId="2" fontId="2" fillId="0" borderId="4" xfId="0" applyNumberFormat="1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2" fontId="0" fillId="0" borderId="9" xfId="0" applyNumberFormat="1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  <xf numFmtId="2" fontId="0" fillId="0" borderId="11" xfId="0" applyNumberFormat="1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 wrapText="1"/>
    </xf>
    <xf numFmtId="2" fontId="0" fillId="0" borderId="11" xfId="0" applyNumberFormat="1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 wrapText="1"/>
    </xf>
    <xf numFmtId="2" fontId="0" fillId="0" borderId="11" xfId="0" quotePrefix="1" applyNumberForma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 wrapText="1"/>
    </xf>
    <xf numFmtId="2" fontId="0" fillId="0" borderId="15" xfId="0" applyNumberFormat="1" applyFont="1" applyBorder="1" applyAlignment="1">
      <alignment horizontal="left" vertical="top"/>
    </xf>
    <xf numFmtId="0" fontId="0" fillId="0" borderId="15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14" fontId="3" fillId="0" borderId="5" xfId="0" applyNumberFormat="1" applyFont="1" applyBorder="1" applyAlignment="1">
      <alignment horizontal="left" vertical="top"/>
    </xf>
    <xf numFmtId="2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8" xfId="0" applyBorder="1" applyAlignment="1">
      <alignment horizontal="left" vertical="top"/>
    </xf>
    <xf numFmtId="14" fontId="0" fillId="0" borderId="18" xfId="0" applyNumberFormat="1" applyBorder="1" applyAlignment="1">
      <alignment horizontal="left" vertical="top"/>
    </xf>
    <xf numFmtId="14" fontId="0" fillId="0" borderId="21" xfId="0" applyNumberFormat="1" applyBorder="1" applyAlignment="1">
      <alignment horizontal="left" vertical="top"/>
    </xf>
    <xf numFmtId="2" fontId="0" fillId="0" borderId="22" xfId="0" applyNumberFormat="1" applyFont="1" applyBorder="1" applyAlignment="1">
      <alignment horizontal="left" vertical="top"/>
    </xf>
    <xf numFmtId="0" fontId="0" fillId="0" borderId="22" xfId="0" applyFont="1" applyBorder="1" applyAlignment="1">
      <alignment horizontal="left" vertical="top"/>
    </xf>
    <xf numFmtId="0" fontId="0" fillId="0" borderId="23" xfId="0" applyFont="1" applyBorder="1" applyAlignment="1">
      <alignment horizontal="left" vertical="top" wrapText="1"/>
    </xf>
    <xf numFmtId="2" fontId="0" fillId="0" borderId="25" xfId="0" applyNumberFormat="1" applyFont="1" applyBorder="1" applyAlignment="1">
      <alignment horizontal="left" vertical="top"/>
    </xf>
    <xf numFmtId="0" fontId="0" fillId="0" borderId="25" xfId="0" applyFont="1" applyBorder="1" applyAlignment="1">
      <alignment horizontal="left" vertical="top"/>
    </xf>
    <xf numFmtId="0" fontId="0" fillId="0" borderId="26" xfId="0" applyFont="1" applyBorder="1" applyAlignment="1">
      <alignment horizontal="left" vertical="top" wrapText="1"/>
    </xf>
    <xf numFmtId="14" fontId="4" fillId="0" borderId="19" xfId="0" applyNumberFormat="1" applyFont="1" applyBorder="1" applyAlignment="1">
      <alignment horizontal="left" vertical="top"/>
    </xf>
    <xf numFmtId="14" fontId="4" fillId="0" borderId="24" xfId="0" applyNumberFormat="1" applyFont="1" applyBorder="1" applyAlignment="1">
      <alignment horizontal="left" vertical="top"/>
    </xf>
    <xf numFmtId="14" fontId="4" fillId="0" borderId="17" xfId="0" applyNumberFormat="1" applyFont="1" applyBorder="1" applyAlignment="1">
      <alignment horizontal="left" vertical="top"/>
    </xf>
    <xf numFmtId="14" fontId="5" fillId="0" borderId="18" xfId="0" applyNumberFormat="1" applyFont="1" applyBorder="1" applyAlignment="1">
      <alignment horizontal="left" vertical="top"/>
    </xf>
    <xf numFmtId="14" fontId="5" fillId="0" borderId="21" xfId="0" applyNumberFormat="1" applyFont="1" applyBorder="1" applyAlignment="1">
      <alignment horizontal="left" vertical="top"/>
    </xf>
    <xf numFmtId="2" fontId="0" fillId="0" borderId="11" xfId="0" quotePrefix="1" applyNumberFormat="1" applyFont="1" applyBorder="1" applyAlignment="1">
      <alignment horizontal="left" vertical="top"/>
    </xf>
    <xf numFmtId="2" fontId="0" fillId="0" borderId="15" xfId="0" quotePrefix="1" applyNumberFormat="1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 wrapText="1"/>
    </xf>
    <xf numFmtId="2" fontId="0" fillId="0" borderId="22" xfId="0" quotePrefix="1" applyNumberFormat="1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3" xfId="0" applyBorder="1" applyAlignment="1">
      <alignment horizontal="left" vertical="top" wrapText="1"/>
    </xf>
    <xf numFmtId="14" fontId="5" fillId="0" borderId="20" xfId="0" applyNumberFormat="1" applyFont="1" applyBorder="1" applyAlignment="1">
      <alignment horizontal="left" vertical="top"/>
    </xf>
    <xf numFmtId="2" fontId="0" fillId="0" borderId="13" xfId="0" quotePrefix="1" applyNumberFormat="1" applyBorder="1" applyAlignment="1">
      <alignment horizontal="left" vertical="top"/>
    </xf>
    <xf numFmtId="2" fontId="0" fillId="0" borderId="0" xfId="0" applyNumberFormat="1" applyBorder="1" applyAlignment="1">
      <alignment horizontal="left"/>
    </xf>
    <xf numFmtId="2" fontId="3" fillId="0" borderId="28" xfId="0" applyNumberFormat="1" applyFont="1" applyBorder="1" applyAlignment="1">
      <alignment horizontal="left" vertical="top"/>
    </xf>
    <xf numFmtId="2" fontId="3" fillId="0" borderId="27" xfId="0" applyNumberFormat="1" applyFont="1" applyBorder="1" applyAlignment="1">
      <alignment horizontal="left" vertical="top"/>
    </xf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6" fillId="5" borderId="0" xfId="0" applyFont="1" applyFill="1" applyBorder="1" applyAlignment="1">
      <alignment horizontal="left"/>
    </xf>
  </cellXfs>
  <cellStyles count="1">
    <cellStyle name="Normal" xfId="0" builtinId="0"/>
  </cellStyles>
  <dxfs count="21"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0" tint="-0.24994659260841701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356277340332458"/>
          <c:y val="0.18097222222222226"/>
          <c:w val="0.40287467191601051"/>
          <c:h val="0.6714577865266842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F0-42A4-9511-5FF83C48B9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F0-42A4-9511-5FF83C48B9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9F0-42A4-9511-5FF83C48B9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EA1-4455-88CC-F97EE21D86D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4E3-437F-AF92-7144444D19C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FE4-4B1B-B399-5DCB718AC9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Feuil1!$F$24:$F$29</c:f>
              <c:strCache>
                <c:ptCount val="6"/>
                <c:pt idx="0">
                  <c:v>Analyse</c:v>
                </c:pt>
                <c:pt idx="1">
                  <c:v>Conception</c:v>
                </c:pt>
                <c:pt idx="2">
                  <c:v>Implémentation</c:v>
                </c:pt>
                <c:pt idx="3">
                  <c:v>Gestion</c:v>
                </c:pt>
                <c:pt idx="4">
                  <c:v>Réalisation</c:v>
                </c:pt>
                <c:pt idx="5">
                  <c:v>Autres</c:v>
                </c:pt>
              </c:strCache>
            </c:strRef>
          </c:cat>
          <c:val>
            <c:numRef>
              <c:f>Feuil1!$G$24:$G$29</c:f>
              <c:numCache>
                <c:formatCode>General</c:formatCode>
                <c:ptCount val="6"/>
                <c:pt idx="0">
                  <c:v>10.5</c:v>
                </c:pt>
                <c:pt idx="1">
                  <c:v>21.75</c:v>
                </c:pt>
                <c:pt idx="2">
                  <c:v>29</c:v>
                </c:pt>
                <c:pt idx="3">
                  <c:v>7</c:v>
                </c:pt>
                <c:pt idx="4">
                  <c:v>0.25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CD-4127-B18E-9AE3AD7B4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22756</xdr:colOff>
      <xdr:row>8</xdr:row>
      <xdr:rowOff>103119</xdr:rowOff>
    </xdr:from>
    <xdr:to>
      <xdr:col>8</xdr:col>
      <xdr:colOff>91111</xdr:colOff>
      <xdr:row>22</xdr:row>
      <xdr:rowOff>17955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154"/>
  <sheetViews>
    <sheetView tabSelected="1" topLeftCell="A55" zoomScale="115" zoomScaleNormal="115" workbookViewId="0">
      <selection activeCell="D80" sqref="D80"/>
    </sheetView>
  </sheetViews>
  <sheetFormatPr baseColWidth="10" defaultColWidth="9.140625" defaultRowHeight="15" x14ac:dyDescent="0.25"/>
  <cols>
    <col min="1" max="1" width="12.7109375" style="1" customWidth="1"/>
    <col min="2" max="2" width="12.42578125" style="2" customWidth="1"/>
    <col min="3" max="3" width="16.140625" style="31" customWidth="1"/>
    <col min="4" max="4" width="72.140625" style="6" customWidth="1"/>
    <col min="5" max="5" width="11.42578125" style="3"/>
    <col min="6" max="6" width="21" style="3" customWidth="1"/>
    <col min="7" max="7" width="13.5703125" style="3" customWidth="1"/>
    <col min="8" max="9" width="21" style="3" customWidth="1"/>
    <col min="10" max="28" width="4.7109375" style="3" customWidth="1"/>
    <col min="29" max="1025" width="11.42578125" style="3"/>
    <col min="1026" max="16384" width="9.140625" style="4"/>
  </cols>
  <sheetData>
    <row r="1" spans="1:24" ht="28.5" customHeight="1" thickBot="1" x14ac:dyDescent="0.3">
      <c r="A1" s="11" t="s">
        <v>7</v>
      </c>
      <c r="B1" s="29"/>
      <c r="C1" s="30"/>
      <c r="D1" s="9" t="s">
        <v>0</v>
      </c>
    </row>
    <row r="2" spans="1:24" ht="19.5" customHeight="1" thickBot="1" x14ac:dyDescent="0.3">
      <c r="A2" s="10" t="s">
        <v>1</v>
      </c>
      <c r="B2" s="8" t="s">
        <v>5</v>
      </c>
      <c r="C2" s="7" t="s">
        <v>2</v>
      </c>
      <c r="D2" s="5" t="s">
        <v>3</v>
      </c>
    </row>
    <row r="3" spans="1:24" x14ac:dyDescent="0.25">
      <c r="A3" s="42">
        <v>43592</v>
      </c>
      <c r="B3" s="12">
        <v>1</v>
      </c>
      <c r="C3" s="13" t="s">
        <v>9</v>
      </c>
      <c r="D3" s="14" t="s">
        <v>10</v>
      </c>
    </row>
    <row r="4" spans="1:24" x14ac:dyDescent="0.25">
      <c r="A4" s="43" t="str">
        <f>CONCATENATE(SUM(B3:B7), " heures")</f>
        <v>5,25 heures</v>
      </c>
      <c r="B4" s="15">
        <v>2</v>
      </c>
      <c r="C4" s="16" t="s">
        <v>8</v>
      </c>
      <c r="D4" s="17" t="s">
        <v>11</v>
      </c>
    </row>
    <row r="5" spans="1:24" ht="15.75" thickBot="1" x14ac:dyDescent="0.3">
      <c r="A5" s="32"/>
      <c r="B5" s="15">
        <v>0.75</v>
      </c>
      <c r="C5" s="16" t="s">
        <v>9</v>
      </c>
      <c r="D5" s="17" t="s">
        <v>12</v>
      </c>
    </row>
    <row r="6" spans="1:24" ht="19.5" thickBot="1" x14ac:dyDescent="0.3">
      <c r="A6" s="32"/>
      <c r="B6" s="15">
        <v>0.5</v>
      </c>
      <c r="C6" s="16" t="s">
        <v>9</v>
      </c>
      <c r="D6" s="17" t="s">
        <v>14</v>
      </c>
      <c r="F6" s="28" t="s">
        <v>6</v>
      </c>
      <c r="G6" s="55">
        <f>SUM(B3:B144)</f>
        <v>69.5</v>
      </c>
      <c r="H6" s="56" t="s">
        <v>76</v>
      </c>
    </row>
    <row r="7" spans="1:24" x14ac:dyDescent="0.25">
      <c r="A7" s="33"/>
      <c r="B7" s="34">
        <v>1</v>
      </c>
      <c r="C7" s="35" t="s">
        <v>8</v>
      </c>
      <c r="D7" s="36" t="s">
        <v>15</v>
      </c>
      <c r="F7" s="3" t="s">
        <v>74</v>
      </c>
      <c r="G7" s="3">
        <f>3*22.5</f>
        <v>67.5</v>
      </c>
      <c r="H7" s="3" t="s">
        <v>76</v>
      </c>
    </row>
    <row r="8" spans="1:24" x14ac:dyDescent="0.25">
      <c r="A8" s="41">
        <v>43593</v>
      </c>
      <c r="B8" s="37">
        <v>1.5</v>
      </c>
      <c r="C8" s="38" t="s">
        <v>8</v>
      </c>
      <c r="D8" s="39" t="s">
        <v>16</v>
      </c>
      <c r="F8" s="3" t="s">
        <v>75</v>
      </c>
      <c r="G8" s="54">
        <f>G7-G6</f>
        <v>-2</v>
      </c>
      <c r="H8" s="3" t="s">
        <v>76</v>
      </c>
    </row>
    <row r="9" spans="1:24" x14ac:dyDescent="0.25">
      <c r="A9" s="44" t="str">
        <f>CONCATENATE(SUM(B8:B9), " heures")</f>
        <v>3,5 heures</v>
      </c>
      <c r="B9" s="34">
        <v>2</v>
      </c>
      <c r="C9" s="35" t="s">
        <v>13</v>
      </c>
      <c r="D9" s="36" t="s">
        <v>17</v>
      </c>
      <c r="E9" s="27"/>
    </row>
    <row r="10" spans="1:24" ht="30" x14ac:dyDescent="0.25">
      <c r="A10" s="41">
        <v>43594</v>
      </c>
      <c r="B10" s="37">
        <v>2</v>
      </c>
      <c r="C10" s="38" t="s">
        <v>13</v>
      </c>
      <c r="D10" s="39" t="s">
        <v>18</v>
      </c>
    </row>
    <row r="11" spans="1:24" x14ac:dyDescent="0.25">
      <c r="A11" s="43" t="str">
        <f>CONCATENATE(SUM(B10:B14), " heures")</f>
        <v>5,75 heures</v>
      </c>
      <c r="B11" s="15">
        <v>0.25</v>
      </c>
      <c r="C11" s="16" t="s">
        <v>8</v>
      </c>
      <c r="D11" s="17" t="s">
        <v>19</v>
      </c>
    </row>
    <row r="12" spans="1:24" x14ac:dyDescent="0.25">
      <c r="A12" s="32"/>
      <c r="B12" s="15">
        <v>0.5</v>
      </c>
      <c r="C12" s="16" t="s">
        <v>8</v>
      </c>
      <c r="D12" s="17" t="s">
        <v>20</v>
      </c>
    </row>
    <row r="13" spans="1:24" x14ac:dyDescent="0.25">
      <c r="A13" s="32"/>
      <c r="B13" s="15">
        <v>1</v>
      </c>
      <c r="C13" s="16" t="s">
        <v>8</v>
      </c>
      <c r="D13" s="17" t="s">
        <v>21</v>
      </c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</row>
    <row r="14" spans="1:24" x14ac:dyDescent="0.25">
      <c r="A14" s="33"/>
      <c r="B14" s="34">
        <v>2</v>
      </c>
      <c r="C14" s="35" t="s">
        <v>13</v>
      </c>
      <c r="D14" s="36" t="s">
        <v>22</v>
      </c>
      <c r="E14" s="2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</row>
    <row r="15" spans="1:24" x14ac:dyDescent="0.25">
      <c r="A15" s="40">
        <v>43595</v>
      </c>
      <c r="B15" s="24">
        <v>0.75</v>
      </c>
      <c r="C15" s="25" t="s">
        <v>13</v>
      </c>
      <c r="D15" s="26" t="s">
        <v>23</v>
      </c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</row>
    <row r="16" spans="1:24" x14ac:dyDescent="0.25">
      <c r="A16" s="43" t="str">
        <f>CONCATENATE(SUM(B15:B21), " heures")</f>
        <v>5,5 heures</v>
      </c>
      <c r="B16" s="15">
        <v>0.25</v>
      </c>
      <c r="C16" s="16" t="s">
        <v>13</v>
      </c>
      <c r="D16" s="17" t="s">
        <v>24</v>
      </c>
      <c r="E16" s="27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</row>
    <row r="17" spans="1:24" x14ac:dyDescent="0.25">
      <c r="A17" s="32"/>
      <c r="B17" s="15">
        <v>0.75</v>
      </c>
      <c r="C17" s="16" t="s">
        <v>13</v>
      </c>
      <c r="D17" s="17" t="s">
        <v>25</v>
      </c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</row>
    <row r="18" spans="1:24" x14ac:dyDescent="0.25">
      <c r="A18" s="32"/>
      <c r="B18" s="15">
        <v>2.5</v>
      </c>
      <c r="C18" s="16" t="s">
        <v>4</v>
      </c>
      <c r="D18" s="17" t="s">
        <v>26</v>
      </c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</row>
    <row r="19" spans="1:24" x14ac:dyDescent="0.25">
      <c r="A19" s="32"/>
      <c r="B19" s="45">
        <v>0.5</v>
      </c>
      <c r="C19" s="16" t="s">
        <v>4</v>
      </c>
      <c r="D19" s="17" t="s">
        <v>27</v>
      </c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</row>
    <row r="20" spans="1:24" x14ac:dyDescent="0.25">
      <c r="A20" s="32"/>
      <c r="B20" s="15">
        <v>0.25</v>
      </c>
      <c r="C20" s="16" t="s">
        <v>13</v>
      </c>
      <c r="D20" s="17" t="s">
        <v>28</v>
      </c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</row>
    <row r="21" spans="1:24" x14ac:dyDescent="0.25">
      <c r="A21" s="33"/>
      <c r="B21" s="34">
        <v>0.5</v>
      </c>
      <c r="C21" s="35" t="s">
        <v>9</v>
      </c>
      <c r="D21" s="36" t="s">
        <v>29</v>
      </c>
      <c r="E21" s="2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</row>
    <row r="22" spans="1:24" x14ac:dyDescent="0.25">
      <c r="A22" s="40">
        <v>43599</v>
      </c>
      <c r="B22" s="24">
        <v>0.25</v>
      </c>
      <c r="C22" s="25" t="s">
        <v>8</v>
      </c>
      <c r="D22" s="26" t="s">
        <v>30</v>
      </c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</row>
    <row r="23" spans="1:24" x14ac:dyDescent="0.25">
      <c r="A23" s="43" t="str">
        <f>CONCATENATE(SUM(B22:B32), " heures")</f>
        <v>6,75 heures</v>
      </c>
      <c r="B23" s="15">
        <v>0.25</v>
      </c>
      <c r="C23" s="16" t="s">
        <v>4</v>
      </c>
      <c r="D23" s="17" t="s">
        <v>31</v>
      </c>
      <c r="F23"/>
      <c r="G23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</row>
    <row r="24" spans="1:24" x14ac:dyDescent="0.25">
      <c r="A24" s="32"/>
      <c r="B24" s="15">
        <v>1</v>
      </c>
      <c r="C24" s="16" t="s">
        <v>4</v>
      </c>
      <c r="D24" s="17" t="s">
        <v>32</v>
      </c>
      <c r="F24" s="3" t="s">
        <v>8</v>
      </c>
      <c r="G24" s="3">
        <f>SUMIF(C$3:C$1048576,F24,B$3:B$1048576)</f>
        <v>10.5</v>
      </c>
    </row>
    <row r="25" spans="1:24" x14ac:dyDescent="0.25">
      <c r="A25" s="32"/>
      <c r="B25" s="45">
        <v>0.25</v>
      </c>
      <c r="C25" s="16" t="s">
        <v>9</v>
      </c>
      <c r="D25" s="17" t="s">
        <v>33</v>
      </c>
      <c r="F25" s="3" t="s">
        <v>4</v>
      </c>
      <c r="G25" s="3">
        <f>SUMIF(C$3:C$1048576,F25,B$3:B$1048576)</f>
        <v>21.75</v>
      </c>
      <c r="K25"/>
      <c r="L25"/>
    </row>
    <row r="26" spans="1:24" x14ac:dyDescent="0.25">
      <c r="A26" s="32"/>
      <c r="B26" s="15">
        <v>1</v>
      </c>
      <c r="C26" s="16" t="s">
        <v>4</v>
      </c>
      <c r="D26" s="17" t="s">
        <v>34</v>
      </c>
      <c r="F26" s="3" t="s">
        <v>13</v>
      </c>
      <c r="G26" s="3">
        <f>SUMIF(C$3:C$1048576,F26,B$3:B$1048576) +N("Rien n'est truqué absolument pas du tout")</f>
        <v>29</v>
      </c>
      <c r="L26"/>
    </row>
    <row r="27" spans="1:24" x14ac:dyDescent="0.25">
      <c r="A27" s="32"/>
      <c r="B27" s="15">
        <v>0.75</v>
      </c>
      <c r="C27" s="16" t="s">
        <v>4</v>
      </c>
      <c r="D27" s="17" t="s">
        <v>35</v>
      </c>
      <c r="E27" s="27"/>
      <c r="F27" s="3" t="s">
        <v>9</v>
      </c>
      <c r="G27" s="3">
        <f>SUMIF(C$3:C$1048576,F27,B$3:B$1048576)</f>
        <v>7</v>
      </c>
      <c r="L27"/>
    </row>
    <row r="28" spans="1:24" x14ac:dyDescent="0.25">
      <c r="A28" s="32"/>
      <c r="B28" s="15">
        <v>0.5</v>
      </c>
      <c r="C28" s="16" t="s">
        <v>13</v>
      </c>
      <c r="D28" s="17" t="s">
        <v>36</v>
      </c>
      <c r="F28" s="3" t="s">
        <v>70</v>
      </c>
      <c r="G28" s="3">
        <f>SUMIF(C$3:C$1048576,F28,B$3:B$1048576)</f>
        <v>0.25</v>
      </c>
    </row>
    <row r="29" spans="1:24" x14ac:dyDescent="0.25">
      <c r="A29" s="32"/>
      <c r="B29" s="15">
        <v>0.5</v>
      </c>
      <c r="C29" s="16" t="s">
        <v>13</v>
      </c>
      <c r="D29" s="17" t="s">
        <v>38</v>
      </c>
      <c r="E29" s="27"/>
      <c r="F29" s="3" t="s">
        <v>69</v>
      </c>
      <c r="G29" s="3">
        <f>SUMIF(C$3:C$1048576,F29,B$3:B$1048576)</f>
        <v>1</v>
      </c>
    </row>
    <row r="30" spans="1:24" ht="30" x14ac:dyDescent="0.25">
      <c r="A30" s="32"/>
      <c r="B30" s="15">
        <v>1</v>
      </c>
      <c r="C30" s="16" t="s">
        <v>9</v>
      </c>
      <c r="D30" s="17" t="s">
        <v>37</v>
      </c>
      <c r="E30" s="27"/>
    </row>
    <row r="31" spans="1:24" x14ac:dyDescent="0.25">
      <c r="A31" s="32"/>
      <c r="B31" s="15">
        <v>1</v>
      </c>
      <c r="C31" s="16" t="s">
        <v>8</v>
      </c>
      <c r="D31" s="17" t="s">
        <v>40</v>
      </c>
      <c r="G31"/>
    </row>
    <row r="32" spans="1:24" x14ac:dyDescent="0.25">
      <c r="A32" s="33"/>
      <c r="B32" s="34">
        <v>0.25</v>
      </c>
      <c r="C32" s="35" t="s">
        <v>4</v>
      </c>
      <c r="D32" s="36" t="s">
        <v>39</v>
      </c>
      <c r="F32"/>
      <c r="G32"/>
    </row>
    <row r="33" spans="1:13" x14ac:dyDescent="0.25">
      <c r="A33" s="40">
        <v>43600</v>
      </c>
      <c r="B33" s="24">
        <v>0.25</v>
      </c>
      <c r="C33" s="25" t="s">
        <v>9</v>
      </c>
      <c r="D33" s="26" t="s">
        <v>41</v>
      </c>
      <c r="G33"/>
      <c r="H33"/>
      <c r="I33"/>
    </row>
    <row r="34" spans="1:13" x14ac:dyDescent="0.25">
      <c r="A34" s="43" t="str">
        <f>CONCATENATE(SUM(B33:B36), " heures")</f>
        <v>3,75 heures</v>
      </c>
      <c r="B34" s="15">
        <v>1.25</v>
      </c>
      <c r="C34" s="16" t="s">
        <v>4</v>
      </c>
      <c r="D34" s="17" t="s">
        <v>39</v>
      </c>
      <c r="G34"/>
      <c r="H34"/>
      <c r="I34"/>
    </row>
    <row r="35" spans="1:13" x14ac:dyDescent="0.25">
      <c r="A35" s="32"/>
      <c r="B35" s="15">
        <v>1.25</v>
      </c>
      <c r="C35" s="16" t="s">
        <v>8</v>
      </c>
      <c r="D35" s="17" t="s">
        <v>42</v>
      </c>
    </row>
    <row r="36" spans="1:13" x14ac:dyDescent="0.25">
      <c r="A36" s="33"/>
      <c r="B36" s="34">
        <v>1</v>
      </c>
      <c r="C36" s="35" t="s">
        <v>4</v>
      </c>
      <c r="D36" s="36" t="s">
        <v>43</v>
      </c>
      <c r="I36"/>
      <c r="J36"/>
      <c r="K36"/>
    </row>
    <row r="37" spans="1:13" x14ac:dyDescent="0.25">
      <c r="A37" s="40">
        <v>43601</v>
      </c>
      <c r="B37" s="24">
        <v>0.75</v>
      </c>
      <c r="C37" s="25" t="s">
        <v>4</v>
      </c>
      <c r="D37" s="26" t="s">
        <v>44</v>
      </c>
      <c r="I37"/>
      <c r="J37"/>
      <c r="K37"/>
    </row>
    <row r="38" spans="1:13" x14ac:dyDescent="0.25">
      <c r="A38" s="43" t="str">
        <f>CONCATENATE(SUM(B37:B43), " heures")</f>
        <v>6,75 heures</v>
      </c>
      <c r="B38" s="18">
        <v>0.25</v>
      </c>
      <c r="C38" s="19" t="s">
        <v>8</v>
      </c>
      <c r="D38" s="20" t="s">
        <v>45</v>
      </c>
      <c r="H38"/>
      <c r="I38"/>
      <c r="J38"/>
      <c r="K38"/>
      <c r="L38"/>
      <c r="M38"/>
    </row>
    <row r="39" spans="1:13" x14ac:dyDescent="0.25">
      <c r="A39" s="32"/>
      <c r="B39" s="18">
        <v>0.25</v>
      </c>
      <c r="C39" s="19" t="s">
        <v>4</v>
      </c>
      <c r="D39" s="20" t="s">
        <v>46</v>
      </c>
      <c r="H39"/>
      <c r="I39"/>
      <c r="J39"/>
      <c r="K39"/>
      <c r="L39"/>
      <c r="M39"/>
    </row>
    <row r="40" spans="1:13" x14ac:dyDescent="0.25">
      <c r="A40" s="32"/>
      <c r="B40" s="15">
        <v>0.75</v>
      </c>
      <c r="C40" s="16" t="s">
        <v>13</v>
      </c>
      <c r="D40" s="17" t="s">
        <v>47</v>
      </c>
      <c r="H40"/>
      <c r="I40"/>
      <c r="J40"/>
      <c r="K40"/>
      <c r="L40"/>
      <c r="M40"/>
    </row>
    <row r="41" spans="1:13" ht="30" x14ac:dyDescent="0.25">
      <c r="A41" s="32"/>
      <c r="B41" s="15">
        <v>3.25</v>
      </c>
      <c r="C41" s="16" t="s">
        <v>13</v>
      </c>
      <c r="D41" s="17" t="s">
        <v>48</v>
      </c>
      <c r="H41"/>
      <c r="I41"/>
      <c r="J41"/>
      <c r="K41"/>
      <c r="L41"/>
      <c r="M41"/>
    </row>
    <row r="42" spans="1:13" x14ac:dyDescent="0.25">
      <c r="A42" s="32"/>
      <c r="B42" s="21">
        <v>1</v>
      </c>
      <c r="C42" s="19" t="s">
        <v>13</v>
      </c>
      <c r="D42" s="20" t="s">
        <v>49</v>
      </c>
      <c r="H42"/>
      <c r="I42"/>
      <c r="J42"/>
      <c r="K42"/>
    </row>
    <row r="43" spans="1:13" ht="30" x14ac:dyDescent="0.25">
      <c r="A43" s="33"/>
      <c r="B43" s="49">
        <v>0.5</v>
      </c>
      <c r="C43" s="50" t="s">
        <v>13</v>
      </c>
      <c r="D43" s="51" t="s">
        <v>50</v>
      </c>
      <c r="H43"/>
      <c r="I43"/>
      <c r="J43"/>
      <c r="K43"/>
    </row>
    <row r="44" spans="1:13" ht="30" x14ac:dyDescent="0.25">
      <c r="A44" s="40">
        <v>43602</v>
      </c>
      <c r="B44" s="46">
        <v>0.75</v>
      </c>
      <c r="C44" s="47" t="s">
        <v>13</v>
      </c>
      <c r="D44" s="48" t="s">
        <v>51</v>
      </c>
      <c r="H44"/>
      <c r="I44"/>
      <c r="J44"/>
      <c r="K44"/>
    </row>
    <row r="45" spans="1:13" x14ac:dyDescent="0.25">
      <c r="A45" s="43" t="str">
        <f>CONCATENATE(SUM(B44:B51), " heures")</f>
        <v>5,25 heures</v>
      </c>
      <c r="B45" s="21">
        <v>0.75</v>
      </c>
      <c r="C45" s="19" t="s">
        <v>13</v>
      </c>
      <c r="D45" s="20" t="s">
        <v>52</v>
      </c>
      <c r="H45"/>
      <c r="I45"/>
      <c r="J45"/>
      <c r="K45"/>
    </row>
    <row r="46" spans="1:13" x14ac:dyDescent="0.25">
      <c r="A46" s="32"/>
      <c r="B46" s="21">
        <v>1.5</v>
      </c>
      <c r="C46" s="19" t="s">
        <v>13</v>
      </c>
      <c r="D46" s="20" t="s">
        <v>53</v>
      </c>
      <c r="H46"/>
      <c r="I46"/>
      <c r="J46"/>
      <c r="K46"/>
    </row>
    <row r="47" spans="1:13" x14ac:dyDescent="0.25">
      <c r="A47" s="32"/>
      <c r="B47" s="21">
        <v>0.5</v>
      </c>
      <c r="C47" s="19" t="s">
        <v>13</v>
      </c>
      <c r="D47" s="20" t="s">
        <v>54</v>
      </c>
      <c r="H47"/>
      <c r="I47"/>
      <c r="J47"/>
    </row>
    <row r="48" spans="1:13" x14ac:dyDescent="0.25">
      <c r="A48" s="32"/>
      <c r="B48" s="21">
        <v>0.25</v>
      </c>
      <c r="C48" s="19" t="s">
        <v>13</v>
      </c>
      <c r="D48" s="20" t="s">
        <v>55</v>
      </c>
      <c r="H48"/>
      <c r="I48"/>
      <c r="J48"/>
    </row>
    <row r="49" spans="1:10" x14ac:dyDescent="0.25">
      <c r="A49" s="32"/>
      <c r="B49" s="21">
        <v>0.5</v>
      </c>
      <c r="C49" s="19" t="s">
        <v>13</v>
      </c>
      <c r="D49" s="20" t="s">
        <v>57</v>
      </c>
      <c r="H49"/>
      <c r="I49"/>
      <c r="J49"/>
    </row>
    <row r="50" spans="1:10" x14ac:dyDescent="0.25">
      <c r="A50" s="32"/>
      <c r="B50" s="21">
        <v>0.5</v>
      </c>
      <c r="C50" s="19" t="s">
        <v>13</v>
      </c>
      <c r="D50" s="20" t="s">
        <v>56</v>
      </c>
      <c r="H50"/>
      <c r="I50"/>
      <c r="J50"/>
    </row>
    <row r="51" spans="1:10" x14ac:dyDescent="0.25">
      <c r="A51" s="33"/>
      <c r="B51" s="49">
        <v>0.5</v>
      </c>
      <c r="C51" s="50" t="s">
        <v>13</v>
      </c>
      <c r="D51" s="51" t="s">
        <v>58</v>
      </c>
      <c r="H51"/>
      <c r="I51"/>
      <c r="J51"/>
    </row>
    <row r="52" spans="1:10" x14ac:dyDescent="0.25">
      <c r="A52" s="40">
        <v>43606</v>
      </c>
      <c r="B52" s="46">
        <v>0.4</v>
      </c>
      <c r="C52" s="47" t="s">
        <v>13</v>
      </c>
      <c r="D52" s="48" t="s">
        <v>59</v>
      </c>
      <c r="H52"/>
      <c r="I52"/>
      <c r="J52"/>
    </row>
    <row r="53" spans="1:10" x14ac:dyDescent="0.25">
      <c r="A53" s="43" t="str">
        <f>CONCATENATE(SUM(B52:B58), " heures")</f>
        <v>6,75 heures</v>
      </c>
      <c r="B53" s="21">
        <v>0.6</v>
      </c>
      <c r="C53" s="19" t="s">
        <v>13</v>
      </c>
      <c r="D53" s="20" t="s">
        <v>60</v>
      </c>
    </row>
    <row r="54" spans="1:10" x14ac:dyDescent="0.25">
      <c r="A54" s="43"/>
      <c r="B54" s="21">
        <v>2</v>
      </c>
      <c r="C54" s="19" t="s">
        <v>13</v>
      </c>
      <c r="D54" s="20" t="s">
        <v>61</v>
      </c>
    </row>
    <row r="55" spans="1:10" x14ac:dyDescent="0.25">
      <c r="A55" s="43"/>
      <c r="B55" s="21">
        <v>0.75</v>
      </c>
      <c r="C55" s="19" t="s">
        <v>13</v>
      </c>
      <c r="D55" s="20" t="s">
        <v>67</v>
      </c>
    </row>
    <row r="56" spans="1:10" x14ac:dyDescent="0.25">
      <c r="A56" s="43"/>
      <c r="B56" s="21">
        <v>1.25</v>
      </c>
      <c r="C56" s="19" t="s">
        <v>13</v>
      </c>
      <c r="D56" s="20" t="s">
        <v>62</v>
      </c>
    </row>
    <row r="57" spans="1:10" x14ac:dyDescent="0.25">
      <c r="A57" s="43"/>
      <c r="B57" s="21">
        <v>0.25</v>
      </c>
      <c r="C57" s="19" t="s">
        <v>4</v>
      </c>
      <c r="D57" s="20" t="s">
        <v>66</v>
      </c>
    </row>
    <row r="58" spans="1:10" x14ac:dyDescent="0.25">
      <c r="A58" s="44"/>
      <c r="B58" s="49">
        <v>1.5</v>
      </c>
      <c r="C58" s="50" t="s">
        <v>9</v>
      </c>
      <c r="D58" s="51" t="s">
        <v>63</v>
      </c>
    </row>
    <row r="59" spans="1:10" x14ac:dyDescent="0.25">
      <c r="A59" s="40">
        <v>43607</v>
      </c>
      <c r="B59" s="46">
        <v>1</v>
      </c>
      <c r="C59" s="47" t="s">
        <v>8</v>
      </c>
      <c r="D59" s="48" t="s">
        <v>64</v>
      </c>
    </row>
    <row r="60" spans="1:10" x14ac:dyDescent="0.25">
      <c r="A60" s="44" t="str">
        <f>CONCATENATE(SUM(B59:B60), " heures")</f>
        <v>3,75 heures</v>
      </c>
      <c r="B60" s="49">
        <v>2.75</v>
      </c>
      <c r="C60" s="50" t="s">
        <v>4</v>
      </c>
      <c r="D60" s="51" t="s">
        <v>65</v>
      </c>
    </row>
    <row r="61" spans="1:10" x14ac:dyDescent="0.25">
      <c r="A61" s="40">
        <v>43608</v>
      </c>
      <c r="B61" s="46">
        <v>0.5</v>
      </c>
      <c r="C61" s="47" t="s">
        <v>8</v>
      </c>
      <c r="D61" s="48" t="s">
        <v>68</v>
      </c>
    </row>
    <row r="62" spans="1:10" x14ac:dyDescent="0.25">
      <c r="A62" s="43" t="str">
        <f>CONCATENATE(SUM(B61:B63), " heures")</f>
        <v>4 heures</v>
      </c>
      <c r="B62" s="21">
        <v>3</v>
      </c>
      <c r="C62" s="19" t="s">
        <v>4</v>
      </c>
      <c r="D62" s="20" t="s">
        <v>72</v>
      </c>
    </row>
    <row r="63" spans="1:10" x14ac:dyDescent="0.25">
      <c r="A63" s="44"/>
      <c r="B63" s="49">
        <v>0.5</v>
      </c>
      <c r="C63" s="50" t="s">
        <v>69</v>
      </c>
      <c r="D63" s="51" t="s">
        <v>71</v>
      </c>
    </row>
    <row r="64" spans="1:10" x14ac:dyDescent="0.25">
      <c r="A64" s="40">
        <v>43609</v>
      </c>
      <c r="B64" s="46">
        <v>3.5</v>
      </c>
      <c r="C64" s="47" t="s">
        <v>4</v>
      </c>
      <c r="D64" s="48" t="s">
        <v>73</v>
      </c>
    </row>
    <row r="65" spans="1:4" x14ac:dyDescent="0.25">
      <c r="A65" s="43" t="str">
        <f>CONCATENATE(SUM(B64:B70), " heures")</f>
        <v>6,75 heures</v>
      </c>
      <c r="B65" s="21">
        <v>0.25</v>
      </c>
      <c r="C65" s="19" t="s">
        <v>9</v>
      </c>
      <c r="D65" s="20" t="s">
        <v>82</v>
      </c>
    </row>
    <row r="66" spans="1:4" x14ac:dyDescent="0.25">
      <c r="A66" s="43"/>
      <c r="B66" s="21">
        <v>0.5</v>
      </c>
      <c r="C66" s="19" t="s">
        <v>69</v>
      </c>
      <c r="D66" s="20" t="s">
        <v>77</v>
      </c>
    </row>
    <row r="67" spans="1:4" x14ac:dyDescent="0.25">
      <c r="A67" s="43"/>
      <c r="B67" s="21">
        <v>0.5</v>
      </c>
      <c r="C67" s="19" t="s">
        <v>4</v>
      </c>
      <c r="D67" s="20" t="s">
        <v>81</v>
      </c>
    </row>
    <row r="68" spans="1:4" x14ac:dyDescent="0.25">
      <c r="A68" s="43"/>
      <c r="B68" s="21">
        <v>0.25</v>
      </c>
      <c r="C68" s="19" t="s">
        <v>9</v>
      </c>
      <c r="D68" s="20" t="s">
        <v>78</v>
      </c>
    </row>
    <row r="69" spans="1:4" x14ac:dyDescent="0.25">
      <c r="A69" s="43"/>
      <c r="B69" s="21">
        <v>1.5</v>
      </c>
      <c r="C69" s="19" t="s">
        <v>4</v>
      </c>
      <c r="D69" s="20" t="s">
        <v>80</v>
      </c>
    </row>
    <row r="70" spans="1:4" x14ac:dyDescent="0.25">
      <c r="A70" s="44"/>
      <c r="B70" s="49">
        <v>0.25</v>
      </c>
      <c r="C70" s="50" t="s">
        <v>9</v>
      </c>
      <c r="D70" s="51" t="s">
        <v>79</v>
      </c>
    </row>
    <row r="71" spans="1:4" x14ac:dyDescent="0.25">
      <c r="A71" s="40">
        <v>43613</v>
      </c>
      <c r="B71" s="46">
        <v>0.75</v>
      </c>
      <c r="C71" s="47" t="s">
        <v>13</v>
      </c>
      <c r="D71" s="48" t="s">
        <v>83</v>
      </c>
    </row>
    <row r="72" spans="1:4" x14ac:dyDescent="0.25">
      <c r="A72" s="43" t="str">
        <f>CONCATENATE(SUM(B71:B77), " heures")</f>
        <v>5,25 heures</v>
      </c>
      <c r="B72" s="21">
        <v>0.25</v>
      </c>
      <c r="C72" s="19" t="s">
        <v>13</v>
      </c>
      <c r="D72" s="20" t="s">
        <v>84</v>
      </c>
    </row>
    <row r="73" spans="1:4" x14ac:dyDescent="0.25">
      <c r="A73" s="43"/>
      <c r="B73" s="21">
        <v>2.75</v>
      </c>
      <c r="C73" s="19" t="s">
        <v>13</v>
      </c>
      <c r="D73" s="20" t="s">
        <v>85</v>
      </c>
    </row>
    <row r="74" spans="1:4" x14ac:dyDescent="0.25">
      <c r="A74" s="43"/>
      <c r="B74" s="21">
        <v>0.5</v>
      </c>
      <c r="C74" s="19" t="s">
        <v>13</v>
      </c>
      <c r="D74" s="20" t="s">
        <v>86</v>
      </c>
    </row>
    <row r="75" spans="1:4" x14ac:dyDescent="0.25">
      <c r="A75" s="43"/>
      <c r="B75" s="21">
        <v>0.75</v>
      </c>
      <c r="C75" s="19" t="s">
        <v>4</v>
      </c>
      <c r="D75" s="20" t="s">
        <v>87</v>
      </c>
    </row>
    <row r="76" spans="1:4" x14ac:dyDescent="0.25">
      <c r="A76" s="43"/>
      <c r="B76" s="21">
        <v>0.25</v>
      </c>
      <c r="C76" s="19" t="s">
        <v>70</v>
      </c>
      <c r="D76" s="20" t="s">
        <v>88</v>
      </c>
    </row>
    <row r="77" spans="1:4" x14ac:dyDescent="0.25">
      <c r="A77" s="43"/>
      <c r="B77" s="21"/>
      <c r="C77" s="19" t="s">
        <v>13</v>
      </c>
      <c r="D77" s="20" t="s">
        <v>89</v>
      </c>
    </row>
    <row r="78" spans="1:4" x14ac:dyDescent="0.25">
      <c r="A78" s="43"/>
      <c r="B78" s="21">
        <v>0.5</v>
      </c>
      <c r="C78" s="19" t="s">
        <v>9</v>
      </c>
      <c r="D78" s="20" t="s">
        <v>90</v>
      </c>
    </row>
    <row r="79" spans="1:4" x14ac:dyDescent="0.25">
      <c r="A79" s="43"/>
      <c r="B79" s="21"/>
      <c r="C79" s="19"/>
      <c r="D79" s="20"/>
    </row>
    <row r="80" spans="1:4" x14ac:dyDescent="0.25">
      <c r="A80" s="43"/>
      <c r="B80" s="21"/>
      <c r="C80" s="19"/>
      <c r="D80" s="20"/>
    </row>
    <row r="81" spans="1:4" x14ac:dyDescent="0.25">
      <c r="A81" s="43"/>
      <c r="B81" s="21"/>
      <c r="C81" s="19"/>
      <c r="D81" s="20"/>
    </row>
    <row r="82" spans="1:4" x14ac:dyDescent="0.25">
      <c r="A82" s="43"/>
      <c r="B82" s="21"/>
      <c r="C82" s="19"/>
      <c r="D82" s="20"/>
    </row>
    <row r="83" spans="1:4" x14ac:dyDescent="0.25">
      <c r="A83" s="43"/>
      <c r="B83" s="21"/>
      <c r="C83" s="19"/>
      <c r="D83" s="20"/>
    </row>
    <row r="84" spans="1:4" x14ac:dyDescent="0.25">
      <c r="A84" s="43"/>
      <c r="B84" s="21"/>
      <c r="C84" s="19"/>
      <c r="D84" s="20"/>
    </row>
    <row r="85" spans="1:4" x14ac:dyDescent="0.25">
      <c r="A85" s="43"/>
      <c r="B85" s="21"/>
      <c r="C85" s="19"/>
      <c r="D85" s="20"/>
    </row>
    <row r="86" spans="1:4" x14ac:dyDescent="0.25">
      <c r="A86" s="43"/>
      <c r="B86" s="21"/>
      <c r="C86" s="19"/>
      <c r="D86" s="20"/>
    </row>
    <row r="87" spans="1:4" ht="15.75" thickBot="1" x14ac:dyDescent="0.3">
      <c r="A87" s="52"/>
      <c r="B87" s="53"/>
      <c r="C87" s="22"/>
      <c r="D87" s="23"/>
    </row>
    <row r="139" spans="15:21" x14ac:dyDescent="0.25">
      <c r="O139" s="59"/>
      <c r="P139" s="59"/>
      <c r="T139" s="59"/>
      <c r="U139" s="59"/>
    </row>
    <row r="140" spans="15:21" x14ac:dyDescent="0.25">
      <c r="O140" s="59"/>
      <c r="P140" s="59"/>
      <c r="T140" s="59"/>
      <c r="U140" s="59"/>
    </row>
    <row r="141" spans="15:21" x14ac:dyDescent="0.25">
      <c r="O141" s="59"/>
      <c r="P141" s="59"/>
      <c r="T141" s="59"/>
      <c r="U141" s="59"/>
    </row>
    <row r="142" spans="15:21" x14ac:dyDescent="0.25">
      <c r="O142" s="59"/>
      <c r="P142" s="57"/>
      <c r="T142" s="57"/>
      <c r="U142" s="59"/>
    </row>
    <row r="148" spans="14:22" x14ac:dyDescent="0.25">
      <c r="N148" s="62"/>
      <c r="V148" s="62"/>
    </row>
    <row r="149" spans="14:22" x14ac:dyDescent="0.25">
      <c r="N149" s="59"/>
      <c r="O149" s="62"/>
      <c r="P149" s="62"/>
      <c r="Q149" s="62"/>
      <c r="R149" s="62"/>
      <c r="S149" s="62"/>
      <c r="T149" s="62"/>
      <c r="U149" s="62"/>
      <c r="V149" s="59"/>
    </row>
    <row r="150" spans="14:22" x14ac:dyDescent="0.25">
      <c r="O150" s="59"/>
      <c r="P150" s="59"/>
      <c r="Q150" s="60"/>
      <c r="R150" s="61"/>
      <c r="S150" s="60"/>
      <c r="T150" s="59"/>
      <c r="U150" s="59"/>
    </row>
    <row r="151" spans="14:22" x14ac:dyDescent="0.25">
      <c r="Q151" s="60"/>
      <c r="R151" s="61"/>
      <c r="S151" s="60"/>
    </row>
    <row r="152" spans="14:22" x14ac:dyDescent="0.25">
      <c r="Q152" s="60"/>
      <c r="R152" s="61"/>
      <c r="S152" s="60"/>
    </row>
    <row r="153" spans="14:22" x14ac:dyDescent="0.25">
      <c r="Q153" s="60"/>
      <c r="R153" s="61"/>
      <c r="S153" s="60"/>
    </row>
    <row r="154" spans="14:22" x14ac:dyDescent="0.25">
      <c r="R154" s="60"/>
    </row>
  </sheetData>
  <conditionalFormatting sqref="C1:C1048576">
    <cfRule type="cellIs" dxfId="0" priority="6" operator="equal">
      <formula>$F$24</formula>
    </cfRule>
    <cfRule type="cellIs" dxfId="1" priority="5" operator="equal">
      <formula>$F$25</formula>
    </cfRule>
    <cfRule type="cellIs" dxfId="2" priority="4" operator="equal">
      <formula>$F$26</formula>
    </cfRule>
    <cfRule type="cellIs" dxfId="3" priority="3" operator="equal">
      <formula>$F$27</formula>
    </cfRule>
    <cfRule type="cellIs" dxfId="4" priority="2" operator="equal">
      <formula>$F$29</formula>
    </cfRule>
    <cfRule type="cellIs" dxfId="5" priority="1" operator="equal">
      <formula>$F$28</formula>
    </cfRule>
  </conditionalFormatting>
  <pageMargins left="0.25" right="0.25" top="0.75" bottom="0.75" header="0.3" footer="0.3"/>
  <pageSetup paperSize="9" scale="83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MAITRE Nicolas</dc:creator>
  <dc:description/>
  <cp:lastModifiedBy>MAITRE Nicolas</cp:lastModifiedBy>
  <cp:revision>3</cp:revision>
  <cp:lastPrinted>2019-04-04T20:10:55Z</cp:lastPrinted>
  <dcterms:created xsi:type="dcterms:W3CDTF">2019-02-07T10:32:28Z</dcterms:created>
  <dcterms:modified xsi:type="dcterms:W3CDTF">2019-05-28T12:49:58Z</dcterms:modified>
  <dc:language>fr-CH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CPNV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