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66925"/>
  <mc:AlternateContent xmlns:mc="http://schemas.openxmlformats.org/markup-compatibility/2006">
    <mc:Choice Requires="x15">
      <x15ac:absPath xmlns:x15ac="http://schemas.microsoft.com/office/spreadsheetml/2010/11/ac" url="C:\Users\nicolas.pantaleo\Documents\business-case\"/>
    </mc:Choice>
  </mc:AlternateContent>
  <xr:revisionPtr revIDLastSave="0" documentId="13_ncr:1_{7C4481E9-AF4C-4AEE-B424-959CAF4FDAB2}" xr6:coauthVersionLast="45" xr6:coauthVersionMax="45" xr10:uidLastSave="{00000000-0000-0000-0000-000000000000}"/>
  <bookViews>
    <workbookView xWindow="-96" yWindow="-96" windowWidth="23232" windowHeight="13992" firstSheet="1" activeTab="8" xr2:uid="{00000000-000D-0000-FFFF-FFFF00000000}"/>
  </bookViews>
  <sheets>
    <sheet name="Base Info" sheetId="3" state="veryHidden" r:id="rId1"/>
    <sheet name="Istruzioni" sheetId="2" r:id="rId2"/>
    <sheet name="FactTable" sheetId="7" r:id="rId3"/>
    <sheet name="Anagrafica Clienti" sheetId="6" r:id="rId4"/>
    <sheet name="Dataset" sheetId="8" r:id="rId5"/>
    <sheet name="Overview" sheetId="10" r:id="rId6"/>
    <sheet name="Products" sheetId="12" r:id="rId7"/>
    <sheet name="Countries" sheetId="13" r:id="rId8"/>
    <sheet name="Clients" sheetId="14" r:id="rId9"/>
    <sheet name="Hidden" sheetId="15" state="hidden" r:id="rId10"/>
  </sheets>
  <definedNames>
    <definedName name="_xlnm._FilterDatabase" localSheetId="2" hidden="1">FactTable!$B$4:$F$364</definedName>
    <definedName name="BalanceSheetDates">'Base Info'!$D$22:$D$31</definedName>
    <definedName name="Conventions">'Base Info'!$D$5</definedName>
    <definedName name="IncomeStatementDates">'Base Info'!$D$10:$D$19</definedName>
    <definedName name="Period_1">'Base Info'!$D$10</definedName>
    <definedName name="Period_10">'Base Info'!$D$19</definedName>
    <definedName name="Period_10Description">'Base Info'!$E$19</definedName>
    <definedName name="Period_1Description">'Base Info'!$E$10</definedName>
    <definedName name="Period_2">'Base Info'!$D$11</definedName>
    <definedName name="Period_2Description">'Base Info'!$E$11</definedName>
    <definedName name="Period_3">'Base Info'!$D$12</definedName>
    <definedName name="Period_3Description">'Base Info'!$E$12</definedName>
    <definedName name="Period_4">'Base Info'!$D$13</definedName>
    <definedName name="Period_4Description">'Base Info'!$E$13</definedName>
    <definedName name="Period_5">'Base Info'!$D$14</definedName>
    <definedName name="Period_5Description">'Base Info'!$E$14</definedName>
    <definedName name="Period_6">'Base Info'!$D$15</definedName>
    <definedName name="Period_6Description">'Base Info'!$E$15</definedName>
    <definedName name="Period_7">'Base Info'!$D$16</definedName>
    <definedName name="Period_7Description">'Base Info'!$E$16</definedName>
    <definedName name="Period_8">'Base Info'!$D$17</definedName>
    <definedName name="Period_8Description">'Base Info'!$E$17</definedName>
    <definedName name="Period_9">'Base Info'!$D$18</definedName>
    <definedName name="Period_9Description">'Base Info'!$E$18</definedName>
    <definedName name="PeriodEnd_1">'Base Info'!$D$22</definedName>
    <definedName name="PeriodEnd_10">'Base Info'!$D$31</definedName>
    <definedName name="PeriodEnd_10Description">'Base Info'!$E$31</definedName>
    <definedName name="PeriodEnd_1Description">'Base Info'!$E$22</definedName>
    <definedName name="PeriodEnd_2">'Base Info'!$D$23</definedName>
    <definedName name="PeriodEnd_2Description">'Base Info'!$E$23</definedName>
    <definedName name="PeriodEnd_3">'Base Info'!$D$24</definedName>
    <definedName name="PeriodEnd_3Description">'Base Info'!$E$24</definedName>
    <definedName name="PeriodEnd_4">'Base Info'!$D$25</definedName>
    <definedName name="PeriodEnd_4Description">'Base Info'!$E$25</definedName>
    <definedName name="PeriodEnd_5">'Base Info'!$D$26</definedName>
    <definedName name="PeriodEnd_5Description">'Base Info'!$E$26</definedName>
    <definedName name="PeriodEnd_6">'Base Info'!$D$27</definedName>
    <definedName name="PeriodEnd_6Description">'Base Info'!$E$27</definedName>
    <definedName name="PeriodEnd_7">'Base Info'!$D$28</definedName>
    <definedName name="PeriodEnd_7Description">'Base Info'!$E$28</definedName>
    <definedName name="PeriodEnd_8">'Base Info'!$D$29</definedName>
    <definedName name="PeriodEnd_8Description">'Base Info'!$E$29</definedName>
    <definedName name="PeriodEnd_9">'Base Info'!$D$30</definedName>
    <definedName name="PeriodEnd_9Description">'Base Info'!$E$30</definedName>
    <definedName name="Project_Name">'Base Info'!$D$3</definedName>
    <definedName name="ReportCreated">TRUE</definedName>
    <definedName name="Slicer_Category">#N/A</definedName>
    <definedName name="Slicer_Customer_Area">#N/A</definedName>
    <definedName name="Slicer_Customer_Area1">#N/A</definedName>
    <definedName name="Slicer_Customer_Country">#N/A</definedName>
    <definedName name="Slicer_Customer_Country1">#N/A</definedName>
    <definedName name="Slicer_Customer_Description">#N/A</definedName>
    <definedName name="Slicer_Product">#N/A</definedName>
    <definedName name="Units">'Base Info'!$F$5</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2" i="10" l="1"/>
  <c r="D33" i="10"/>
  <c r="D34" i="10"/>
  <c r="D35" i="10"/>
  <c r="D36" i="10"/>
  <c r="D37" i="10"/>
  <c r="D38" i="10"/>
  <c r="D39" i="10"/>
  <c r="D40" i="10"/>
  <c r="D41" i="10"/>
  <c r="D42" i="10" l="1"/>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alcChain>
</file>

<file path=xl/sharedStrings.xml><?xml version="1.0" encoding="utf-8"?>
<sst xmlns="http://schemas.openxmlformats.org/spreadsheetml/2006/main" count="2539" uniqueCount="142">
  <si>
    <t>Yen</t>
  </si>
  <si>
    <t>¥</t>
  </si>
  <si>
    <t>Euros</t>
  </si>
  <si>
    <t>€</t>
  </si>
  <si>
    <t>PercentDP1</t>
  </si>
  <si>
    <t>DP1</t>
  </si>
  <si>
    <t/>
  </si>
  <si>
    <t>in millions</t>
  </si>
  <si>
    <t>GBP</t>
  </si>
  <si>
    <t>Period 10 (Balance Sheet)</t>
  </si>
  <si>
    <t>Period 9 (Balance Sheet)</t>
  </si>
  <si>
    <t>Period 8 (Balance Sheet)</t>
  </si>
  <si>
    <t>Period 7 (Balance Sheet)</t>
  </si>
  <si>
    <t>Period 6 (Balance Sheet)</t>
  </si>
  <si>
    <t>Period 5 (Balance Sheet)</t>
  </si>
  <si>
    <t>Period 4 (Balance Sheet)</t>
  </si>
  <si>
    <t>Period 3 (Balance Sheet)</t>
  </si>
  <si>
    <t>in MM</t>
  </si>
  <si>
    <t>£</t>
  </si>
  <si>
    <t>Period 2 (Balance Sheet)</t>
  </si>
  <si>
    <t>Period 1 (Balance Sheet)</t>
  </si>
  <si>
    <t>Balance Sheet Dates</t>
  </si>
  <si>
    <t>Period 10 (Income Statement)</t>
  </si>
  <si>
    <t>Period 9 (Income Statement)</t>
  </si>
  <si>
    <t>Period 8 (Income Statement)</t>
  </si>
  <si>
    <t>Period 7 (Income Statement)</t>
  </si>
  <si>
    <t>Period 6 (Income Statement)</t>
  </si>
  <si>
    <t>Period 5 (Income Statement)</t>
  </si>
  <si>
    <t>in thousands</t>
  </si>
  <si>
    <t>Dollars</t>
  </si>
  <si>
    <t>Period 4 (Income Statement)</t>
  </si>
  <si>
    <t>Period 3 (Income Statement)</t>
  </si>
  <si>
    <t>Period 2 (Income Statement)</t>
  </si>
  <si>
    <t>Period 1 (Income Statement)</t>
  </si>
  <si>
    <t>Income Statement Dates</t>
  </si>
  <si>
    <t xml:space="preserve"> in 000s</t>
  </si>
  <si>
    <t>Conventions</t>
  </si>
  <si>
    <t>in 000s</t>
  </si>
  <si>
    <t>Project name</t>
  </si>
  <si>
    <t>Base Information</t>
  </si>
  <si>
    <t>C1</t>
  </si>
  <si>
    <t>C2</t>
  </si>
  <si>
    <t>C3</t>
  </si>
  <si>
    <t>C4</t>
  </si>
  <si>
    <t>C5</t>
  </si>
  <si>
    <t>C6</t>
  </si>
  <si>
    <t>C7</t>
  </si>
  <si>
    <t>C8</t>
  </si>
  <si>
    <t>C9</t>
  </si>
  <si>
    <t>ID Customer</t>
  </si>
  <si>
    <t>Customer description</t>
  </si>
  <si>
    <t>Area</t>
  </si>
  <si>
    <t>Country</t>
  </si>
  <si>
    <t>Customer 1</t>
  </si>
  <si>
    <t>Customer 2</t>
  </si>
  <si>
    <t>Customer 3</t>
  </si>
  <si>
    <t>Customer 4</t>
  </si>
  <si>
    <t>Customer 5</t>
  </si>
  <si>
    <t>Customer 6</t>
  </si>
  <si>
    <t>Customer 7</t>
  </si>
  <si>
    <t>Customer 8</t>
  </si>
  <si>
    <t>Customer 9</t>
  </si>
  <si>
    <t>Europe</t>
  </si>
  <si>
    <t>Apac</t>
  </si>
  <si>
    <t>North America</t>
  </si>
  <si>
    <t>Italy</t>
  </si>
  <si>
    <t>Germany</t>
  </si>
  <si>
    <t>France</t>
  </si>
  <si>
    <t>USA</t>
  </si>
  <si>
    <t>Japan</t>
  </si>
  <si>
    <t>Year</t>
  </si>
  <si>
    <t>Category</t>
  </si>
  <si>
    <t>Product</t>
  </si>
  <si>
    <t>Product 1</t>
  </si>
  <si>
    <t>Product 2</t>
  </si>
  <si>
    <t>Product 3</t>
  </si>
  <si>
    <t>Product 4</t>
  </si>
  <si>
    <t>Product 5</t>
  </si>
  <si>
    <t>Product 6</t>
  </si>
  <si>
    <t>Product 7</t>
  </si>
  <si>
    <t>Product 8</t>
  </si>
  <si>
    <t>Product 9</t>
  </si>
  <si>
    <t>Glass</t>
  </si>
  <si>
    <t>Paper</t>
  </si>
  <si>
    <t>C10</t>
  </si>
  <si>
    <t>Customer 10</t>
  </si>
  <si>
    <t>China</t>
  </si>
  <si>
    <t>Net sales (€)</t>
  </si>
  <si>
    <t>FactTable</t>
  </si>
  <si>
    <t>Anagrafica Clienti</t>
  </si>
  <si>
    <t>C-7</t>
  </si>
  <si>
    <t>Plastic</t>
  </si>
  <si>
    <t xml:space="preserve">Il cliente è una leader globale nella produzione di contenitori per alimenti, venduti in diverse regioni del mondo che vanno dall'Europa all'Asia. </t>
  </si>
  <si>
    <t>Il cliente ha messo a disposizione di PwC due database:</t>
  </si>
  <si>
    <t>Business case</t>
  </si>
  <si>
    <t>3) Indicare l'evoluzione a livello geografico delle sales, indicando eventuali strategie di business development</t>
  </si>
  <si>
    <t>4) Mostrare il comportamento dei principali clienti nel periodo di riferimento, indicando eventuali trend</t>
  </si>
  <si>
    <t>- Sheet FactTable, che contiene le vendite nel periodo FY16 - FY19  dettagliate per tipologia di prodotto e cliente</t>
  </si>
  <si>
    <t>- Sheet Anagrafica Clienti, dove per ogni cliente è indicata la geografia a cui appartiene</t>
  </si>
  <si>
    <t>I prodotti offerti dall'azienda possono essere di diversi materiali come plastica, vetro o carta.</t>
  </si>
  <si>
    <t>Utilizzando le informazioni a disposizione, si chiede di effettuare le seguenti analisi:</t>
  </si>
  <si>
    <t xml:space="preserve">1) Fornire una overview dell'azienda, indicando le categorie e le geografie sono caratterizzate da maggiori vendite </t>
  </si>
  <si>
    <t>2) Mostrare l'andamento storico delle categorie prodotti venduti, evidenziando i principali trend / comportamenti</t>
  </si>
  <si>
    <t>Sales 2016-2019</t>
  </si>
  <si>
    <t>Net sales</t>
  </si>
  <si>
    <t>Customer Description</t>
  </si>
  <si>
    <t>Customer Area</t>
  </si>
  <si>
    <t>Customer Country</t>
  </si>
  <si>
    <t>Grand Total</t>
  </si>
  <si>
    <t>Net Sales</t>
  </si>
  <si>
    <t>Net Sales (%)</t>
  </si>
  <si>
    <t>Total</t>
  </si>
  <si>
    <t>Overview Dashboard</t>
  </si>
  <si>
    <t>Product Category</t>
  </si>
  <si>
    <t>Product Name</t>
  </si>
  <si>
    <t>Countries &amp; Areas</t>
  </si>
  <si>
    <t>Net Sales (€)</t>
  </si>
  <si>
    <t>Products Dashboard</t>
  </si>
  <si>
    <t>Categories</t>
  </si>
  <si>
    <t>Years</t>
  </si>
  <si>
    <t xml:space="preserve"> </t>
  </si>
  <si>
    <t>Net Sales (%) Distribution by Year &amp; Product Category</t>
  </si>
  <si>
    <t>Net Sales (€) Distribution by Year &amp; Product Category</t>
  </si>
  <si>
    <t>Net Sales (€) Distribution by Product Category</t>
  </si>
  <si>
    <t>Net Sales (€) Distribution by Product</t>
  </si>
  <si>
    <t>Net Sales (€) Distribution by Area &amp; Country</t>
  </si>
  <si>
    <t>Net Sales (%) Distribution by Year &amp; Area</t>
  </si>
  <si>
    <t>Net Sales (€) Distribution by Year &amp; Area</t>
  </si>
  <si>
    <t>Areas</t>
  </si>
  <si>
    <t>Countries</t>
  </si>
  <si>
    <t>Areas &amp; Countries Dashboard</t>
  </si>
  <si>
    <t>Clients Dashboard</t>
  </si>
  <si>
    <t>Net Sales (%) Distribution by Customer</t>
  </si>
  <si>
    <t>Customers</t>
  </si>
  <si>
    <t>Net Sales (€) Distribution by Customer</t>
  </si>
  <si>
    <t>Net Sales (€) Distribution by Year</t>
  </si>
  <si>
    <t>Row Labels</t>
  </si>
  <si>
    <t>Column Labels</t>
  </si>
  <si>
    <t>Sum of Net sales</t>
  </si>
  <si>
    <t>Customer</t>
  </si>
  <si>
    <t>C. Area</t>
  </si>
  <si>
    <t>Net Sales (€) Distribution by Year &amp;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</si>
</sst>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_);_(&quot;$&quot;* \(#,##0\);_(&quot;$&quot;* &quot;-&quot;_);_(@_)"/>
    <numFmt numFmtId="165" formatCode="_(* #,##0_);_(* \(#,##0\);_(* &quot;-&quot;_);_(@_)"/>
    <numFmt numFmtId="166" formatCode="_(* #,##0.00_);_(* \(#,##0.00\);_(* &quot;-&quot;??_);_(@_)"/>
    <numFmt numFmtId="167" formatCode="_(* #,##0_);_(* \(#,##0\);_(* &quot;-&quot;_);@_)"/>
    <numFmt numFmtId="168" formatCode="0%_);\(0%\)"/>
    <numFmt numFmtId="169" formatCode="#,##0.00\ &quot;€&quot;"/>
    <numFmt numFmtId="170" formatCode="#,##0\ &quot;€&quot;"/>
  </numFmts>
  <fonts count="40" x14ac:knownFonts="1">
    <font>
      <sz val="9"/>
      <color theme="1"/>
      <name val="Calibri"/>
      <family val="2"/>
      <scheme val="minor"/>
    </font>
    <font>
      <sz val="11"/>
      <color theme="1"/>
      <name val="Calibri"/>
      <family val="2"/>
      <scheme val="minor"/>
    </font>
    <font>
      <sz val="11"/>
      <color theme="1"/>
      <name val="Calibri"/>
      <family val="2"/>
      <scheme val="minor"/>
    </font>
    <font>
      <sz val="9"/>
      <color rgb="FF9C0006"/>
      <name val="Arial"/>
      <family val="2"/>
    </font>
    <font>
      <b/>
      <sz val="9"/>
      <color rgb="FFFA7D00"/>
      <name val="Arial"/>
      <family val="2"/>
    </font>
    <font>
      <b/>
      <sz val="9"/>
      <color theme="0"/>
      <name val="Calibri"/>
      <family val="2"/>
      <scheme val="minor"/>
    </font>
    <font>
      <sz val="9"/>
      <color theme="1"/>
      <name val="Calibri"/>
      <family val="2"/>
      <scheme val="minor"/>
    </font>
    <font>
      <i/>
      <sz val="9"/>
      <color rgb="FF7F7F7F"/>
      <name val="Calibri"/>
      <family val="2"/>
      <scheme val="minor"/>
    </font>
    <font>
      <sz val="9"/>
      <color rgb="FF006100"/>
      <name val="Arial"/>
      <family val="2"/>
    </font>
    <font>
      <b/>
      <sz val="9"/>
      <color theme="3"/>
      <name val="Arial"/>
      <family val="2"/>
    </font>
    <font>
      <b/>
      <sz val="9"/>
      <color theme="3"/>
      <name val="Calibri Light"/>
      <family val="2"/>
      <scheme val="major"/>
    </font>
    <font>
      <sz val="9"/>
      <color theme="3"/>
      <name val="Calibri Light"/>
      <family val="2"/>
      <scheme val="major"/>
    </font>
    <font>
      <sz val="9"/>
      <color rgb="FF3F3F76"/>
      <name val="Calibri"/>
      <family val="2"/>
      <scheme val="minor"/>
    </font>
    <font>
      <sz val="9"/>
      <color rgb="FFFA7D00"/>
      <name val="Calibri"/>
      <family val="2"/>
      <scheme val="minor"/>
    </font>
    <font>
      <sz val="9"/>
      <color rgb="FF9C6500"/>
      <name val="Arial"/>
      <family val="2"/>
    </font>
    <font>
      <b/>
      <sz val="9"/>
      <color rgb="FF3F3F3F"/>
      <name val="Calibri"/>
      <family val="2"/>
      <scheme val="minor"/>
    </font>
    <font>
      <b/>
      <sz val="9"/>
      <color theme="1"/>
      <name val="Calibri Light"/>
      <family val="2"/>
      <scheme val="major"/>
    </font>
    <font>
      <b/>
      <sz val="11"/>
      <color theme="3"/>
      <name val="Calibri Light"/>
      <family val="2"/>
      <scheme val="major"/>
    </font>
    <font>
      <sz val="8"/>
      <color theme="1"/>
      <name val="Calibri"/>
      <family val="2"/>
      <scheme val="minor"/>
    </font>
    <font>
      <b/>
      <sz val="9"/>
      <color theme="1"/>
      <name val="Calibri"/>
      <family val="2"/>
      <scheme val="minor"/>
    </font>
    <font>
      <sz val="10"/>
      <name val="Arial"/>
      <family val="2"/>
    </font>
    <font>
      <b/>
      <sz val="10"/>
      <name val="Arial"/>
      <family val="2"/>
    </font>
    <font>
      <b/>
      <sz val="10"/>
      <color indexed="10"/>
      <name val="Arial"/>
      <family val="2"/>
    </font>
    <font>
      <b/>
      <u/>
      <sz val="10"/>
      <name val="Arial"/>
      <family val="2"/>
    </font>
    <font>
      <u val="singleAccounting"/>
      <sz val="10"/>
      <color indexed="8"/>
      <name val="Arial"/>
      <family val="2"/>
    </font>
    <font>
      <b/>
      <sz val="9"/>
      <color theme="4"/>
      <name val="Calibri"/>
      <family val="2"/>
      <scheme val="minor"/>
    </font>
    <font>
      <b/>
      <sz val="11"/>
      <color theme="4"/>
      <name val="Calibri"/>
      <family val="2"/>
      <scheme val="minor"/>
    </font>
    <font>
      <sz val="11"/>
      <color theme="0"/>
      <name val="Calibri"/>
      <family val="2"/>
      <scheme val="minor"/>
    </font>
    <font>
      <b/>
      <sz val="11"/>
      <color theme="3"/>
      <name val="Calibri"/>
      <family val="2"/>
      <scheme val="minor"/>
    </font>
    <font>
      <b/>
      <sz val="9"/>
      <color theme="3"/>
      <name val="Calibri"/>
      <family val="2"/>
      <scheme val="minor"/>
    </font>
    <font>
      <b/>
      <sz val="11"/>
      <color theme="0"/>
      <name val="Calibri"/>
      <family val="2"/>
      <scheme val="minor"/>
    </font>
    <font>
      <sz val="12"/>
      <color rgb="FF222222"/>
      <name val="Calibri"/>
      <family val="2"/>
      <scheme val="minor"/>
    </font>
    <font>
      <sz val="24"/>
      <color theme="0"/>
      <name val="Calibri"/>
      <family val="2"/>
      <scheme val="minor"/>
    </font>
    <font>
      <sz val="8"/>
      <name val="Calibri"/>
      <family val="2"/>
      <scheme val="minor"/>
    </font>
    <font>
      <b/>
      <sz val="24"/>
      <color theme="3"/>
      <name val="Arial"/>
      <family val="2"/>
    </font>
    <font>
      <sz val="9"/>
      <color theme="0" tint="-0.499984740745262"/>
      <name val="Calibri"/>
      <family val="2"/>
      <scheme val="minor"/>
    </font>
    <font>
      <b/>
      <sz val="24"/>
      <color theme="0" tint="-0.499984740745262"/>
      <name val="Arial"/>
      <family val="2"/>
    </font>
    <font>
      <b/>
      <sz val="24"/>
      <color theme="8" tint="-0.249977111117893"/>
      <name val="Arial"/>
      <family val="2"/>
    </font>
    <font>
      <b/>
      <sz val="24"/>
      <color theme="9" tint="-0.249977111117893"/>
      <name val="Arial"/>
      <family val="2"/>
    </font>
    <font>
      <b/>
      <sz val="24"/>
      <color theme="5" tint="-0.24997711111789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bgColor indexed="64"/>
      </patternFill>
    </fill>
    <fill>
      <patternFill patternType="solid">
        <fgColor theme="0" tint="-4.9989318521683403E-2"/>
        <bgColor indexed="64"/>
      </patternFill>
    </fill>
    <fill>
      <patternFill patternType="solid">
        <fgColor theme="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medium">
        <color theme="4"/>
      </top>
      <bottom/>
      <diagonal/>
    </border>
    <border>
      <left/>
      <right/>
      <top/>
      <bottom style="medium">
        <color indexed="64"/>
      </bottom>
      <diagonal/>
    </border>
  </borders>
  <cellStyleXfs count="33">
    <xf numFmtId="167" fontId="0" fillId="0" borderId="0"/>
    <xf numFmtId="49" fontId="17" fillId="0" borderId="0" applyAlignment="0" applyProtection="0"/>
    <xf numFmtId="49" fontId="9" fillId="0" borderId="6" applyFill="0" applyProtection="0">
      <alignment horizontal="right" wrapText="1"/>
    </xf>
    <xf numFmtId="49" fontId="10" fillId="0" borderId="0" applyProtection="0">
      <alignment wrapText="1"/>
    </xf>
    <xf numFmtId="49" fontId="11" fillId="0" borderId="7" applyFill="0" applyProtection="0">
      <alignment horizontal="right" wrapText="1"/>
    </xf>
    <xf numFmtId="49" fontId="11" fillId="0" borderId="0" applyProtection="0">
      <alignment wrapText="1"/>
    </xf>
    <xf numFmtId="0" fontId="8" fillId="2" borderId="0" applyNumberFormat="0" applyBorder="0" applyAlignment="0" applyProtection="0"/>
    <xf numFmtId="0" fontId="3" fillId="3" borderId="0" applyNumberFormat="0" applyBorder="0" applyAlignment="0" applyProtection="0"/>
    <xf numFmtId="0" fontId="14" fillId="4" borderId="0" applyNumberFormat="0" applyBorder="0" applyAlignment="0" applyProtection="0"/>
    <xf numFmtId="0" fontId="12" fillId="5" borderId="1" applyNumberFormat="0" applyAlignment="0" applyProtection="0"/>
    <xf numFmtId="0" fontId="15" fillId="6" borderId="2" applyNumberFormat="0" applyAlignment="0" applyProtection="0"/>
    <xf numFmtId="0" fontId="4" fillId="6" borderId="1" applyNumberFormat="0" applyAlignment="0" applyProtection="0"/>
    <xf numFmtId="0" fontId="13" fillId="0" borderId="3" applyNumberFormat="0" applyFill="0" applyAlignment="0" applyProtection="0"/>
    <xf numFmtId="0" fontId="5" fillId="7" borderId="4" applyNumberFormat="0" applyAlignment="0" applyProtection="0"/>
    <xf numFmtId="0" fontId="6" fillId="8" borderId="5" applyNumberFormat="0" applyAlignment="0" applyProtection="0"/>
    <xf numFmtId="0" fontId="7" fillId="0" borderId="0" applyNumberFormat="0" applyFill="0" applyBorder="0" applyAlignment="0" applyProtection="0"/>
    <xf numFmtId="0" fontId="16" fillId="0" borderId="9" applyNumberFormat="0" applyFill="0" applyAlignment="0" applyProtection="0"/>
    <xf numFmtId="167" fontId="25" fillId="0" borderId="0" applyNumberFormat="0" applyFill="0" applyBorder="0" applyAlignment="0" applyProtection="0"/>
    <xf numFmtId="167" fontId="6" fillId="9" borderId="0" applyNumberFormat="0" applyFont="0" applyBorder="0" applyAlignment="0" applyProtection="0"/>
    <xf numFmtId="0" fontId="6" fillId="0" borderId="0" applyFill="0" applyBorder="0" applyProtection="0"/>
    <xf numFmtId="167" fontId="6" fillId="10" borderId="0" applyNumberFormat="0" applyFont="0" applyBorder="0" applyAlignment="0" applyProtection="0"/>
    <xf numFmtId="168" fontId="6" fillId="0" borderId="0" applyFill="0" applyBorder="0" applyAlignment="0" applyProtection="0"/>
    <xf numFmtId="0" fontId="18" fillId="0" borderId="0" applyNumberFormat="0" applyAlignment="0" applyProtection="0"/>
    <xf numFmtId="0" fontId="25" fillId="0" borderId="6" applyFill="0" applyProtection="0">
      <alignment horizontal="left" wrapText="1"/>
    </xf>
    <xf numFmtId="0" fontId="25" fillId="0" borderId="0" applyFill="0" applyProtection="0">
      <alignment wrapText="1"/>
    </xf>
    <xf numFmtId="167" fontId="19" fillId="0" borderId="8" applyNumberFormat="0" applyFill="0" applyAlignment="0" applyProtection="0"/>
    <xf numFmtId="0" fontId="26" fillId="0" borderId="0" applyAlignment="0" applyProtection="0"/>
    <xf numFmtId="0" fontId="19" fillId="0" borderId="9" applyNumberFormat="0" applyFill="0" applyAlignment="0" applyProtection="0"/>
    <xf numFmtId="168" fontId="6" fillId="0" borderId="0" applyFont="0" applyFill="0" applyBorder="0" applyAlignment="0" applyProtection="0"/>
    <xf numFmtId="0" fontId="25" fillId="0" borderId="14" applyFill="0" applyProtection="0">
      <alignment wrapText="1"/>
    </xf>
    <xf numFmtId="0" fontId="28" fillId="0" borderId="0" applyAlignment="0" applyProtection="0"/>
    <xf numFmtId="167" fontId="29" fillId="0" borderId="0" applyNumberFormat="0" applyFill="0" applyBorder="0" applyAlignment="0" applyProtection="0"/>
    <xf numFmtId="0" fontId="27" fillId="13" borderId="0" applyNumberFormat="0" applyBorder="0" applyAlignment="0" applyProtection="0"/>
  </cellStyleXfs>
  <cellXfs count="112">
    <xf numFmtId="167" fontId="0" fillId="0" borderId="0" xfId="0"/>
    <xf numFmtId="0" fontId="26" fillId="0" borderId="0" xfId="26"/>
    <xf numFmtId="167" fontId="20" fillId="0" borderId="0" xfId="0" applyFont="1"/>
    <xf numFmtId="165" fontId="20" fillId="0" borderId="0" xfId="0" applyNumberFormat="1" applyFont="1"/>
    <xf numFmtId="165" fontId="20" fillId="0" borderId="0" xfId="0" applyNumberFormat="1" applyFont="1" applyBorder="1"/>
    <xf numFmtId="165" fontId="21" fillId="0" borderId="0" xfId="0" applyNumberFormat="1" applyFont="1"/>
    <xf numFmtId="49" fontId="20" fillId="0" borderId="0" xfId="0" applyNumberFormat="1" applyFont="1"/>
    <xf numFmtId="0" fontId="20" fillId="0" borderId="0" xfId="0" applyNumberFormat="1" applyFont="1" applyFill="1" applyAlignment="1">
      <alignment horizontal="left" vertical="top" wrapText="1"/>
    </xf>
    <xf numFmtId="49" fontId="20" fillId="0" borderId="0" xfId="0" applyNumberFormat="1" applyFont="1" applyBorder="1"/>
    <xf numFmtId="49" fontId="22" fillId="0" borderId="0" xfId="0" applyNumberFormat="1" applyFont="1" applyBorder="1" applyAlignment="1">
      <alignment horizontal="right"/>
    </xf>
    <xf numFmtId="0" fontId="23" fillId="0" borderId="0" xfId="0" applyNumberFormat="1" applyFont="1" applyFill="1" applyAlignment="1">
      <alignment horizontal="left" vertical="top" wrapText="1"/>
    </xf>
    <xf numFmtId="0" fontId="20" fillId="0" borderId="0" xfId="0" applyNumberFormat="1" applyFont="1" applyFill="1" applyBorder="1" applyAlignment="1">
      <alignment horizontal="left" vertical="top" wrapText="1"/>
    </xf>
    <xf numFmtId="0" fontId="20" fillId="0" borderId="0" xfId="0" applyNumberFormat="1" applyFont="1"/>
    <xf numFmtId="0" fontId="21" fillId="0" borderId="0" xfId="0" applyNumberFormat="1" applyFont="1" applyFill="1" applyAlignment="1">
      <alignment horizontal="left" vertical="top" wrapText="1"/>
    </xf>
    <xf numFmtId="165" fontId="24" fillId="0" borderId="0" xfId="0" applyNumberFormat="1" applyFont="1"/>
    <xf numFmtId="165" fontId="24" fillId="0" borderId="0" xfId="0" applyNumberFormat="1" applyFont="1" applyBorder="1"/>
    <xf numFmtId="0" fontId="20" fillId="0" borderId="10" xfId="0" applyNumberFormat="1" applyFont="1" applyFill="1" applyBorder="1" applyAlignment="1">
      <alignment vertical="top" wrapText="1"/>
    </xf>
    <xf numFmtId="0" fontId="20" fillId="0" borderId="11" xfId="0" applyNumberFormat="1" applyFont="1" applyFill="1" applyBorder="1" applyAlignment="1">
      <alignment vertical="top" wrapText="1"/>
    </xf>
    <xf numFmtId="166" fontId="20" fillId="0" borderId="0" xfId="0" applyNumberFormat="1" applyFont="1"/>
    <xf numFmtId="0" fontId="20" fillId="0" borderId="0" xfId="0" quotePrefix="1" applyNumberFormat="1" applyFont="1" applyFill="1" applyBorder="1" applyAlignment="1">
      <alignment vertical="top" wrapText="1"/>
    </xf>
    <xf numFmtId="165" fontId="20" fillId="0" borderId="12" xfId="0" applyNumberFormat="1" applyFont="1" applyFill="1" applyBorder="1"/>
    <xf numFmtId="49" fontId="20" fillId="0" borderId="11" xfId="0" applyNumberFormat="1" applyFont="1" applyFill="1" applyBorder="1" applyAlignment="1">
      <alignment vertical="top" wrapText="1"/>
    </xf>
    <xf numFmtId="164" fontId="20" fillId="0" borderId="0" xfId="0" applyNumberFormat="1" applyFont="1" applyFill="1"/>
    <xf numFmtId="0" fontId="21" fillId="0" borderId="0" xfId="0" applyNumberFormat="1" applyFont="1" applyAlignment="1">
      <alignment horizontal="left"/>
    </xf>
    <xf numFmtId="0" fontId="28" fillId="0" borderId="0" xfId="30"/>
    <xf numFmtId="0" fontId="25" fillId="0" borderId="6" xfId="23" applyAlignment="1">
      <alignment horizontal="right" wrapText="1"/>
    </xf>
    <xf numFmtId="167" fontId="0" fillId="0" borderId="0" xfId="0" applyAlignment="1">
      <alignment horizontal="right"/>
    </xf>
    <xf numFmtId="167" fontId="30" fillId="11" borderId="0" xfId="0" applyFont="1" applyFill="1"/>
    <xf numFmtId="167" fontId="27" fillId="11" borderId="0" xfId="0" applyFont="1" applyFill="1"/>
    <xf numFmtId="167" fontId="2" fillId="12" borderId="0" xfId="0" applyFont="1" applyFill="1"/>
    <xf numFmtId="167" fontId="0" fillId="12" borderId="0" xfId="0" applyFill="1"/>
    <xf numFmtId="167" fontId="2" fillId="12" borderId="0" xfId="0" quotePrefix="1" applyFont="1" applyFill="1"/>
    <xf numFmtId="167" fontId="31" fillId="0" borderId="0" xfId="0" applyFont="1"/>
    <xf numFmtId="167" fontId="27" fillId="13" borderId="0" xfId="32" applyNumberFormat="1" applyAlignment="1">
      <alignment horizontal="centerContinuous"/>
    </xf>
    <xf numFmtId="49" fontId="32" fillId="13" borderId="6" xfId="32" applyNumberFormat="1" applyFont="1" applyBorder="1" applyAlignment="1">
      <alignment horizontal="centerContinuous"/>
    </xf>
    <xf numFmtId="167" fontId="1" fillId="0" borderId="0" xfId="0" applyFont="1"/>
    <xf numFmtId="1" fontId="1" fillId="0" borderId="0" xfId="0" applyNumberFormat="1" applyFont="1"/>
    <xf numFmtId="169" fontId="1" fillId="0" borderId="0" xfId="0" applyNumberFormat="1" applyFont="1"/>
    <xf numFmtId="167" fontId="0" fillId="0" borderId="0" xfId="0" pivotButton="1"/>
    <xf numFmtId="167" fontId="0" fillId="0" borderId="0" xfId="0" applyFont="1" applyAlignment="1" applyProtection="1">
      <alignment horizontal="left"/>
    </xf>
    <xf numFmtId="167" fontId="0" fillId="0" borderId="0" xfId="0" applyNumberFormat="1" applyFont="1" applyProtection="1"/>
    <xf numFmtId="0" fontId="0" fillId="0" borderId="0" xfId="0" applyNumberFormat="1" applyFont="1" applyProtection="1"/>
    <xf numFmtId="167" fontId="27" fillId="13" borderId="0" xfId="32" applyNumberFormat="1" applyAlignment="1">
      <alignment horizontal="centerContinuous" vertical="center"/>
    </xf>
    <xf numFmtId="167" fontId="0" fillId="0" borderId="0" xfId="0" applyFont="1"/>
    <xf numFmtId="168" fontId="0" fillId="0" borderId="0" xfId="28" applyFont="1"/>
    <xf numFmtId="169" fontId="0" fillId="0" borderId="0" xfId="0" applyNumberFormat="1" applyFont="1" applyProtection="1"/>
    <xf numFmtId="167" fontId="0" fillId="0" borderId="0" xfId="0" applyFont="1" applyFill="1"/>
    <xf numFmtId="49" fontId="9" fillId="0" borderId="0" xfId="2" applyFont="1" applyFill="1" applyBorder="1" applyAlignment="1">
      <alignment horizontal="left" wrapText="1"/>
    </xf>
    <xf numFmtId="167" fontId="0" fillId="0" borderId="0" xfId="0" applyFont="1" applyFill="1" applyAlignment="1">
      <alignment horizontal="left"/>
    </xf>
    <xf numFmtId="167" fontId="0" fillId="0" borderId="0" xfId="0" applyFont="1" applyFill="1" applyBorder="1"/>
    <xf numFmtId="167" fontId="0" fillId="0" borderId="0" xfId="0" applyFont="1" applyAlignment="1">
      <alignment horizontal="left"/>
    </xf>
    <xf numFmtId="167" fontId="0" fillId="0" borderId="0" xfId="0" applyNumberFormat="1" applyFont="1"/>
    <xf numFmtId="0" fontId="0" fillId="0" borderId="0" xfId="0" applyNumberFormat="1" applyFont="1"/>
    <xf numFmtId="168" fontId="0" fillId="0" borderId="0" xfId="0" applyNumberFormat="1" applyFont="1"/>
    <xf numFmtId="167" fontId="0" fillId="0" borderId="0" xfId="0" pivotButton="1" applyFont="1" applyFill="1"/>
    <xf numFmtId="167" fontId="0" fillId="0" borderId="0" xfId="0" pivotButton="1" applyFont="1"/>
    <xf numFmtId="10" fontId="0" fillId="0" borderId="0" xfId="0" applyNumberFormat="1" applyFont="1"/>
    <xf numFmtId="167" fontId="0" fillId="0" borderId="0" xfId="0" applyFont="1" applyAlignment="1">
      <alignment horizontal="left" indent="1"/>
    </xf>
    <xf numFmtId="49" fontId="9" fillId="0" borderId="15" xfId="2" applyFont="1" applyFill="1" applyBorder="1" applyAlignment="1">
      <alignment horizontal="centerContinuous" wrapText="1"/>
    </xf>
    <xf numFmtId="167" fontId="0" fillId="0" borderId="0" xfId="0" applyFont="1" applyProtection="1"/>
    <xf numFmtId="167" fontId="0" fillId="0" borderId="15" xfId="0" applyFont="1" applyFill="1" applyBorder="1" applyAlignment="1">
      <alignment horizontal="centerContinuous"/>
    </xf>
    <xf numFmtId="49" fontId="34" fillId="0" borderId="0" xfId="2" applyFont="1" applyFill="1" applyBorder="1" applyAlignment="1">
      <alignment horizontal="centerContinuous" vertical="center" wrapText="1"/>
    </xf>
    <xf numFmtId="49" fontId="9" fillId="0" borderId="0" xfId="2" applyFont="1" applyFill="1" applyBorder="1" applyAlignment="1">
      <alignment horizontal="centerContinuous" wrapText="1"/>
    </xf>
    <xf numFmtId="167" fontId="0" fillId="0" borderId="0" xfId="0" applyFont="1" applyFill="1" applyBorder="1" applyAlignment="1">
      <alignment horizontal="centerContinuous"/>
    </xf>
    <xf numFmtId="167" fontId="0" fillId="0" borderId="0" xfId="0" pivotButton="1" applyAlignment="1">
      <alignment horizontal="center"/>
    </xf>
    <xf numFmtId="167" fontId="0" fillId="0" borderId="0" xfId="0" applyAlignment="1">
      <alignment horizontal="center"/>
    </xf>
    <xf numFmtId="1" fontId="0" fillId="0" borderId="0" xfId="0" applyNumberFormat="1" applyAlignment="1">
      <alignment horizontal="center"/>
    </xf>
    <xf numFmtId="1" fontId="0" fillId="0" borderId="0" xfId="0" applyNumberFormat="1"/>
    <xf numFmtId="167" fontId="0" fillId="0" borderId="0" xfId="0" applyFont="1" applyFill="1" applyProtection="1"/>
    <xf numFmtId="49" fontId="9" fillId="0" borderId="15" xfId="2" applyFont="1" applyFill="1" applyBorder="1" applyAlignment="1" applyProtection="1">
      <alignment horizontal="centerContinuous" wrapText="1"/>
    </xf>
    <xf numFmtId="167" fontId="0" fillId="0" borderId="15" xfId="0" applyFont="1" applyFill="1" applyBorder="1" applyAlignment="1" applyProtection="1">
      <alignment horizontal="centerContinuous"/>
    </xf>
    <xf numFmtId="49" fontId="34" fillId="0" borderId="0" xfId="2" applyFont="1" applyFill="1" applyBorder="1" applyAlignment="1" applyProtection="1">
      <alignment horizontal="centerContinuous" vertical="center" wrapText="1"/>
    </xf>
    <xf numFmtId="49" fontId="9" fillId="0" borderId="0" xfId="2" applyFont="1" applyFill="1" applyBorder="1" applyAlignment="1" applyProtection="1">
      <alignment horizontal="centerContinuous" wrapText="1"/>
    </xf>
    <xf numFmtId="167" fontId="0" fillId="0" borderId="0" xfId="0" applyFont="1" applyFill="1" applyBorder="1" applyAlignment="1" applyProtection="1">
      <alignment horizontal="centerContinuous"/>
    </xf>
    <xf numFmtId="167" fontId="0" fillId="0" borderId="0" xfId="0" pivotButton="1" applyAlignment="1" applyProtection="1">
      <alignment horizontal="center"/>
    </xf>
    <xf numFmtId="167" fontId="0" fillId="0" borderId="0" xfId="0" applyAlignment="1" applyProtection="1">
      <alignment horizontal="center"/>
    </xf>
    <xf numFmtId="167" fontId="0" fillId="0" borderId="0" xfId="0" applyProtection="1"/>
    <xf numFmtId="1" fontId="0" fillId="0" borderId="0" xfId="0" applyNumberFormat="1" applyAlignment="1" applyProtection="1">
      <alignment horizontal="center"/>
    </xf>
    <xf numFmtId="10" fontId="0" fillId="0" borderId="0" xfId="0" applyNumberFormat="1" applyAlignment="1" applyProtection="1">
      <alignment horizontal="center"/>
    </xf>
    <xf numFmtId="170" fontId="0" fillId="0" borderId="0" xfId="0" applyNumberFormat="1" applyAlignment="1" applyProtection="1">
      <alignment horizontal="center"/>
    </xf>
    <xf numFmtId="49" fontId="9" fillId="0" borderId="0" xfId="2" applyFont="1" applyFill="1" applyBorder="1" applyAlignment="1" applyProtection="1">
      <alignment horizontal="left" wrapText="1"/>
    </xf>
    <xf numFmtId="167" fontId="0" fillId="0" borderId="0" xfId="0" applyFont="1" applyFill="1" applyBorder="1" applyProtection="1"/>
    <xf numFmtId="168" fontId="0" fillId="0" borderId="0" xfId="28" applyFont="1" applyProtection="1"/>
    <xf numFmtId="168" fontId="0" fillId="0" borderId="0" xfId="0" applyNumberFormat="1" applyFont="1" applyProtection="1"/>
    <xf numFmtId="167" fontId="0" fillId="0" borderId="0" xfId="0" applyFont="1" applyFill="1" applyAlignment="1" applyProtection="1">
      <alignment horizontal="center"/>
    </xf>
    <xf numFmtId="167" fontId="35" fillId="0" borderId="0" xfId="0" applyFont="1" applyFill="1" applyProtection="1"/>
    <xf numFmtId="167" fontId="35" fillId="0" borderId="0" xfId="0" applyFont="1"/>
    <xf numFmtId="170" fontId="0" fillId="0" borderId="0" xfId="0" applyNumberFormat="1"/>
    <xf numFmtId="1" fontId="0" fillId="0" borderId="0" xfId="0" applyNumberFormat="1" applyAlignment="1">
      <alignment horizontal="left"/>
    </xf>
    <xf numFmtId="167" fontId="0" fillId="0" borderId="0" xfId="0" applyAlignment="1">
      <alignment horizontal="left"/>
    </xf>
    <xf numFmtId="167" fontId="0" fillId="0" borderId="0" xfId="0" applyAlignment="1">
      <alignment horizontal="left" indent="1"/>
    </xf>
    <xf numFmtId="170" fontId="0" fillId="0" borderId="0" xfId="0" applyNumberFormat="1" applyAlignment="1">
      <alignment horizontal="center"/>
    </xf>
    <xf numFmtId="10" fontId="0" fillId="0" borderId="0" xfId="0" applyNumberFormat="1"/>
    <xf numFmtId="167" fontId="0" fillId="0" borderId="0" xfId="0" pivotButton="1" applyFont="1" applyFill="1" applyProtection="1"/>
    <xf numFmtId="1" fontId="0" fillId="0" borderId="15" xfId="0" applyNumberFormat="1" applyBorder="1" applyAlignment="1">
      <alignment horizontal="left"/>
    </xf>
    <xf numFmtId="170" fontId="0" fillId="0" borderId="15" xfId="0" applyNumberFormat="1" applyBorder="1"/>
    <xf numFmtId="167" fontId="0" fillId="0" borderId="15" xfId="0" applyBorder="1"/>
    <xf numFmtId="167" fontId="0" fillId="0" borderId="15" xfId="0" applyFont="1" applyFill="1" applyBorder="1"/>
    <xf numFmtId="49" fontId="9" fillId="0" borderId="15" xfId="2" applyFont="1" applyFill="1" applyBorder="1" applyAlignment="1">
      <alignment horizontal="left" wrapText="1"/>
    </xf>
    <xf numFmtId="168" fontId="0" fillId="0" borderId="15" xfId="28" applyFont="1" applyBorder="1"/>
    <xf numFmtId="168" fontId="0" fillId="0" borderId="0" xfId="28" applyFont="1" applyBorder="1"/>
    <xf numFmtId="167" fontId="0" fillId="0" borderId="15" xfId="0" applyFont="1" applyBorder="1"/>
    <xf numFmtId="49" fontId="9" fillId="0" borderId="15" xfId="2" applyFont="1" applyFill="1" applyBorder="1" applyAlignment="1" applyProtection="1">
      <alignment horizontal="left" wrapText="1"/>
    </xf>
    <xf numFmtId="49" fontId="9" fillId="0" borderId="15" xfId="2" applyFont="1" applyFill="1" applyBorder="1" applyAlignment="1" applyProtection="1">
      <alignment horizontal="centerContinuous"/>
    </xf>
    <xf numFmtId="49" fontId="37" fillId="0" borderId="15" xfId="2" applyFont="1" applyFill="1" applyBorder="1" applyAlignment="1" applyProtection="1">
      <alignment horizontal="left" vertical="center"/>
    </xf>
    <xf numFmtId="49" fontId="38" fillId="0" borderId="15" xfId="2" applyFont="1" applyFill="1" applyBorder="1" applyAlignment="1" applyProtection="1">
      <alignment horizontal="left" vertical="center"/>
    </xf>
    <xf numFmtId="49" fontId="39" fillId="0" borderId="15" xfId="2" applyFont="1" applyFill="1" applyBorder="1" applyAlignment="1" applyProtection="1">
      <alignment horizontal="left" vertical="center"/>
    </xf>
    <xf numFmtId="49" fontId="9" fillId="0" borderId="15" xfId="2" applyFont="1" applyFill="1" applyBorder="1" applyAlignment="1">
      <alignment horizontal="left"/>
    </xf>
    <xf numFmtId="49" fontId="36" fillId="0" borderId="15" xfId="2" applyFont="1" applyFill="1" applyBorder="1" applyAlignment="1">
      <alignment horizontal="left" vertical="center"/>
    </xf>
    <xf numFmtId="170" fontId="0" fillId="0" borderId="0" xfId="0" applyNumberFormat="1" applyFont="1"/>
    <xf numFmtId="170" fontId="0" fillId="0" borderId="0" xfId="0" applyNumberFormat="1" applyFont="1" applyFill="1"/>
    <xf numFmtId="0" fontId="21" fillId="0" borderId="13" xfId="0" applyNumberFormat="1" applyFont="1" applyFill="1" applyBorder="1" applyAlignment="1">
      <alignment horizontal="center" vertical="center"/>
    </xf>
  </cellXfs>
  <cellStyles count="33">
    <cellStyle name="Accent1" xfId="32" builtinId="29"/>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4" builtinId="10" customBuiltin="1"/>
    <cellStyle name="Output" xfId="10" builtinId="21" customBuiltin="1"/>
    <cellStyle name="Percent" xfId="28" builtinId="5" customBuiltin="1"/>
    <cellStyle name="Smart Bold" xfId="17" xr:uid="{00000000-0005-0000-0000-000010000000}"/>
    <cellStyle name="Smart Bold 2" xfId="31" xr:uid="{ED85A182-1830-4115-9A7B-E30FAA153908}"/>
    <cellStyle name="Smart Forecast" xfId="18" xr:uid="{00000000-0005-0000-0000-000011000000}"/>
    <cellStyle name="Smart General" xfId="19" xr:uid="{00000000-0005-0000-0000-000012000000}"/>
    <cellStyle name="Smart Highlight" xfId="20" xr:uid="{00000000-0005-0000-0000-000013000000}"/>
    <cellStyle name="Smart Percent" xfId="21" xr:uid="{00000000-0005-0000-0000-000014000000}"/>
    <cellStyle name="Smart Source" xfId="22" xr:uid="{00000000-0005-0000-0000-000015000000}"/>
    <cellStyle name="Smart Subtitle 1" xfId="23" xr:uid="{00000000-0005-0000-0000-000016000000}"/>
    <cellStyle name="Smart Subtitle 2" xfId="24" xr:uid="{00000000-0005-0000-0000-000017000000}"/>
    <cellStyle name="Smart Subtitle 3" xfId="29" xr:uid="{00000000-0005-0000-0000-000018000000}"/>
    <cellStyle name="Smart Subtotal" xfId="25" xr:uid="{00000000-0005-0000-0000-000019000000}"/>
    <cellStyle name="Smart Title" xfId="26" xr:uid="{00000000-0005-0000-0000-00001A000000}"/>
    <cellStyle name="Smart Title 2" xfId="30" xr:uid="{3D7C11C4-C01B-4687-80ED-061869014A9B}"/>
    <cellStyle name="Smart Total" xfId="27" xr:uid="{00000000-0005-0000-0000-00001B000000}"/>
    <cellStyle name="Title" xfId="1" builtinId="15" customBuiltin="1"/>
    <cellStyle name="Total" xfId="16" builtinId="25" customBuiltin="1"/>
  </cellStyles>
  <dxfs count="63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numFmt numFmtId="169" formatCode="#,##0.00\ &quot;€&quot;"/>
    </dxf>
    <dxf>
      <numFmt numFmtId="167" formatCode="_(* #,##0_);_(* \(#,##0\);_(* &quot;-&quot;_);@_)"/>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numFmt numFmtId="169" formatCode="#,##0.00\ &quot;€&quot;"/>
    </dxf>
    <dxf>
      <numFmt numFmtId="167" formatCode="_(* #,##0_);_(* \(#,##0\);_(* &quot;-&quot;_);@_)"/>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numFmt numFmtId="169" formatCode="#,##0.00\ &quot;€&quot;"/>
    </dxf>
    <dxf>
      <numFmt numFmtId="167" formatCode="_(* #,##0_);_(* \(#,##0\);_(* &quot;-&quot;_);@_)"/>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numFmt numFmtId="169" formatCode="#,##0.00\ &quot;€&quot;"/>
    </dxf>
    <dxf>
      <numFmt numFmtId="167" formatCode="_(* #,##0_);_(* \(#,##0\);_(* &quot;-&quot;_);@_)"/>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numFmt numFmtId="169" formatCode="#,##0.00\ &quot;€&quot;"/>
    </dxf>
    <dxf>
      <numFmt numFmtId="167" formatCode="_(* #,##0_);_(* \(#,##0\);_(* &quot;-&quot;_);@_)"/>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numFmt numFmtId="169" formatCode="#,##0.00\ &quot;€&quot;"/>
    </dxf>
    <dxf>
      <numFmt numFmtId="167" formatCode="_(* #,##0_);_(* \(#,##0\);_(* &quot;-&quot;_);@_)"/>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numFmt numFmtId="169" formatCode="#,##0.00\ &quot;€&quot;"/>
    </dxf>
    <dxf>
      <numFmt numFmtId="167" formatCode="_(* #,##0_);_(* \(#,##0\);_(* &quot;-&quot;_);@_)"/>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numFmt numFmtId="169" formatCode="#,##0.00\ &quot;€&quot;"/>
    </dxf>
    <dxf>
      <numFmt numFmtId="167" formatCode="_(* #,##0_);_(* \(#,##0\);_(* &quot;-&quot;_);@_)"/>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numFmt numFmtId="170" formatCode="#,##0\ &quot;€&quot;"/>
    </dxf>
    <dxf>
      <numFmt numFmtId="167" formatCode="_(* #,##0_);_(* \(#,##0\);_(* &quot;-&quot;_);@_)"/>
    </dxf>
    <dxf>
      <numFmt numFmtId="169" formatCode="#,##0.00\ &quot;€&quot;"/>
    </dxf>
    <dxf>
      <protection locked="1"/>
    </dxf>
    <dxf>
      <protection locked="1"/>
    </dxf>
    <dxf>
      <protection locked="1"/>
    </dxf>
    <dxf>
      <protection locked="1"/>
    </dxf>
    <dxf>
      <protection locked="1"/>
    </dxf>
    <dxf>
      <protection locked="1"/>
    </dxf>
    <dxf>
      <protection locked="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numFmt numFmtId="0" formatCode="General"/>
    </dxf>
    <dxf>
      <numFmt numFmtId="169" formatCode="#,##0.00\ &quot;€&quot;"/>
    </dxf>
    <dxf>
      <protection locked="1"/>
    </dxf>
    <dxf>
      <protection locked="1"/>
    </dxf>
    <dxf>
      <protection locked="1"/>
    </dxf>
    <dxf>
      <protection locked="1"/>
    </dxf>
    <dxf>
      <protection locked="1"/>
    </dxf>
    <dxf>
      <protection locked="1"/>
    </dxf>
    <dxf>
      <protection locked="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70" formatCode="#,##0\ &quot;€&quot;"/>
    </dxf>
    <dxf>
      <numFmt numFmtId="169" formatCode="#,##0.00\ &quot;€&quot;"/>
    </dxf>
    <dxf>
      <protection locked="1"/>
    </dxf>
    <dxf>
      <protection locked="1"/>
    </dxf>
    <dxf>
      <protection locked="1"/>
    </dxf>
    <dxf>
      <protection locked="1"/>
    </dxf>
    <dxf>
      <protection locked="1"/>
    </dxf>
    <dxf>
      <protection locked="1"/>
    </dxf>
    <dxf>
      <protection locked="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70" formatCode="#,##0\ &quot;€&quot;"/>
    </dxf>
    <dxf>
      <numFmt numFmtId="169" formatCode="#,##0.00\ &quot;€&quot;"/>
    </dxf>
    <dxf>
      <protection locked="1"/>
    </dxf>
    <dxf>
      <protection locked="1"/>
    </dxf>
    <dxf>
      <protection locked="1"/>
    </dxf>
    <dxf>
      <protection locked="1"/>
    </dxf>
    <dxf>
      <protection locked="1"/>
    </dxf>
    <dxf>
      <protection locked="1"/>
    </dxf>
    <dxf>
      <protection locked="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protection locked="1"/>
    </dxf>
    <dxf>
      <protection locked="1"/>
    </dxf>
    <dxf>
      <numFmt numFmtId="170" formatCode="#,##0\ &quot;€&quot;"/>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70" formatCode="#,##0\ &quot;€&quot;"/>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protection locked="1"/>
    </dxf>
    <dxf>
      <protection locked="1"/>
    </dxf>
    <dxf>
      <protection locked="1"/>
    </dxf>
    <dxf>
      <numFmt numFmtId="170" formatCode="#,##0\ &quot;€&quot;"/>
    </dxf>
    <dxf>
      <alignment horizontal="center"/>
    </dxf>
    <dxf>
      <alignment horizontal="center"/>
    </dxf>
    <dxf>
      <numFmt numFmtId="170" formatCode="#,##0\ &quot;€&quo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protection locked="1"/>
    </dxf>
    <dxf>
      <protection locked="1"/>
    </dxf>
    <dxf>
      <protection locked="1"/>
    </dxf>
    <dxf>
      <protection locked="1"/>
    </dxf>
    <dxf>
      <protection locked="1"/>
    </dxf>
    <dxf>
      <protection locked="1"/>
    </dxf>
    <dxf>
      <protection locked="1"/>
    </dxf>
    <dxf>
      <protection locked="1"/>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9"/>
        <color theme="1"/>
        <name val="Calibri"/>
        <family val="2"/>
        <scheme val="minor"/>
      </font>
      <numFmt numFmtId="168" formatCode="0%_);\(0%\)"/>
    </dxf>
    <dxf>
      <font>
        <strike val="0"/>
        <outline val="0"/>
        <shadow val="0"/>
        <u val="none"/>
        <vertAlign val="baseline"/>
        <sz val="9"/>
      </font>
    </dxf>
    <dxf>
      <font>
        <b val="0"/>
        <i val="0"/>
        <strike val="0"/>
        <condense val="0"/>
        <extend val="0"/>
        <outline val="0"/>
        <shadow val="0"/>
        <u val="none"/>
        <vertAlign val="baseline"/>
        <sz val="9"/>
        <color theme="1"/>
        <name val="Calibri"/>
        <family val="2"/>
        <scheme val="minor"/>
      </font>
      <numFmt numFmtId="169" formatCode="#,##0.00\ &quot;€&quot;"/>
    </dxf>
    <dxf>
      <font>
        <strike val="0"/>
        <outline val="0"/>
        <shadow val="0"/>
        <u val="none"/>
        <vertAlign val="baseline"/>
        <sz val="9"/>
      </font>
      <numFmt numFmtId="170" formatCode="#,##0\ &quot;€&quot;"/>
    </dxf>
    <dxf>
      <font>
        <b val="0"/>
        <i val="0"/>
        <strike val="0"/>
        <condense val="0"/>
        <extend val="0"/>
        <outline val="0"/>
        <shadow val="0"/>
        <u val="none"/>
        <vertAlign val="baseline"/>
        <sz val="9"/>
        <color theme="1"/>
        <name val="Calibri"/>
        <family val="2"/>
        <scheme val="minor"/>
      </font>
      <numFmt numFmtId="0" formatCode="General"/>
    </dxf>
    <dxf>
      <font>
        <strike val="0"/>
        <outline val="0"/>
        <shadow val="0"/>
        <u val="none"/>
        <vertAlign val="baseline"/>
        <sz val="9"/>
      </font>
    </dxf>
    <dxf>
      <font>
        <b val="0"/>
        <i val="0"/>
        <strike val="0"/>
        <condense val="0"/>
        <extend val="0"/>
        <outline val="0"/>
        <shadow val="0"/>
        <u val="none"/>
        <vertAlign val="baseline"/>
        <sz val="9"/>
        <color theme="1"/>
        <name val="Calibri"/>
        <family val="2"/>
        <scheme val="minor"/>
      </font>
      <numFmt numFmtId="0" formatCode="General"/>
    </dxf>
    <dxf>
      <font>
        <strike val="0"/>
        <outline val="0"/>
        <shadow val="0"/>
        <u val="none"/>
        <vertAlign val="baseline"/>
        <sz val="9"/>
      </font>
    </dxf>
    <dxf>
      <font>
        <strike val="0"/>
        <outline val="0"/>
        <shadow val="0"/>
        <u val="none"/>
        <vertAlign val="baseline"/>
        <sz val="9"/>
      </font>
    </dxf>
    <dxf>
      <font>
        <strike val="0"/>
        <outline val="0"/>
        <shadow val="0"/>
        <u val="none"/>
        <vertAlign val="baseline"/>
        <sz val="9"/>
      </font>
    </dxf>
    <dxf>
      <font>
        <b val="0"/>
        <strike val="0"/>
        <outline val="0"/>
        <shadow val="0"/>
        <u val="none"/>
        <vertAlign val="baseline"/>
        <sz val="9"/>
      </font>
    </dxf>
    <dxf>
      <numFmt numFmtId="170" formatCode="#,##0\ &quot;€&quot;"/>
    </dxf>
    <dxf>
      <numFmt numFmtId="170" formatCode="#,##0\ &quot;€&quot;"/>
    </dxf>
    <dxf>
      <font>
        <sz val="9"/>
      </font>
    </dxf>
    <dxf>
      <font>
        <sz val="9"/>
      </font>
    </dxf>
    <dxf>
      <font>
        <sz val="9"/>
      </font>
    </dxf>
    <dxf>
      <font>
        <sz val="9"/>
      </font>
    </dxf>
    <dxf>
      <font>
        <sz val="9"/>
      </font>
    </dxf>
    <dxf>
      <font>
        <sz val="9"/>
      </font>
    </dxf>
    <dxf>
      <numFmt numFmtId="169" formatCode="#,##0.00\ &quot;€&quo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7" formatCode="_(* #,##0_);_(* \(#,##0\);_(* &quot;-&quot;_);@_)"/>
    </dxf>
    <dxf>
      <fill>
        <patternFill>
          <bgColor theme="0" tint="-0.14996795556505021"/>
        </patternFill>
      </fill>
    </dxf>
    <dxf>
      <font>
        <sz val="9"/>
      </font>
    </dxf>
    <dxf>
      <font>
        <sz val="9"/>
      </font>
    </dxf>
    <dxf>
      <font>
        <sz val="9"/>
      </font>
    </dxf>
    <dxf>
      <font>
        <sz val="9"/>
      </font>
    </dxf>
    <dxf>
      <font>
        <sz val="9"/>
      </font>
    </dxf>
    <dxf>
      <font>
        <sz val="9"/>
      </font>
    </dxf>
    <dxf>
      <font>
        <sz val="9"/>
      </font>
    </dxf>
    <dxf>
      <font>
        <sz val="9"/>
      </font>
    </dxf>
    <dxf>
      <font>
        <sz val="9"/>
      </font>
    </dxf>
    <dxf>
      <font>
        <b val="0"/>
        <i val="0"/>
        <strike val="0"/>
        <condense val="0"/>
        <extend val="0"/>
        <outline val="0"/>
        <shadow val="0"/>
        <u val="none"/>
        <vertAlign val="baseline"/>
        <sz val="11"/>
        <color theme="1"/>
        <name val="Calibri"/>
        <family val="2"/>
        <scheme val="minor"/>
      </font>
      <numFmt numFmtId="169" formatCode="#,##0.00\ &quot;€&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7" formatCode="_(* #,##0_);_(* \(#,##0\);_(* &quot;-&quot;_);@_)"/>
    </dxf>
    <dxf>
      <font>
        <b val="0"/>
        <i val="0"/>
        <strike val="0"/>
        <condense val="0"/>
        <extend val="0"/>
        <outline val="0"/>
        <shadow val="0"/>
        <u val="none"/>
        <vertAlign val="baseline"/>
        <sz val="11"/>
        <color theme="1"/>
        <name val="Calibri"/>
        <family val="2"/>
        <scheme val="minor"/>
      </font>
      <numFmt numFmtId="167" formatCode="_(* #,##0_);_(* \(#,##0\);_(* &quot;-&quot;_);@_)"/>
    </dxf>
    <dxf>
      <font>
        <b val="0"/>
        <i val="0"/>
        <strike val="0"/>
        <condense val="0"/>
        <extend val="0"/>
        <outline val="0"/>
        <shadow val="0"/>
        <u val="none"/>
        <vertAlign val="baseline"/>
        <sz val="11"/>
        <color theme="1"/>
        <name val="Calibri"/>
        <family val="2"/>
        <scheme val="minor"/>
      </font>
      <numFmt numFmtId="167" formatCode="_(* #,##0_);_(* \(#,##0\);_(* &quot;-&quot;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[business-case-data.xlsx]Overview!PivotTable1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it-IT" sz="1000"/>
              <a:t>Sales per Product Category</a:t>
            </a:r>
          </a:p>
        </c:rich>
      </c:tx>
      <c:layout>
        <c:manualLayout>
          <c:xMode val="edge"/>
          <c:yMode val="edge"/>
          <c:x val="0.24859715321845902"/>
          <c:y val="3.270643846843732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it-IT"/>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60000"/>
              <a:lumOff val="40000"/>
            </a:schemeClr>
          </a:solidFill>
          <a:ln w="9525" cap="flat" cmpd="sng" algn="ctr">
            <a:solidFill>
              <a:sysClr val="windowText" lastClr="000000"/>
            </a:solidFill>
            <a:round/>
          </a:ln>
          <a:effectLst/>
        </c:spPr>
        <c:dLbl>
          <c:idx val="0"/>
          <c:layout>
            <c:manualLayout>
              <c:x val="0.20363805896526102"/>
              <c:y val="-0.23393012010050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lumMod val="60000"/>
              <a:lumOff val="40000"/>
            </a:schemeClr>
          </a:solidFill>
          <a:ln w="9525" cap="flat" cmpd="sng" algn="ctr">
            <a:solidFill>
              <a:sysClr val="windowText" lastClr="000000"/>
            </a:solidFill>
            <a:round/>
          </a:ln>
          <a:effectLst/>
        </c:spPr>
        <c:dLbl>
          <c:idx val="0"/>
          <c:layout>
            <c:manualLayout>
              <c:x val="-0.31854563114376094"/>
              <c:y val="-1.550658603370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lumMod val="60000"/>
              <a:lumOff val="40000"/>
            </a:schemeClr>
          </a:solidFill>
          <a:ln w="9525" cap="flat" cmpd="sng" algn="ctr">
            <a:solidFill>
              <a:sysClr val="windowText" lastClr="000000"/>
            </a:solidFill>
            <a:round/>
          </a:ln>
          <a:effectLst/>
        </c:spPr>
        <c:dLbl>
          <c:idx val="0"/>
          <c:layout>
            <c:manualLayout>
              <c:x val="-0.16647414843803732"/>
              <c:y val="0.201032904461353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601366784721894"/>
          <c:y val="0.24367429229075072"/>
          <c:w val="0.40797292849002204"/>
          <c:h val="0.6393075668380569"/>
        </c:manualLayout>
      </c:layout>
      <c:doughnutChart>
        <c:varyColors val="1"/>
        <c:ser>
          <c:idx val="0"/>
          <c:order val="0"/>
          <c:tx>
            <c:strRef>
              <c:f>Overview!$B$21</c:f>
              <c:strCache>
                <c:ptCount val="1"/>
                <c:pt idx="0">
                  <c:v>Total</c:v>
                </c:pt>
              </c:strCache>
            </c:strRef>
          </c:tx>
          <c:spPr>
            <a:ln>
              <a:solidFill>
                <a:sysClr val="windowText" lastClr="000000"/>
              </a:solidFill>
            </a:ln>
          </c:spPr>
          <c:dPt>
            <c:idx val="0"/>
            <c:bubble3D val="0"/>
            <c:spPr>
              <a:solidFill>
                <a:schemeClr val="accent1">
                  <a:lumMod val="60000"/>
                  <a:lumOff val="40000"/>
                </a:schemeClr>
              </a:solidFill>
              <a:ln w="9525" cap="flat" cmpd="sng" algn="ctr">
                <a:solidFill>
                  <a:sysClr val="windowText" lastClr="000000"/>
                </a:solidFill>
                <a:round/>
              </a:ln>
              <a:effectLst/>
            </c:spPr>
            <c:extLst>
              <c:ext xmlns:c16="http://schemas.microsoft.com/office/drawing/2014/chart" uri="{C3380CC4-5D6E-409C-BE32-E72D297353CC}">
                <c16:uniqueId val="{00000002-F98C-4FD9-949B-0ECEF501AE24}"/>
              </c:ext>
            </c:extLst>
          </c:dPt>
          <c:dPt>
            <c:idx val="1"/>
            <c:bubble3D val="0"/>
            <c:spPr>
              <a:solidFill>
                <a:schemeClr val="accent6">
                  <a:lumMod val="60000"/>
                  <a:lumOff val="40000"/>
                </a:schemeClr>
              </a:solidFill>
              <a:ln w="9525" cap="flat" cmpd="sng" algn="ctr">
                <a:solidFill>
                  <a:sysClr val="windowText" lastClr="000000"/>
                </a:solidFill>
                <a:round/>
              </a:ln>
              <a:effectLst/>
            </c:spPr>
            <c:extLst>
              <c:ext xmlns:c16="http://schemas.microsoft.com/office/drawing/2014/chart" uri="{C3380CC4-5D6E-409C-BE32-E72D297353CC}">
                <c16:uniqueId val="{00000004-F98C-4FD9-949B-0ECEF501AE24}"/>
              </c:ext>
            </c:extLst>
          </c:dPt>
          <c:dPt>
            <c:idx val="2"/>
            <c:bubble3D val="0"/>
            <c:spPr>
              <a:solidFill>
                <a:schemeClr val="accent2">
                  <a:lumMod val="60000"/>
                  <a:lumOff val="40000"/>
                </a:schemeClr>
              </a:solidFill>
              <a:ln w="9525" cap="flat" cmpd="sng" algn="ctr">
                <a:solidFill>
                  <a:sysClr val="windowText" lastClr="000000"/>
                </a:solidFill>
                <a:round/>
              </a:ln>
              <a:effectLst/>
            </c:spPr>
            <c:extLst>
              <c:ext xmlns:c16="http://schemas.microsoft.com/office/drawing/2014/chart" uri="{C3380CC4-5D6E-409C-BE32-E72D297353CC}">
                <c16:uniqueId val="{00000003-F98C-4FD9-949B-0ECEF501AE24}"/>
              </c:ext>
            </c:extLst>
          </c:dPt>
          <c:dLbls>
            <c:dLbl>
              <c:idx val="0"/>
              <c:layout>
                <c:manualLayout>
                  <c:x val="0.20363805896526102"/>
                  <c:y val="-0.2339301201005036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98C-4FD9-949B-0ECEF501AE24}"/>
                </c:ext>
              </c:extLst>
            </c:dLbl>
            <c:dLbl>
              <c:idx val="1"/>
              <c:layout>
                <c:manualLayout>
                  <c:x val="-0.16647414843803732"/>
                  <c:y val="0.2010329044613535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98C-4FD9-949B-0ECEF501AE24}"/>
                </c:ext>
              </c:extLst>
            </c:dLbl>
            <c:dLbl>
              <c:idx val="2"/>
              <c:layout>
                <c:manualLayout>
                  <c:x val="-0.31854563114376094"/>
                  <c:y val="-1.550658603370698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8C-4FD9-949B-0ECEF501AE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t-IT"/>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Overview!$A$22:$A$25</c:f>
              <c:strCache>
                <c:ptCount val="3"/>
                <c:pt idx="0">
                  <c:v>Glass</c:v>
                </c:pt>
                <c:pt idx="1">
                  <c:v>Paper</c:v>
                </c:pt>
                <c:pt idx="2">
                  <c:v>Plastic</c:v>
                </c:pt>
              </c:strCache>
            </c:strRef>
          </c:cat>
          <c:val>
            <c:numRef>
              <c:f>Overview!$B$22:$B$25</c:f>
              <c:numCache>
                <c:formatCode>#,##0\ "€"</c:formatCode>
                <c:ptCount val="3"/>
                <c:pt idx="0">
                  <c:v>23907020.689706784</c:v>
                </c:pt>
                <c:pt idx="1">
                  <c:v>11002596.797003029</c:v>
                </c:pt>
                <c:pt idx="2">
                  <c:v>4652120.6303840308</c:v>
                </c:pt>
              </c:numCache>
            </c:numRef>
          </c:val>
          <c:extLst>
            <c:ext xmlns:c16="http://schemas.microsoft.com/office/drawing/2014/chart" uri="{C3380CC4-5D6E-409C-BE32-E72D297353CC}">
              <c16:uniqueId val="{00000000-F98C-4FD9-949B-0ECEF501AE24}"/>
            </c:ext>
          </c:extLst>
        </c:ser>
        <c:dLbls>
          <c:showLegendKey val="0"/>
          <c:showVal val="0"/>
          <c:showCatName val="1"/>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1">
          <a:lumMod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[business-case-data.xlsx]Countries!PivotTable15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000">
                <a:solidFill>
                  <a:schemeClr val="bg1">
                    <a:lumMod val="50000"/>
                  </a:schemeClr>
                </a:solidFill>
              </a:rPr>
              <a:t>Sales Distribution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prstDash val="sysDash"/>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prstDash val="sysDash"/>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cmpd="sng">
            <a:solidFill>
              <a:schemeClr val="accent1"/>
            </a:solidFill>
            <a:prstDash val="sysDash"/>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prstDash val="sysDash"/>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prstDash val="sysDash"/>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prstDash val="sysDash"/>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prstDash val="sysDash"/>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prstDash val="sysDash"/>
            <a:round/>
            <a:tailEnd type="triangle"/>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Countries!$K$34:$K$36</c:f>
              <c:strCache>
                <c:ptCount val="1"/>
                <c:pt idx="0">
                  <c:v>China - Apac</c:v>
                </c:pt>
              </c:strCache>
            </c:strRef>
          </c:tx>
          <c:spPr>
            <a:ln w="28575" cap="rnd" cmpd="sng">
              <a:solidFill>
                <a:schemeClr val="accent1"/>
              </a:solidFill>
              <a:prstDash val="sysDash"/>
              <a:round/>
              <a:tailEnd type="triangle"/>
            </a:ln>
            <a:effectLst/>
          </c:spPr>
          <c:marker>
            <c:symbol val="none"/>
          </c:marker>
          <c:cat>
            <c:strRef>
              <c:f>Countries!$J$37:$J$40</c:f>
              <c:strCache>
                <c:ptCount val="4"/>
                <c:pt idx="0">
                  <c:v>2016</c:v>
                </c:pt>
                <c:pt idx="1">
                  <c:v>2017</c:v>
                </c:pt>
                <c:pt idx="2">
                  <c:v>2018</c:v>
                </c:pt>
                <c:pt idx="3">
                  <c:v>2019</c:v>
                </c:pt>
              </c:strCache>
            </c:strRef>
          </c:cat>
          <c:val>
            <c:numRef>
              <c:f>Countries!$K$37:$K$40</c:f>
              <c:numCache>
                <c:formatCode>#,##0\ "€"</c:formatCode>
                <c:ptCount val="4"/>
                <c:pt idx="0">
                  <c:v>0</c:v>
                </c:pt>
                <c:pt idx="1">
                  <c:v>0</c:v>
                </c:pt>
                <c:pt idx="2">
                  <c:v>0</c:v>
                </c:pt>
                <c:pt idx="3">
                  <c:v>500000</c:v>
                </c:pt>
              </c:numCache>
            </c:numRef>
          </c:val>
          <c:smooth val="0"/>
          <c:extLst>
            <c:ext xmlns:c16="http://schemas.microsoft.com/office/drawing/2014/chart" uri="{C3380CC4-5D6E-409C-BE32-E72D297353CC}">
              <c16:uniqueId val="{00000000-56A2-49BF-AD28-22BE14BA5C30}"/>
            </c:ext>
          </c:extLst>
        </c:ser>
        <c:ser>
          <c:idx val="1"/>
          <c:order val="1"/>
          <c:tx>
            <c:strRef>
              <c:f>Countries!$L$34:$L$36</c:f>
              <c:strCache>
                <c:ptCount val="1"/>
                <c:pt idx="0">
                  <c:v>France - Europe</c:v>
                </c:pt>
              </c:strCache>
            </c:strRef>
          </c:tx>
          <c:spPr>
            <a:ln w="28575" cap="rnd">
              <a:solidFill>
                <a:schemeClr val="accent2"/>
              </a:solidFill>
              <a:prstDash val="sysDash"/>
              <a:round/>
              <a:tailEnd type="triangle"/>
            </a:ln>
            <a:effectLst/>
          </c:spPr>
          <c:marker>
            <c:symbol val="none"/>
          </c:marker>
          <c:cat>
            <c:strRef>
              <c:f>Countries!$J$37:$J$40</c:f>
              <c:strCache>
                <c:ptCount val="4"/>
                <c:pt idx="0">
                  <c:v>2016</c:v>
                </c:pt>
                <c:pt idx="1">
                  <c:v>2017</c:v>
                </c:pt>
                <c:pt idx="2">
                  <c:v>2018</c:v>
                </c:pt>
                <c:pt idx="3">
                  <c:v>2019</c:v>
                </c:pt>
              </c:strCache>
            </c:strRef>
          </c:cat>
          <c:val>
            <c:numRef>
              <c:f>Countries!$L$37:$L$40</c:f>
              <c:numCache>
                <c:formatCode>#,##0\ "€"</c:formatCode>
                <c:ptCount val="4"/>
                <c:pt idx="0">
                  <c:v>950000</c:v>
                </c:pt>
                <c:pt idx="1">
                  <c:v>998110.7322094501</c:v>
                </c:pt>
                <c:pt idx="2">
                  <c:v>1056662.2495100861</c:v>
                </c:pt>
                <c:pt idx="3">
                  <c:v>1134029.9185641655</c:v>
                </c:pt>
              </c:numCache>
            </c:numRef>
          </c:val>
          <c:smooth val="0"/>
          <c:extLst>
            <c:ext xmlns:c16="http://schemas.microsoft.com/office/drawing/2014/chart" uri="{C3380CC4-5D6E-409C-BE32-E72D297353CC}">
              <c16:uniqueId val="{0000001E-4EA4-4D6B-94BA-81C7048C9CD5}"/>
            </c:ext>
          </c:extLst>
        </c:ser>
        <c:ser>
          <c:idx val="2"/>
          <c:order val="2"/>
          <c:tx>
            <c:strRef>
              <c:f>Countries!$M$34:$M$36</c:f>
              <c:strCache>
                <c:ptCount val="1"/>
                <c:pt idx="0">
                  <c:v>Germany - Europe</c:v>
                </c:pt>
              </c:strCache>
            </c:strRef>
          </c:tx>
          <c:spPr>
            <a:ln w="28575" cap="rnd">
              <a:solidFill>
                <a:schemeClr val="accent3"/>
              </a:solidFill>
              <a:prstDash val="sysDash"/>
              <a:round/>
              <a:tailEnd type="triangle"/>
            </a:ln>
            <a:effectLst/>
          </c:spPr>
          <c:marker>
            <c:symbol val="none"/>
          </c:marker>
          <c:cat>
            <c:strRef>
              <c:f>Countries!$J$37:$J$40</c:f>
              <c:strCache>
                <c:ptCount val="4"/>
                <c:pt idx="0">
                  <c:v>2016</c:v>
                </c:pt>
                <c:pt idx="1">
                  <c:v>2017</c:v>
                </c:pt>
                <c:pt idx="2">
                  <c:v>2018</c:v>
                </c:pt>
                <c:pt idx="3">
                  <c:v>2019</c:v>
                </c:pt>
              </c:strCache>
            </c:strRef>
          </c:cat>
          <c:val>
            <c:numRef>
              <c:f>Countries!$M$37:$M$40</c:f>
              <c:numCache>
                <c:formatCode>#,##0\ "€"</c:formatCode>
                <c:ptCount val="4"/>
                <c:pt idx="0">
                  <c:v>2700000</c:v>
                </c:pt>
                <c:pt idx="1">
                  <c:v>2890924.0465451493</c:v>
                </c:pt>
                <c:pt idx="2">
                  <c:v>1765340.0390293095</c:v>
                </c:pt>
                <c:pt idx="3">
                  <c:v>1500487.1093241042</c:v>
                </c:pt>
              </c:numCache>
            </c:numRef>
          </c:val>
          <c:smooth val="0"/>
          <c:extLst>
            <c:ext xmlns:c16="http://schemas.microsoft.com/office/drawing/2014/chart" uri="{C3380CC4-5D6E-409C-BE32-E72D297353CC}">
              <c16:uniqueId val="{00000027-4EA4-4D6B-94BA-81C7048C9CD5}"/>
            </c:ext>
          </c:extLst>
        </c:ser>
        <c:ser>
          <c:idx val="3"/>
          <c:order val="3"/>
          <c:tx>
            <c:strRef>
              <c:f>Countries!$N$34:$N$36</c:f>
              <c:strCache>
                <c:ptCount val="1"/>
                <c:pt idx="0">
                  <c:v>Italy - Europe</c:v>
                </c:pt>
              </c:strCache>
            </c:strRef>
          </c:tx>
          <c:spPr>
            <a:ln w="28575" cap="rnd">
              <a:solidFill>
                <a:schemeClr val="accent4"/>
              </a:solidFill>
              <a:prstDash val="sysDash"/>
              <a:round/>
              <a:tailEnd type="triangle"/>
            </a:ln>
            <a:effectLst/>
          </c:spPr>
          <c:marker>
            <c:symbol val="none"/>
          </c:marker>
          <c:cat>
            <c:strRef>
              <c:f>Countries!$J$37:$J$40</c:f>
              <c:strCache>
                <c:ptCount val="4"/>
                <c:pt idx="0">
                  <c:v>2016</c:v>
                </c:pt>
                <c:pt idx="1">
                  <c:v>2017</c:v>
                </c:pt>
                <c:pt idx="2">
                  <c:v>2018</c:v>
                </c:pt>
                <c:pt idx="3">
                  <c:v>2019</c:v>
                </c:pt>
              </c:strCache>
            </c:strRef>
          </c:cat>
          <c:val>
            <c:numRef>
              <c:f>Countries!$N$37:$N$40</c:f>
              <c:numCache>
                <c:formatCode>#,##0\ "€"</c:formatCode>
                <c:ptCount val="4"/>
                <c:pt idx="0">
                  <c:v>3550000</c:v>
                </c:pt>
                <c:pt idx="1">
                  <c:v>3782457.4447997729</c:v>
                </c:pt>
                <c:pt idx="2">
                  <c:v>4095420.7515958711</c:v>
                </c:pt>
                <c:pt idx="3">
                  <c:v>4358332.5824459773</c:v>
                </c:pt>
              </c:numCache>
            </c:numRef>
          </c:val>
          <c:smooth val="0"/>
          <c:extLst>
            <c:ext xmlns:c16="http://schemas.microsoft.com/office/drawing/2014/chart" uri="{C3380CC4-5D6E-409C-BE32-E72D297353CC}">
              <c16:uniqueId val="{00000028-4EA4-4D6B-94BA-81C7048C9CD5}"/>
            </c:ext>
          </c:extLst>
        </c:ser>
        <c:ser>
          <c:idx val="4"/>
          <c:order val="4"/>
          <c:tx>
            <c:strRef>
              <c:f>Countries!$O$34:$O$36</c:f>
              <c:strCache>
                <c:ptCount val="1"/>
                <c:pt idx="0">
                  <c:v>Japan - Apac</c:v>
                </c:pt>
              </c:strCache>
            </c:strRef>
          </c:tx>
          <c:spPr>
            <a:ln w="28575" cap="rnd">
              <a:solidFill>
                <a:schemeClr val="accent5"/>
              </a:solidFill>
              <a:prstDash val="sysDash"/>
              <a:round/>
              <a:tailEnd type="triangle"/>
            </a:ln>
            <a:effectLst/>
          </c:spPr>
          <c:marker>
            <c:symbol val="none"/>
          </c:marker>
          <c:cat>
            <c:strRef>
              <c:f>Countries!$J$37:$J$40</c:f>
              <c:strCache>
                <c:ptCount val="4"/>
                <c:pt idx="0">
                  <c:v>2016</c:v>
                </c:pt>
                <c:pt idx="1">
                  <c:v>2017</c:v>
                </c:pt>
                <c:pt idx="2">
                  <c:v>2018</c:v>
                </c:pt>
                <c:pt idx="3">
                  <c:v>2019</c:v>
                </c:pt>
              </c:strCache>
            </c:strRef>
          </c:cat>
          <c:val>
            <c:numRef>
              <c:f>Countries!$O$37:$O$40</c:f>
              <c:numCache>
                <c:formatCode>#,##0\ "€"</c:formatCode>
                <c:ptCount val="4"/>
                <c:pt idx="0">
                  <c:v>0</c:v>
                </c:pt>
                <c:pt idx="1">
                  <c:v>0</c:v>
                </c:pt>
                <c:pt idx="2">
                  <c:v>600000</c:v>
                </c:pt>
                <c:pt idx="3">
                  <c:v>850000</c:v>
                </c:pt>
              </c:numCache>
            </c:numRef>
          </c:val>
          <c:smooth val="0"/>
          <c:extLst>
            <c:ext xmlns:c16="http://schemas.microsoft.com/office/drawing/2014/chart" uri="{C3380CC4-5D6E-409C-BE32-E72D297353CC}">
              <c16:uniqueId val="{00000029-4EA4-4D6B-94BA-81C7048C9CD5}"/>
            </c:ext>
          </c:extLst>
        </c:ser>
        <c:ser>
          <c:idx val="5"/>
          <c:order val="5"/>
          <c:tx>
            <c:strRef>
              <c:f>Countries!$P$34:$P$36</c:f>
              <c:strCache>
                <c:ptCount val="1"/>
                <c:pt idx="0">
                  <c:v>USA - North America</c:v>
                </c:pt>
              </c:strCache>
            </c:strRef>
          </c:tx>
          <c:spPr>
            <a:ln w="28575" cap="rnd">
              <a:solidFill>
                <a:schemeClr val="accent6"/>
              </a:solidFill>
              <a:prstDash val="sysDash"/>
              <a:round/>
              <a:tailEnd type="triangle"/>
            </a:ln>
            <a:effectLst/>
          </c:spPr>
          <c:marker>
            <c:symbol val="none"/>
          </c:marker>
          <c:cat>
            <c:strRef>
              <c:f>Countries!$J$37:$J$40</c:f>
              <c:strCache>
                <c:ptCount val="4"/>
                <c:pt idx="0">
                  <c:v>2016</c:v>
                </c:pt>
                <c:pt idx="1">
                  <c:v>2017</c:v>
                </c:pt>
                <c:pt idx="2">
                  <c:v>2018</c:v>
                </c:pt>
                <c:pt idx="3">
                  <c:v>2019</c:v>
                </c:pt>
              </c:strCache>
            </c:strRef>
          </c:cat>
          <c:val>
            <c:numRef>
              <c:f>Countries!$P$37:$P$40</c:f>
              <c:numCache>
                <c:formatCode>#,##0\ "€"</c:formatCode>
                <c:ptCount val="4"/>
                <c:pt idx="0">
                  <c:v>2000000</c:v>
                </c:pt>
                <c:pt idx="1">
                  <c:v>2134812.9885731451</c:v>
                </c:pt>
                <c:pt idx="2">
                  <c:v>2257144.8675439651</c:v>
                </c:pt>
                <c:pt idx="3">
                  <c:v>2438015.3869528458</c:v>
                </c:pt>
              </c:numCache>
            </c:numRef>
          </c:val>
          <c:smooth val="0"/>
          <c:extLst>
            <c:ext xmlns:c16="http://schemas.microsoft.com/office/drawing/2014/chart" uri="{C3380CC4-5D6E-409C-BE32-E72D297353CC}">
              <c16:uniqueId val="{0000002A-4EA4-4D6B-94BA-81C7048C9CD5}"/>
            </c:ext>
          </c:extLst>
        </c:ser>
        <c:dLbls>
          <c:showLegendKey val="0"/>
          <c:showVal val="0"/>
          <c:showCatName val="0"/>
          <c:showSerName val="0"/>
          <c:showPercent val="0"/>
          <c:showBubbleSize val="0"/>
        </c:dLbls>
        <c:smooth val="0"/>
        <c:axId val="1703943135"/>
        <c:axId val="1650595343"/>
      </c:lineChart>
      <c:catAx>
        <c:axId val="170394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50595343"/>
        <c:crosses val="autoZero"/>
        <c:auto val="1"/>
        <c:lblAlgn val="ctr"/>
        <c:lblOffset val="100"/>
        <c:noMultiLvlLbl val="0"/>
      </c:catAx>
      <c:valAx>
        <c:axId val="165059534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70394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[business-case-data.xlsx]Hidden!PivotTable2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000">
                <a:solidFill>
                  <a:schemeClr val="bg1">
                    <a:lumMod val="50000"/>
                  </a:schemeClr>
                </a:solidFill>
              </a:rPr>
              <a:t>Net</a:t>
            </a:r>
            <a:r>
              <a:rPr lang="it-IT" sz="1000" baseline="0">
                <a:solidFill>
                  <a:schemeClr val="bg1">
                    <a:lumMod val="50000"/>
                  </a:schemeClr>
                </a:solidFill>
              </a:rPr>
              <a:t> Sales Distribution by Customer over Time</a:t>
            </a:r>
            <a:endParaRPr lang="it-IT" sz="10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cmpd="sng">
            <a:solidFill>
              <a:schemeClr val="accent1"/>
            </a:solidFill>
            <a:prstDash val="dash"/>
            <a:round/>
            <a:tailEnd type="triangle"/>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cmpd="thickThin">
            <a:solidFill>
              <a:schemeClr val="accent1"/>
            </a:solidFill>
            <a:round/>
            <a:tailEnd type="triangle"/>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cmpd="thickThin">
            <a:solidFill>
              <a:schemeClr val="accent1"/>
            </a:solidFill>
            <a:round/>
            <a:tailEnd type="triangle"/>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cmpd="thickThin">
            <a:solidFill>
              <a:schemeClr val="accent1"/>
            </a:solidFill>
            <a:round/>
            <a:tailEnd type="triangle"/>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prstDash val="sysDot"/>
            <a:round/>
            <a:tailEnd type="triangle"/>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prstDash val="sysDot"/>
            <a:round/>
            <a:tailEnd type="triangle"/>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cmpd="thickThin">
            <a:solidFill>
              <a:schemeClr val="accent1"/>
            </a:solidFill>
            <a:round/>
            <a:tailEnd type="triangle"/>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cmpd="thickThin">
            <a:solidFill>
              <a:schemeClr val="accent1"/>
            </a:solidFill>
            <a:round/>
            <a:tailEnd type="triangle"/>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cmpd="sng">
            <a:solidFill>
              <a:schemeClr val="accent1"/>
            </a:solidFill>
            <a:prstDash val="dash"/>
            <a:round/>
            <a:tailEnd type="triangle"/>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cmpd="thickThin">
            <a:solidFill>
              <a:schemeClr val="accent1"/>
            </a:solidFill>
            <a:round/>
            <a:tailEnd type="triangle"/>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Hidden!$B$2:$B$5</c:f>
              <c:strCache>
                <c:ptCount val="1"/>
                <c:pt idx="0">
                  <c:v>Customer 4 - Europe - Italy</c:v>
                </c:pt>
              </c:strCache>
            </c:strRef>
          </c:tx>
          <c:spPr>
            <a:ln w="28575" cap="rnd" cmpd="thickThin">
              <a:solidFill>
                <a:schemeClr val="accent1"/>
              </a:solidFill>
              <a:round/>
              <a:tailEnd type="triangle"/>
            </a:ln>
            <a:effectLst/>
          </c:spPr>
          <c:marker>
            <c:symbol val="circle"/>
            <c:size val="5"/>
            <c:spPr>
              <a:solidFill>
                <a:schemeClr val="accent1"/>
              </a:solidFill>
              <a:ln w="9525">
                <a:solidFill>
                  <a:schemeClr val="accent1"/>
                </a:solidFill>
              </a:ln>
              <a:effectLst/>
            </c:spPr>
          </c:marker>
          <c:cat>
            <c:strRef>
              <c:f>Hidden!$A$6:$A$10</c:f>
              <c:strCache>
                <c:ptCount val="4"/>
                <c:pt idx="0">
                  <c:v>2016</c:v>
                </c:pt>
                <c:pt idx="1">
                  <c:v>2017</c:v>
                </c:pt>
                <c:pt idx="2">
                  <c:v>2018</c:v>
                </c:pt>
                <c:pt idx="3">
                  <c:v>2019</c:v>
                </c:pt>
              </c:strCache>
            </c:strRef>
          </c:cat>
          <c:val>
            <c:numRef>
              <c:f>Hidden!$B$6:$B$10</c:f>
              <c:numCache>
                <c:formatCode>#,##0\ "€"</c:formatCode>
                <c:ptCount val="4"/>
                <c:pt idx="0">
                  <c:v>2000000</c:v>
                </c:pt>
                <c:pt idx="1">
                  <c:v>2117130.546594508</c:v>
                </c:pt>
                <c:pt idx="2">
                  <c:v>2309766.0880413447</c:v>
                </c:pt>
                <c:pt idx="3">
                  <c:v>2446976.9894645228</c:v>
                </c:pt>
              </c:numCache>
            </c:numRef>
          </c:val>
          <c:smooth val="0"/>
          <c:extLst>
            <c:ext xmlns:c16="http://schemas.microsoft.com/office/drawing/2014/chart" uri="{C3380CC4-5D6E-409C-BE32-E72D297353CC}">
              <c16:uniqueId val="{00000000-7B35-454A-B87A-2CA5FF3392B2}"/>
            </c:ext>
          </c:extLst>
        </c:ser>
        <c:ser>
          <c:idx val="1"/>
          <c:order val="1"/>
          <c:tx>
            <c:strRef>
              <c:f>Hidden!$C$2:$C$5</c:f>
              <c:strCache>
                <c:ptCount val="1"/>
                <c:pt idx="0">
                  <c:v>Customer 7 - Europe - Germany</c:v>
                </c:pt>
              </c:strCache>
            </c:strRef>
          </c:tx>
          <c:spPr>
            <a:ln w="28575" cap="rnd" cmpd="thickThin">
              <a:solidFill>
                <a:schemeClr val="accent2"/>
              </a:solidFill>
              <a:round/>
              <a:tailEnd type="triangle"/>
            </a:ln>
            <a:effectLst/>
          </c:spPr>
          <c:marker>
            <c:symbol val="circle"/>
            <c:size val="5"/>
            <c:spPr>
              <a:solidFill>
                <a:schemeClr val="accent2"/>
              </a:solidFill>
              <a:ln w="9525">
                <a:solidFill>
                  <a:schemeClr val="accent2"/>
                </a:solidFill>
              </a:ln>
              <a:effectLst/>
            </c:spPr>
          </c:marker>
          <c:cat>
            <c:strRef>
              <c:f>Hidden!$A$6:$A$10</c:f>
              <c:strCache>
                <c:ptCount val="4"/>
                <c:pt idx="0">
                  <c:v>2016</c:v>
                </c:pt>
                <c:pt idx="1">
                  <c:v>2017</c:v>
                </c:pt>
                <c:pt idx="2">
                  <c:v>2018</c:v>
                </c:pt>
                <c:pt idx="3">
                  <c:v>2019</c:v>
                </c:pt>
              </c:strCache>
            </c:strRef>
          </c:cat>
          <c:val>
            <c:numRef>
              <c:f>Hidden!$C$6:$C$10</c:f>
              <c:numCache>
                <c:formatCode>#,##0\ "€"</c:formatCode>
                <c:ptCount val="4"/>
                <c:pt idx="0">
                  <c:v>1200000</c:v>
                </c:pt>
                <c:pt idx="1">
                  <c:v>1309216.7152534158</c:v>
                </c:pt>
                <c:pt idx="2">
                  <c:v>1385730.2795192935</c:v>
                </c:pt>
                <c:pt idx="3">
                  <c:v>1500487.1093241042</c:v>
                </c:pt>
              </c:numCache>
            </c:numRef>
          </c:val>
          <c:smooth val="0"/>
          <c:extLst>
            <c:ext xmlns:c16="http://schemas.microsoft.com/office/drawing/2014/chart" uri="{C3380CC4-5D6E-409C-BE32-E72D297353CC}">
              <c16:uniqueId val="{00000066-7B35-454A-B87A-2CA5FF3392B2}"/>
            </c:ext>
          </c:extLst>
        </c:ser>
        <c:ser>
          <c:idx val="2"/>
          <c:order val="2"/>
          <c:tx>
            <c:strRef>
              <c:f>Hidden!$D$2:$D$5</c:f>
              <c:strCache>
                <c:ptCount val="1"/>
                <c:pt idx="0">
                  <c:v>Customer 8 - Europe - France</c:v>
                </c:pt>
              </c:strCache>
            </c:strRef>
          </c:tx>
          <c:spPr>
            <a:ln w="28575" cap="rnd" cmpd="thickThin">
              <a:solidFill>
                <a:schemeClr val="accent3"/>
              </a:solidFill>
              <a:round/>
              <a:tailEnd type="triangle"/>
            </a:ln>
            <a:effectLst/>
          </c:spPr>
          <c:marker>
            <c:symbol val="circle"/>
            <c:size val="5"/>
            <c:spPr>
              <a:solidFill>
                <a:schemeClr val="accent3"/>
              </a:solidFill>
              <a:ln w="9525">
                <a:solidFill>
                  <a:schemeClr val="accent3"/>
                </a:solidFill>
              </a:ln>
              <a:effectLst/>
            </c:spPr>
          </c:marker>
          <c:cat>
            <c:strRef>
              <c:f>Hidden!$A$6:$A$10</c:f>
              <c:strCache>
                <c:ptCount val="4"/>
                <c:pt idx="0">
                  <c:v>2016</c:v>
                </c:pt>
                <c:pt idx="1">
                  <c:v>2017</c:v>
                </c:pt>
                <c:pt idx="2">
                  <c:v>2018</c:v>
                </c:pt>
                <c:pt idx="3">
                  <c:v>2019</c:v>
                </c:pt>
              </c:strCache>
            </c:strRef>
          </c:cat>
          <c:val>
            <c:numRef>
              <c:f>Hidden!$D$6:$D$10</c:f>
              <c:numCache>
                <c:formatCode>#,##0\ "€"</c:formatCode>
                <c:ptCount val="4"/>
                <c:pt idx="0">
                  <c:v>950000</c:v>
                </c:pt>
                <c:pt idx="1">
                  <c:v>998110.7322094501</c:v>
                </c:pt>
                <c:pt idx="2">
                  <c:v>1056662.2495100861</c:v>
                </c:pt>
                <c:pt idx="3">
                  <c:v>1134029.9185641655</c:v>
                </c:pt>
              </c:numCache>
            </c:numRef>
          </c:val>
          <c:smooth val="0"/>
          <c:extLst>
            <c:ext xmlns:c16="http://schemas.microsoft.com/office/drawing/2014/chart" uri="{C3380CC4-5D6E-409C-BE32-E72D297353CC}">
              <c16:uniqueId val="{00000001-752E-48D5-980D-58DF004D2D65}"/>
            </c:ext>
          </c:extLst>
        </c:ser>
        <c:ser>
          <c:idx val="3"/>
          <c:order val="3"/>
          <c:tx>
            <c:strRef>
              <c:f>Hidden!$E$2:$E$5</c:f>
              <c:strCache>
                <c:ptCount val="1"/>
                <c:pt idx="0">
                  <c:v>Customer 1 - Europe - Italy</c:v>
                </c:pt>
              </c:strCache>
            </c:strRef>
          </c:tx>
          <c:spPr>
            <a:ln w="28575" cap="rnd" cmpd="thickThin">
              <a:solidFill>
                <a:schemeClr val="accent4"/>
              </a:solidFill>
              <a:round/>
              <a:tailEnd type="triangle"/>
            </a:ln>
            <a:effectLst/>
          </c:spPr>
          <c:marker>
            <c:symbol val="circle"/>
            <c:size val="5"/>
            <c:spPr>
              <a:solidFill>
                <a:schemeClr val="accent4"/>
              </a:solidFill>
              <a:ln w="9525">
                <a:solidFill>
                  <a:schemeClr val="accent4"/>
                </a:solidFill>
              </a:ln>
              <a:effectLst/>
            </c:spPr>
          </c:marker>
          <c:cat>
            <c:strRef>
              <c:f>Hidden!$A$6:$A$10</c:f>
              <c:strCache>
                <c:ptCount val="4"/>
                <c:pt idx="0">
                  <c:v>2016</c:v>
                </c:pt>
                <c:pt idx="1">
                  <c:v>2017</c:v>
                </c:pt>
                <c:pt idx="2">
                  <c:v>2018</c:v>
                </c:pt>
                <c:pt idx="3">
                  <c:v>2019</c:v>
                </c:pt>
              </c:strCache>
            </c:strRef>
          </c:cat>
          <c:val>
            <c:numRef>
              <c:f>Hidden!$E$6:$E$10</c:f>
              <c:numCache>
                <c:formatCode>#,##0\ "€"</c:formatCode>
                <c:ptCount val="4"/>
                <c:pt idx="0">
                  <c:v>800000</c:v>
                </c:pt>
                <c:pt idx="1">
                  <c:v>852111.82528398512</c:v>
                </c:pt>
                <c:pt idx="2">
                  <c:v>906128.40872780536</c:v>
                </c:pt>
                <c:pt idx="3">
                  <c:v>977813.74472908454</c:v>
                </c:pt>
              </c:numCache>
            </c:numRef>
          </c:val>
          <c:smooth val="0"/>
          <c:extLst>
            <c:ext xmlns:c16="http://schemas.microsoft.com/office/drawing/2014/chart" uri="{C3380CC4-5D6E-409C-BE32-E72D297353CC}">
              <c16:uniqueId val="{00000002-752E-48D5-980D-58DF004D2D65}"/>
            </c:ext>
          </c:extLst>
        </c:ser>
        <c:ser>
          <c:idx val="4"/>
          <c:order val="4"/>
          <c:tx>
            <c:strRef>
              <c:f>Hidden!$F$2:$F$5</c:f>
              <c:strCache>
                <c:ptCount val="1"/>
                <c:pt idx="0">
                  <c:v>Customer 6 - Europe - Germany</c:v>
                </c:pt>
              </c:strCache>
            </c:strRef>
          </c:tx>
          <c:spPr>
            <a:ln w="28575" cap="rnd" cmpd="thickThin">
              <a:solidFill>
                <a:schemeClr val="accent5"/>
              </a:solidFill>
              <a:round/>
              <a:tailEnd type="triangle"/>
            </a:ln>
            <a:effectLst/>
          </c:spPr>
          <c:marker>
            <c:symbol val="circle"/>
            <c:size val="5"/>
            <c:spPr>
              <a:solidFill>
                <a:schemeClr val="accent5"/>
              </a:solidFill>
              <a:ln w="9525">
                <a:solidFill>
                  <a:schemeClr val="accent5"/>
                </a:solidFill>
              </a:ln>
              <a:effectLst/>
            </c:spPr>
          </c:marker>
          <c:cat>
            <c:strRef>
              <c:f>Hidden!$A$6:$A$10</c:f>
              <c:strCache>
                <c:ptCount val="4"/>
                <c:pt idx="0">
                  <c:v>2016</c:v>
                </c:pt>
                <c:pt idx="1">
                  <c:v>2017</c:v>
                </c:pt>
                <c:pt idx="2">
                  <c:v>2018</c:v>
                </c:pt>
                <c:pt idx="3">
                  <c:v>2019</c:v>
                </c:pt>
              </c:strCache>
            </c:strRef>
          </c:cat>
          <c:val>
            <c:numRef>
              <c:f>Hidden!$F$6:$F$10</c:f>
              <c:numCache>
                <c:formatCode>#,##0\ "€"</c:formatCode>
                <c:ptCount val="4"/>
                <c:pt idx="0">
                  <c:v>1500000</c:v>
                </c:pt>
                <c:pt idx="1">
                  <c:v>1581707.3312917335</c:v>
                </c:pt>
                <c:pt idx="2">
                  <c:v>379609.75951001607</c:v>
                </c:pt>
                <c:pt idx="3">
                  <c:v>0</c:v>
                </c:pt>
              </c:numCache>
            </c:numRef>
          </c:val>
          <c:smooth val="0"/>
          <c:extLst>
            <c:ext xmlns:c16="http://schemas.microsoft.com/office/drawing/2014/chart" uri="{C3380CC4-5D6E-409C-BE32-E72D297353CC}">
              <c16:uniqueId val="{00000003-752E-48D5-980D-58DF004D2D65}"/>
            </c:ext>
          </c:extLst>
        </c:ser>
        <c:ser>
          <c:idx val="5"/>
          <c:order val="5"/>
          <c:tx>
            <c:strRef>
              <c:f>Hidden!$G$2:$G$5</c:f>
              <c:strCache>
                <c:ptCount val="1"/>
                <c:pt idx="0">
                  <c:v>Customer 3 - Europe - Italy</c:v>
                </c:pt>
              </c:strCache>
            </c:strRef>
          </c:tx>
          <c:spPr>
            <a:ln w="28575" cap="rnd" cmpd="thickThin">
              <a:solidFill>
                <a:schemeClr val="accent6"/>
              </a:solidFill>
              <a:round/>
              <a:tailEnd type="triangle"/>
            </a:ln>
            <a:effectLst/>
          </c:spPr>
          <c:marker>
            <c:symbol val="circle"/>
            <c:size val="5"/>
            <c:spPr>
              <a:solidFill>
                <a:schemeClr val="accent6"/>
              </a:solidFill>
              <a:ln w="9525">
                <a:solidFill>
                  <a:schemeClr val="accent6"/>
                </a:solidFill>
              </a:ln>
              <a:effectLst/>
            </c:spPr>
          </c:marker>
          <c:cat>
            <c:strRef>
              <c:f>Hidden!$A$6:$A$10</c:f>
              <c:strCache>
                <c:ptCount val="4"/>
                <c:pt idx="0">
                  <c:v>2016</c:v>
                </c:pt>
                <c:pt idx="1">
                  <c:v>2017</c:v>
                </c:pt>
                <c:pt idx="2">
                  <c:v>2018</c:v>
                </c:pt>
                <c:pt idx="3">
                  <c:v>2019</c:v>
                </c:pt>
              </c:strCache>
            </c:strRef>
          </c:cat>
          <c:val>
            <c:numRef>
              <c:f>Hidden!$G$6:$G$10</c:f>
              <c:numCache>
                <c:formatCode>#,##0\ "€"</c:formatCode>
                <c:ptCount val="4"/>
                <c:pt idx="0">
                  <c:v>750000</c:v>
                </c:pt>
                <c:pt idx="1">
                  <c:v>813215.07292127993</c:v>
                </c:pt>
                <c:pt idx="2">
                  <c:v>879526.25482672127</c:v>
                </c:pt>
                <c:pt idx="3">
                  <c:v>933541.8482523713</c:v>
                </c:pt>
              </c:numCache>
            </c:numRef>
          </c:val>
          <c:smooth val="0"/>
          <c:extLst>
            <c:ext xmlns:c16="http://schemas.microsoft.com/office/drawing/2014/chart" uri="{C3380CC4-5D6E-409C-BE32-E72D297353CC}">
              <c16:uniqueId val="{00000004-752E-48D5-980D-58DF004D2D65}"/>
            </c:ext>
          </c:extLst>
        </c:ser>
        <c:ser>
          <c:idx val="6"/>
          <c:order val="6"/>
          <c:tx>
            <c:strRef>
              <c:f>Hidden!$H$2:$H$5</c:f>
              <c:strCache>
                <c:ptCount val="1"/>
                <c:pt idx="0">
                  <c:v>Customer 5 - Apac - Japan</c:v>
                </c:pt>
              </c:strCache>
            </c:strRef>
          </c:tx>
          <c:spPr>
            <a:ln w="28575" cap="rnd">
              <a:solidFill>
                <a:schemeClr val="accent1">
                  <a:lumMod val="60000"/>
                </a:schemeClr>
              </a:solidFill>
              <a:prstDash val="sysDot"/>
              <a:round/>
              <a:tailEnd type="triangle"/>
            </a:ln>
            <a:effectLst/>
          </c:spPr>
          <c:marker>
            <c:symbol val="circle"/>
            <c:size val="5"/>
            <c:spPr>
              <a:solidFill>
                <a:schemeClr val="accent1">
                  <a:lumMod val="60000"/>
                </a:schemeClr>
              </a:solidFill>
              <a:ln w="9525">
                <a:solidFill>
                  <a:schemeClr val="accent1">
                    <a:lumMod val="60000"/>
                  </a:schemeClr>
                </a:solidFill>
              </a:ln>
              <a:effectLst/>
            </c:spPr>
          </c:marker>
          <c:cat>
            <c:strRef>
              <c:f>Hidden!$A$6:$A$10</c:f>
              <c:strCache>
                <c:ptCount val="4"/>
                <c:pt idx="0">
                  <c:v>2016</c:v>
                </c:pt>
                <c:pt idx="1">
                  <c:v>2017</c:v>
                </c:pt>
                <c:pt idx="2">
                  <c:v>2018</c:v>
                </c:pt>
                <c:pt idx="3">
                  <c:v>2019</c:v>
                </c:pt>
              </c:strCache>
            </c:strRef>
          </c:cat>
          <c:val>
            <c:numRef>
              <c:f>Hidden!$H$6:$H$10</c:f>
              <c:numCache>
                <c:formatCode>#,##0\ "€"</c:formatCode>
                <c:ptCount val="4"/>
                <c:pt idx="0">
                  <c:v>0</c:v>
                </c:pt>
                <c:pt idx="1">
                  <c:v>0</c:v>
                </c:pt>
                <c:pt idx="2">
                  <c:v>600000</c:v>
                </c:pt>
                <c:pt idx="3">
                  <c:v>850000</c:v>
                </c:pt>
              </c:numCache>
            </c:numRef>
          </c:val>
          <c:smooth val="0"/>
          <c:extLst>
            <c:ext xmlns:c16="http://schemas.microsoft.com/office/drawing/2014/chart" uri="{C3380CC4-5D6E-409C-BE32-E72D297353CC}">
              <c16:uniqueId val="{00000005-752E-48D5-980D-58DF004D2D65}"/>
            </c:ext>
          </c:extLst>
        </c:ser>
        <c:ser>
          <c:idx val="7"/>
          <c:order val="7"/>
          <c:tx>
            <c:strRef>
              <c:f>Hidden!$I$2:$I$5</c:f>
              <c:strCache>
                <c:ptCount val="1"/>
                <c:pt idx="0">
                  <c:v>Customer 10 - Apac - China</c:v>
                </c:pt>
              </c:strCache>
            </c:strRef>
          </c:tx>
          <c:spPr>
            <a:ln w="28575" cap="rnd">
              <a:solidFill>
                <a:schemeClr val="accent2">
                  <a:lumMod val="60000"/>
                </a:schemeClr>
              </a:solidFill>
              <a:prstDash val="sysDot"/>
              <a:round/>
              <a:tailEnd type="triangle"/>
            </a:ln>
            <a:effectLst/>
          </c:spPr>
          <c:marker>
            <c:symbol val="circle"/>
            <c:size val="5"/>
            <c:spPr>
              <a:solidFill>
                <a:schemeClr val="accent2">
                  <a:lumMod val="60000"/>
                </a:schemeClr>
              </a:solidFill>
              <a:ln w="9525">
                <a:solidFill>
                  <a:schemeClr val="accent2">
                    <a:lumMod val="60000"/>
                  </a:schemeClr>
                </a:solidFill>
              </a:ln>
              <a:effectLst/>
            </c:spPr>
          </c:marker>
          <c:cat>
            <c:strRef>
              <c:f>Hidden!$A$6:$A$10</c:f>
              <c:strCache>
                <c:ptCount val="4"/>
                <c:pt idx="0">
                  <c:v>2016</c:v>
                </c:pt>
                <c:pt idx="1">
                  <c:v>2017</c:v>
                </c:pt>
                <c:pt idx="2">
                  <c:v>2018</c:v>
                </c:pt>
                <c:pt idx="3">
                  <c:v>2019</c:v>
                </c:pt>
              </c:strCache>
            </c:strRef>
          </c:cat>
          <c:val>
            <c:numRef>
              <c:f>Hidden!$I$6:$I$10</c:f>
              <c:numCache>
                <c:formatCode>#,##0\ "€"</c:formatCode>
                <c:ptCount val="4"/>
                <c:pt idx="0">
                  <c:v>0</c:v>
                </c:pt>
                <c:pt idx="1">
                  <c:v>0</c:v>
                </c:pt>
                <c:pt idx="2">
                  <c:v>0</c:v>
                </c:pt>
                <c:pt idx="3">
                  <c:v>500000</c:v>
                </c:pt>
              </c:numCache>
            </c:numRef>
          </c:val>
          <c:smooth val="0"/>
          <c:extLst>
            <c:ext xmlns:c16="http://schemas.microsoft.com/office/drawing/2014/chart" uri="{C3380CC4-5D6E-409C-BE32-E72D297353CC}">
              <c16:uniqueId val="{00000006-752E-48D5-980D-58DF004D2D65}"/>
            </c:ext>
          </c:extLst>
        </c:ser>
        <c:dLbls>
          <c:showLegendKey val="0"/>
          <c:showVal val="0"/>
          <c:showCatName val="0"/>
          <c:showSerName val="0"/>
          <c:showPercent val="0"/>
          <c:showBubbleSize val="0"/>
        </c:dLbls>
        <c:marker val="1"/>
        <c:smooth val="0"/>
        <c:axId val="500247503"/>
        <c:axId val="2098422271"/>
      </c:lineChart>
      <c:catAx>
        <c:axId val="50024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98422271"/>
        <c:crosses val="autoZero"/>
        <c:auto val="1"/>
        <c:lblAlgn val="ctr"/>
        <c:lblOffset val="100"/>
        <c:noMultiLvlLbl val="0"/>
      </c:catAx>
      <c:valAx>
        <c:axId val="2098422271"/>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0024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[business-case-data.xlsx]Hidden!PivotTable4</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it-IT" sz="1100">
                <a:solidFill>
                  <a:schemeClr val="bg1">
                    <a:lumMod val="50000"/>
                  </a:schemeClr>
                </a:solidFill>
              </a:rPr>
              <a:t>Customer</a:t>
            </a:r>
            <a:r>
              <a:rPr lang="it-IT" sz="1100" baseline="0">
                <a:solidFill>
                  <a:schemeClr val="bg1">
                    <a:lumMod val="50000"/>
                  </a:schemeClr>
                </a:solidFill>
              </a:rPr>
              <a:t> Spending Trends over Time</a:t>
            </a:r>
            <a:endParaRPr lang="it-IT" sz="11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Hidden!$B$17:$B$18</c:f>
              <c:strCache>
                <c:ptCount val="1"/>
                <c:pt idx="0">
                  <c:v>Glass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Hidden!$A$19:$A$27</c:f>
              <c:multiLvlStrCache>
                <c:ptCount val="4"/>
                <c:lvl>
                  <c:pt idx="0">
                    <c:v>Customer 2</c:v>
                  </c:pt>
                  <c:pt idx="1">
                    <c:v>Customer 2</c:v>
                  </c:pt>
                  <c:pt idx="2">
                    <c:v>Customer 2</c:v>
                  </c:pt>
                  <c:pt idx="3">
                    <c:v>Customer 2</c:v>
                  </c:pt>
                </c:lvl>
                <c:lvl>
                  <c:pt idx="0">
                    <c:v>2016</c:v>
                  </c:pt>
                  <c:pt idx="1">
                    <c:v>2017</c:v>
                  </c:pt>
                  <c:pt idx="2">
                    <c:v>2018</c:v>
                  </c:pt>
                  <c:pt idx="3">
                    <c:v>2019</c:v>
                  </c:pt>
                </c:lvl>
              </c:multiLvlStrCache>
            </c:multiLvlStrRef>
          </c:cat>
          <c:val>
            <c:numRef>
              <c:f>Hidden!$B$19:$B$27</c:f>
              <c:numCache>
                <c:formatCode>0.00%</c:formatCode>
                <c:ptCount val="4"/>
                <c:pt idx="0">
                  <c:v>0.77</c:v>
                </c:pt>
                <c:pt idx="1">
                  <c:v>0.7</c:v>
                </c:pt>
                <c:pt idx="2">
                  <c:v>0.5</c:v>
                </c:pt>
                <c:pt idx="3">
                  <c:v>0.46999999999999986</c:v>
                </c:pt>
              </c:numCache>
            </c:numRef>
          </c:val>
          <c:extLst>
            <c:ext xmlns:c16="http://schemas.microsoft.com/office/drawing/2014/chart" uri="{C3380CC4-5D6E-409C-BE32-E72D297353CC}">
              <c16:uniqueId val="{00000000-5D18-4EC7-B93F-76A33E3C48CB}"/>
            </c:ext>
          </c:extLst>
        </c:ser>
        <c:ser>
          <c:idx val="1"/>
          <c:order val="1"/>
          <c:tx>
            <c:strRef>
              <c:f>Hidden!$C$17:$C$18</c:f>
              <c:strCache>
                <c:ptCount val="1"/>
                <c:pt idx="0">
                  <c:v>Paper</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Hidden!$A$19:$A$27</c:f>
              <c:multiLvlStrCache>
                <c:ptCount val="4"/>
                <c:lvl>
                  <c:pt idx="0">
                    <c:v>Customer 2</c:v>
                  </c:pt>
                  <c:pt idx="1">
                    <c:v>Customer 2</c:v>
                  </c:pt>
                  <c:pt idx="2">
                    <c:v>Customer 2</c:v>
                  </c:pt>
                  <c:pt idx="3">
                    <c:v>Customer 2</c:v>
                  </c:pt>
                </c:lvl>
                <c:lvl>
                  <c:pt idx="0">
                    <c:v>2016</c:v>
                  </c:pt>
                  <c:pt idx="1">
                    <c:v>2017</c:v>
                  </c:pt>
                  <c:pt idx="2">
                    <c:v>2018</c:v>
                  </c:pt>
                  <c:pt idx="3">
                    <c:v>2019</c:v>
                  </c:pt>
                </c:lvl>
              </c:multiLvlStrCache>
            </c:multiLvlStrRef>
          </c:cat>
          <c:val>
            <c:numRef>
              <c:f>Hidden!$C$19:$C$27</c:f>
              <c:numCache>
                <c:formatCode>0.00%</c:formatCode>
                <c:ptCount val="4"/>
                <c:pt idx="0">
                  <c:v>0.05</c:v>
                </c:pt>
                <c:pt idx="1">
                  <c:v>0.15000000000000008</c:v>
                </c:pt>
                <c:pt idx="2">
                  <c:v>0.37</c:v>
                </c:pt>
                <c:pt idx="3">
                  <c:v>0.43000000000000005</c:v>
                </c:pt>
              </c:numCache>
            </c:numRef>
          </c:val>
          <c:extLst>
            <c:ext xmlns:c16="http://schemas.microsoft.com/office/drawing/2014/chart" uri="{C3380CC4-5D6E-409C-BE32-E72D297353CC}">
              <c16:uniqueId val="{00000001-5D18-4EC7-B93F-76A33E3C48CB}"/>
            </c:ext>
          </c:extLst>
        </c:ser>
        <c:ser>
          <c:idx val="2"/>
          <c:order val="2"/>
          <c:tx>
            <c:strRef>
              <c:f>Hidden!$D$17:$D$18</c:f>
              <c:strCache>
                <c:ptCount val="1"/>
                <c:pt idx="0">
                  <c:v>Plastic</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Hidden!$A$19:$A$27</c:f>
              <c:multiLvlStrCache>
                <c:ptCount val="4"/>
                <c:lvl>
                  <c:pt idx="0">
                    <c:v>Customer 2</c:v>
                  </c:pt>
                  <c:pt idx="1">
                    <c:v>Customer 2</c:v>
                  </c:pt>
                  <c:pt idx="2">
                    <c:v>Customer 2</c:v>
                  </c:pt>
                  <c:pt idx="3">
                    <c:v>Customer 2</c:v>
                  </c:pt>
                </c:lvl>
                <c:lvl>
                  <c:pt idx="0">
                    <c:v>2016</c:v>
                  </c:pt>
                  <c:pt idx="1">
                    <c:v>2017</c:v>
                  </c:pt>
                  <c:pt idx="2">
                    <c:v>2018</c:v>
                  </c:pt>
                  <c:pt idx="3">
                    <c:v>2019</c:v>
                  </c:pt>
                </c:lvl>
              </c:multiLvlStrCache>
            </c:multiLvlStrRef>
          </c:cat>
          <c:val>
            <c:numRef>
              <c:f>Hidden!$D$19:$D$27</c:f>
              <c:numCache>
                <c:formatCode>0.00%</c:formatCode>
                <c:ptCount val="4"/>
                <c:pt idx="0">
                  <c:v>0.18</c:v>
                </c:pt>
                <c:pt idx="1">
                  <c:v>0.15</c:v>
                </c:pt>
                <c:pt idx="2">
                  <c:v>0.13</c:v>
                </c:pt>
                <c:pt idx="3">
                  <c:v>9.9999999999999992E-2</c:v>
                </c:pt>
              </c:numCache>
            </c:numRef>
          </c:val>
          <c:extLst>
            <c:ext xmlns:c16="http://schemas.microsoft.com/office/drawing/2014/chart" uri="{C3380CC4-5D6E-409C-BE32-E72D297353CC}">
              <c16:uniqueId val="{00000002-5D18-4EC7-B93F-76A33E3C48CB}"/>
            </c:ext>
          </c:extLst>
        </c:ser>
        <c:dLbls>
          <c:showLegendKey val="0"/>
          <c:showVal val="1"/>
          <c:showCatName val="0"/>
          <c:showSerName val="0"/>
          <c:showPercent val="0"/>
          <c:showBubbleSize val="0"/>
        </c:dLbls>
        <c:gapWidth val="150"/>
        <c:overlap val="-25"/>
        <c:axId val="926543407"/>
        <c:axId val="1396746687"/>
      </c:barChart>
      <c:catAx>
        <c:axId val="9265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96746687"/>
        <c:crosses val="autoZero"/>
        <c:auto val="1"/>
        <c:lblAlgn val="ctr"/>
        <c:lblOffset val="100"/>
        <c:noMultiLvlLbl val="0"/>
      </c:catAx>
      <c:valAx>
        <c:axId val="1396746687"/>
        <c:scaling>
          <c:orientation val="minMax"/>
        </c:scaling>
        <c:delete val="1"/>
        <c:axPos val="l"/>
        <c:numFmt formatCode="0.00%" sourceLinked="1"/>
        <c:majorTickMark val="none"/>
        <c:minorTickMark val="none"/>
        <c:tickLblPos val="nextTo"/>
        <c:crossAx val="926543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bg1">
                  <a:lumMod val="50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it-IT" sz="1100">
                <a:solidFill>
                  <a:schemeClr val="bg1">
                    <a:lumMod val="50000"/>
                  </a:schemeClr>
                </a:solidFill>
              </a:rPr>
              <a:t>Product Contribution to Total</a:t>
            </a:r>
            <a:r>
              <a:rPr lang="it-IT" sz="1100" baseline="0">
                <a:solidFill>
                  <a:schemeClr val="bg1">
                    <a:lumMod val="50000"/>
                  </a:schemeClr>
                </a:solidFill>
              </a:rPr>
              <a:t> Sales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Overview!$D$33:$D$41</c:f>
              <c:strCache>
                <c:ptCount val="9"/>
                <c:pt idx="0">
                  <c:v>31% </c:v>
                </c:pt>
                <c:pt idx="1">
                  <c:v>19% </c:v>
                </c:pt>
                <c:pt idx="2">
                  <c:v>12% </c:v>
                </c:pt>
                <c:pt idx="3">
                  <c:v>10% </c:v>
                </c:pt>
                <c:pt idx="4">
                  <c:v>8% </c:v>
                </c:pt>
                <c:pt idx="5">
                  <c:v>6% </c:v>
                </c:pt>
                <c:pt idx="6">
                  <c:v>6% </c:v>
                </c:pt>
                <c:pt idx="7">
                  <c:v>4% </c:v>
                </c:pt>
                <c:pt idx="8">
                  <c:v>3% </c:v>
                </c:pt>
              </c:strCache>
            </c:strRef>
          </c:tx>
          <c:spPr>
            <a:solidFill>
              <a:schemeClr val="accent1"/>
            </a:solidFill>
            <a:ln>
              <a:solidFill>
                <a:schemeClr val="tx1"/>
              </a:solidFill>
            </a:ln>
            <a:effectLst/>
          </c:spPr>
          <c:invertIfNegative val="0"/>
          <c:dPt>
            <c:idx val="0"/>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2-296F-4F1A-BEAD-9E8188DC5D0E}"/>
              </c:ext>
            </c:extLst>
          </c:dPt>
          <c:dPt>
            <c:idx val="1"/>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3-296F-4F1A-BEAD-9E8188DC5D0E}"/>
              </c:ext>
            </c:extLst>
          </c:dPt>
          <c:dPt>
            <c:idx val="2"/>
            <c:invertIfNegative val="0"/>
            <c:bubble3D val="0"/>
            <c:spPr>
              <a:solidFill>
                <a:schemeClr val="accent2">
                  <a:lumMod val="60000"/>
                  <a:lumOff val="40000"/>
                </a:schemeClr>
              </a:solidFill>
              <a:ln>
                <a:solidFill>
                  <a:schemeClr val="tx1"/>
                </a:solidFill>
              </a:ln>
              <a:effectLst/>
            </c:spPr>
            <c:extLst>
              <c:ext xmlns:c16="http://schemas.microsoft.com/office/drawing/2014/chart" uri="{C3380CC4-5D6E-409C-BE32-E72D297353CC}">
                <c16:uniqueId val="{00000005-296F-4F1A-BEAD-9E8188DC5D0E}"/>
              </c:ext>
            </c:extLst>
          </c:dPt>
          <c:dPt>
            <c:idx val="3"/>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4-296F-4F1A-BEAD-9E8188DC5D0E}"/>
              </c:ext>
            </c:extLst>
          </c:dPt>
          <c:dPt>
            <c:idx val="4"/>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6-296F-4F1A-BEAD-9E8188DC5D0E}"/>
              </c:ext>
            </c:extLst>
          </c:dPt>
          <c:dPt>
            <c:idx val="5"/>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7-296F-4F1A-BEAD-9E8188DC5D0E}"/>
              </c:ext>
            </c:extLst>
          </c:dPt>
          <c:dPt>
            <c:idx val="6"/>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8-296F-4F1A-BEAD-9E8188DC5D0E}"/>
              </c:ext>
            </c:extLst>
          </c:dPt>
          <c:dPt>
            <c:idx val="7"/>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9-296F-4F1A-BEAD-9E8188DC5D0E}"/>
              </c:ext>
            </c:extLst>
          </c:dPt>
          <c:dPt>
            <c:idx val="8"/>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A-296F-4F1A-BEAD-9E8188DC5D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Overview!$A$33:$A$41</c:f>
              <c:strCache>
                <c:ptCount val="9"/>
                <c:pt idx="0">
                  <c:v>Product 2 </c:v>
                </c:pt>
                <c:pt idx="1">
                  <c:v>Product 3 </c:v>
                </c:pt>
                <c:pt idx="2">
                  <c:v>Product 9 </c:v>
                </c:pt>
                <c:pt idx="3">
                  <c:v>Product 1 </c:v>
                </c:pt>
                <c:pt idx="4">
                  <c:v>Product 7 </c:v>
                </c:pt>
                <c:pt idx="5">
                  <c:v>Product 6 </c:v>
                </c:pt>
                <c:pt idx="6">
                  <c:v>Product 5 </c:v>
                </c:pt>
                <c:pt idx="7">
                  <c:v>Product 4 </c:v>
                </c:pt>
                <c:pt idx="8">
                  <c:v>Product 8 </c:v>
                </c:pt>
              </c:strCache>
            </c:strRef>
          </c:cat>
          <c:val>
            <c:numRef>
              <c:f>Overview!$D$33:$D$41</c:f>
              <c:numCache>
                <c:formatCode>0%_);\(0%\)</c:formatCode>
                <c:ptCount val="9"/>
                <c:pt idx="0">
                  <c:v>0.30819122546292493</c:v>
                </c:pt>
                <c:pt idx="1">
                  <c:v>0.19337488656497248</c:v>
                </c:pt>
                <c:pt idx="2">
                  <c:v>0.1175914115960932</c:v>
                </c:pt>
                <c:pt idx="3">
                  <c:v>0.10273040848764167</c:v>
                </c:pt>
                <c:pt idx="4">
                  <c:v>7.7871379008742969E-2</c:v>
                </c:pt>
                <c:pt idx="5">
                  <c:v>6.396577561432458E-2</c:v>
                </c:pt>
                <c:pt idx="6">
                  <c:v>6.396577561432458E-2</c:v>
                </c:pt>
                <c:pt idx="7">
                  <c:v>3.8935689504371485E-2</c:v>
                </c:pt>
                <c:pt idx="8">
                  <c:v>3.3373448146604125E-2</c:v>
                </c:pt>
              </c:numCache>
            </c:numRef>
          </c:val>
          <c:extLst>
            <c:ext xmlns:c16="http://schemas.microsoft.com/office/drawing/2014/chart" uri="{C3380CC4-5D6E-409C-BE32-E72D297353CC}">
              <c16:uniqueId val="{00000000-296F-4F1A-BEAD-9E8188DC5D0E}"/>
            </c:ext>
          </c:extLst>
        </c:ser>
        <c:dLbls>
          <c:showLegendKey val="0"/>
          <c:showVal val="1"/>
          <c:showCatName val="0"/>
          <c:showSerName val="0"/>
          <c:showPercent val="0"/>
          <c:showBubbleSize val="0"/>
        </c:dLbls>
        <c:gapWidth val="75"/>
        <c:axId val="1864047471"/>
        <c:axId val="1244148383"/>
      </c:barChart>
      <c:catAx>
        <c:axId val="186404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44148383"/>
        <c:crosses val="autoZero"/>
        <c:auto val="1"/>
        <c:lblAlgn val="ctr"/>
        <c:lblOffset val="100"/>
        <c:noMultiLvlLbl val="0"/>
      </c:catAx>
      <c:valAx>
        <c:axId val="1244148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200"/>
                  <a:t>Net</a:t>
                </a:r>
                <a:r>
                  <a:rPr lang="it-IT" sz="1200" baseline="0"/>
                  <a:t> Sales (%)</a:t>
                </a:r>
                <a:endParaRPr lang="it-IT"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64047471"/>
        <c:crosses val="autoZero"/>
        <c:crossBetween val="between"/>
      </c:valAx>
      <c:spPr>
        <a:noFill/>
        <a:ln w="3175">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[business-case-data.xlsx]Overview!PivotTable3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bg1">
                    <a:lumMod val="50000"/>
                  </a:schemeClr>
                </a:solidFill>
              </a:rPr>
              <a:t>Net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Overview!$B$7</c:f>
              <c:strCache>
                <c:ptCount val="1"/>
                <c:pt idx="0">
                  <c:v>Total</c:v>
                </c:pt>
              </c:strCache>
            </c:strRef>
          </c:tx>
          <c:spPr>
            <a:ln w="28575" cap="rnd">
              <a:solidFill>
                <a:schemeClr val="accent1"/>
              </a:solidFill>
              <a:prstDash val="sysDash"/>
              <a:round/>
            </a:ln>
            <a:effectLst/>
          </c:spPr>
          <c:marker>
            <c:symbol val="none"/>
          </c:marker>
          <c:cat>
            <c:strRef>
              <c:f>Overview!$A$8:$A$12</c:f>
              <c:strCache>
                <c:ptCount val="4"/>
                <c:pt idx="0">
                  <c:v>2016</c:v>
                </c:pt>
                <c:pt idx="1">
                  <c:v>2017</c:v>
                </c:pt>
                <c:pt idx="2">
                  <c:v>2018</c:v>
                </c:pt>
                <c:pt idx="3">
                  <c:v>2019</c:v>
                </c:pt>
              </c:strCache>
            </c:strRef>
          </c:cat>
          <c:val>
            <c:numRef>
              <c:f>Overview!$B$8:$B$12</c:f>
              <c:numCache>
                <c:formatCode>#,##0\ "€"</c:formatCode>
                <c:ptCount val="4"/>
                <c:pt idx="0">
                  <c:v>9200000</c:v>
                </c:pt>
                <c:pt idx="1">
                  <c:v>9806305.2121275179</c:v>
                </c:pt>
                <c:pt idx="2">
                  <c:v>9774567.90767923</c:v>
                </c:pt>
                <c:pt idx="3">
                  <c:v>10780864.997287096</c:v>
                </c:pt>
              </c:numCache>
            </c:numRef>
          </c:val>
          <c:smooth val="0"/>
          <c:extLst>
            <c:ext xmlns:c16="http://schemas.microsoft.com/office/drawing/2014/chart" uri="{C3380CC4-5D6E-409C-BE32-E72D297353CC}">
              <c16:uniqueId val="{00000000-73DC-43F1-90F4-E91C4574ECFA}"/>
            </c:ext>
          </c:extLst>
        </c:ser>
        <c:dLbls>
          <c:showLegendKey val="0"/>
          <c:showVal val="0"/>
          <c:showCatName val="0"/>
          <c:showSerName val="0"/>
          <c:showPercent val="0"/>
          <c:showBubbleSize val="0"/>
        </c:dLbls>
        <c:smooth val="0"/>
        <c:axId val="474761375"/>
        <c:axId val="478974831"/>
      </c:lineChart>
      <c:catAx>
        <c:axId val="4747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8974831"/>
        <c:crosses val="autoZero"/>
        <c:auto val="1"/>
        <c:lblAlgn val="ctr"/>
        <c:lblOffset val="100"/>
        <c:noMultiLvlLbl val="0"/>
      </c:catAx>
      <c:valAx>
        <c:axId val="478974831"/>
        <c:scaling>
          <c:orientation val="minMax"/>
          <c:min val="9000000"/>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476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[business-case-data.xlsx]Hidden!PivotTable12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bg1">
                    <a:lumMod val="50000"/>
                  </a:schemeClr>
                </a:solidFill>
              </a:rPr>
              <a:t>Country</a:t>
            </a:r>
            <a:r>
              <a:rPr lang="en-US" sz="1100" baseline="0">
                <a:solidFill>
                  <a:schemeClr val="bg1">
                    <a:lumMod val="50000"/>
                  </a:schemeClr>
                </a:solidFill>
              </a:rPr>
              <a:t> Contribution to Sales</a:t>
            </a:r>
            <a:endParaRPr lang="en-US" sz="1200">
              <a:solidFill>
                <a:schemeClr val="bg1">
                  <a:lumMod val="50000"/>
                </a:schemeClr>
              </a:solidFill>
            </a:endParaRPr>
          </a:p>
        </c:rich>
      </c:tx>
      <c:layout>
        <c:manualLayout>
          <c:xMode val="edge"/>
          <c:yMode val="edge"/>
          <c:x val="0.33392425314813179"/>
          <c:y val="2.3781212841854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9257866643074109E-3"/>
              <c:y val="8.744901239307036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Italy</a:t>
                </a:r>
                <a:r>
                  <a:rPr lang="en-US" baseline="0"/>
                  <a:t> - </a:t>
                </a:r>
                <a:fld id="{F23D996C-6B9E-4A8C-90CE-B01F206B1DC2}" type="VALUE">
                  <a:rPr lang="en-US"/>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3.971392182016565E-2"/>
              <c:y val="-7.342839576681928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Germany - </a:t>
                </a:r>
                <a:fld id="{825B5A5B-53BB-4A59-BA98-BEBBCD25211A}"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15:layout>
                <c:manualLayout>
                  <c:w val="0.28033333333333327"/>
                  <c:h val="6.4745552639253412E-2"/>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5.1837270341207132E-3"/>
              <c:y val="-1.429775201999868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USA</a:t>
                </a:r>
                <a:r>
                  <a:rPr lang="en-US" baseline="0"/>
                  <a:t> - </a:t>
                </a:r>
                <a:fld id="{2B4AD278-34C3-4182-A03D-DFC7A821DC07}" type="VALUE">
                  <a:rPr lang="en-US"/>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dLbl>
          <c:idx val="0"/>
          <c:layout>
            <c:manualLayout>
              <c:x val="-0.12937254858592115"/>
              <c:y val="0.1416801645335355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France</a:t>
                </a:r>
                <a:r>
                  <a:rPr lang="en-US" baseline="0"/>
                  <a:t> - </a:t>
                </a:r>
                <a:fld id="{D59524AD-42B8-4DB2-831D-710535E4BA3D}" type="VALUE">
                  <a:rPr lang="en-US"/>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w="19050">
            <a:solidFill>
              <a:schemeClr val="lt1"/>
            </a:solidFill>
          </a:ln>
          <a:effectLst/>
        </c:spPr>
        <c:dLbl>
          <c:idx val="0"/>
          <c:layout>
            <c:manualLayout>
              <c:x val="-0.2966116112241588"/>
              <c:y val="2.712618711008329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Japan - </a:t>
                </a:r>
                <a:fld id="{A595915B-BAD1-40CC-A80D-8C24C472F69A}"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15:layout>
                <c:manualLayout>
                  <c:w val="0.16090823970037452"/>
                  <c:h val="9.8969480776852956E-2"/>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0.31617638385089503"/>
              <c:y val="1.284497582867538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China - </a:t>
                </a:r>
                <a:fld id="{93C90B82-145F-476F-9FB1-331FEAA4E082}"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Hidden!$B$33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7E-42D9-A714-1473C8EBD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7E-42D9-A714-1473C8EBD5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7E-42D9-A714-1473C8EBD5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7E-42D9-A714-1473C8EBD5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7E-42D9-A714-1473C8EBD56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7E-42D9-A714-1473C8EBD569}"/>
              </c:ext>
            </c:extLst>
          </c:dPt>
          <c:dLbls>
            <c:dLbl>
              <c:idx val="0"/>
              <c:layout>
                <c:manualLayout>
                  <c:x val="5.9257866643074109E-3"/>
                  <c:y val="8.7449012393070361E-2"/>
                </c:manualLayout>
              </c:layout>
              <c:tx>
                <c:rich>
                  <a:bodyPr/>
                  <a:lstStyle/>
                  <a:p>
                    <a:r>
                      <a:rPr lang="en-US"/>
                      <a:t>Italy</a:t>
                    </a:r>
                    <a:r>
                      <a:rPr lang="en-US" baseline="0"/>
                      <a:t> - </a:t>
                    </a:r>
                    <a:fld id="{F23D996C-6B9E-4A8C-90CE-B01F206B1DC2}" type="VALUE">
                      <a:rPr lang="en-US"/>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C7E-42D9-A714-1473C8EBD569}"/>
                </c:ext>
              </c:extLst>
            </c:dLbl>
            <c:dLbl>
              <c:idx val="1"/>
              <c:layout>
                <c:manualLayout>
                  <c:x val="3.971392182016565E-2"/>
                  <c:y val="-7.3428395766819282E-3"/>
                </c:manualLayout>
              </c:layout>
              <c:tx>
                <c:rich>
                  <a:bodyPr/>
                  <a:lstStyle/>
                  <a:p>
                    <a:r>
                      <a:rPr lang="en-US"/>
                      <a:t>Germany - </a:t>
                    </a:r>
                    <a:fld id="{825B5A5B-53BB-4A59-BA98-BEBBCD25211A}"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8033333333333327"/>
                      <c:h val="6.4745552639253412E-2"/>
                    </c:manualLayout>
                  </c15:layout>
                  <c15:dlblFieldTable/>
                  <c15:showDataLabelsRange val="0"/>
                </c:ext>
                <c:ext xmlns:c16="http://schemas.microsoft.com/office/drawing/2014/chart" uri="{C3380CC4-5D6E-409C-BE32-E72D297353CC}">
                  <c16:uniqueId val="{00000003-6C7E-42D9-A714-1473C8EBD569}"/>
                </c:ext>
              </c:extLst>
            </c:dLbl>
            <c:dLbl>
              <c:idx val="2"/>
              <c:layout>
                <c:manualLayout>
                  <c:x val="5.1837270341207132E-3"/>
                  <c:y val="-1.4297752019998689E-2"/>
                </c:manualLayout>
              </c:layout>
              <c:tx>
                <c:rich>
                  <a:bodyPr/>
                  <a:lstStyle/>
                  <a:p>
                    <a:r>
                      <a:rPr lang="en-US"/>
                      <a:t>USA</a:t>
                    </a:r>
                    <a:r>
                      <a:rPr lang="en-US" baseline="0"/>
                      <a:t> - </a:t>
                    </a:r>
                    <a:fld id="{2B4AD278-34C3-4182-A03D-DFC7A821DC07}" type="VALUE">
                      <a:rPr lang="en-US"/>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C7E-42D9-A714-1473C8EBD569}"/>
                </c:ext>
              </c:extLst>
            </c:dLbl>
            <c:dLbl>
              <c:idx val="3"/>
              <c:layout>
                <c:manualLayout>
                  <c:x val="-0.12937254858592115"/>
                  <c:y val="0.14168016453353557"/>
                </c:manualLayout>
              </c:layout>
              <c:tx>
                <c:rich>
                  <a:bodyPr/>
                  <a:lstStyle/>
                  <a:p>
                    <a:r>
                      <a:rPr lang="en-US"/>
                      <a:t>France</a:t>
                    </a:r>
                    <a:r>
                      <a:rPr lang="en-US" baseline="0"/>
                      <a:t> - </a:t>
                    </a:r>
                    <a:fld id="{D59524AD-42B8-4DB2-831D-710535E4BA3D}" type="VALUE">
                      <a:rPr lang="en-US"/>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C7E-42D9-A714-1473C8EBD569}"/>
                </c:ext>
              </c:extLst>
            </c:dLbl>
            <c:dLbl>
              <c:idx val="4"/>
              <c:layout>
                <c:manualLayout>
                  <c:x val="-0.2966116112241588"/>
                  <c:y val="2.7126187110083296E-2"/>
                </c:manualLayout>
              </c:layout>
              <c:tx>
                <c:rich>
                  <a:bodyPr/>
                  <a:lstStyle/>
                  <a:p>
                    <a:r>
                      <a:rPr lang="en-US"/>
                      <a:t>Japan - </a:t>
                    </a:r>
                    <a:fld id="{A595915B-BAD1-40CC-A80D-8C24C472F69A}"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16090823970037452"/>
                      <c:h val="9.8969480776852956E-2"/>
                    </c:manualLayout>
                  </c15:layout>
                  <c15:dlblFieldTable/>
                  <c15:showDataLabelsRange val="0"/>
                </c:ext>
                <c:ext xmlns:c16="http://schemas.microsoft.com/office/drawing/2014/chart" uri="{C3380CC4-5D6E-409C-BE32-E72D297353CC}">
                  <c16:uniqueId val="{00000009-6C7E-42D9-A714-1473C8EBD569}"/>
                </c:ext>
              </c:extLst>
            </c:dLbl>
            <c:dLbl>
              <c:idx val="5"/>
              <c:layout>
                <c:manualLayout>
                  <c:x val="0.31617638385089503"/>
                  <c:y val="1.2844975828675382E-2"/>
                </c:manualLayout>
              </c:layout>
              <c:tx>
                <c:rich>
                  <a:bodyPr/>
                  <a:lstStyle/>
                  <a:p>
                    <a:r>
                      <a:rPr lang="en-US"/>
                      <a:t>China - </a:t>
                    </a:r>
                    <a:fld id="{93C90B82-145F-476F-9FB1-331FEAA4E082}" type="VALUE">
                      <a:rPr lang="en-US"/>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6C7E-42D9-A714-1473C8EBD5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Hidden!$A$34:$A$40</c:f>
              <c:strCache>
                <c:ptCount val="6"/>
                <c:pt idx="0">
                  <c:v>Italy</c:v>
                </c:pt>
                <c:pt idx="1">
                  <c:v>Germany</c:v>
                </c:pt>
                <c:pt idx="2">
                  <c:v>USA</c:v>
                </c:pt>
                <c:pt idx="3">
                  <c:v>France</c:v>
                </c:pt>
                <c:pt idx="4">
                  <c:v>Japan</c:v>
                </c:pt>
                <c:pt idx="5">
                  <c:v>China</c:v>
                </c:pt>
              </c:strCache>
            </c:strRef>
          </c:cat>
          <c:val>
            <c:numRef>
              <c:f>Hidden!$B$34:$B$40</c:f>
              <c:numCache>
                <c:formatCode>0.00%</c:formatCode>
                <c:ptCount val="6"/>
                <c:pt idx="0">
                  <c:v>0.39902723010091196</c:v>
                </c:pt>
                <c:pt idx="1">
                  <c:v>0.22387164003473692</c:v>
                </c:pt>
                <c:pt idx="2">
                  <c:v>0.22319477513690686</c:v>
                </c:pt>
                <c:pt idx="3">
                  <c:v>0.10461630598821962</c:v>
                </c:pt>
                <c:pt idx="4">
                  <c:v>3.665157470352607E-2</c:v>
                </c:pt>
                <c:pt idx="5">
                  <c:v>1.2638474035698646E-2</c:v>
                </c:pt>
              </c:numCache>
            </c:numRef>
          </c:val>
          <c:extLst>
            <c:ext xmlns:c16="http://schemas.microsoft.com/office/drawing/2014/chart" uri="{C3380CC4-5D6E-409C-BE32-E72D297353CC}">
              <c16:uniqueId val="{0000000C-6C7E-42D9-A714-1473C8EBD56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[business-case-data.xlsx]Products!PivotTable11</c:name>
    <c:fmtId val="0"/>
  </c:pivotSource>
  <c:chart>
    <c:title>
      <c:tx>
        <c:rich>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r>
              <a:rPr lang="it-IT" sz="1100" b="0">
                <a:solidFill>
                  <a:schemeClr val="bg1">
                    <a:lumMod val="50000"/>
                  </a:schemeClr>
                </a:solidFill>
              </a:rPr>
              <a:t>Net</a:t>
            </a:r>
            <a:r>
              <a:rPr lang="it-IT" sz="1100" b="0" baseline="0">
                <a:solidFill>
                  <a:schemeClr val="bg1">
                    <a:lumMod val="50000"/>
                  </a:schemeClr>
                </a:solidFill>
              </a:rPr>
              <a:t> Sales Distribution per Category over Time</a:t>
            </a:r>
            <a:endParaRPr lang="it-IT" sz="1100" b="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it-IT"/>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Products!$B$6:$B$7</c:f>
              <c:strCache>
                <c:ptCount val="1"/>
                <c:pt idx="0">
                  <c:v>Glass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Products!$A$8:$A$12</c:f>
              <c:strCache>
                <c:ptCount val="4"/>
                <c:pt idx="0">
                  <c:v>2016</c:v>
                </c:pt>
                <c:pt idx="1">
                  <c:v>2017</c:v>
                </c:pt>
                <c:pt idx="2">
                  <c:v>2018</c:v>
                </c:pt>
                <c:pt idx="3">
                  <c:v>2019</c:v>
                </c:pt>
              </c:strCache>
            </c:strRef>
          </c:cat>
          <c:val>
            <c:numRef>
              <c:f>Products!$B$8:$B$12</c:f>
              <c:numCache>
                <c:formatCode>0.00%</c:formatCode>
                <c:ptCount val="4"/>
                <c:pt idx="0">
                  <c:v>0.76070652173913045</c:v>
                </c:pt>
                <c:pt idx="1">
                  <c:v>0.65916735533747706</c:v>
                </c:pt>
                <c:pt idx="2">
                  <c:v>0.54310488555826597</c:v>
                </c:pt>
                <c:pt idx="3">
                  <c:v>0.47639116469850479</c:v>
                </c:pt>
              </c:numCache>
            </c:numRef>
          </c:val>
          <c:extLst>
            <c:ext xmlns:c16="http://schemas.microsoft.com/office/drawing/2014/chart" uri="{C3380CC4-5D6E-409C-BE32-E72D297353CC}">
              <c16:uniqueId val="{00000000-1C2C-40E2-B52A-0CEFFD90324C}"/>
            </c:ext>
          </c:extLst>
        </c:ser>
        <c:ser>
          <c:idx val="1"/>
          <c:order val="1"/>
          <c:tx>
            <c:strRef>
              <c:f>Products!$C$6:$C$7</c:f>
              <c:strCache>
                <c:ptCount val="1"/>
                <c:pt idx="0">
                  <c:v>Paper</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Products!$A$8:$A$12</c:f>
              <c:strCache>
                <c:ptCount val="4"/>
                <c:pt idx="0">
                  <c:v>2016</c:v>
                </c:pt>
                <c:pt idx="1">
                  <c:v>2017</c:v>
                </c:pt>
                <c:pt idx="2">
                  <c:v>2018</c:v>
                </c:pt>
                <c:pt idx="3">
                  <c:v>2019</c:v>
                </c:pt>
              </c:strCache>
            </c:strRef>
          </c:cat>
          <c:val>
            <c:numRef>
              <c:f>Products!$C$8:$C$12</c:f>
              <c:numCache>
                <c:formatCode>0.00%</c:formatCode>
                <c:ptCount val="4"/>
                <c:pt idx="0">
                  <c:v>6.233695652173913E-2</c:v>
                </c:pt>
                <c:pt idx="1">
                  <c:v>0.20193139011719741</c:v>
                </c:pt>
                <c:pt idx="2">
                  <c:v>0.34705428629351581</c:v>
                </c:pt>
                <c:pt idx="3">
                  <c:v>0.46903381740239991</c:v>
                </c:pt>
              </c:numCache>
            </c:numRef>
          </c:val>
          <c:extLst>
            <c:ext xmlns:c16="http://schemas.microsoft.com/office/drawing/2014/chart" uri="{C3380CC4-5D6E-409C-BE32-E72D297353CC}">
              <c16:uniqueId val="{00000017-1C2C-40E2-B52A-0CEFFD90324C}"/>
            </c:ext>
          </c:extLst>
        </c:ser>
        <c:ser>
          <c:idx val="2"/>
          <c:order val="2"/>
          <c:tx>
            <c:strRef>
              <c:f>Products!$D$6:$D$7</c:f>
              <c:strCache>
                <c:ptCount val="1"/>
                <c:pt idx="0">
                  <c:v>Plastic</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Products!$A$8:$A$12</c:f>
              <c:strCache>
                <c:ptCount val="4"/>
                <c:pt idx="0">
                  <c:v>2016</c:v>
                </c:pt>
                <c:pt idx="1">
                  <c:v>2017</c:v>
                </c:pt>
                <c:pt idx="2">
                  <c:v>2018</c:v>
                </c:pt>
                <c:pt idx="3">
                  <c:v>2019</c:v>
                </c:pt>
              </c:strCache>
            </c:strRef>
          </c:cat>
          <c:val>
            <c:numRef>
              <c:f>Products!$D$8:$D$12</c:f>
              <c:numCache>
                <c:formatCode>0.00%</c:formatCode>
                <c:ptCount val="4"/>
                <c:pt idx="0">
                  <c:v>0.17695652173913043</c:v>
                </c:pt>
                <c:pt idx="1">
                  <c:v>0.13890125454532554</c:v>
                </c:pt>
                <c:pt idx="2">
                  <c:v>0.10984082814821809</c:v>
                </c:pt>
                <c:pt idx="3">
                  <c:v>5.4575017899095246E-2</c:v>
                </c:pt>
              </c:numCache>
            </c:numRef>
          </c:val>
          <c:extLst>
            <c:ext xmlns:c16="http://schemas.microsoft.com/office/drawing/2014/chart" uri="{C3380CC4-5D6E-409C-BE32-E72D297353CC}">
              <c16:uniqueId val="{00000018-1C2C-40E2-B52A-0CEFFD90324C}"/>
            </c:ext>
          </c:extLst>
        </c:ser>
        <c:dLbls>
          <c:showLegendKey val="0"/>
          <c:showVal val="0"/>
          <c:showCatName val="0"/>
          <c:showSerName val="0"/>
          <c:showPercent val="0"/>
          <c:showBubbleSize val="0"/>
        </c:dLbls>
        <c:gapWidth val="100"/>
        <c:overlap val="-24"/>
        <c:axId val="1864055871"/>
        <c:axId val="1244146303"/>
      </c:barChart>
      <c:catAx>
        <c:axId val="18640558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t-IT"/>
          </a:p>
        </c:txPr>
        <c:crossAx val="1244146303"/>
        <c:crosses val="autoZero"/>
        <c:auto val="1"/>
        <c:lblAlgn val="ctr"/>
        <c:lblOffset val="100"/>
        <c:noMultiLvlLbl val="0"/>
      </c:catAx>
      <c:valAx>
        <c:axId val="1244146303"/>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t-IT"/>
          </a:p>
        </c:txPr>
        <c:crossAx val="186405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[business-case-data.xlsx]Products!PivotTable13</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it-IT" sz="1100">
                <a:solidFill>
                  <a:schemeClr val="bg1">
                    <a:lumMod val="50000"/>
                  </a:schemeClr>
                </a:solidFill>
              </a:rPr>
              <a:t>Forecast Net Sales per Category Product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76200" cap="rnd">
            <a:solidFill>
              <a:schemeClr val="accent1">
                <a:lumMod val="60000"/>
                <a:lumOff val="40000"/>
              </a:schemeClr>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76200" cap="rnd">
            <a:solidFill>
              <a:schemeClr val="accent2">
                <a:lumMod val="60000"/>
                <a:lumOff val="40000"/>
              </a:schemeClr>
            </a:solidFill>
            <a:round/>
          </a:ln>
          <a:effectLst/>
        </c:spPr>
        <c:marker>
          <c:symbol val="circle"/>
          <c:size val="7"/>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76200" cap="rnd">
            <a:solidFill>
              <a:schemeClr val="accent6">
                <a:lumMod val="60000"/>
                <a:lumOff val="40000"/>
              </a:schemeClr>
            </a:solidFill>
            <a:round/>
          </a:ln>
          <a:effectLst/>
        </c:spPr>
        <c:marker>
          <c:symbol val="circle"/>
          <c:size val="7"/>
          <c:spPr>
            <a:solidFill>
              <a:schemeClr val="accent6">
                <a:lumMod val="75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76200" cap="rnd">
            <a:solidFill>
              <a:schemeClr val="accent1">
                <a:lumMod val="60000"/>
                <a:lumOff val="40000"/>
              </a:schemeClr>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76200" cap="rnd">
            <a:solidFill>
              <a:schemeClr val="accent2">
                <a:lumMod val="60000"/>
                <a:lumOff val="40000"/>
              </a:schemeClr>
            </a:solidFill>
            <a:round/>
          </a:ln>
          <a:effectLst/>
        </c:spPr>
        <c:marker>
          <c:symbol val="circle"/>
          <c:size val="7"/>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76200" cap="rnd">
            <a:solidFill>
              <a:schemeClr val="accent6">
                <a:lumMod val="60000"/>
                <a:lumOff val="40000"/>
              </a:schemeClr>
            </a:solidFill>
            <a:round/>
          </a:ln>
          <a:effectLst/>
        </c:spPr>
        <c:marker>
          <c:symbol val="circle"/>
          <c:size val="7"/>
          <c:spPr>
            <a:solidFill>
              <a:schemeClr val="accent6">
                <a:lumMod val="75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ln w="76200" cap="rnd">
            <a:solidFill>
              <a:schemeClr val="accent1">
                <a:lumMod val="60000"/>
                <a:lumOff val="40000"/>
              </a:schemeClr>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ln w="76200" cap="rnd">
            <a:solidFill>
              <a:schemeClr val="accent6">
                <a:lumMod val="60000"/>
                <a:lumOff val="40000"/>
              </a:schemeClr>
            </a:solidFill>
            <a:round/>
          </a:ln>
          <a:effectLst/>
        </c:spPr>
        <c:marker>
          <c:symbol val="circle"/>
          <c:size val="7"/>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ln w="76200" cap="rnd">
            <a:solidFill>
              <a:schemeClr val="accent2">
                <a:lumMod val="60000"/>
                <a:lumOff val="40000"/>
              </a:schemeClr>
            </a:solidFill>
            <a:round/>
          </a:ln>
          <a:effectLst/>
        </c:spPr>
        <c:marker>
          <c:symbol val="circle"/>
          <c:size val="7"/>
          <c:spPr>
            <a:solidFill>
              <a:schemeClr val="accent6">
                <a:lumMod val="75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99075659020882"/>
          <c:y val="0.16476462196861624"/>
          <c:w val="0.54741717067975204"/>
          <c:h val="0.72492502274590853"/>
        </c:manualLayout>
      </c:layout>
      <c:lineChart>
        <c:grouping val="standard"/>
        <c:varyColors val="0"/>
        <c:ser>
          <c:idx val="0"/>
          <c:order val="0"/>
          <c:tx>
            <c:strRef>
              <c:f>Products!$G$6:$G$7</c:f>
              <c:strCache>
                <c:ptCount val="1"/>
                <c:pt idx="0">
                  <c:v>Glass</c:v>
                </c:pt>
              </c:strCache>
            </c:strRef>
          </c:tx>
          <c:spPr>
            <a:ln w="76200" cap="rnd">
              <a:solidFill>
                <a:schemeClr val="accent1">
                  <a:lumMod val="60000"/>
                  <a:lumOff val="40000"/>
                </a:schemeClr>
              </a:solidFill>
              <a:round/>
            </a:ln>
            <a:effectLst/>
          </c:spPr>
          <c:marker>
            <c:symbol val="circle"/>
            <c:size val="7"/>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1"/>
            <c:dispRSqr val="0"/>
            <c:dispEq val="0"/>
          </c:trendline>
          <c:cat>
            <c:strRef>
              <c:f>Products!$F$8:$F$12</c:f>
              <c:strCache>
                <c:ptCount val="4"/>
                <c:pt idx="0">
                  <c:v>2016</c:v>
                </c:pt>
                <c:pt idx="1">
                  <c:v>2017</c:v>
                </c:pt>
                <c:pt idx="2">
                  <c:v>2018</c:v>
                </c:pt>
                <c:pt idx="3">
                  <c:v>2019</c:v>
                </c:pt>
              </c:strCache>
            </c:strRef>
          </c:cat>
          <c:val>
            <c:numRef>
              <c:f>Products!$G$8:$G$12</c:f>
              <c:numCache>
                <c:formatCode>#,##0\ "€"</c:formatCode>
                <c:ptCount val="4"/>
                <c:pt idx="0">
                  <c:v>6998500</c:v>
                </c:pt>
                <c:pt idx="1">
                  <c:v>6463996.2723102113</c:v>
                </c:pt>
                <c:pt idx="2">
                  <c:v>5308615.5848816298</c:v>
                </c:pt>
                <c:pt idx="3">
                  <c:v>5135908.8325149408</c:v>
                </c:pt>
              </c:numCache>
            </c:numRef>
          </c:val>
          <c:smooth val="1"/>
          <c:extLst>
            <c:ext xmlns:c16="http://schemas.microsoft.com/office/drawing/2014/chart" uri="{C3380CC4-5D6E-409C-BE32-E72D297353CC}">
              <c16:uniqueId val="{00000001-028A-4177-A4A7-9B3F3367782D}"/>
            </c:ext>
          </c:extLst>
        </c:ser>
        <c:ser>
          <c:idx val="1"/>
          <c:order val="1"/>
          <c:tx>
            <c:strRef>
              <c:f>Products!$H$6:$H$7</c:f>
              <c:strCache>
                <c:ptCount val="1"/>
                <c:pt idx="0">
                  <c:v>Paper</c:v>
                </c:pt>
              </c:strCache>
            </c:strRef>
          </c:tx>
          <c:spPr>
            <a:ln w="76200" cap="rnd">
              <a:solidFill>
                <a:schemeClr val="accent6">
                  <a:lumMod val="60000"/>
                  <a:lumOff val="40000"/>
                </a:schemeClr>
              </a:solidFill>
              <a:round/>
            </a:ln>
            <a:effectLst/>
          </c:spPr>
          <c:marker>
            <c:symbol val="circle"/>
            <c:size val="7"/>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1"/>
            <c:dispRSqr val="0"/>
            <c:dispEq val="0"/>
          </c:trendline>
          <c:cat>
            <c:strRef>
              <c:f>Products!$F$8:$F$12</c:f>
              <c:strCache>
                <c:ptCount val="4"/>
                <c:pt idx="0">
                  <c:v>2016</c:v>
                </c:pt>
                <c:pt idx="1">
                  <c:v>2017</c:v>
                </c:pt>
                <c:pt idx="2">
                  <c:v>2018</c:v>
                </c:pt>
                <c:pt idx="3">
                  <c:v>2019</c:v>
                </c:pt>
              </c:strCache>
            </c:strRef>
          </c:cat>
          <c:val>
            <c:numRef>
              <c:f>Products!$H$8:$H$12</c:f>
              <c:numCache>
                <c:formatCode>#,##0\ "€"</c:formatCode>
                <c:ptCount val="4"/>
                <c:pt idx="0">
                  <c:v>573500</c:v>
                </c:pt>
                <c:pt idx="1">
                  <c:v>1980200.8433984278</c:v>
                </c:pt>
                <c:pt idx="2">
                  <c:v>3392305.6890271208</c:v>
                </c:pt>
                <c:pt idx="3">
                  <c:v>5056590.2645774791</c:v>
                </c:pt>
              </c:numCache>
            </c:numRef>
          </c:val>
          <c:smooth val="0"/>
          <c:extLst>
            <c:ext xmlns:c16="http://schemas.microsoft.com/office/drawing/2014/chart" uri="{C3380CC4-5D6E-409C-BE32-E72D297353CC}">
              <c16:uniqueId val="{00000003-028A-4177-A4A7-9B3F3367782D}"/>
            </c:ext>
          </c:extLst>
        </c:ser>
        <c:ser>
          <c:idx val="2"/>
          <c:order val="2"/>
          <c:tx>
            <c:strRef>
              <c:f>Products!$I$6:$I$7</c:f>
              <c:strCache>
                <c:ptCount val="1"/>
                <c:pt idx="0">
                  <c:v>Plastic</c:v>
                </c:pt>
              </c:strCache>
            </c:strRef>
          </c:tx>
          <c:spPr>
            <a:ln w="76200" cap="rnd">
              <a:solidFill>
                <a:schemeClr val="accent2">
                  <a:lumMod val="60000"/>
                  <a:lumOff val="40000"/>
                </a:schemeClr>
              </a:solidFill>
              <a:round/>
            </a:ln>
            <a:effectLst/>
          </c:spPr>
          <c:marker>
            <c:symbol val="circle"/>
            <c:size val="7"/>
            <c:spPr>
              <a:solidFill>
                <a:schemeClr val="accent6">
                  <a:lumMod val="75000"/>
                </a:schemeClr>
              </a:solidFill>
              <a:ln w="9525">
                <a:solidFill>
                  <a:schemeClr val="accent6">
                    <a:lumMod val="60000"/>
                    <a:lumOff val="40000"/>
                  </a:schemeClr>
                </a:solidFill>
              </a:ln>
              <a:effectLst/>
            </c:spPr>
          </c:marker>
          <c:trendline>
            <c:spPr>
              <a:ln w="19050" cap="rnd">
                <a:solidFill>
                  <a:schemeClr val="accent3"/>
                </a:solidFill>
                <a:prstDash val="sysDot"/>
              </a:ln>
              <a:effectLst/>
            </c:spPr>
            <c:trendlineType val="poly"/>
            <c:order val="2"/>
            <c:forward val="1"/>
            <c:dispRSqr val="0"/>
            <c:dispEq val="0"/>
          </c:trendline>
          <c:cat>
            <c:strRef>
              <c:f>Products!$F$8:$F$12</c:f>
              <c:strCache>
                <c:ptCount val="4"/>
                <c:pt idx="0">
                  <c:v>2016</c:v>
                </c:pt>
                <c:pt idx="1">
                  <c:v>2017</c:v>
                </c:pt>
                <c:pt idx="2">
                  <c:v>2018</c:v>
                </c:pt>
                <c:pt idx="3">
                  <c:v>2019</c:v>
                </c:pt>
              </c:strCache>
            </c:strRef>
          </c:cat>
          <c:val>
            <c:numRef>
              <c:f>Products!$I$8:$I$12</c:f>
              <c:numCache>
                <c:formatCode>#,##0\ "€"</c:formatCode>
                <c:ptCount val="4"/>
                <c:pt idx="0">
                  <c:v>1628000</c:v>
                </c:pt>
                <c:pt idx="1">
                  <c:v>1362108.0964188767</c:v>
                </c:pt>
                <c:pt idx="2">
                  <c:v>1073646.6337704824</c:v>
                </c:pt>
                <c:pt idx="3">
                  <c:v>588365.90019467252</c:v>
                </c:pt>
              </c:numCache>
            </c:numRef>
          </c:val>
          <c:smooth val="0"/>
          <c:extLst>
            <c:ext xmlns:c16="http://schemas.microsoft.com/office/drawing/2014/chart" uri="{C3380CC4-5D6E-409C-BE32-E72D297353CC}">
              <c16:uniqueId val="{00000005-028A-4177-A4A7-9B3F3367782D}"/>
            </c:ext>
          </c:extLst>
        </c:ser>
        <c:dLbls>
          <c:showLegendKey val="0"/>
          <c:showVal val="0"/>
          <c:showCatName val="0"/>
          <c:showSerName val="0"/>
          <c:showPercent val="0"/>
          <c:showBubbleSize val="0"/>
        </c:dLbls>
        <c:marker val="1"/>
        <c:smooth val="0"/>
        <c:axId val="282165183"/>
        <c:axId val="1245269807"/>
      </c:lineChart>
      <c:catAx>
        <c:axId val="28216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45269807"/>
        <c:crosses val="autoZero"/>
        <c:auto val="1"/>
        <c:lblAlgn val="ctr"/>
        <c:lblOffset val="100"/>
        <c:noMultiLvlLbl val="0"/>
      </c:catAx>
      <c:valAx>
        <c:axId val="124526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200"/>
                  <a:t>Net</a:t>
                </a:r>
                <a:r>
                  <a:rPr lang="it-IT" sz="1200" baseline="0"/>
                  <a:t> Sales</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82165183"/>
        <c:crosses val="autoZero"/>
        <c:crossBetween val="between"/>
      </c:valAx>
      <c:spPr>
        <a:noFill/>
        <a:ln>
          <a:noFill/>
        </a:ln>
        <a:effectLst/>
      </c:spPr>
    </c:plotArea>
    <c:legend>
      <c:legendPos val="r"/>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100">
                <a:solidFill>
                  <a:schemeClr val="bg1">
                    <a:lumMod val="50000"/>
                  </a:schemeClr>
                </a:solidFill>
              </a:rPr>
              <a:t>Product Sales Trend</a:t>
            </a:r>
            <a:r>
              <a:rPr lang="it-IT" sz="1100" baseline="0">
                <a:solidFill>
                  <a:schemeClr val="bg1">
                    <a:lumMod val="50000"/>
                  </a:schemeClr>
                </a:solidFill>
              </a:rPr>
              <a:t> by Year</a:t>
            </a:r>
            <a:endParaRPr lang="it-IT" sz="11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v>Product 1</c:v>
          </c:tx>
          <c:spPr>
            <a:ln w="28575" cap="rnd">
              <a:solidFill>
                <a:schemeClr val="accent1"/>
              </a:solidFill>
              <a:prstDash val="solid"/>
              <a:round/>
            </a:ln>
            <a:effectLst/>
          </c:spPr>
          <c:marker>
            <c:symbol val="circle"/>
            <c:size val="5"/>
            <c:spPr>
              <a:solidFill>
                <a:schemeClr val="accent1"/>
              </a:solidFill>
              <a:ln w="9525">
                <a:solidFill>
                  <a:schemeClr val="accent1"/>
                </a:solidFill>
              </a:ln>
              <a:effectLst/>
            </c:spPr>
          </c:marker>
          <c:cat>
            <c:numRef>
              <c:f>Products!$K$35:$N$35</c:f>
              <c:numCache>
                <c:formatCode>0</c:formatCode>
                <c:ptCount val="4"/>
                <c:pt idx="0">
                  <c:v>2016</c:v>
                </c:pt>
                <c:pt idx="1">
                  <c:v>2017</c:v>
                </c:pt>
                <c:pt idx="2">
                  <c:v>2018</c:v>
                </c:pt>
                <c:pt idx="3">
                  <c:v>2019</c:v>
                </c:pt>
              </c:numCache>
            </c:numRef>
          </c:cat>
          <c:val>
            <c:numRef>
              <c:f>Products!$K$36:$N$36</c:f>
              <c:numCache>
                <c:formatCode>#,##0\ "€"</c:formatCode>
                <c:ptCount val="4"/>
                <c:pt idx="0">
                  <c:v>80290</c:v>
                </c:pt>
                <c:pt idx="1">
                  <c:v>277228.11807577999</c:v>
                </c:pt>
                <c:pt idx="2">
                  <c:v>474922.79646379699</c:v>
                </c:pt>
                <c:pt idx="3">
                  <c:v>707922.63704084721</c:v>
                </c:pt>
              </c:numCache>
            </c:numRef>
          </c:val>
          <c:smooth val="0"/>
          <c:extLst>
            <c:ext xmlns:c16="http://schemas.microsoft.com/office/drawing/2014/chart" uri="{C3380CC4-5D6E-409C-BE32-E72D297353CC}">
              <c16:uniqueId val="{00000006-A518-4A73-8AD2-052BFAA2B071}"/>
            </c:ext>
          </c:extLst>
        </c:ser>
        <c:ser>
          <c:idx val="1"/>
          <c:order val="1"/>
          <c:tx>
            <c:v>Product 2</c:v>
          </c:tx>
          <c:spPr>
            <a:ln w="28575" cap="rnd" cmpd="sng">
              <a:solidFill>
                <a:schemeClr val="accent2"/>
              </a:solidFill>
              <a:prstDash val="solid"/>
              <a:round/>
            </a:ln>
            <a:effectLst/>
          </c:spPr>
          <c:marker>
            <c:symbol val="circle"/>
            <c:size val="5"/>
            <c:spPr>
              <a:solidFill>
                <a:schemeClr val="accent2"/>
              </a:solidFill>
              <a:ln w="9525">
                <a:solidFill>
                  <a:schemeClr val="accent2"/>
                </a:solidFill>
              </a:ln>
              <a:effectLst/>
            </c:spPr>
          </c:marker>
          <c:cat>
            <c:numRef>
              <c:f>Products!$K$35:$N$35</c:f>
              <c:numCache>
                <c:formatCode>0</c:formatCode>
                <c:ptCount val="4"/>
                <c:pt idx="0">
                  <c:v>2016</c:v>
                </c:pt>
                <c:pt idx="1">
                  <c:v>2017</c:v>
                </c:pt>
                <c:pt idx="2">
                  <c:v>2018</c:v>
                </c:pt>
                <c:pt idx="3">
                  <c:v>2019</c:v>
                </c:pt>
              </c:numCache>
            </c:numRef>
          </c:cat>
          <c:val>
            <c:numRef>
              <c:f>Products!$K$37:$N$37</c:f>
              <c:numCache>
                <c:formatCode>#,##0\ "€"</c:formatCode>
                <c:ptCount val="4"/>
                <c:pt idx="0">
                  <c:v>131904.99999999997</c:v>
                </c:pt>
                <c:pt idx="1">
                  <c:v>455446.19398163853</c:v>
                </c:pt>
                <c:pt idx="2">
                  <c:v>780230.30847623793</c:v>
                </c:pt>
                <c:pt idx="3">
                  <c:v>1163015.7608528205</c:v>
                </c:pt>
              </c:numCache>
            </c:numRef>
          </c:val>
          <c:smooth val="0"/>
          <c:extLst>
            <c:ext xmlns:c16="http://schemas.microsoft.com/office/drawing/2014/chart" uri="{C3380CC4-5D6E-409C-BE32-E72D297353CC}">
              <c16:uniqueId val="{00000007-A518-4A73-8AD2-052BFAA2B071}"/>
            </c:ext>
          </c:extLst>
        </c:ser>
        <c:ser>
          <c:idx val="2"/>
          <c:order val="2"/>
          <c:tx>
            <c:v>Product 3</c:v>
          </c:tx>
          <c:spPr>
            <a:ln w="28575" cap="rnd" cmpd="sng">
              <a:solidFill>
                <a:schemeClr val="accent3"/>
              </a:solidFill>
              <a:prstDash val="solid"/>
              <a:round/>
            </a:ln>
            <a:effectLst/>
          </c:spPr>
          <c:marker>
            <c:symbol val="circle"/>
            <c:size val="5"/>
            <c:spPr>
              <a:solidFill>
                <a:schemeClr val="accent3"/>
              </a:solidFill>
              <a:ln w="9525">
                <a:solidFill>
                  <a:schemeClr val="accent3"/>
                </a:solidFill>
              </a:ln>
              <a:effectLst/>
            </c:spPr>
          </c:marker>
          <c:cat>
            <c:numRef>
              <c:f>Products!$K$35:$N$35</c:f>
              <c:numCache>
                <c:formatCode>0</c:formatCode>
                <c:ptCount val="4"/>
                <c:pt idx="0">
                  <c:v>2016</c:v>
                </c:pt>
                <c:pt idx="1">
                  <c:v>2017</c:v>
                </c:pt>
                <c:pt idx="2">
                  <c:v>2018</c:v>
                </c:pt>
                <c:pt idx="3">
                  <c:v>2019</c:v>
                </c:pt>
              </c:numCache>
            </c:numRef>
          </c:cat>
          <c:val>
            <c:numRef>
              <c:f>Products!$K$38:$N$38</c:f>
              <c:numCache>
                <c:formatCode>#,##0\ "€"</c:formatCode>
                <c:ptCount val="4"/>
                <c:pt idx="0">
                  <c:v>131904.99999999997</c:v>
                </c:pt>
                <c:pt idx="1">
                  <c:v>455446.19398163853</c:v>
                </c:pt>
                <c:pt idx="2">
                  <c:v>780230.30847623793</c:v>
                </c:pt>
                <c:pt idx="3">
                  <c:v>1163015.7608528205</c:v>
                </c:pt>
              </c:numCache>
            </c:numRef>
          </c:val>
          <c:smooth val="0"/>
          <c:extLst>
            <c:ext xmlns:c16="http://schemas.microsoft.com/office/drawing/2014/chart" uri="{C3380CC4-5D6E-409C-BE32-E72D297353CC}">
              <c16:uniqueId val="{00000008-A518-4A73-8AD2-052BFAA2B071}"/>
            </c:ext>
          </c:extLst>
        </c:ser>
        <c:ser>
          <c:idx val="3"/>
          <c:order val="3"/>
          <c:tx>
            <c:v>Product 4</c:v>
          </c:tx>
          <c:spPr>
            <a:ln w="28575" cap="rnd">
              <a:solidFill>
                <a:schemeClr val="accent4"/>
              </a:solidFill>
              <a:prstDash val="solid"/>
              <a:round/>
            </a:ln>
            <a:effectLst/>
          </c:spPr>
          <c:marker>
            <c:symbol val="circle"/>
            <c:size val="5"/>
            <c:spPr>
              <a:solidFill>
                <a:schemeClr val="accent4"/>
              </a:solidFill>
              <a:ln w="9525">
                <a:solidFill>
                  <a:schemeClr val="accent4"/>
                </a:solidFill>
              </a:ln>
              <a:effectLst/>
            </c:spPr>
          </c:marker>
          <c:cat>
            <c:numRef>
              <c:f>Products!$K$35:$N$35</c:f>
              <c:numCache>
                <c:formatCode>0</c:formatCode>
                <c:ptCount val="4"/>
                <c:pt idx="0">
                  <c:v>2016</c:v>
                </c:pt>
                <c:pt idx="1">
                  <c:v>2017</c:v>
                </c:pt>
                <c:pt idx="2">
                  <c:v>2018</c:v>
                </c:pt>
                <c:pt idx="3">
                  <c:v>2019</c:v>
                </c:pt>
              </c:numCache>
            </c:numRef>
          </c:cat>
          <c:val>
            <c:numRef>
              <c:f>Products!$K$39:$N$39</c:f>
              <c:numCache>
                <c:formatCode>#,##0\ "€"</c:formatCode>
                <c:ptCount val="4"/>
                <c:pt idx="0">
                  <c:v>160580</c:v>
                </c:pt>
                <c:pt idx="1">
                  <c:v>554456.23615155998</c:v>
                </c:pt>
                <c:pt idx="2">
                  <c:v>949845.59292759397</c:v>
                </c:pt>
                <c:pt idx="3">
                  <c:v>1415845.2740816944</c:v>
                </c:pt>
              </c:numCache>
            </c:numRef>
          </c:val>
          <c:smooth val="0"/>
          <c:extLst>
            <c:ext xmlns:c16="http://schemas.microsoft.com/office/drawing/2014/chart" uri="{C3380CC4-5D6E-409C-BE32-E72D297353CC}">
              <c16:uniqueId val="{00000009-A518-4A73-8AD2-052BFAA2B071}"/>
            </c:ext>
          </c:extLst>
        </c:ser>
        <c:ser>
          <c:idx val="4"/>
          <c:order val="4"/>
          <c:tx>
            <c:v>Product 5</c:v>
          </c:tx>
          <c:spPr>
            <a:ln w="28575" cap="rnd">
              <a:solidFill>
                <a:schemeClr val="accent5"/>
              </a:solidFill>
              <a:prstDash val="solid"/>
              <a:round/>
            </a:ln>
            <a:effectLst/>
          </c:spPr>
          <c:marker>
            <c:symbol val="circle"/>
            <c:size val="5"/>
            <c:spPr>
              <a:solidFill>
                <a:schemeClr val="accent5"/>
              </a:solidFill>
              <a:ln w="9525">
                <a:solidFill>
                  <a:schemeClr val="accent5"/>
                </a:solidFill>
              </a:ln>
              <a:effectLst/>
            </c:spPr>
          </c:marker>
          <c:cat>
            <c:numRef>
              <c:f>Products!$K$35:$N$35</c:f>
              <c:numCache>
                <c:formatCode>0</c:formatCode>
                <c:ptCount val="4"/>
                <c:pt idx="0">
                  <c:v>2016</c:v>
                </c:pt>
                <c:pt idx="1">
                  <c:v>2017</c:v>
                </c:pt>
                <c:pt idx="2">
                  <c:v>2018</c:v>
                </c:pt>
                <c:pt idx="3">
                  <c:v>2019</c:v>
                </c:pt>
              </c:numCache>
            </c:numRef>
          </c:cat>
          <c:val>
            <c:numRef>
              <c:f>Products!$K$40:$N$40</c:f>
              <c:numCache>
                <c:formatCode>#,##0\ "€"</c:formatCode>
                <c:ptCount val="4"/>
                <c:pt idx="0">
                  <c:v>68819.999999999971</c:v>
                </c:pt>
                <c:pt idx="1">
                  <c:v>237624.10120781136</c:v>
                </c:pt>
                <c:pt idx="2">
                  <c:v>407076.68268325453</c:v>
                </c:pt>
                <c:pt idx="3">
                  <c:v>606790.83174929756</c:v>
                </c:pt>
              </c:numCache>
            </c:numRef>
          </c:val>
          <c:smooth val="0"/>
          <c:extLst>
            <c:ext xmlns:c16="http://schemas.microsoft.com/office/drawing/2014/chart" uri="{C3380CC4-5D6E-409C-BE32-E72D297353CC}">
              <c16:uniqueId val="{0000000A-A518-4A73-8AD2-052BFAA2B071}"/>
            </c:ext>
          </c:extLst>
        </c:ser>
        <c:ser>
          <c:idx val="5"/>
          <c:order val="5"/>
          <c:tx>
            <c:v>Product 6</c:v>
          </c:tx>
          <c:spPr>
            <a:ln w="28575" cap="rnd">
              <a:solidFill>
                <a:schemeClr val="accent6"/>
              </a:solidFill>
              <a:prstDash val="solid"/>
              <a:round/>
            </a:ln>
            <a:effectLst/>
          </c:spPr>
          <c:marker>
            <c:symbol val="circle"/>
            <c:size val="5"/>
            <c:spPr>
              <a:solidFill>
                <a:schemeClr val="accent6"/>
              </a:solidFill>
              <a:ln w="9525">
                <a:solidFill>
                  <a:schemeClr val="accent6"/>
                </a:solidFill>
              </a:ln>
              <a:effectLst/>
            </c:spPr>
          </c:marker>
          <c:cat>
            <c:numRef>
              <c:f>Products!$K$35:$N$35</c:f>
              <c:numCache>
                <c:formatCode>0</c:formatCode>
                <c:ptCount val="4"/>
                <c:pt idx="0">
                  <c:v>2016</c:v>
                </c:pt>
                <c:pt idx="1">
                  <c:v>2017</c:v>
                </c:pt>
                <c:pt idx="2">
                  <c:v>2018</c:v>
                </c:pt>
                <c:pt idx="3">
                  <c:v>2019</c:v>
                </c:pt>
              </c:numCache>
            </c:numRef>
          </c:cat>
          <c:val>
            <c:numRef>
              <c:f>Products!$K$41:$N$41</c:f>
              <c:numCache>
                <c:formatCode>_(* #,##0_);_(* \(#,##0\);_(* "-"_);@_)</c:formatCode>
                <c:ptCount val="4"/>
              </c:numCache>
            </c:numRef>
          </c:val>
          <c:smooth val="0"/>
          <c:extLst>
            <c:ext xmlns:c16="http://schemas.microsoft.com/office/drawing/2014/chart" uri="{C3380CC4-5D6E-409C-BE32-E72D297353CC}">
              <c16:uniqueId val="{0000000B-A518-4A73-8AD2-052BFAA2B071}"/>
            </c:ext>
          </c:extLst>
        </c:ser>
        <c:ser>
          <c:idx val="6"/>
          <c:order val="6"/>
          <c:tx>
            <c:v>Product 7</c:v>
          </c:tx>
          <c:spPr>
            <a:ln w="28575" cap="rnd">
              <a:solidFill>
                <a:schemeClr val="accent1">
                  <a:lumMod val="60000"/>
                </a:schemeClr>
              </a:solidFill>
              <a:prstDash val="solid"/>
              <a:round/>
            </a:ln>
            <a:effectLst/>
          </c:spPr>
          <c:marker>
            <c:symbol val="circle"/>
            <c:size val="5"/>
            <c:spPr>
              <a:solidFill>
                <a:schemeClr val="accent1">
                  <a:lumMod val="60000"/>
                </a:schemeClr>
              </a:solidFill>
              <a:ln w="9525">
                <a:solidFill>
                  <a:schemeClr val="accent1">
                    <a:lumMod val="60000"/>
                  </a:schemeClr>
                </a:solidFill>
              </a:ln>
              <a:effectLst/>
            </c:spPr>
          </c:marker>
          <c:cat>
            <c:numRef>
              <c:f>Products!$K$35:$N$35</c:f>
              <c:numCache>
                <c:formatCode>0</c:formatCode>
                <c:ptCount val="4"/>
                <c:pt idx="0">
                  <c:v>2016</c:v>
                </c:pt>
                <c:pt idx="1">
                  <c:v>2017</c:v>
                </c:pt>
                <c:pt idx="2">
                  <c:v>2018</c:v>
                </c:pt>
                <c:pt idx="3">
                  <c:v>2019</c:v>
                </c:pt>
              </c:numCache>
            </c:numRef>
          </c:cat>
          <c:val>
            <c:numRef>
              <c:f>Products!$K$42:$N$42</c:f>
              <c:numCache>
                <c:formatCode>_(* #,##0_);_(* \(#,##0\);_(* "-"_);@_)</c:formatCode>
                <c:ptCount val="4"/>
              </c:numCache>
            </c:numRef>
          </c:val>
          <c:smooth val="0"/>
          <c:extLst>
            <c:ext xmlns:c16="http://schemas.microsoft.com/office/drawing/2014/chart" uri="{C3380CC4-5D6E-409C-BE32-E72D297353CC}">
              <c16:uniqueId val="{0000000C-A518-4A73-8AD2-052BFAA2B071}"/>
            </c:ext>
          </c:extLst>
        </c:ser>
        <c:ser>
          <c:idx val="7"/>
          <c:order val="7"/>
          <c:tx>
            <c:v>Product 8</c:v>
          </c:tx>
          <c:spPr>
            <a:ln w="28575" cap="rnd">
              <a:solidFill>
                <a:schemeClr val="accent2">
                  <a:lumMod val="60000"/>
                </a:schemeClr>
              </a:solidFill>
              <a:prstDash val="solid"/>
              <a:round/>
            </a:ln>
            <a:effectLst/>
          </c:spPr>
          <c:marker>
            <c:symbol val="circle"/>
            <c:size val="5"/>
            <c:spPr>
              <a:solidFill>
                <a:schemeClr val="accent2">
                  <a:lumMod val="60000"/>
                </a:schemeClr>
              </a:solidFill>
              <a:ln w="9525">
                <a:solidFill>
                  <a:schemeClr val="accent2">
                    <a:lumMod val="60000"/>
                  </a:schemeClr>
                </a:solidFill>
              </a:ln>
              <a:effectLst/>
            </c:spPr>
          </c:marker>
          <c:cat>
            <c:numRef>
              <c:f>Products!$K$35:$N$35</c:f>
              <c:numCache>
                <c:formatCode>0</c:formatCode>
                <c:ptCount val="4"/>
                <c:pt idx="0">
                  <c:v>2016</c:v>
                </c:pt>
                <c:pt idx="1">
                  <c:v>2017</c:v>
                </c:pt>
                <c:pt idx="2">
                  <c:v>2018</c:v>
                </c:pt>
                <c:pt idx="3">
                  <c:v>2019</c:v>
                </c:pt>
              </c:numCache>
            </c:numRef>
          </c:cat>
          <c:val>
            <c:numRef>
              <c:f>Products!$K$43:$N$43</c:f>
              <c:numCache>
                <c:formatCode>_(* #,##0_);_(* \(#,##0\);_(* "-"_);@_)</c:formatCode>
                <c:ptCount val="4"/>
              </c:numCache>
            </c:numRef>
          </c:val>
          <c:smooth val="0"/>
          <c:extLst>
            <c:ext xmlns:c16="http://schemas.microsoft.com/office/drawing/2014/chart" uri="{C3380CC4-5D6E-409C-BE32-E72D297353CC}">
              <c16:uniqueId val="{0000000D-A518-4A73-8AD2-052BFAA2B071}"/>
            </c:ext>
          </c:extLst>
        </c:ser>
        <c:ser>
          <c:idx val="8"/>
          <c:order val="8"/>
          <c:tx>
            <c:v>Product 9</c:v>
          </c:tx>
          <c:spPr>
            <a:ln w="28575" cap="rnd">
              <a:solidFill>
                <a:schemeClr val="accent3">
                  <a:lumMod val="60000"/>
                </a:schemeClr>
              </a:solidFill>
              <a:prstDash val="solid"/>
              <a:round/>
            </a:ln>
            <a:effectLst/>
          </c:spPr>
          <c:marker>
            <c:symbol val="circle"/>
            <c:size val="5"/>
            <c:spPr>
              <a:solidFill>
                <a:schemeClr val="accent3">
                  <a:lumMod val="60000"/>
                </a:schemeClr>
              </a:solidFill>
              <a:ln w="9525">
                <a:solidFill>
                  <a:schemeClr val="accent3">
                    <a:lumMod val="60000"/>
                  </a:schemeClr>
                </a:solidFill>
              </a:ln>
              <a:effectLst/>
            </c:spPr>
          </c:marker>
          <c:cat>
            <c:numRef>
              <c:f>Products!$K$35:$N$35</c:f>
              <c:numCache>
                <c:formatCode>0</c:formatCode>
                <c:ptCount val="4"/>
                <c:pt idx="0">
                  <c:v>2016</c:v>
                </c:pt>
                <c:pt idx="1">
                  <c:v>2017</c:v>
                </c:pt>
                <c:pt idx="2">
                  <c:v>2018</c:v>
                </c:pt>
                <c:pt idx="3">
                  <c:v>2019</c:v>
                </c:pt>
              </c:numCache>
            </c:numRef>
          </c:cat>
          <c:val>
            <c:numRef>
              <c:f>Products!$K$44:$N$44</c:f>
              <c:numCache>
                <c:formatCode>_(* #,##0_);_(* \(#,##0\);_(* "-"_);@_)</c:formatCode>
                <c:ptCount val="4"/>
              </c:numCache>
            </c:numRef>
          </c:val>
          <c:smooth val="0"/>
          <c:extLst>
            <c:ext xmlns:c16="http://schemas.microsoft.com/office/drawing/2014/chart" uri="{C3380CC4-5D6E-409C-BE32-E72D297353CC}">
              <c16:uniqueId val="{0000000E-A518-4A73-8AD2-052BFAA2B071}"/>
            </c:ext>
          </c:extLst>
        </c:ser>
        <c:dLbls>
          <c:showLegendKey val="0"/>
          <c:showVal val="0"/>
          <c:showCatName val="0"/>
          <c:showSerName val="0"/>
          <c:showPercent val="0"/>
          <c:showBubbleSize val="0"/>
        </c:dLbls>
        <c:marker val="1"/>
        <c:smooth val="0"/>
        <c:axId val="481499647"/>
        <c:axId val="1872375023"/>
      </c:lineChart>
      <c:catAx>
        <c:axId val="481499647"/>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72375023"/>
        <c:crosses val="autoZero"/>
        <c:auto val="1"/>
        <c:lblAlgn val="ctr"/>
        <c:lblOffset val="100"/>
        <c:noMultiLvlLbl val="0"/>
      </c:catAx>
      <c:valAx>
        <c:axId val="1872375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Net</a:t>
                </a:r>
                <a:r>
                  <a:rPr lang="it-IT" baseline="0"/>
                  <a:t> Sales (€)</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149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prstDash val="solid"/>
      <a:round/>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[business-case-data.xlsx]Countries!PivotTable11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000">
                <a:solidFill>
                  <a:schemeClr val="bg1">
                    <a:lumMod val="50000"/>
                  </a:schemeClr>
                </a:solidFill>
              </a:rPr>
              <a:t>Net Sales Distribution per Geographic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Countries!$B$6:$B$7</c:f>
              <c:strCache>
                <c:ptCount val="1"/>
                <c:pt idx="0">
                  <c:v>Apac</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290-4B43-A9C5-850FD1C3EB4C}"/>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0290-4B43-A9C5-850FD1C3EB4C}"/>
              </c:ext>
            </c:extLst>
          </c:dPt>
          <c:dLbls>
            <c:dLbl>
              <c:idx val="0"/>
              <c:delete val="1"/>
              <c:extLst>
                <c:ext xmlns:c15="http://schemas.microsoft.com/office/drawing/2012/chart" uri="{CE6537A1-D6FC-4f65-9D91-7224C49458BB}"/>
                <c:ext xmlns:c16="http://schemas.microsoft.com/office/drawing/2014/chart" uri="{C3380CC4-5D6E-409C-BE32-E72D297353CC}">
                  <c16:uniqueId val="{00000005-0290-4B43-A9C5-850FD1C3EB4C}"/>
                </c:ext>
              </c:extLst>
            </c:dLbl>
            <c:dLbl>
              <c:idx val="1"/>
              <c:delete val="1"/>
              <c:extLst>
                <c:ext xmlns:c15="http://schemas.microsoft.com/office/drawing/2012/chart" uri="{CE6537A1-D6FC-4f65-9D91-7224C49458BB}"/>
                <c:ext xmlns:c16="http://schemas.microsoft.com/office/drawing/2014/chart" uri="{C3380CC4-5D6E-409C-BE32-E72D297353CC}">
                  <c16:uniqueId val="{00000004-0290-4B43-A9C5-850FD1C3EB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Countries!$A$8:$A$12</c:f>
              <c:strCache>
                <c:ptCount val="4"/>
                <c:pt idx="0">
                  <c:v>2016</c:v>
                </c:pt>
                <c:pt idx="1">
                  <c:v>2017</c:v>
                </c:pt>
                <c:pt idx="2">
                  <c:v>2018</c:v>
                </c:pt>
                <c:pt idx="3">
                  <c:v>2019</c:v>
                </c:pt>
              </c:strCache>
            </c:strRef>
          </c:cat>
          <c:val>
            <c:numRef>
              <c:f>Countries!$B$8:$B$12</c:f>
              <c:numCache>
                <c:formatCode>0.00%</c:formatCode>
                <c:ptCount val="4"/>
                <c:pt idx="0">
                  <c:v>0</c:v>
                </c:pt>
                <c:pt idx="1">
                  <c:v>0</c:v>
                </c:pt>
                <c:pt idx="2">
                  <c:v>6.1383787566570557E-2</c:v>
                </c:pt>
                <c:pt idx="3">
                  <c:v>0.12522186302673446</c:v>
                </c:pt>
              </c:numCache>
            </c:numRef>
          </c:val>
          <c:extLst>
            <c:ext xmlns:c16="http://schemas.microsoft.com/office/drawing/2014/chart" uri="{C3380CC4-5D6E-409C-BE32-E72D297353CC}">
              <c16:uniqueId val="{00000000-0290-4B43-A9C5-850FD1C3EB4C}"/>
            </c:ext>
          </c:extLst>
        </c:ser>
        <c:ser>
          <c:idx val="1"/>
          <c:order val="1"/>
          <c:tx>
            <c:strRef>
              <c:f>Countries!$C$6:$C$7</c:f>
              <c:strCache>
                <c:ptCount val="1"/>
                <c:pt idx="0">
                  <c:v>Europe</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Countries!$A$8:$A$12</c:f>
              <c:strCache>
                <c:ptCount val="4"/>
                <c:pt idx="0">
                  <c:v>2016</c:v>
                </c:pt>
                <c:pt idx="1">
                  <c:v>2017</c:v>
                </c:pt>
                <c:pt idx="2">
                  <c:v>2018</c:v>
                </c:pt>
                <c:pt idx="3">
                  <c:v>2019</c:v>
                </c:pt>
              </c:strCache>
            </c:strRef>
          </c:cat>
          <c:val>
            <c:numRef>
              <c:f>Countries!$C$8:$C$12</c:f>
              <c:numCache>
                <c:formatCode>0.00%</c:formatCode>
                <c:ptCount val="4"/>
                <c:pt idx="0">
                  <c:v>0.78260869565217395</c:v>
                </c:pt>
                <c:pt idx="1">
                  <c:v>0.78230200443557396</c:v>
                </c:pt>
                <c:pt idx="2">
                  <c:v>0.70769604400627306</c:v>
                </c:pt>
                <c:pt idx="3">
                  <c:v>0.64863530079394693</c:v>
                </c:pt>
              </c:numCache>
            </c:numRef>
          </c:val>
          <c:extLst>
            <c:ext xmlns:c16="http://schemas.microsoft.com/office/drawing/2014/chart" uri="{C3380CC4-5D6E-409C-BE32-E72D297353CC}">
              <c16:uniqueId val="{00000001-0290-4B43-A9C5-850FD1C3EB4C}"/>
            </c:ext>
          </c:extLst>
        </c:ser>
        <c:ser>
          <c:idx val="2"/>
          <c:order val="2"/>
          <c:tx>
            <c:strRef>
              <c:f>Countries!$D$6:$D$7</c:f>
              <c:strCache>
                <c:ptCount val="1"/>
                <c:pt idx="0">
                  <c:v>North America</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Countries!$A$8:$A$12</c:f>
              <c:strCache>
                <c:ptCount val="4"/>
                <c:pt idx="0">
                  <c:v>2016</c:v>
                </c:pt>
                <c:pt idx="1">
                  <c:v>2017</c:v>
                </c:pt>
                <c:pt idx="2">
                  <c:v>2018</c:v>
                </c:pt>
                <c:pt idx="3">
                  <c:v>2019</c:v>
                </c:pt>
              </c:strCache>
            </c:strRef>
          </c:cat>
          <c:val>
            <c:numRef>
              <c:f>Countries!$D$8:$D$12</c:f>
              <c:numCache>
                <c:formatCode>0.00%</c:formatCode>
                <c:ptCount val="4"/>
                <c:pt idx="0">
                  <c:v>0.21739130434782608</c:v>
                </c:pt>
                <c:pt idx="1">
                  <c:v>0.21769799556442612</c:v>
                </c:pt>
                <c:pt idx="2">
                  <c:v>0.23092016842715632</c:v>
                </c:pt>
                <c:pt idx="3">
                  <c:v>0.22614283617931871</c:v>
                </c:pt>
              </c:numCache>
            </c:numRef>
          </c:val>
          <c:extLst>
            <c:ext xmlns:c16="http://schemas.microsoft.com/office/drawing/2014/chart" uri="{C3380CC4-5D6E-409C-BE32-E72D297353CC}">
              <c16:uniqueId val="{00000002-0290-4B43-A9C5-850FD1C3EB4C}"/>
            </c:ext>
          </c:extLst>
        </c:ser>
        <c:dLbls>
          <c:showLegendKey val="0"/>
          <c:showVal val="0"/>
          <c:showCatName val="0"/>
          <c:showSerName val="0"/>
          <c:showPercent val="0"/>
          <c:showBubbleSize val="0"/>
        </c:dLbls>
        <c:gapWidth val="219"/>
        <c:overlap val="-27"/>
        <c:axId val="2002147263"/>
        <c:axId val="488365951"/>
      </c:barChart>
      <c:catAx>
        <c:axId val="200214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88365951"/>
        <c:crosses val="autoZero"/>
        <c:auto val="1"/>
        <c:lblAlgn val="ctr"/>
        <c:lblOffset val="100"/>
        <c:noMultiLvlLbl val="0"/>
      </c:catAx>
      <c:valAx>
        <c:axId val="48836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Net</a:t>
                </a:r>
                <a:r>
                  <a:rPr lang="it-IT" baseline="0"/>
                  <a:t> Sales (%) per Year</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0214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[business-case-data.xlsx]Countries!PivotTable13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000">
                <a:solidFill>
                  <a:schemeClr val="bg1">
                    <a:lumMod val="50000"/>
                  </a:schemeClr>
                </a:solidFill>
              </a:rPr>
              <a:t>Forecast Net Sales per Geographic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76200" cap="rnd">
            <a:solidFill>
              <a:schemeClr val="accent2">
                <a:lumMod val="60000"/>
                <a:lumOff val="40000"/>
              </a:schemeClr>
            </a:solidFill>
            <a:round/>
          </a:ln>
          <a:effectLst/>
        </c:spPr>
        <c:marker>
          <c:symbol val="circle"/>
          <c:size val="7"/>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76200" cap="rnd">
            <a:solidFill>
              <a:schemeClr val="accent1">
                <a:lumMod val="60000"/>
                <a:lumOff val="40000"/>
              </a:schemeClr>
            </a:solidFill>
            <a:round/>
          </a:ln>
          <a:effectLst/>
        </c:spPr>
        <c:marker>
          <c:symbol val="circle"/>
          <c:size val="7"/>
          <c:spPr>
            <a:solidFill>
              <a:schemeClr val="accent1">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76200" cap="rnd">
            <a:solidFill>
              <a:schemeClr val="accent6">
                <a:lumMod val="60000"/>
                <a:lumOff val="40000"/>
              </a:schemeClr>
            </a:solidFill>
            <a:round/>
          </a:ln>
          <a:effectLst/>
        </c:spPr>
        <c:marker>
          <c:symbol val="circle"/>
          <c:size val="7"/>
          <c:spPr>
            <a:solidFill>
              <a:schemeClr val="accent6">
                <a:lumMod val="75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Countries!$G$6:$G$7</c:f>
              <c:strCache>
                <c:ptCount val="1"/>
                <c:pt idx="0">
                  <c:v>Apac</c:v>
                </c:pt>
              </c:strCache>
            </c:strRef>
          </c:tx>
          <c:spPr>
            <a:ln w="76200" cap="rnd">
              <a:solidFill>
                <a:schemeClr val="accent2">
                  <a:lumMod val="60000"/>
                  <a:lumOff val="40000"/>
                </a:schemeClr>
              </a:solidFill>
              <a:round/>
            </a:ln>
            <a:effectLst/>
          </c:spPr>
          <c:marker>
            <c:symbol val="circle"/>
            <c:size val="7"/>
            <c:spPr>
              <a:solidFill>
                <a:schemeClr val="accent2">
                  <a:lumMod val="75000"/>
                </a:schemeClr>
              </a:solidFill>
              <a:ln w="9525">
                <a:solidFill>
                  <a:schemeClr val="accent1"/>
                </a:solidFill>
              </a:ln>
              <a:effectLst/>
            </c:spPr>
          </c:marker>
          <c:trendline>
            <c:spPr>
              <a:ln w="25400" cap="rnd">
                <a:solidFill>
                  <a:schemeClr val="accent2">
                    <a:lumMod val="60000"/>
                    <a:lumOff val="40000"/>
                  </a:schemeClr>
                </a:solidFill>
                <a:prstDash val="sysDot"/>
              </a:ln>
              <a:effectLst/>
            </c:spPr>
            <c:trendlineType val="poly"/>
            <c:order val="2"/>
            <c:forward val="1"/>
            <c:dispRSqr val="0"/>
            <c:dispEq val="0"/>
          </c:trendline>
          <c:cat>
            <c:strRef>
              <c:f>Countries!$F$8:$F$12</c:f>
              <c:strCache>
                <c:ptCount val="4"/>
                <c:pt idx="0">
                  <c:v>2016</c:v>
                </c:pt>
                <c:pt idx="1">
                  <c:v>2017</c:v>
                </c:pt>
                <c:pt idx="2">
                  <c:v>2018</c:v>
                </c:pt>
                <c:pt idx="3">
                  <c:v>2019</c:v>
                </c:pt>
              </c:strCache>
            </c:strRef>
          </c:cat>
          <c:val>
            <c:numRef>
              <c:f>Countries!$G$8:$G$12</c:f>
              <c:numCache>
                <c:formatCode>#,##0\ "€"</c:formatCode>
                <c:ptCount val="4"/>
                <c:pt idx="0">
                  <c:v>0</c:v>
                </c:pt>
                <c:pt idx="1">
                  <c:v>0</c:v>
                </c:pt>
                <c:pt idx="2">
                  <c:v>600000</c:v>
                </c:pt>
                <c:pt idx="3">
                  <c:v>1350000</c:v>
                </c:pt>
              </c:numCache>
            </c:numRef>
          </c:val>
          <c:smooth val="0"/>
          <c:extLst>
            <c:ext xmlns:c16="http://schemas.microsoft.com/office/drawing/2014/chart" uri="{C3380CC4-5D6E-409C-BE32-E72D297353CC}">
              <c16:uniqueId val="{00000000-22E3-4E55-85AE-3F64017555BA}"/>
            </c:ext>
          </c:extLst>
        </c:ser>
        <c:ser>
          <c:idx val="1"/>
          <c:order val="1"/>
          <c:tx>
            <c:strRef>
              <c:f>Countries!$H$6:$H$7</c:f>
              <c:strCache>
                <c:ptCount val="1"/>
                <c:pt idx="0">
                  <c:v>Europe</c:v>
                </c:pt>
              </c:strCache>
            </c:strRef>
          </c:tx>
          <c:spPr>
            <a:ln w="76200" cap="rnd">
              <a:solidFill>
                <a:schemeClr val="accent1">
                  <a:lumMod val="60000"/>
                  <a:lumOff val="40000"/>
                </a:schemeClr>
              </a:solidFill>
              <a:round/>
            </a:ln>
            <a:effectLst/>
          </c:spPr>
          <c:marker>
            <c:symbol val="circle"/>
            <c:size val="7"/>
            <c:spPr>
              <a:solidFill>
                <a:schemeClr val="accent1">
                  <a:lumMod val="75000"/>
                </a:schemeClr>
              </a:solidFill>
              <a:ln w="9525">
                <a:solidFill>
                  <a:schemeClr val="accent2"/>
                </a:solidFill>
              </a:ln>
              <a:effectLst/>
            </c:spPr>
          </c:marker>
          <c:trendline>
            <c:spPr>
              <a:ln w="25400" cap="rnd">
                <a:solidFill>
                  <a:schemeClr val="accent1">
                    <a:lumMod val="60000"/>
                    <a:lumOff val="40000"/>
                  </a:schemeClr>
                </a:solidFill>
                <a:prstDash val="sysDot"/>
              </a:ln>
              <a:effectLst/>
            </c:spPr>
            <c:trendlineType val="poly"/>
            <c:order val="2"/>
            <c:forward val="1"/>
            <c:dispRSqr val="0"/>
            <c:dispEq val="0"/>
          </c:trendline>
          <c:cat>
            <c:strRef>
              <c:f>Countries!$F$8:$F$12</c:f>
              <c:strCache>
                <c:ptCount val="4"/>
                <c:pt idx="0">
                  <c:v>2016</c:v>
                </c:pt>
                <c:pt idx="1">
                  <c:v>2017</c:v>
                </c:pt>
                <c:pt idx="2">
                  <c:v>2018</c:v>
                </c:pt>
                <c:pt idx="3">
                  <c:v>2019</c:v>
                </c:pt>
              </c:strCache>
            </c:strRef>
          </c:cat>
          <c:val>
            <c:numRef>
              <c:f>Countries!$H$8:$H$12</c:f>
              <c:numCache>
                <c:formatCode>#,##0\ "€"</c:formatCode>
                <c:ptCount val="4"/>
                <c:pt idx="0">
                  <c:v>7200000</c:v>
                </c:pt>
                <c:pt idx="1">
                  <c:v>7671492.2235543737</c:v>
                </c:pt>
                <c:pt idx="2">
                  <c:v>6917423.0401352663</c:v>
                </c:pt>
                <c:pt idx="3">
                  <c:v>6992849.6103342455</c:v>
                </c:pt>
              </c:numCache>
            </c:numRef>
          </c:val>
          <c:smooth val="0"/>
          <c:extLst>
            <c:ext xmlns:c16="http://schemas.microsoft.com/office/drawing/2014/chart" uri="{C3380CC4-5D6E-409C-BE32-E72D297353CC}">
              <c16:uniqueId val="{00000001-22E3-4E55-85AE-3F64017555BA}"/>
            </c:ext>
          </c:extLst>
        </c:ser>
        <c:ser>
          <c:idx val="2"/>
          <c:order val="2"/>
          <c:tx>
            <c:strRef>
              <c:f>Countries!$I$6:$I$7</c:f>
              <c:strCache>
                <c:ptCount val="1"/>
                <c:pt idx="0">
                  <c:v>North America</c:v>
                </c:pt>
              </c:strCache>
            </c:strRef>
          </c:tx>
          <c:spPr>
            <a:ln w="76200" cap="rnd">
              <a:solidFill>
                <a:schemeClr val="accent6">
                  <a:lumMod val="60000"/>
                  <a:lumOff val="40000"/>
                </a:schemeClr>
              </a:solidFill>
              <a:round/>
            </a:ln>
            <a:effectLst/>
          </c:spPr>
          <c:marker>
            <c:symbol val="circle"/>
            <c:size val="7"/>
            <c:spPr>
              <a:solidFill>
                <a:schemeClr val="accent6">
                  <a:lumMod val="75000"/>
                </a:schemeClr>
              </a:solidFill>
              <a:ln w="9525">
                <a:solidFill>
                  <a:schemeClr val="accent3"/>
                </a:solidFill>
              </a:ln>
              <a:effectLst/>
            </c:spPr>
          </c:marker>
          <c:trendline>
            <c:spPr>
              <a:ln w="25400" cap="rnd">
                <a:solidFill>
                  <a:schemeClr val="accent6">
                    <a:lumMod val="60000"/>
                    <a:lumOff val="40000"/>
                  </a:schemeClr>
                </a:solidFill>
                <a:prstDash val="sysDot"/>
              </a:ln>
              <a:effectLst/>
            </c:spPr>
            <c:trendlineType val="poly"/>
            <c:order val="2"/>
            <c:forward val="1"/>
            <c:dispRSqr val="0"/>
            <c:dispEq val="0"/>
          </c:trendline>
          <c:cat>
            <c:strRef>
              <c:f>Countries!$F$8:$F$12</c:f>
              <c:strCache>
                <c:ptCount val="4"/>
                <c:pt idx="0">
                  <c:v>2016</c:v>
                </c:pt>
                <c:pt idx="1">
                  <c:v>2017</c:v>
                </c:pt>
                <c:pt idx="2">
                  <c:v>2018</c:v>
                </c:pt>
                <c:pt idx="3">
                  <c:v>2019</c:v>
                </c:pt>
              </c:strCache>
            </c:strRef>
          </c:cat>
          <c:val>
            <c:numRef>
              <c:f>Countries!$I$8:$I$12</c:f>
              <c:numCache>
                <c:formatCode>#,##0\ "€"</c:formatCode>
                <c:ptCount val="4"/>
                <c:pt idx="0">
                  <c:v>2000000</c:v>
                </c:pt>
                <c:pt idx="1">
                  <c:v>2134812.9885731451</c:v>
                </c:pt>
                <c:pt idx="2">
                  <c:v>2257144.8675439651</c:v>
                </c:pt>
                <c:pt idx="3">
                  <c:v>2438015.3869528458</c:v>
                </c:pt>
              </c:numCache>
            </c:numRef>
          </c:val>
          <c:smooth val="0"/>
          <c:extLst>
            <c:ext xmlns:c16="http://schemas.microsoft.com/office/drawing/2014/chart" uri="{C3380CC4-5D6E-409C-BE32-E72D297353CC}">
              <c16:uniqueId val="{00000002-22E3-4E55-85AE-3F64017555BA}"/>
            </c:ext>
          </c:extLst>
        </c:ser>
        <c:dLbls>
          <c:showLegendKey val="0"/>
          <c:showVal val="0"/>
          <c:showCatName val="0"/>
          <c:showSerName val="0"/>
          <c:showPercent val="0"/>
          <c:showBubbleSize val="0"/>
        </c:dLbls>
        <c:marker val="1"/>
        <c:smooth val="0"/>
        <c:axId val="1909353775"/>
        <c:axId val="1866920735"/>
      </c:lineChart>
      <c:catAx>
        <c:axId val="190935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66920735"/>
        <c:crossesAt val="0"/>
        <c:auto val="1"/>
        <c:lblAlgn val="ctr"/>
        <c:lblOffset val="100"/>
        <c:noMultiLvlLbl val="0"/>
      </c:catAx>
      <c:valAx>
        <c:axId val="18669207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09353775"/>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678844</xdr:colOff>
      <xdr:row>16</xdr:row>
      <xdr:rowOff>125730</xdr:rowOff>
    </xdr:from>
    <xdr:to>
      <xdr:col>6</xdr:col>
      <xdr:colOff>718396</xdr:colOff>
      <xdr:row>27</xdr:row>
      <xdr:rowOff>44451</xdr:rowOff>
    </xdr:to>
    <xdr:graphicFrame macro="">
      <xdr:nvGraphicFramePr>
        <xdr:cNvPr id="2" name="Chart 1">
          <a:extLst>
            <a:ext uri="{FF2B5EF4-FFF2-40B4-BE49-F238E27FC236}">
              <a16:creationId xmlns:a16="http://schemas.microsoft.com/office/drawing/2014/main" id="{5259E0BB-02E6-466F-BB45-8D593E739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656860</xdr:colOff>
      <xdr:row>29</xdr:row>
      <xdr:rowOff>148589</xdr:rowOff>
    </xdr:from>
    <xdr:to>
      <xdr:col>10</xdr:col>
      <xdr:colOff>368723</xdr:colOff>
      <xdr:row>42</xdr:row>
      <xdr:rowOff>47379</xdr:rowOff>
    </xdr:to>
    <xdr:graphicFrame macro="">
      <xdr:nvGraphicFramePr>
        <xdr:cNvPr id="12" name="Chart 11">
          <a:extLst>
            <a:ext uri="{FF2B5EF4-FFF2-40B4-BE49-F238E27FC236}">
              <a16:creationId xmlns:a16="http://schemas.microsoft.com/office/drawing/2014/main" id="{EF51C9CB-4C0A-45DB-BFBD-77A308F06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775335</xdr:colOff>
      <xdr:row>4</xdr:row>
      <xdr:rowOff>26670</xdr:rowOff>
    </xdr:from>
    <xdr:to>
      <xdr:col>7</xdr:col>
      <xdr:colOff>550545</xdr:colOff>
      <xdr:row>13</xdr:row>
      <xdr:rowOff>140970</xdr:rowOff>
    </xdr:to>
    <xdr:graphicFrame macro="">
      <xdr:nvGraphicFramePr>
        <xdr:cNvPr id="3" name="Chart 2">
          <a:extLst>
            <a:ext uri="{FF2B5EF4-FFF2-40B4-BE49-F238E27FC236}">
              <a16:creationId xmlns:a16="http://schemas.microsoft.com/office/drawing/2014/main" id="{A4FEF58A-BF3B-4DD4-9AFB-86D3A84A2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228600</xdr:colOff>
      <xdr:row>45</xdr:row>
      <xdr:rowOff>137160</xdr:rowOff>
    </xdr:from>
    <xdr:to>
      <xdr:col>8</xdr:col>
      <xdr:colOff>487680</xdr:colOff>
      <xdr:row>67</xdr:row>
      <xdr:rowOff>72390</xdr:rowOff>
    </xdr:to>
    <xdr:graphicFrame macro="">
      <xdr:nvGraphicFramePr>
        <xdr:cNvPr id="9" name="Chart 8">
          <a:extLst>
            <a:ext uri="{FF2B5EF4-FFF2-40B4-BE49-F238E27FC236}">
              <a16:creationId xmlns:a16="http://schemas.microsoft.com/office/drawing/2014/main" id="{B7274F93-046E-42FD-A5EF-52F815A48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14</xdr:row>
      <xdr:rowOff>0</xdr:rowOff>
    </xdr:from>
    <xdr:to>
      <xdr:col>6</xdr:col>
      <xdr:colOff>609600</xdr:colOff>
      <xdr:row>30</xdr:row>
      <xdr:rowOff>114300</xdr:rowOff>
    </xdr:to>
    <xdr:graphicFrame macro="">
      <xdr:nvGraphicFramePr>
        <xdr:cNvPr id="5" name="Chart 4">
          <a:extLst>
            <a:ext uri="{FF2B5EF4-FFF2-40B4-BE49-F238E27FC236}">
              <a16:creationId xmlns:a16="http://schemas.microsoft.com/office/drawing/2014/main" id="{A3A51DCC-B0C5-44A4-B40E-2DD843D8B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727710</xdr:colOff>
      <xdr:row>14</xdr:row>
      <xdr:rowOff>3810</xdr:rowOff>
    </xdr:from>
    <xdr:to>
      <xdr:col>15</xdr:col>
      <xdr:colOff>0</xdr:colOff>
      <xdr:row>30</xdr:row>
      <xdr:rowOff>114300</xdr:rowOff>
    </xdr:to>
    <xdr:graphicFrame macro="">
      <xdr:nvGraphicFramePr>
        <xdr:cNvPr id="8" name="Chart 7">
          <a:extLst>
            <a:ext uri="{FF2B5EF4-FFF2-40B4-BE49-F238E27FC236}">
              <a16:creationId xmlns:a16="http://schemas.microsoft.com/office/drawing/2014/main" id="{4B017A09-5FA8-4D6E-807B-32DE445E2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11430</xdr:colOff>
      <xdr:row>45</xdr:row>
      <xdr:rowOff>3810</xdr:rowOff>
    </xdr:from>
    <xdr:to>
      <xdr:col>10</xdr:col>
      <xdr:colOff>171450</xdr:colOff>
      <xdr:row>55</xdr:row>
      <xdr:rowOff>7620</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EC1125E4-42DC-480F-B654-4FEA1AA728F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037070" y="6930390"/>
              <a:ext cx="1634490" cy="243459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87630</xdr:colOff>
      <xdr:row>32</xdr:row>
      <xdr:rowOff>137160</xdr:rowOff>
    </xdr:from>
    <xdr:to>
      <xdr:col>7</xdr:col>
      <xdr:colOff>205740</xdr:colOff>
      <xdr:row>47</xdr:row>
      <xdr:rowOff>49530</xdr:rowOff>
    </xdr:to>
    <xdr:graphicFrame macro="">
      <xdr:nvGraphicFramePr>
        <xdr:cNvPr id="11" name="Chart 10">
          <a:extLst>
            <a:ext uri="{FF2B5EF4-FFF2-40B4-BE49-F238E27FC236}">
              <a16:creationId xmlns:a16="http://schemas.microsoft.com/office/drawing/2014/main" id="{261BEBE1-999B-4C5D-865F-9FEBD3287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247650</xdr:colOff>
      <xdr:row>45</xdr:row>
      <xdr:rowOff>7621</xdr:rowOff>
    </xdr:from>
    <xdr:to>
      <xdr:col>13</xdr:col>
      <xdr:colOff>464820</xdr:colOff>
      <xdr:row>47</xdr:row>
      <xdr:rowOff>262890</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2ED822ED-0551-49BC-BB23-FF428E46BBD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47760" y="6934201"/>
              <a:ext cx="1828800" cy="102488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97154</xdr:colOff>
      <xdr:row>13</xdr:row>
      <xdr:rowOff>0</xdr:rowOff>
    </xdr:from>
    <xdr:to>
      <xdr:col>8</xdr:col>
      <xdr:colOff>621030</xdr:colOff>
      <xdr:row>31</xdr:row>
      <xdr:rowOff>68580</xdr:rowOff>
    </xdr:to>
    <xdr:graphicFrame macro="">
      <xdr:nvGraphicFramePr>
        <xdr:cNvPr id="7" name="Chart 6">
          <a:extLst>
            <a:ext uri="{FF2B5EF4-FFF2-40B4-BE49-F238E27FC236}">
              <a16:creationId xmlns:a16="http://schemas.microsoft.com/office/drawing/2014/main" id="{493CA4C8-130D-4E01-A159-882FA40DF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773430</xdr:colOff>
      <xdr:row>13</xdr:row>
      <xdr:rowOff>26670</xdr:rowOff>
    </xdr:from>
    <xdr:to>
      <xdr:col>15</xdr:col>
      <xdr:colOff>201930</xdr:colOff>
      <xdr:row>31</xdr:row>
      <xdr:rowOff>95250</xdr:rowOff>
    </xdr:to>
    <xdr:graphicFrame macro="">
      <xdr:nvGraphicFramePr>
        <xdr:cNvPr id="8" name="Chart 7">
          <a:extLst>
            <a:ext uri="{FF2B5EF4-FFF2-40B4-BE49-F238E27FC236}">
              <a16:creationId xmlns:a16="http://schemas.microsoft.com/office/drawing/2014/main" id="{02B16166-757A-4436-A0CB-89C1CC58F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53340</xdr:colOff>
      <xdr:row>41</xdr:row>
      <xdr:rowOff>99061</xdr:rowOff>
    </xdr:from>
    <xdr:to>
      <xdr:col>14</xdr:col>
      <xdr:colOff>327660</xdr:colOff>
      <xdr:row>48</xdr:row>
      <xdr:rowOff>99060</xdr:rowOff>
    </xdr:to>
    <mc:AlternateContent xmlns:mc="http://schemas.openxmlformats.org/markup-compatibility/2006" xmlns:a14="http://schemas.microsoft.com/office/drawing/2010/main">
      <mc:Choice Requires="a14">
        <xdr:graphicFrame macro="">
          <xdr:nvGraphicFramePr>
            <xdr:cNvPr id="10" name="Areas">
              <a:extLst>
                <a:ext uri="{FF2B5EF4-FFF2-40B4-BE49-F238E27FC236}">
                  <a16:creationId xmlns:a16="http://schemas.microsoft.com/office/drawing/2014/main" id="{111DC0EE-0982-4712-A2A8-8B50FFE9C864}"/>
                </a:ext>
              </a:extLst>
            </xdr:cNvPr>
            <xdr:cNvGraphicFramePr/>
          </xdr:nvGraphicFramePr>
          <xdr:xfrm>
            <a:off x="0" y="0"/>
            <a:ext cx="0" cy="0"/>
          </xdr:xfrm>
          <a:graphic>
            <a:graphicData uri="http://schemas.microsoft.com/office/drawing/2010/slicer">
              <sle:slicer xmlns:sle="http://schemas.microsoft.com/office/drawing/2010/slicer" name="Areas"/>
            </a:graphicData>
          </a:graphic>
        </xdr:graphicFrame>
      </mc:Choice>
      <mc:Fallback xmlns="">
        <xdr:sp macro="" textlink="">
          <xdr:nvSpPr>
            <xdr:cNvPr id="0" name=""/>
            <xdr:cNvSpPr>
              <a:spLocks noTextEdit="1"/>
            </xdr:cNvSpPr>
          </xdr:nvSpPr>
          <xdr:spPr>
            <a:xfrm>
              <a:off x="9704070" y="6431281"/>
              <a:ext cx="1828800" cy="172973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xdr:colOff>
      <xdr:row>41</xdr:row>
      <xdr:rowOff>87631</xdr:rowOff>
    </xdr:from>
    <xdr:to>
      <xdr:col>11</xdr:col>
      <xdr:colOff>411480</xdr:colOff>
      <xdr:row>53</xdr:row>
      <xdr:rowOff>30481</xdr:rowOff>
    </xdr:to>
    <mc:AlternateContent xmlns:mc="http://schemas.openxmlformats.org/markup-compatibility/2006" xmlns:a14="http://schemas.microsoft.com/office/drawing/2010/main">
      <mc:Choice Requires="a14">
        <xdr:graphicFrame macro="">
          <xdr:nvGraphicFramePr>
            <xdr:cNvPr id="11" name="Countries">
              <a:extLst>
                <a:ext uri="{FF2B5EF4-FFF2-40B4-BE49-F238E27FC236}">
                  <a16:creationId xmlns:a16="http://schemas.microsoft.com/office/drawing/2014/main" id="{AC248A80-8BB7-454B-A3D4-A0E1D2269AC7}"/>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7456170" y="6419851"/>
              <a:ext cx="1828800" cy="172593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102870</xdr:colOff>
      <xdr:row>32</xdr:row>
      <xdr:rowOff>11430</xdr:rowOff>
    </xdr:from>
    <xdr:to>
      <xdr:col>8</xdr:col>
      <xdr:colOff>598170</xdr:colOff>
      <xdr:row>52</xdr:row>
      <xdr:rowOff>129540</xdr:rowOff>
    </xdr:to>
    <xdr:graphicFrame macro="">
      <xdr:nvGraphicFramePr>
        <xdr:cNvPr id="2" name="Chart 1">
          <a:extLst>
            <a:ext uri="{FF2B5EF4-FFF2-40B4-BE49-F238E27FC236}">
              <a16:creationId xmlns:a16="http://schemas.microsoft.com/office/drawing/2014/main" id="{F42D9117-FFD9-4EEA-92B9-DBC4B11E1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72390</xdr:colOff>
      <xdr:row>19</xdr:row>
      <xdr:rowOff>76200</xdr:rowOff>
    </xdr:from>
    <xdr:to>
      <xdr:col>9</xdr:col>
      <xdr:colOff>887730</xdr:colOff>
      <xdr:row>40</xdr:row>
      <xdr:rowOff>26670</xdr:rowOff>
    </xdr:to>
    <xdr:graphicFrame macro="">
      <xdr:nvGraphicFramePr>
        <xdr:cNvPr id="4" name="Chart 3">
          <a:extLst>
            <a:ext uri="{FF2B5EF4-FFF2-40B4-BE49-F238E27FC236}">
              <a16:creationId xmlns:a16="http://schemas.microsoft.com/office/drawing/2014/main" id="{94B337E2-1228-4D34-926B-6A0C9CA4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81703</xdr:colOff>
      <xdr:row>19</xdr:row>
      <xdr:rowOff>68581</xdr:rowOff>
    </xdr:from>
    <xdr:to>
      <xdr:col>12</xdr:col>
      <xdr:colOff>108896</xdr:colOff>
      <xdr:row>26</xdr:row>
      <xdr:rowOff>91441</xdr:rowOff>
    </xdr:to>
    <mc:AlternateContent xmlns:mc="http://schemas.openxmlformats.org/markup-compatibility/2006" xmlns:a14="http://schemas.microsoft.com/office/drawing/2010/main">
      <mc:Choice Requires="a14">
        <xdr:graphicFrame macro="">
          <xdr:nvGraphicFramePr>
            <xdr:cNvPr id="5" name="Customer Area">
              <a:extLst>
                <a:ext uri="{FF2B5EF4-FFF2-40B4-BE49-F238E27FC236}">
                  <a16:creationId xmlns:a16="http://schemas.microsoft.com/office/drawing/2014/main" id="{10BD18F3-FA61-4DB9-A97B-1F88ADF5B8A0}"/>
                </a:ext>
              </a:extLst>
            </xdr:cNvPr>
            <xdr:cNvGraphicFramePr/>
          </xdr:nvGraphicFramePr>
          <xdr:xfrm>
            <a:off x="0" y="0"/>
            <a:ext cx="0" cy="0"/>
          </xdr:xfrm>
          <a:graphic>
            <a:graphicData uri="http://schemas.microsoft.com/office/drawing/2010/slicer">
              <sle:slicer xmlns:sle="http://schemas.microsoft.com/office/drawing/2010/slicer" name="Customer Area"/>
            </a:graphicData>
          </a:graphic>
        </xdr:graphicFrame>
      </mc:Choice>
      <mc:Fallback xmlns="">
        <xdr:sp macro="" textlink="">
          <xdr:nvSpPr>
            <xdr:cNvPr id="0" name=""/>
            <xdr:cNvSpPr>
              <a:spLocks noTextEdit="1"/>
            </xdr:cNvSpPr>
          </xdr:nvSpPr>
          <xdr:spPr>
            <a:xfrm>
              <a:off x="8677063" y="3131821"/>
              <a:ext cx="1833133" cy="106299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69053</xdr:colOff>
      <xdr:row>28</xdr:row>
      <xdr:rowOff>19997</xdr:rowOff>
    </xdr:from>
    <xdr:to>
      <xdr:col>12</xdr:col>
      <xdr:colOff>95947</xdr:colOff>
      <xdr:row>40</xdr:row>
      <xdr:rowOff>12376</xdr:rowOff>
    </xdr:to>
    <mc:AlternateContent xmlns:mc="http://schemas.openxmlformats.org/markup-compatibility/2006" xmlns:a14="http://schemas.microsoft.com/office/drawing/2010/main">
      <mc:Choice Requires="a14">
        <xdr:graphicFrame macro="">
          <xdr:nvGraphicFramePr>
            <xdr:cNvPr id="6" name="Customer Country">
              <a:extLst>
                <a:ext uri="{FF2B5EF4-FFF2-40B4-BE49-F238E27FC236}">
                  <a16:creationId xmlns:a16="http://schemas.microsoft.com/office/drawing/2014/main" id="{20980B03-2A82-40A8-AC7D-D5CBCD6ACF85}"/>
                </a:ext>
              </a:extLst>
            </xdr:cNvPr>
            <xdr:cNvGraphicFramePr/>
          </xdr:nvGraphicFramePr>
          <xdr:xfrm>
            <a:off x="0" y="0"/>
            <a:ext cx="0" cy="0"/>
          </xdr:xfrm>
          <a:graphic>
            <a:graphicData uri="http://schemas.microsoft.com/office/drawing/2010/slicer">
              <sle:slicer xmlns:sle="http://schemas.microsoft.com/office/drawing/2010/slicer" name="Customer Country"/>
            </a:graphicData>
          </a:graphic>
        </xdr:graphicFrame>
      </mc:Choice>
      <mc:Fallback xmlns="">
        <xdr:sp macro="" textlink="">
          <xdr:nvSpPr>
            <xdr:cNvPr id="0" name=""/>
            <xdr:cNvSpPr>
              <a:spLocks noTextEdit="1"/>
            </xdr:cNvSpPr>
          </xdr:nvSpPr>
          <xdr:spPr>
            <a:xfrm>
              <a:off x="8664413" y="4420547"/>
              <a:ext cx="1832834" cy="177545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41</xdr:row>
      <xdr:rowOff>45720</xdr:rowOff>
    </xdr:from>
    <xdr:to>
      <xdr:col>9</xdr:col>
      <xdr:colOff>905436</xdr:colOff>
      <xdr:row>61</xdr:row>
      <xdr:rowOff>134470</xdr:rowOff>
    </xdr:to>
    <xdr:graphicFrame macro="">
      <xdr:nvGraphicFramePr>
        <xdr:cNvPr id="7" name="Chart 6">
          <a:extLst>
            <a:ext uri="{FF2B5EF4-FFF2-40B4-BE49-F238E27FC236}">
              <a16:creationId xmlns:a16="http://schemas.microsoft.com/office/drawing/2014/main" id="{2224B613-B712-4242-9985-FA8FA3D9D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81991</xdr:colOff>
      <xdr:row>41</xdr:row>
      <xdr:rowOff>40664</xdr:rowOff>
    </xdr:from>
    <xdr:to>
      <xdr:col>12</xdr:col>
      <xdr:colOff>108661</xdr:colOff>
      <xdr:row>59</xdr:row>
      <xdr:rowOff>50302</xdr:rowOff>
    </xdr:to>
    <mc:AlternateContent xmlns:mc="http://schemas.openxmlformats.org/markup-compatibility/2006" xmlns:a14="http://schemas.microsoft.com/office/drawing/2010/main">
      <mc:Choice Requires="a14">
        <xdr:graphicFrame macro="">
          <xdr:nvGraphicFramePr>
            <xdr:cNvPr id="8" name="Customer Description">
              <a:extLst>
                <a:ext uri="{FF2B5EF4-FFF2-40B4-BE49-F238E27FC236}">
                  <a16:creationId xmlns:a16="http://schemas.microsoft.com/office/drawing/2014/main" id="{97E38E83-0E87-4400-8B50-1188DD817844}"/>
                </a:ext>
              </a:extLst>
            </xdr:cNvPr>
            <xdr:cNvGraphicFramePr/>
          </xdr:nvGraphicFramePr>
          <xdr:xfrm>
            <a:off x="0" y="0"/>
            <a:ext cx="0" cy="0"/>
          </xdr:xfrm>
          <a:graphic>
            <a:graphicData uri="http://schemas.microsoft.com/office/drawing/2010/slicer">
              <sle:slicer xmlns:sle="http://schemas.microsoft.com/office/drawing/2010/slicer" name="Customer Description"/>
            </a:graphicData>
          </a:graphic>
        </xdr:graphicFrame>
      </mc:Choice>
      <mc:Fallback xmlns="">
        <xdr:sp macro="" textlink="">
          <xdr:nvSpPr>
            <xdr:cNvPr id="0" name=""/>
            <xdr:cNvSpPr>
              <a:spLocks noTextEdit="1"/>
            </xdr:cNvSpPr>
          </xdr:nvSpPr>
          <xdr:spPr>
            <a:xfrm>
              <a:off x="8677351" y="6372884"/>
              <a:ext cx="1832610" cy="2684258"/>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taleo, Nicolas" refreshedDate="44326.394115972224" createdVersion="6" refreshedVersion="6" minRefreshableVersion="3" recordCount="360" xr:uid="{77B83FED-6205-483D-B096-05FFFF9F0EF2}">
  <cacheSource type="worksheet">
    <worksheetSource name="Dataset"/>
  </cacheSource>
  <cacheFields count="9">
    <cacheField name="Year" numFmtId="1">
      <sharedItems containsSemiMixedTypes="0" containsString="0" containsNumber="1" containsInteger="1" minValue="2016" maxValue="2019" count="4">
        <n v="2016"/>
        <n v="2017"/>
        <n v="2018"/>
        <n v="2019"/>
      </sharedItems>
    </cacheField>
    <cacheField name="ID Customer" numFmtId="167">
      <sharedItems count="10">
        <s v="C1"/>
        <s v="C2"/>
        <s v="C3"/>
        <s v="C4"/>
        <s v="C5"/>
        <s v="C6"/>
        <s v="C7"/>
        <s v="C8"/>
        <s v="C9"/>
        <s v="C10"/>
      </sharedItems>
    </cacheField>
    <cacheField name="Customer Description" numFmtId="167">
      <sharedItems count="10">
        <s v="Customer 1"/>
        <s v="Customer 2"/>
        <s v="Customer 3"/>
        <s v="Customer 4"/>
        <s v="Customer 5"/>
        <s v="Customer 6"/>
        <s v="Customer 7"/>
        <s v="Customer 8"/>
        <s v="Customer 9"/>
        <s v="Customer 10"/>
      </sharedItems>
    </cacheField>
    <cacheField name="Customer Area" numFmtId="167">
      <sharedItems count="3">
        <s v="Europe"/>
        <s v="North America"/>
        <s v="Apac"/>
      </sharedItems>
    </cacheField>
    <cacheField name="Customer Country" numFmtId="167">
      <sharedItems count="6">
        <s v="Italy"/>
        <s v="USA"/>
        <s v="Japan"/>
        <s v="Germany"/>
        <s v="France"/>
        <s v="China"/>
      </sharedItems>
    </cacheField>
    <cacheField name="Category" numFmtId="167">
      <sharedItems count="3">
        <s v="Glass"/>
        <s v="Paper"/>
        <s v="Plastic"/>
      </sharedItems>
    </cacheField>
    <cacheField name="Product" numFmtId="167">
      <sharedItems count="9">
        <s v="Product 1"/>
        <s v="Product 2"/>
        <s v="Product 3"/>
        <s v="Product 4"/>
        <s v="Product 5"/>
        <s v="Product 6"/>
        <s v="Product 7"/>
        <s v="Product 8"/>
        <s v="Product 9"/>
      </sharedItems>
    </cacheField>
    <cacheField name="Net sales" numFmtId="169">
      <sharedItems containsSemiMixedTypes="0" containsString="0" containsNumber="1" minValue="0" maxValue="795600"/>
    </cacheField>
    <cacheField name="Area" numFmtId="0" formula="'Customer Area'" databaseField="0"/>
  </cacheFields>
  <extLst>
    <ext xmlns:x14="http://schemas.microsoft.com/office/spreadsheetml/2009/9/main" uri="{725AE2AE-9491-48be-B2B4-4EB974FC3084}">
      <x14:pivotCacheDefinition pivotCacheId="1405947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x v="0"/>
    <x v="0"/>
    <x v="0"/>
    <x v="0"/>
    <x v="0"/>
    <x v="0"/>
    <n v="107440.00000000001"/>
  </r>
  <r>
    <x v="0"/>
    <x v="0"/>
    <x v="0"/>
    <x v="0"/>
    <x v="0"/>
    <x v="0"/>
    <x v="1"/>
    <n v="322320"/>
  </r>
  <r>
    <x v="0"/>
    <x v="0"/>
    <x v="0"/>
    <x v="0"/>
    <x v="0"/>
    <x v="0"/>
    <x v="2"/>
    <n v="202239.99999999997"/>
  </r>
  <r>
    <x v="0"/>
    <x v="0"/>
    <x v="0"/>
    <x v="0"/>
    <x v="0"/>
    <x v="1"/>
    <x v="3"/>
    <n v="2239.9999999999959"/>
  </r>
  <r>
    <x v="0"/>
    <x v="0"/>
    <x v="0"/>
    <x v="0"/>
    <x v="0"/>
    <x v="1"/>
    <x v="4"/>
    <n v="3679.9999999999932"/>
  </r>
  <r>
    <x v="0"/>
    <x v="0"/>
    <x v="0"/>
    <x v="0"/>
    <x v="0"/>
    <x v="1"/>
    <x v="5"/>
    <n v="3679.9999999999932"/>
  </r>
  <r>
    <x v="0"/>
    <x v="0"/>
    <x v="0"/>
    <x v="0"/>
    <x v="0"/>
    <x v="1"/>
    <x v="6"/>
    <n v="4479.9999999999918"/>
  </r>
  <r>
    <x v="0"/>
    <x v="0"/>
    <x v="0"/>
    <x v="0"/>
    <x v="0"/>
    <x v="1"/>
    <x v="7"/>
    <n v="1919.9999999999961"/>
  </r>
  <r>
    <x v="0"/>
    <x v="0"/>
    <x v="0"/>
    <x v="0"/>
    <x v="0"/>
    <x v="2"/>
    <x v="8"/>
    <n v="152000"/>
  </r>
  <r>
    <x v="1"/>
    <x v="0"/>
    <x v="0"/>
    <x v="0"/>
    <x v="0"/>
    <x v="0"/>
    <x v="0"/>
    <n v="101401.30720879423"/>
  </r>
  <r>
    <x v="1"/>
    <x v="0"/>
    <x v="0"/>
    <x v="0"/>
    <x v="0"/>
    <x v="0"/>
    <x v="1"/>
    <n v="304203.92162638262"/>
  </r>
  <r>
    <x v="1"/>
    <x v="0"/>
    <x v="0"/>
    <x v="0"/>
    <x v="0"/>
    <x v="0"/>
    <x v="2"/>
    <n v="190873.04886361261"/>
  </r>
  <r>
    <x v="1"/>
    <x v="0"/>
    <x v="0"/>
    <x v="0"/>
    <x v="0"/>
    <x v="1"/>
    <x v="3"/>
    <n v="11929.565553975797"/>
  </r>
  <r>
    <x v="1"/>
    <x v="0"/>
    <x v="0"/>
    <x v="0"/>
    <x v="0"/>
    <x v="1"/>
    <x v="4"/>
    <n v="19598.571981531666"/>
  </r>
  <r>
    <x v="1"/>
    <x v="0"/>
    <x v="0"/>
    <x v="0"/>
    <x v="0"/>
    <x v="1"/>
    <x v="5"/>
    <n v="19598.571981531666"/>
  </r>
  <r>
    <x v="1"/>
    <x v="0"/>
    <x v="0"/>
    <x v="0"/>
    <x v="0"/>
    <x v="1"/>
    <x v="6"/>
    <n v="23859.131107951594"/>
  </r>
  <r>
    <x v="1"/>
    <x v="0"/>
    <x v="0"/>
    <x v="0"/>
    <x v="0"/>
    <x v="1"/>
    <x v="7"/>
    <n v="10225.341903407823"/>
  </r>
  <r>
    <x v="1"/>
    <x v="0"/>
    <x v="0"/>
    <x v="0"/>
    <x v="0"/>
    <x v="2"/>
    <x v="8"/>
    <n v="170422.36505679705"/>
  </r>
  <r>
    <x v="2"/>
    <x v="0"/>
    <x v="0"/>
    <x v="0"/>
    <x v="0"/>
    <x v="0"/>
    <x v="0"/>
    <n v="92425.097690236129"/>
  </r>
  <r>
    <x v="2"/>
    <x v="0"/>
    <x v="0"/>
    <x v="0"/>
    <x v="0"/>
    <x v="0"/>
    <x v="1"/>
    <n v="277275.2930707084"/>
  </r>
  <r>
    <x v="2"/>
    <x v="0"/>
    <x v="0"/>
    <x v="0"/>
    <x v="0"/>
    <x v="0"/>
    <x v="2"/>
    <n v="173976.65447573856"/>
  </r>
  <r>
    <x v="2"/>
    <x v="0"/>
    <x v="0"/>
    <x v="0"/>
    <x v="0"/>
    <x v="1"/>
    <x v="3"/>
    <n v="34251.653849911047"/>
  </r>
  <r>
    <x v="2"/>
    <x v="0"/>
    <x v="0"/>
    <x v="0"/>
    <x v="0"/>
    <x v="1"/>
    <x v="4"/>
    <n v="56270.574181996715"/>
  </r>
  <r>
    <x v="2"/>
    <x v="0"/>
    <x v="0"/>
    <x v="0"/>
    <x v="0"/>
    <x v="1"/>
    <x v="5"/>
    <n v="56270.574181996715"/>
  </r>
  <r>
    <x v="2"/>
    <x v="0"/>
    <x v="0"/>
    <x v="0"/>
    <x v="0"/>
    <x v="1"/>
    <x v="6"/>
    <n v="68503.307699822093"/>
  </r>
  <r>
    <x v="2"/>
    <x v="0"/>
    <x v="0"/>
    <x v="0"/>
    <x v="0"/>
    <x v="1"/>
    <x v="7"/>
    <n v="29358.56044278089"/>
  </r>
  <r>
    <x v="2"/>
    <x v="0"/>
    <x v="0"/>
    <x v="0"/>
    <x v="0"/>
    <x v="2"/>
    <x v="8"/>
    <n v="117796.69313461469"/>
  </r>
  <r>
    <x v="3"/>
    <x v="0"/>
    <x v="0"/>
    <x v="0"/>
    <x v="0"/>
    <x v="0"/>
    <x v="0"/>
    <n v="83114.168301972197"/>
  </r>
  <r>
    <x v="3"/>
    <x v="0"/>
    <x v="0"/>
    <x v="0"/>
    <x v="0"/>
    <x v="0"/>
    <x v="1"/>
    <n v="249342.50490591658"/>
  </r>
  <r>
    <x v="3"/>
    <x v="0"/>
    <x v="0"/>
    <x v="0"/>
    <x v="0"/>
    <x v="0"/>
    <x v="2"/>
    <n v="156450.19915665351"/>
  </r>
  <r>
    <x v="3"/>
    <x v="0"/>
    <x v="0"/>
    <x v="0"/>
    <x v="0"/>
    <x v="1"/>
    <x v="3"/>
    <n v="65709.083645794482"/>
  </r>
  <r>
    <x v="3"/>
    <x v="0"/>
    <x v="0"/>
    <x v="0"/>
    <x v="0"/>
    <x v="1"/>
    <x v="4"/>
    <n v="107950.63741809093"/>
  </r>
  <r>
    <x v="3"/>
    <x v="0"/>
    <x v="0"/>
    <x v="0"/>
    <x v="0"/>
    <x v="1"/>
    <x v="5"/>
    <n v="107950.63741809093"/>
  </r>
  <r>
    <x v="3"/>
    <x v="0"/>
    <x v="0"/>
    <x v="0"/>
    <x v="0"/>
    <x v="1"/>
    <x v="6"/>
    <n v="131418.16729158896"/>
  </r>
  <r>
    <x v="3"/>
    <x v="0"/>
    <x v="0"/>
    <x v="0"/>
    <x v="0"/>
    <x v="1"/>
    <x v="7"/>
    <n v="56322.071696395265"/>
  </r>
  <r>
    <x v="3"/>
    <x v="0"/>
    <x v="0"/>
    <x v="0"/>
    <x v="0"/>
    <x v="2"/>
    <x v="8"/>
    <n v="19556.274894581693"/>
  </r>
  <r>
    <x v="0"/>
    <x v="1"/>
    <x v="1"/>
    <x v="1"/>
    <x v="1"/>
    <x v="0"/>
    <x v="0"/>
    <n v="117810.00000000001"/>
  </r>
  <r>
    <x v="0"/>
    <x v="1"/>
    <x v="1"/>
    <x v="1"/>
    <x v="1"/>
    <x v="0"/>
    <x v="1"/>
    <n v="353430"/>
  </r>
  <r>
    <x v="0"/>
    <x v="1"/>
    <x v="1"/>
    <x v="1"/>
    <x v="1"/>
    <x v="0"/>
    <x v="2"/>
    <n v="221759.99999999997"/>
  </r>
  <r>
    <x v="0"/>
    <x v="1"/>
    <x v="1"/>
    <x v="1"/>
    <x v="1"/>
    <x v="1"/>
    <x v="3"/>
    <n v="6300"/>
  </r>
  <r>
    <x v="0"/>
    <x v="1"/>
    <x v="1"/>
    <x v="1"/>
    <x v="1"/>
    <x v="1"/>
    <x v="4"/>
    <n v="10349.999999999998"/>
  </r>
  <r>
    <x v="0"/>
    <x v="1"/>
    <x v="1"/>
    <x v="1"/>
    <x v="1"/>
    <x v="1"/>
    <x v="5"/>
    <n v="10349.999999999998"/>
  </r>
  <r>
    <x v="0"/>
    <x v="1"/>
    <x v="1"/>
    <x v="1"/>
    <x v="1"/>
    <x v="1"/>
    <x v="6"/>
    <n v="12600"/>
  </r>
  <r>
    <x v="0"/>
    <x v="1"/>
    <x v="1"/>
    <x v="1"/>
    <x v="1"/>
    <x v="1"/>
    <x v="7"/>
    <n v="5399.9999999999991"/>
  </r>
  <r>
    <x v="0"/>
    <x v="1"/>
    <x v="1"/>
    <x v="1"/>
    <x v="1"/>
    <x v="2"/>
    <x v="8"/>
    <n v="162000"/>
  </r>
  <r>
    <x v="1"/>
    <x v="1"/>
    <x v="1"/>
    <x v="1"/>
    <x v="1"/>
    <x v="0"/>
    <x v="0"/>
    <n v="113353.66327478652"/>
  </r>
  <r>
    <x v="1"/>
    <x v="1"/>
    <x v="1"/>
    <x v="1"/>
    <x v="1"/>
    <x v="0"/>
    <x v="1"/>
    <n v="340060.98982435954"/>
  </r>
  <r>
    <x v="1"/>
    <x v="1"/>
    <x v="1"/>
    <x v="1"/>
    <x v="1"/>
    <x v="0"/>
    <x v="2"/>
    <n v="213371.60145842165"/>
  </r>
  <r>
    <x v="1"/>
    <x v="1"/>
    <x v="1"/>
    <x v="1"/>
    <x v="1"/>
    <x v="1"/>
    <x v="3"/>
    <n v="20003.587636727043"/>
  </r>
  <r>
    <x v="1"/>
    <x v="1"/>
    <x v="1"/>
    <x v="1"/>
    <x v="1"/>
    <x v="1"/>
    <x v="4"/>
    <n v="32863.03683176585"/>
  </r>
  <r>
    <x v="1"/>
    <x v="1"/>
    <x v="1"/>
    <x v="1"/>
    <x v="1"/>
    <x v="1"/>
    <x v="5"/>
    <n v="32863.03683176585"/>
  </r>
  <r>
    <x v="1"/>
    <x v="1"/>
    <x v="1"/>
    <x v="1"/>
    <x v="1"/>
    <x v="1"/>
    <x v="6"/>
    <n v="40007.175273454086"/>
  </r>
  <r>
    <x v="1"/>
    <x v="1"/>
    <x v="1"/>
    <x v="1"/>
    <x v="1"/>
    <x v="1"/>
    <x v="7"/>
    <n v="17145.932260051748"/>
  </r>
  <r>
    <x v="1"/>
    <x v="1"/>
    <x v="1"/>
    <x v="1"/>
    <x v="1"/>
    <x v="2"/>
    <x v="8"/>
    <n v="142882.76883376451"/>
  </r>
  <r>
    <x v="2"/>
    <x v="1"/>
    <x v="1"/>
    <x v="1"/>
    <x v="1"/>
    <x v="0"/>
    <x v="0"/>
    <n v="85834.136191869431"/>
  </r>
  <r>
    <x v="2"/>
    <x v="1"/>
    <x v="1"/>
    <x v="1"/>
    <x v="1"/>
    <x v="0"/>
    <x v="1"/>
    <n v="257502.40857560828"/>
  </r>
  <r>
    <x v="2"/>
    <x v="1"/>
    <x v="1"/>
    <x v="1"/>
    <x v="1"/>
    <x v="0"/>
    <x v="2"/>
    <n v="161570.13871410713"/>
  </r>
  <r>
    <x v="2"/>
    <x v="1"/>
    <x v="1"/>
    <x v="1"/>
    <x v="1"/>
    <x v="1"/>
    <x v="3"/>
    <n v="52308.332408692186"/>
  </r>
  <r>
    <x v="2"/>
    <x v="1"/>
    <x v="1"/>
    <x v="1"/>
    <x v="1"/>
    <x v="1"/>
    <x v="4"/>
    <n v="85935.117528565737"/>
  </r>
  <r>
    <x v="2"/>
    <x v="1"/>
    <x v="1"/>
    <x v="1"/>
    <x v="1"/>
    <x v="1"/>
    <x v="5"/>
    <n v="85935.117528565737"/>
  </r>
  <r>
    <x v="2"/>
    <x v="1"/>
    <x v="1"/>
    <x v="1"/>
    <x v="1"/>
    <x v="1"/>
    <x v="6"/>
    <n v="104616.66481738437"/>
  </r>
  <r>
    <x v="2"/>
    <x v="1"/>
    <x v="1"/>
    <x v="1"/>
    <x v="1"/>
    <x v="1"/>
    <x v="7"/>
    <n v="44835.713493164731"/>
  </r>
  <r>
    <x v="2"/>
    <x v="1"/>
    <x v="1"/>
    <x v="1"/>
    <x v="1"/>
    <x v="2"/>
    <x v="8"/>
    <n v="131275.73770521206"/>
  </r>
  <r>
    <x v="3"/>
    <x v="1"/>
    <x v="1"/>
    <x v="1"/>
    <x v="1"/>
    <x v="0"/>
    <x v="0"/>
    <n v="88703.271904234862"/>
  </r>
  <r>
    <x v="3"/>
    <x v="1"/>
    <x v="1"/>
    <x v="1"/>
    <x v="1"/>
    <x v="0"/>
    <x v="1"/>
    <n v="266109.81571270456"/>
  </r>
  <r>
    <x v="3"/>
    <x v="1"/>
    <x v="1"/>
    <x v="1"/>
    <x v="1"/>
    <x v="0"/>
    <x v="2"/>
    <n v="166970.86476091263"/>
  </r>
  <r>
    <x v="3"/>
    <x v="1"/>
    <x v="1"/>
    <x v="1"/>
    <x v="1"/>
    <x v="1"/>
    <x v="3"/>
    <n v="66832.753049248306"/>
  </r>
  <r>
    <x v="3"/>
    <x v="1"/>
    <x v="1"/>
    <x v="1"/>
    <x v="1"/>
    <x v="1"/>
    <x v="4"/>
    <n v="109796.66572376507"/>
  </r>
  <r>
    <x v="3"/>
    <x v="1"/>
    <x v="1"/>
    <x v="1"/>
    <x v="1"/>
    <x v="1"/>
    <x v="5"/>
    <n v="109796.66572376507"/>
  </r>
  <r>
    <x v="3"/>
    <x v="1"/>
    <x v="1"/>
    <x v="1"/>
    <x v="1"/>
    <x v="1"/>
    <x v="6"/>
    <n v="133665.50609849661"/>
  </r>
  <r>
    <x v="3"/>
    <x v="1"/>
    <x v="1"/>
    <x v="1"/>
    <x v="1"/>
    <x v="1"/>
    <x v="7"/>
    <n v="57285.216899355677"/>
  </r>
  <r>
    <x v="3"/>
    <x v="1"/>
    <x v="1"/>
    <x v="1"/>
    <x v="1"/>
    <x v="2"/>
    <x v="8"/>
    <n v="111017.86220805364"/>
  </r>
  <r>
    <x v="0"/>
    <x v="2"/>
    <x v="2"/>
    <x v="0"/>
    <x v="0"/>
    <x v="0"/>
    <x v="0"/>
    <n v="98175"/>
  </r>
  <r>
    <x v="0"/>
    <x v="2"/>
    <x v="2"/>
    <x v="0"/>
    <x v="0"/>
    <x v="0"/>
    <x v="1"/>
    <n v="294525"/>
  </r>
  <r>
    <x v="0"/>
    <x v="2"/>
    <x v="2"/>
    <x v="0"/>
    <x v="0"/>
    <x v="0"/>
    <x v="2"/>
    <n v="184799.99999999997"/>
  </r>
  <r>
    <x v="0"/>
    <x v="2"/>
    <x v="2"/>
    <x v="0"/>
    <x v="0"/>
    <x v="1"/>
    <x v="3"/>
    <n v="7349.9999999999991"/>
  </r>
  <r>
    <x v="0"/>
    <x v="2"/>
    <x v="2"/>
    <x v="0"/>
    <x v="0"/>
    <x v="1"/>
    <x v="4"/>
    <n v="12074.999999999996"/>
  </r>
  <r>
    <x v="0"/>
    <x v="2"/>
    <x v="2"/>
    <x v="0"/>
    <x v="0"/>
    <x v="1"/>
    <x v="5"/>
    <n v="12074.999999999996"/>
  </r>
  <r>
    <x v="0"/>
    <x v="2"/>
    <x v="2"/>
    <x v="0"/>
    <x v="0"/>
    <x v="1"/>
    <x v="6"/>
    <n v="14699.999999999998"/>
  </r>
  <r>
    <x v="0"/>
    <x v="2"/>
    <x v="2"/>
    <x v="0"/>
    <x v="0"/>
    <x v="1"/>
    <x v="7"/>
    <n v="6299.9999999999982"/>
  </r>
  <r>
    <x v="0"/>
    <x v="2"/>
    <x v="2"/>
    <x v="0"/>
    <x v="0"/>
    <x v="2"/>
    <x v="8"/>
    <n v="120000"/>
  </r>
  <r>
    <x v="1"/>
    <x v="2"/>
    <x v="2"/>
    <x v="0"/>
    <x v="0"/>
    <x v="0"/>
    <x v="0"/>
    <n v="82947.93743797054"/>
  </r>
  <r>
    <x v="1"/>
    <x v="2"/>
    <x v="2"/>
    <x v="0"/>
    <x v="0"/>
    <x v="0"/>
    <x v="1"/>
    <n v="248843.81231391159"/>
  </r>
  <r>
    <x v="1"/>
    <x v="2"/>
    <x v="2"/>
    <x v="0"/>
    <x v="0"/>
    <x v="0"/>
    <x v="2"/>
    <n v="156137.29400088568"/>
  </r>
  <r>
    <x v="1"/>
    <x v="2"/>
    <x v="2"/>
    <x v="0"/>
    <x v="0"/>
    <x v="1"/>
    <x v="3"/>
    <n v="29601.028654334586"/>
  </r>
  <r>
    <x v="1"/>
    <x v="2"/>
    <x v="2"/>
    <x v="0"/>
    <x v="0"/>
    <x v="1"/>
    <x v="4"/>
    <n v="48630.261360692537"/>
  </r>
  <r>
    <x v="1"/>
    <x v="2"/>
    <x v="2"/>
    <x v="0"/>
    <x v="0"/>
    <x v="1"/>
    <x v="5"/>
    <n v="48630.261360692537"/>
  </r>
  <r>
    <x v="1"/>
    <x v="2"/>
    <x v="2"/>
    <x v="0"/>
    <x v="0"/>
    <x v="1"/>
    <x v="6"/>
    <n v="59202.057308669173"/>
  </r>
  <r>
    <x v="1"/>
    <x v="2"/>
    <x v="2"/>
    <x v="0"/>
    <x v="0"/>
    <x v="1"/>
    <x v="7"/>
    <n v="25372.310275143929"/>
  </r>
  <r>
    <x v="1"/>
    <x v="2"/>
    <x v="2"/>
    <x v="0"/>
    <x v="0"/>
    <x v="2"/>
    <x v="8"/>
    <n v="113850.11020897918"/>
  </r>
  <r>
    <x v="2"/>
    <x v="2"/>
    <x v="2"/>
    <x v="0"/>
    <x v="0"/>
    <x v="0"/>
    <x v="0"/>
    <n v="86721.28872591471"/>
  </r>
  <r>
    <x v="2"/>
    <x v="2"/>
    <x v="2"/>
    <x v="0"/>
    <x v="0"/>
    <x v="0"/>
    <x v="1"/>
    <n v="260163.86617774412"/>
  </r>
  <r>
    <x v="2"/>
    <x v="2"/>
    <x v="2"/>
    <x v="0"/>
    <x v="0"/>
    <x v="0"/>
    <x v="2"/>
    <n v="163240.0728958394"/>
  </r>
  <r>
    <x v="2"/>
    <x v="2"/>
    <x v="2"/>
    <x v="0"/>
    <x v="0"/>
    <x v="1"/>
    <x v="3"/>
    <n v="44328.123243266753"/>
  </r>
  <r>
    <x v="2"/>
    <x v="2"/>
    <x v="2"/>
    <x v="0"/>
    <x v="0"/>
    <x v="1"/>
    <x v="4"/>
    <n v="72824.773899652515"/>
  </r>
  <r>
    <x v="2"/>
    <x v="2"/>
    <x v="2"/>
    <x v="0"/>
    <x v="0"/>
    <x v="1"/>
    <x v="5"/>
    <n v="72824.773899652515"/>
  </r>
  <r>
    <x v="2"/>
    <x v="2"/>
    <x v="2"/>
    <x v="0"/>
    <x v="0"/>
    <x v="1"/>
    <x v="6"/>
    <n v="88656.246486533506"/>
  </r>
  <r>
    <x v="2"/>
    <x v="2"/>
    <x v="2"/>
    <x v="0"/>
    <x v="0"/>
    <x v="1"/>
    <x v="7"/>
    <n v="37995.534208514357"/>
  </r>
  <r>
    <x v="2"/>
    <x v="2"/>
    <x v="2"/>
    <x v="0"/>
    <x v="0"/>
    <x v="2"/>
    <x v="8"/>
    <n v="52771.575289603265"/>
  </r>
  <r>
    <x v="3"/>
    <x v="2"/>
    <x v="2"/>
    <x v="0"/>
    <x v="0"/>
    <x v="0"/>
    <x v="0"/>
    <n v="77764.035959422545"/>
  </r>
  <r>
    <x v="3"/>
    <x v="2"/>
    <x v="2"/>
    <x v="0"/>
    <x v="0"/>
    <x v="0"/>
    <x v="1"/>
    <n v="233292.10787826762"/>
  </r>
  <r>
    <x v="3"/>
    <x v="2"/>
    <x v="2"/>
    <x v="0"/>
    <x v="0"/>
    <x v="0"/>
    <x v="2"/>
    <n v="146379.36180597183"/>
  </r>
  <r>
    <x v="3"/>
    <x v="2"/>
    <x v="2"/>
    <x v="0"/>
    <x v="0"/>
    <x v="1"/>
    <x v="3"/>
    <n v="56199.219264792759"/>
  </r>
  <r>
    <x v="3"/>
    <x v="2"/>
    <x v="2"/>
    <x v="0"/>
    <x v="0"/>
    <x v="1"/>
    <x v="4"/>
    <n v="92327.288792159525"/>
  </r>
  <r>
    <x v="3"/>
    <x v="2"/>
    <x v="2"/>
    <x v="0"/>
    <x v="0"/>
    <x v="1"/>
    <x v="5"/>
    <n v="92327.288792159525"/>
  </r>
  <r>
    <x v="3"/>
    <x v="2"/>
    <x v="2"/>
    <x v="0"/>
    <x v="0"/>
    <x v="1"/>
    <x v="6"/>
    <n v="112398.43852958552"/>
  </r>
  <r>
    <x v="3"/>
    <x v="2"/>
    <x v="2"/>
    <x v="0"/>
    <x v="0"/>
    <x v="1"/>
    <x v="7"/>
    <n v="48170.759369822357"/>
  </r>
  <r>
    <x v="3"/>
    <x v="2"/>
    <x v="2"/>
    <x v="0"/>
    <x v="0"/>
    <x v="2"/>
    <x v="8"/>
    <n v="74683.347860189722"/>
  </r>
  <r>
    <x v="0"/>
    <x v="3"/>
    <x v="3"/>
    <x v="0"/>
    <x v="0"/>
    <x v="0"/>
    <x v="0"/>
    <n v="265200"/>
  </r>
  <r>
    <x v="0"/>
    <x v="3"/>
    <x v="3"/>
    <x v="0"/>
    <x v="0"/>
    <x v="0"/>
    <x v="1"/>
    <n v="795600"/>
  </r>
  <r>
    <x v="0"/>
    <x v="3"/>
    <x v="3"/>
    <x v="0"/>
    <x v="0"/>
    <x v="0"/>
    <x v="2"/>
    <n v="499199.99999999994"/>
  </r>
  <r>
    <x v="0"/>
    <x v="3"/>
    <x v="3"/>
    <x v="0"/>
    <x v="0"/>
    <x v="1"/>
    <x v="3"/>
    <n v="11199.999999999995"/>
  </r>
  <r>
    <x v="0"/>
    <x v="3"/>
    <x v="3"/>
    <x v="0"/>
    <x v="0"/>
    <x v="1"/>
    <x v="4"/>
    <n v="18399.999999999989"/>
  </r>
  <r>
    <x v="0"/>
    <x v="3"/>
    <x v="3"/>
    <x v="0"/>
    <x v="0"/>
    <x v="1"/>
    <x v="5"/>
    <n v="18399.999999999989"/>
  </r>
  <r>
    <x v="0"/>
    <x v="3"/>
    <x v="3"/>
    <x v="0"/>
    <x v="0"/>
    <x v="1"/>
    <x v="6"/>
    <n v="22399.999999999989"/>
  </r>
  <r>
    <x v="0"/>
    <x v="3"/>
    <x v="3"/>
    <x v="0"/>
    <x v="0"/>
    <x v="1"/>
    <x v="7"/>
    <n v="9599.9999999999945"/>
  </r>
  <r>
    <x v="0"/>
    <x v="3"/>
    <x v="3"/>
    <x v="0"/>
    <x v="0"/>
    <x v="2"/>
    <x v="8"/>
    <n v="360000"/>
  </r>
  <r>
    <x v="1"/>
    <x v="3"/>
    <x v="3"/>
    <x v="0"/>
    <x v="0"/>
    <x v="0"/>
    <x v="0"/>
    <n v="223145.55961106112"/>
  </r>
  <r>
    <x v="1"/>
    <x v="3"/>
    <x v="3"/>
    <x v="0"/>
    <x v="0"/>
    <x v="0"/>
    <x v="1"/>
    <n v="669436.67883318337"/>
  </r>
  <r>
    <x v="1"/>
    <x v="3"/>
    <x v="3"/>
    <x v="0"/>
    <x v="0"/>
    <x v="0"/>
    <x v="2"/>
    <n v="420038.70044435025"/>
  </r>
  <r>
    <x v="1"/>
    <x v="3"/>
    <x v="3"/>
    <x v="0"/>
    <x v="0"/>
    <x v="1"/>
    <x v="3"/>
    <n v="80027.534661272395"/>
  </r>
  <r>
    <x v="1"/>
    <x v="3"/>
    <x v="3"/>
    <x v="0"/>
    <x v="0"/>
    <x v="1"/>
    <x v="4"/>
    <n v="131473.80694351892"/>
  </r>
  <r>
    <x v="1"/>
    <x v="3"/>
    <x v="3"/>
    <x v="0"/>
    <x v="0"/>
    <x v="1"/>
    <x v="5"/>
    <n v="131473.80694351892"/>
  </r>
  <r>
    <x v="1"/>
    <x v="3"/>
    <x v="3"/>
    <x v="0"/>
    <x v="0"/>
    <x v="1"/>
    <x v="6"/>
    <n v="160055.06932254479"/>
  </r>
  <r>
    <x v="1"/>
    <x v="3"/>
    <x v="3"/>
    <x v="0"/>
    <x v="0"/>
    <x v="1"/>
    <x v="7"/>
    <n v="68595.029709662049"/>
  </r>
  <r>
    <x v="1"/>
    <x v="3"/>
    <x v="3"/>
    <x v="0"/>
    <x v="0"/>
    <x v="2"/>
    <x v="8"/>
    <n v="232884.36012539582"/>
  </r>
  <r>
    <x v="2"/>
    <x v="3"/>
    <x v="3"/>
    <x v="0"/>
    <x v="0"/>
    <x v="0"/>
    <x v="0"/>
    <n v="208109.92453252521"/>
  </r>
  <r>
    <x v="2"/>
    <x v="3"/>
    <x v="3"/>
    <x v="0"/>
    <x v="0"/>
    <x v="0"/>
    <x v="1"/>
    <n v="624329.77359757561"/>
  </r>
  <r>
    <x v="2"/>
    <x v="3"/>
    <x v="3"/>
    <x v="0"/>
    <x v="0"/>
    <x v="0"/>
    <x v="2"/>
    <n v="391736.32853181206"/>
  </r>
  <r>
    <x v="2"/>
    <x v="3"/>
    <x v="3"/>
    <x v="0"/>
    <x v="0"/>
    <x v="1"/>
    <x v="3"/>
    <n v="113178.53831402591"/>
  </r>
  <r>
    <x v="2"/>
    <x v="3"/>
    <x v="3"/>
    <x v="0"/>
    <x v="0"/>
    <x v="1"/>
    <x v="4"/>
    <n v="185936.17008732827"/>
  </r>
  <r>
    <x v="2"/>
    <x v="3"/>
    <x v="3"/>
    <x v="0"/>
    <x v="0"/>
    <x v="1"/>
    <x v="5"/>
    <n v="185936.17008732827"/>
  </r>
  <r>
    <x v="2"/>
    <x v="3"/>
    <x v="3"/>
    <x v="0"/>
    <x v="0"/>
    <x v="1"/>
    <x v="6"/>
    <n v="226357.07662805181"/>
  </r>
  <r>
    <x v="2"/>
    <x v="3"/>
    <x v="3"/>
    <x v="0"/>
    <x v="0"/>
    <x v="1"/>
    <x v="7"/>
    <n v="97010.175697736486"/>
  </r>
  <r>
    <x v="2"/>
    <x v="3"/>
    <x v="3"/>
    <x v="0"/>
    <x v="0"/>
    <x v="2"/>
    <x v="8"/>
    <n v="277171.9305649614"/>
  </r>
  <r>
    <x v="3"/>
    <x v="3"/>
    <x v="3"/>
    <x v="0"/>
    <x v="0"/>
    <x v="0"/>
    <x v="0"/>
    <n v="195513.46145821537"/>
  </r>
  <r>
    <x v="3"/>
    <x v="3"/>
    <x v="3"/>
    <x v="0"/>
    <x v="0"/>
    <x v="0"/>
    <x v="1"/>
    <n v="586540.38437464612"/>
  </r>
  <r>
    <x v="3"/>
    <x v="3"/>
    <x v="3"/>
    <x v="0"/>
    <x v="0"/>
    <x v="0"/>
    <x v="2"/>
    <n v="368025.33921546419"/>
  </r>
  <r>
    <x v="3"/>
    <x v="3"/>
    <x v="3"/>
    <x v="0"/>
    <x v="0"/>
    <x v="1"/>
    <x v="3"/>
    <n v="171288.3892625166"/>
  </r>
  <r>
    <x v="3"/>
    <x v="3"/>
    <x v="3"/>
    <x v="0"/>
    <x v="0"/>
    <x v="1"/>
    <x v="4"/>
    <n v="281402.35378842015"/>
  </r>
  <r>
    <x v="3"/>
    <x v="3"/>
    <x v="3"/>
    <x v="0"/>
    <x v="0"/>
    <x v="1"/>
    <x v="5"/>
    <n v="281402.35378842015"/>
  </r>
  <r>
    <x v="3"/>
    <x v="3"/>
    <x v="3"/>
    <x v="0"/>
    <x v="0"/>
    <x v="1"/>
    <x v="6"/>
    <n v="342576.77852503321"/>
  </r>
  <r>
    <x v="3"/>
    <x v="3"/>
    <x v="3"/>
    <x v="0"/>
    <x v="0"/>
    <x v="1"/>
    <x v="7"/>
    <n v="146818.61936787138"/>
  </r>
  <r>
    <x v="3"/>
    <x v="3"/>
    <x v="3"/>
    <x v="0"/>
    <x v="0"/>
    <x v="2"/>
    <x v="8"/>
    <n v="73409.309683935688"/>
  </r>
  <r>
    <x v="0"/>
    <x v="4"/>
    <x v="4"/>
    <x v="2"/>
    <x v="2"/>
    <x v="0"/>
    <x v="0"/>
    <n v="0"/>
  </r>
  <r>
    <x v="0"/>
    <x v="4"/>
    <x v="4"/>
    <x v="2"/>
    <x v="2"/>
    <x v="0"/>
    <x v="1"/>
    <n v="0"/>
  </r>
  <r>
    <x v="0"/>
    <x v="4"/>
    <x v="4"/>
    <x v="2"/>
    <x v="2"/>
    <x v="0"/>
    <x v="2"/>
    <n v="0"/>
  </r>
  <r>
    <x v="0"/>
    <x v="4"/>
    <x v="4"/>
    <x v="2"/>
    <x v="2"/>
    <x v="1"/>
    <x v="3"/>
    <n v="0"/>
  </r>
  <r>
    <x v="0"/>
    <x v="4"/>
    <x v="4"/>
    <x v="2"/>
    <x v="2"/>
    <x v="1"/>
    <x v="4"/>
    <n v="0"/>
  </r>
  <r>
    <x v="0"/>
    <x v="4"/>
    <x v="4"/>
    <x v="2"/>
    <x v="2"/>
    <x v="1"/>
    <x v="5"/>
    <n v="0"/>
  </r>
  <r>
    <x v="0"/>
    <x v="4"/>
    <x v="4"/>
    <x v="2"/>
    <x v="2"/>
    <x v="1"/>
    <x v="6"/>
    <n v="0"/>
  </r>
  <r>
    <x v="0"/>
    <x v="4"/>
    <x v="4"/>
    <x v="2"/>
    <x v="2"/>
    <x v="1"/>
    <x v="7"/>
    <n v="0"/>
  </r>
  <r>
    <x v="0"/>
    <x v="4"/>
    <x v="4"/>
    <x v="2"/>
    <x v="2"/>
    <x v="2"/>
    <x v="8"/>
    <n v="0"/>
  </r>
  <r>
    <x v="1"/>
    <x v="4"/>
    <x v="4"/>
    <x v="2"/>
    <x v="2"/>
    <x v="0"/>
    <x v="0"/>
    <n v="0"/>
  </r>
  <r>
    <x v="1"/>
    <x v="4"/>
    <x v="4"/>
    <x v="2"/>
    <x v="2"/>
    <x v="0"/>
    <x v="1"/>
    <n v="0"/>
  </r>
  <r>
    <x v="1"/>
    <x v="4"/>
    <x v="4"/>
    <x v="2"/>
    <x v="2"/>
    <x v="0"/>
    <x v="2"/>
    <n v="0"/>
  </r>
  <r>
    <x v="1"/>
    <x v="4"/>
    <x v="4"/>
    <x v="2"/>
    <x v="2"/>
    <x v="1"/>
    <x v="3"/>
    <n v="0"/>
  </r>
  <r>
    <x v="1"/>
    <x v="4"/>
    <x v="4"/>
    <x v="2"/>
    <x v="2"/>
    <x v="1"/>
    <x v="4"/>
    <n v="0"/>
  </r>
  <r>
    <x v="1"/>
    <x v="4"/>
    <x v="4"/>
    <x v="2"/>
    <x v="2"/>
    <x v="1"/>
    <x v="5"/>
    <n v="0"/>
  </r>
  <r>
    <x v="1"/>
    <x v="4"/>
    <x v="4"/>
    <x v="2"/>
    <x v="2"/>
    <x v="1"/>
    <x v="6"/>
    <n v="0"/>
  </r>
  <r>
    <x v="1"/>
    <x v="4"/>
    <x v="4"/>
    <x v="2"/>
    <x v="2"/>
    <x v="1"/>
    <x v="7"/>
    <n v="0"/>
  </r>
  <r>
    <x v="1"/>
    <x v="4"/>
    <x v="4"/>
    <x v="2"/>
    <x v="2"/>
    <x v="2"/>
    <x v="8"/>
    <n v="0"/>
  </r>
  <r>
    <x v="2"/>
    <x v="4"/>
    <x v="4"/>
    <x v="2"/>
    <x v="2"/>
    <x v="0"/>
    <x v="0"/>
    <n v="59160.000000000007"/>
  </r>
  <r>
    <x v="2"/>
    <x v="4"/>
    <x v="4"/>
    <x v="2"/>
    <x v="2"/>
    <x v="0"/>
    <x v="1"/>
    <n v="177480"/>
  </r>
  <r>
    <x v="2"/>
    <x v="4"/>
    <x v="4"/>
    <x v="2"/>
    <x v="2"/>
    <x v="0"/>
    <x v="2"/>
    <n v="111359.99999999999"/>
  </r>
  <r>
    <x v="2"/>
    <x v="4"/>
    <x v="4"/>
    <x v="2"/>
    <x v="2"/>
    <x v="1"/>
    <x v="3"/>
    <n v="26880.000000000007"/>
  </r>
  <r>
    <x v="2"/>
    <x v="4"/>
    <x v="4"/>
    <x v="2"/>
    <x v="2"/>
    <x v="1"/>
    <x v="4"/>
    <n v="44160.000000000007"/>
  </r>
  <r>
    <x v="2"/>
    <x v="4"/>
    <x v="4"/>
    <x v="2"/>
    <x v="2"/>
    <x v="1"/>
    <x v="5"/>
    <n v="44160.000000000007"/>
  </r>
  <r>
    <x v="2"/>
    <x v="4"/>
    <x v="4"/>
    <x v="2"/>
    <x v="2"/>
    <x v="1"/>
    <x v="6"/>
    <n v="53760.000000000015"/>
  </r>
  <r>
    <x v="2"/>
    <x v="4"/>
    <x v="4"/>
    <x v="2"/>
    <x v="2"/>
    <x v="1"/>
    <x v="7"/>
    <n v="23040.000000000004"/>
  </r>
  <r>
    <x v="2"/>
    <x v="4"/>
    <x v="4"/>
    <x v="2"/>
    <x v="2"/>
    <x v="2"/>
    <x v="8"/>
    <n v="60000"/>
  </r>
  <r>
    <x v="3"/>
    <x v="4"/>
    <x v="4"/>
    <x v="2"/>
    <x v="2"/>
    <x v="0"/>
    <x v="0"/>
    <n v="65025.000000000007"/>
  </r>
  <r>
    <x v="3"/>
    <x v="4"/>
    <x v="4"/>
    <x v="2"/>
    <x v="2"/>
    <x v="0"/>
    <x v="1"/>
    <n v="195075"/>
  </r>
  <r>
    <x v="3"/>
    <x v="4"/>
    <x v="4"/>
    <x v="2"/>
    <x v="2"/>
    <x v="0"/>
    <x v="2"/>
    <n v="122399.99999999999"/>
  </r>
  <r>
    <x v="3"/>
    <x v="4"/>
    <x v="4"/>
    <x v="2"/>
    <x v="2"/>
    <x v="1"/>
    <x v="3"/>
    <n v="64260.000000000015"/>
  </r>
  <r>
    <x v="3"/>
    <x v="4"/>
    <x v="4"/>
    <x v="2"/>
    <x v="2"/>
    <x v="1"/>
    <x v="4"/>
    <n v="105570.00000000001"/>
  </r>
  <r>
    <x v="3"/>
    <x v="4"/>
    <x v="4"/>
    <x v="2"/>
    <x v="2"/>
    <x v="1"/>
    <x v="5"/>
    <n v="105570.00000000001"/>
  </r>
  <r>
    <x v="3"/>
    <x v="4"/>
    <x v="4"/>
    <x v="2"/>
    <x v="2"/>
    <x v="1"/>
    <x v="6"/>
    <n v="128520.00000000003"/>
  </r>
  <r>
    <x v="3"/>
    <x v="4"/>
    <x v="4"/>
    <x v="2"/>
    <x v="2"/>
    <x v="1"/>
    <x v="7"/>
    <n v="55080.000000000007"/>
  </r>
  <r>
    <x v="3"/>
    <x v="4"/>
    <x v="4"/>
    <x v="2"/>
    <x v="2"/>
    <x v="2"/>
    <x v="8"/>
    <n v="8500"/>
  </r>
  <r>
    <x v="0"/>
    <x v="5"/>
    <x v="5"/>
    <x v="0"/>
    <x v="3"/>
    <x v="0"/>
    <x v="0"/>
    <n v="191250"/>
  </r>
  <r>
    <x v="0"/>
    <x v="5"/>
    <x v="5"/>
    <x v="0"/>
    <x v="3"/>
    <x v="0"/>
    <x v="1"/>
    <n v="573750"/>
  </r>
  <r>
    <x v="0"/>
    <x v="5"/>
    <x v="5"/>
    <x v="0"/>
    <x v="3"/>
    <x v="0"/>
    <x v="2"/>
    <n v="359999.99999999994"/>
  </r>
  <r>
    <x v="0"/>
    <x v="5"/>
    <x v="5"/>
    <x v="0"/>
    <x v="3"/>
    <x v="1"/>
    <x v="3"/>
    <n v="16800"/>
  </r>
  <r>
    <x v="0"/>
    <x v="5"/>
    <x v="5"/>
    <x v="0"/>
    <x v="3"/>
    <x v="1"/>
    <x v="4"/>
    <n v="27599.999999999996"/>
  </r>
  <r>
    <x v="0"/>
    <x v="5"/>
    <x v="5"/>
    <x v="0"/>
    <x v="3"/>
    <x v="1"/>
    <x v="5"/>
    <n v="27599.999999999996"/>
  </r>
  <r>
    <x v="0"/>
    <x v="5"/>
    <x v="5"/>
    <x v="0"/>
    <x v="3"/>
    <x v="1"/>
    <x v="6"/>
    <n v="33600"/>
  </r>
  <r>
    <x v="0"/>
    <x v="5"/>
    <x v="5"/>
    <x v="0"/>
    <x v="3"/>
    <x v="1"/>
    <x v="7"/>
    <n v="14399.999999999998"/>
  </r>
  <r>
    <x v="0"/>
    <x v="5"/>
    <x v="5"/>
    <x v="0"/>
    <x v="3"/>
    <x v="2"/>
    <x v="8"/>
    <n v="255000.00000000003"/>
  </r>
  <r>
    <x v="1"/>
    <x v="5"/>
    <x v="5"/>
    <x v="0"/>
    <x v="3"/>
    <x v="0"/>
    <x v="0"/>
    <n v="180156.46503412849"/>
  </r>
  <r>
    <x v="1"/>
    <x v="5"/>
    <x v="5"/>
    <x v="0"/>
    <x v="3"/>
    <x v="0"/>
    <x v="1"/>
    <n v="540469.39510238543"/>
  </r>
  <r>
    <x v="1"/>
    <x v="5"/>
    <x v="5"/>
    <x v="0"/>
    <x v="3"/>
    <x v="0"/>
    <x v="2"/>
    <n v="339118.05182894767"/>
  </r>
  <r>
    <x v="1"/>
    <x v="5"/>
    <x v="5"/>
    <x v="0"/>
    <x v="3"/>
    <x v="1"/>
    <x v="3"/>
    <n v="46502.195539976972"/>
  </r>
  <r>
    <x v="1"/>
    <x v="5"/>
    <x v="5"/>
    <x v="0"/>
    <x v="3"/>
    <x v="1"/>
    <x v="4"/>
    <n v="76396.464101390739"/>
  </r>
  <r>
    <x v="1"/>
    <x v="5"/>
    <x v="5"/>
    <x v="0"/>
    <x v="3"/>
    <x v="1"/>
    <x v="5"/>
    <n v="76396.464101390739"/>
  </r>
  <r>
    <x v="1"/>
    <x v="5"/>
    <x v="5"/>
    <x v="0"/>
    <x v="3"/>
    <x v="1"/>
    <x v="6"/>
    <n v="93004.391079953944"/>
  </r>
  <r>
    <x v="1"/>
    <x v="5"/>
    <x v="5"/>
    <x v="0"/>
    <x v="3"/>
    <x v="1"/>
    <x v="7"/>
    <n v="39859.024748551688"/>
  </r>
  <r>
    <x v="1"/>
    <x v="5"/>
    <x v="5"/>
    <x v="0"/>
    <x v="3"/>
    <x v="2"/>
    <x v="8"/>
    <n v="189804.87975500803"/>
  </r>
  <r>
    <x v="2"/>
    <x v="5"/>
    <x v="5"/>
    <x v="0"/>
    <x v="3"/>
    <x v="0"/>
    <x v="0"/>
    <n v="32912.166149518394"/>
  </r>
  <r>
    <x v="2"/>
    <x v="5"/>
    <x v="5"/>
    <x v="0"/>
    <x v="3"/>
    <x v="0"/>
    <x v="1"/>
    <n v="98736.498448555183"/>
  </r>
  <r>
    <x v="2"/>
    <x v="5"/>
    <x v="5"/>
    <x v="0"/>
    <x v="3"/>
    <x v="0"/>
    <x v="2"/>
    <n v="61952.312752034617"/>
  </r>
  <r>
    <x v="2"/>
    <x v="5"/>
    <x v="5"/>
    <x v="0"/>
    <x v="3"/>
    <x v="1"/>
    <x v="3"/>
    <n v="20195.239205932859"/>
  </r>
  <r>
    <x v="2"/>
    <x v="5"/>
    <x v="5"/>
    <x v="0"/>
    <x v="3"/>
    <x v="1"/>
    <x v="4"/>
    <n v="33177.892981175406"/>
  </r>
  <r>
    <x v="2"/>
    <x v="5"/>
    <x v="5"/>
    <x v="0"/>
    <x v="3"/>
    <x v="1"/>
    <x v="5"/>
    <n v="33177.892981175406"/>
  </r>
  <r>
    <x v="2"/>
    <x v="5"/>
    <x v="5"/>
    <x v="0"/>
    <x v="3"/>
    <x v="1"/>
    <x v="6"/>
    <n v="40390.478411865719"/>
  </r>
  <r>
    <x v="2"/>
    <x v="5"/>
    <x v="5"/>
    <x v="0"/>
    <x v="3"/>
    <x v="1"/>
    <x v="7"/>
    <n v="17310.205033656734"/>
  </r>
  <r>
    <x v="2"/>
    <x v="5"/>
    <x v="5"/>
    <x v="0"/>
    <x v="3"/>
    <x v="2"/>
    <x v="8"/>
    <n v="41757.073546101768"/>
  </r>
  <r>
    <x v="3"/>
    <x v="5"/>
    <x v="5"/>
    <x v="0"/>
    <x v="3"/>
    <x v="0"/>
    <x v="0"/>
    <n v="0"/>
  </r>
  <r>
    <x v="3"/>
    <x v="5"/>
    <x v="5"/>
    <x v="0"/>
    <x v="3"/>
    <x v="0"/>
    <x v="1"/>
    <n v="0"/>
  </r>
  <r>
    <x v="3"/>
    <x v="5"/>
    <x v="5"/>
    <x v="0"/>
    <x v="3"/>
    <x v="0"/>
    <x v="2"/>
    <n v="0"/>
  </r>
  <r>
    <x v="3"/>
    <x v="5"/>
    <x v="5"/>
    <x v="0"/>
    <x v="3"/>
    <x v="1"/>
    <x v="3"/>
    <n v="0"/>
  </r>
  <r>
    <x v="3"/>
    <x v="5"/>
    <x v="5"/>
    <x v="0"/>
    <x v="3"/>
    <x v="1"/>
    <x v="4"/>
    <n v="0"/>
  </r>
  <r>
    <x v="3"/>
    <x v="5"/>
    <x v="5"/>
    <x v="0"/>
    <x v="3"/>
    <x v="1"/>
    <x v="5"/>
    <n v="0"/>
  </r>
  <r>
    <x v="3"/>
    <x v="5"/>
    <x v="5"/>
    <x v="0"/>
    <x v="3"/>
    <x v="1"/>
    <x v="6"/>
    <n v="0"/>
  </r>
  <r>
    <x v="3"/>
    <x v="5"/>
    <x v="5"/>
    <x v="0"/>
    <x v="3"/>
    <x v="1"/>
    <x v="7"/>
    <n v="0"/>
  </r>
  <r>
    <x v="3"/>
    <x v="5"/>
    <x v="5"/>
    <x v="0"/>
    <x v="3"/>
    <x v="2"/>
    <x v="8"/>
    <n v="0"/>
  </r>
  <r>
    <x v="0"/>
    <x v="6"/>
    <x v="6"/>
    <x v="0"/>
    <x v="3"/>
    <x v="0"/>
    <x v="0"/>
    <n v="157080"/>
  </r>
  <r>
    <x v="0"/>
    <x v="6"/>
    <x v="6"/>
    <x v="0"/>
    <x v="3"/>
    <x v="0"/>
    <x v="1"/>
    <n v="471240"/>
  </r>
  <r>
    <x v="0"/>
    <x v="6"/>
    <x v="6"/>
    <x v="0"/>
    <x v="3"/>
    <x v="0"/>
    <x v="2"/>
    <n v="295679.99999999994"/>
  </r>
  <r>
    <x v="0"/>
    <x v="6"/>
    <x v="6"/>
    <x v="0"/>
    <x v="3"/>
    <x v="1"/>
    <x v="3"/>
    <n v="5039.9999999999955"/>
  </r>
  <r>
    <x v="0"/>
    <x v="6"/>
    <x v="6"/>
    <x v="0"/>
    <x v="3"/>
    <x v="1"/>
    <x v="4"/>
    <n v="8279.9999999999927"/>
  </r>
  <r>
    <x v="0"/>
    <x v="6"/>
    <x v="6"/>
    <x v="0"/>
    <x v="3"/>
    <x v="1"/>
    <x v="5"/>
    <n v="8279.9999999999927"/>
  </r>
  <r>
    <x v="0"/>
    <x v="6"/>
    <x v="6"/>
    <x v="0"/>
    <x v="3"/>
    <x v="1"/>
    <x v="6"/>
    <n v="10079.999999999991"/>
  </r>
  <r>
    <x v="0"/>
    <x v="6"/>
    <x v="6"/>
    <x v="0"/>
    <x v="3"/>
    <x v="1"/>
    <x v="7"/>
    <n v="4319.9999999999955"/>
  </r>
  <r>
    <x v="0"/>
    <x v="6"/>
    <x v="6"/>
    <x v="0"/>
    <x v="3"/>
    <x v="2"/>
    <x v="8"/>
    <n v="240000"/>
  </r>
  <r>
    <x v="1"/>
    <x v="6"/>
    <x v="6"/>
    <x v="0"/>
    <x v="3"/>
    <x v="0"/>
    <x v="0"/>
    <n v="146894.11545143326"/>
  </r>
  <r>
    <x v="1"/>
    <x v="6"/>
    <x v="6"/>
    <x v="0"/>
    <x v="3"/>
    <x v="0"/>
    <x v="1"/>
    <n v="440682.34635429975"/>
  </r>
  <r>
    <x v="1"/>
    <x v="6"/>
    <x v="6"/>
    <x v="0"/>
    <x v="3"/>
    <x v="0"/>
    <x v="2"/>
    <n v="276506.57026152138"/>
  </r>
  <r>
    <x v="1"/>
    <x v="6"/>
    <x v="6"/>
    <x v="0"/>
    <x v="3"/>
    <x v="1"/>
    <x v="3"/>
    <n v="40323.874829805209"/>
  </r>
  <r>
    <x v="1"/>
    <x v="6"/>
    <x v="6"/>
    <x v="0"/>
    <x v="3"/>
    <x v="1"/>
    <x v="4"/>
    <n v="66246.365791822842"/>
  </r>
  <r>
    <x v="1"/>
    <x v="6"/>
    <x v="6"/>
    <x v="0"/>
    <x v="3"/>
    <x v="1"/>
    <x v="5"/>
    <n v="66246.365791822842"/>
  </r>
  <r>
    <x v="1"/>
    <x v="6"/>
    <x v="6"/>
    <x v="0"/>
    <x v="3"/>
    <x v="1"/>
    <x v="6"/>
    <n v="80647.749659610417"/>
  </r>
  <r>
    <x v="1"/>
    <x v="6"/>
    <x v="6"/>
    <x v="0"/>
    <x v="3"/>
    <x v="1"/>
    <x v="7"/>
    <n v="34563.321282690173"/>
  </r>
  <r>
    <x v="1"/>
    <x v="6"/>
    <x v="6"/>
    <x v="0"/>
    <x v="3"/>
    <x v="2"/>
    <x v="8"/>
    <n v="157106.00583040988"/>
  </r>
  <r>
    <x v="2"/>
    <x v="6"/>
    <x v="6"/>
    <x v="0"/>
    <x v="3"/>
    <x v="0"/>
    <x v="0"/>
    <n v="134277.26408541953"/>
  </r>
  <r>
    <x v="2"/>
    <x v="6"/>
    <x v="6"/>
    <x v="0"/>
    <x v="3"/>
    <x v="0"/>
    <x v="1"/>
    <n v="402831.7922562586"/>
  </r>
  <r>
    <x v="2"/>
    <x v="6"/>
    <x v="6"/>
    <x v="0"/>
    <x v="3"/>
    <x v="0"/>
    <x v="2"/>
    <n v="252757.20298431907"/>
  </r>
  <r>
    <x v="2"/>
    <x v="6"/>
    <x v="6"/>
    <x v="0"/>
    <x v="3"/>
    <x v="1"/>
    <x v="3"/>
    <n v="60140.694131137352"/>
  </r>
  <r>
    <x v="2"/>
    <x v="6"/>
    <x v="6"/>
    <x v="0"/>
    <x v="3"/>
    <x v="1"/>
    <x v="4"/>
    <n v="98802.568929725647"/>
  </r>
  <r>
    <x v="2"/>
    <x v="6"/>
    <x v="6"/>
    <x v="0"/>
    <x v="3"/>
    <x v="1"/>
    <x v="5"/>
    <n v="98802.568929725647"/>
  </r>
  <r>
    <x v="2"/>
    <x v="6"/>
    <x v="6"/>
    <x v="0"/>
    <x v="3"/>
    <x v="1"/>
    <x v="6"/>
    <n v="120281.3882622747"/>
  </r>
  <r>
    <x v="2"/>
    <x v="6"/>
    <x v="6"/>
    <x v="0"/>
    <x v="3"/>
    <x v="1"/>
    <x v="7"/>
    <n v="51549.166398117719"/>
  </r>
  <r>
    <x v="2"/>
    <x v="6"/>
    <x v="6"/>
    <x v="0"/>
    <x v="3"/>
    <x v="2"/>
    <x v="8"/>
    <n v="166287.63354231522"/>
  </r>
  <r>
    <x v="3"/>
    <x v="6"/>
    <x v="6"/>
    <x v="0"/>
    <x v="3"/>
    <x v="0"/>
    <x v="0"/>
    <n v="119888.92003499591"/>
  </r>
  <r>
    <x v="3"/>
    <x v="6"/>
    <x v="6"/>
    <x v="0"/>
    <x v="3"/>
    <x v="0"/>
    <x v="1"/>
    <n v="359666.76010498771"/>
  </r>
  <r>
    <x v="3"/>
    <x v="6"/>
    <x v="6"/>
    <x v="0"/>
    <x v="3"/>
    <x v="0"/>
    <x v="2"/>
    <n v="225673.26124234521"/>
  </r>
  <r>
    <x v="3"/>
    <x v="6"/>
    <x v="6"/>
    <x v="0"/>
    <x v="3"/>
    <x v="1"/>
    <x v="3"/>
    <n v="92430.005934364832"/>
  </r>
  <r>
    <x v="3"/>
    <x v="6"/>
    <x v="6"/>
    <x v="0"/>
    <x v="3"/>
    <x v="1"/>
    <x v="4"/>
    <n v="151849.29546359935"/>
  </r>
  <r>
    <x v="3"/>
    <x v="6"/>
    <x v="6"/>
    <x v="0"/>
    <x v="3"/>
    <x v="1"/>
    <x v="5"/>
    <n v="151849.29546359935"/>
  </r>
  <r>
    <x v="3"/>
    <x v="6"/>
    <x v="6"/>
    <x v="0"/>
    <x v="3"/>
    <x v="1"/>
    <x v="6"/>
    <n v="184860.01186872966"/>
  </r>
  <r>
    <x v="3"/>
    <x v="6"/>
    <x v="6"/>
    <x v="0"/>
    <x v="3"/>
    <x v="1"/>
    <x v="7"/>
    <n v="79225.719372312698"/>
  </r>
  <r>
    <x v="3"/>
    <x v="6"/>
    <x v="6"/>
    <x v="0"/>
    <x v="3"/>
    <x v="2"/>
    <x v="8"/>
    <n v="135043.83983916938"/>
  </r>
  <r>
    <x v="0"/>
    <x v="7"/>
    <x v="7"/>
    <x v="0"/>
    <x v="4"/>
    <x v="0"/>
    <x v="0"/>
    <n v="116280.00000000001"/>
  </r>
  <r>
    <x v="0"/>
    <x v="7"/>
    <x v="7"/>
    <x v="0"/>
    <x v="4"/>
    <x v="0"/>
    <x v="1"/>
    <n v="348840"/>
  </r>
  <r>
    <x v="0"/>
    <x v="7"/>
    <x v="7"/>
    <x v="0"/>
    <x v="4"/>
    <x v="0"/>
    <x v="2"/>
    <n v="218879.99999999997"/>
  </r>
  <r>
    <x v="0"/>
    <x v="7"/>
    <x v="7"/>
    <x v="0"/>
    <x v="4"/>
    <x v="1"/>
    <x v="3"/>
    <n v="15960.000000000005"/>
  </r>
  <r>
    <x v="0"/>
    <x v="7"/>
    <x v="7"/>
    <x v="0"/>
    <x v="4"/>
    <x v="1"/>
    <x v="4"/>
    <n v="26220.000000000007"/>
  </r>
  <r>
    <x v="0"/>
    <x v="7"/>
    <x v="7"/>
    <x v="0"/>
    <x v="4"/>
    <x v="1"/>
    <x v="5"/>
    <n v="26220.000000000007"/>
  </r>
  <r>
    <x v="0"/>
    <x v="7"/>
    <x v="7"/>
    <x v="0"/>
    <x v="4"/>
    <x v="1"/>
    <x v="6"/>
    <n v="31920.000000000011"/>
  </r>
  <r>
    <x v="0"/>
    <x v="7"/>
    <x v="7"/>
    <x v="0"/>
    <x v="4"/>
    <x v="1"/>
    <x v="7"/>
    <n v="13680.000000000004"/>
  </r>
  <r>
    <x v="0"/>
    <x v="7"/>
    <x v="7"/>
    <x v="0"/>
    <x v="4"/>
    <x v="2"/>
    <x v="8"/>
    <n v="152000"/>
  </r>
  <r>
    <x v="1"/>
    <x v="7"/>
    <x v="7"/>
    <x v="0"/>
    <x v="4"/>
    <x v="0"/>
    <x v="0"/>
    <n v="110291.23590914425"/>
  </r>
  <r>
    <x v="1"/>
    <x v="7"/>
    <x v="7"/>
    <x v="0"/>
    <x v="4"/>
    <x v="0"/>
    <x v="1"/>
    <n v="330873.70772743272"/>
  </r>
  <r>
    <x v="1"/>
    <x v="7"/>
    <x v="7"/>
    <x v="0"/>
    <x v="4"/>
    <x v="0"/>
    <x v="2"/>
    <n v="207607.03229956562"/>
  </r>
  <r>
    <x v="1"/>
    <x v="7"/>
    <x v="7"/>
    <x v="0"/>
    <x v="4"/>
    <x v="1"/>
    <x v="3"/>
    <n v="22357.680401491682"/>
  </r>
  <r>
    <x v="1"/>
    <x v="7"/>
    <x v="7"/>
    <x v="0"/>
    <x v="4"/>
    <x v="1"/>
    <x v="4"/>
    <n v="36730.47494530776"/>
  </r>
  <r>
    <x v="1"/>
    <x v="7"/>
    <x v="7"/>
    <x v="0"/>
    <x v="4"/>
    <x v="1"/>
    <x v="5"/>
    <n v="36730.47494530776"/>
  </r>
  <r>
    <x v="1"/>
    <x v="7"/>
    <x v="7"/>
    <x v="0"/>
    <x v="4"/>
    <x v="1"/>
    <x v="6"/>
    <n v="44715.360802983363"/>
  </r>
  <r>
    <x v="1"/>
    <x v="7"/>
    <x v="7"/>
    <x v="0"/>
    <x v="4"/>
    <x v="1"/>
    <x v="7"/>
    <n v="19163.726058421438"/>
  </r>
  <r>
    <x v="1"/>
    <x v="7"/>
    <x v="7"/>
    <x v="0"/>
    <x v="4"/>
    <x v="2"/>
    <x v="8"/>
    <n v="189641.03911979555"/>
  </r>
  <r>
    <x v="2"/>
    <x v="7"/>
    <x v="7"/>
    <x v="0"/>
    <x v="4"/>
    <x v="0"/>
    <x v="0"/>
    <n v="97001.594505025918"/>
  </r>
  <r>
    <x v="2"/>
    <x v="7"/>
    <x v="7"/>
    <x v="0"/>
    <x v="4"/>
    <x v="0"/>
    <x v="1"/>
    <n v="291004.78351507772"/>
  </r>
  <r>
    <x v="2"/>
    <x v="7"/>
    <x v="7"/>
    <x v="0"/>
    <x v="4"/>
    <x v="0"/>
    <x v="2"/>
    <n v="182591.23671534285"/>
  </r>
  <r>
    <x v="2"/>
    <x v="7"/>
    <x v="7"/>
    <x v="0"/>
    <x v="4"/>
    <x v="1"/>
    <x v="3"/>
    <n v="50297.123076680102"/>
  </r>
  <r>
    <x v="2"/>
    <x v="7"/>
    <x v="7"/>
    <x v="0"/>
    <x v="4"/>
    <x v="1"/>
    <x v="4"/>
    <n v="82630.987911688731"/>
  </r>
  <r>
    <x v="2"/>
    <x v="7"/>
    <x v="7"/>
    <x v="0"/>
    <x v="4"/>
    <x v="1"/>
    <x v="5"/>
    <n v="82630.987911688731"/>
  </r>
  <r>
    <x v="2"/>
    <x v="7"/>
    <x v="7"/>
    <x v="0"/>
    <x v="4"/>
    <x v="1"/>
    <x v="6"/>
    <n v="100594.2461533602"/>
  </r>
  <r>
    <x v="2"/>
    <x v="7"/>
    <x v="7"/>
    <x v="0"/>
    <x v="4"/>
    <x v="1"/>
    <x v="7"/>
    <n v="43111.819780011509"/>
  </r>
  <r>
    <x v="2"/>
    <x v="7"/>
    <x v="7"/>
    <x v="0"/>
    <x v="4"/>
    <x v="2"/>
    <x v="8"/>
    <n v="126799.46994121034"/>
  </r>
  <r>
    <x v="3"/>
    <x v="7"/>
    <x v="7"/>
    <x v="0"/>
    <x v="4"/>
    <x v="0"/>
    <x v="0"/>
    <n v="92536.841354835895"/>
  </r>
  <r>
    <x v="3"/>
    <x v="7"/>
    <x v="7"/>
    <x v="0"/>
    <x v="4"/>
    <x v="0"/>
    <x v="1"/>
    <n v="277610.52406450768"/>
  </r>
  <r>
    <x v="3"/>
    <x v="7"/>
    <x v="7"/>
    <x v="0"/>
    <x v="4"/>
    <x v="0"/>
    <x v="2"/>
    <n v="174186.99549145577"/>
  </r>
  <r>
    <x v="3"/>
    <x v="7"/>
    <x v="7"/>
    <x v="0"/>
    <x v="4"/>
    <x v="1"/>
    <x v="3"/>
    <n v="73031.526755532264"/>
  </r>
  <r>
    <x v="3"/>
    <x v="7"/>
    <x v="7"/>
    <x v="0"/>
    <x v="4"/>
    <x v="1"/>
    <x v="4"/>
    <n v="119980.36538408871"/>
  </r>
  <r>
    <x v="3"/>
    <x v="7"/>
    <x v="7"/>
    <x v="0"/>
    <x v="4"/>
    <x v="1"/>
    <x v="5"/>
    <n v="119980.36538408871"/>
  </r>
  <r>
    <x v="3"/>
    <x v="7"/>
    <x v="7"/>
    <x v="0"/>
    <x v="4"/>
    <x v="1"/>
    <x v="6"/>
    <n v="146063.05351106453"/>
  </r>
  <r>
    <x v="3"/>
    <x v="7"/>
    <x v="7"/>
    <x v="0"/>
    <x v="4"/>
    <x v="1"/>
    <x v="7"/>
    <n v="62598.451504741934"/>
  </r>
  <r>
    <x v="3"/>
    <x v="7"/>
    <x v="7"/>
    <x v="0"/>
    <x v="4"/>
    <x v="2"/>
    <x v="8"/>
    <n v="68041.795113849919"/>
  </r>
  <r>
    <x v="0"/>
    <x v="8"/>
    <x v="8"/>
    <x v="1"/>
    <x v="1"/>
    <x v="0"/>
    <x v="0"/>
    <n v="136510"/>
  </r>
  <r>
    <x v="0"/>
    <x v="8"/>
    <x v="8"/>
    <x v="1"/>
    <x v="1"/>
    <x v="0"/>
    <x v="1"/>
    <n v="409530"/>
  </r>
  <r>
    <x v="0"/>
    <x v="8"/>
    <x v="8"/>
    <x v="1"/>
    <x v="1"/>
    <x v="0"/>
    <x v="2"/>
    <n v="256959.99999999997"/>
  </r>
  <r>
    <x v="0"/>
    <x v="8"/>
    <x v="8"/>
    <x v="1"/>
    <x v="1"/>
    <x v="1"/>
    <x v="3"/>
    <n v="15400.000000000002"/>
  </r>
  <r>
    <x v="0"/>
    <x v="8"/>
    <x v="8"/>
    <x v="1"/>
    <x v="1"/>
    <x v="1"/>
    <x v="4"/>
    <n v="25300"/>
  </r>
  <r>
    <x v="0"/>
    <x v="8"/>
    <x v="8"/>
    <x v="1"/>
    <x v="1"/>
    <x v="1"/>
    <x v="5"/>
    <n v="25300"/>
  </r>
  <r>
    <x v="0"/>
    <x v="8"/>
    <x v="8"/>
    <x v="1"/>
    <x v="1"/>
    <x v="1"/>
    <x v="6"/>
    <n v="30800.000000000004"/>
  </r>
  <r>
    <x v="0"/>
    <x v="8"/>
    <x v="8"/>
    <x v="1"/>
    <x v="1"/>
    <x v="1"/>
    <x v="7"/>
    <n v="13200"/>
  </r>
  <r>
    <x v="0"/>
    <x v="8"/>
    <x v="8"/>
    <x v="1"/>
    <x v="1"/>
    <x v="2"/>
    <x v="8"/>
    <n v="187000"/>
  </r>
  <r>
    <x v="1"/>
    <x v="8"/>
    <x v="8"/>
    <x v="1"/>
    <x v="1"/>
    <x v="0"/>
    <x v="0"/>
    <n v="140689.08236541774"/>
  </r>
  <r>
    <x v="1"/>
    <x v="8"/>
    <x v="8"/>
    <x v="1"/>
    <x v="1"/>
    <x v="0"/>
    <x v="1"/>
    <n v="422067.24709625321"/>
  </r>
  <r>
    <x v="1"/>
    <x v="8"/>
    <x v="8"/>
    <x v="1"/>
    <x v="1"/>
    <x v="0"/>
    <x v="2"/>
    <n v="264826.50798196276"/>
  </r>
  <r>
    <x v="1"/>
    <x v="8"/>
    <x v="8"/>
    <x v="1"/>
    <x v="1"/>
    <x v="1"/>
    <x v="3"/>
    <n v="26482.65079819629"/>
  </r>
  <r>
    <x v="1"/>
    <x v="8"/>
    <x v="8"/>
    <x v="1"/>
    <x v="1"/>
    <x v="1"/>
    <x v="4"/>
    <n v="43507.212025608191"/>
  </r>
  <r>
    <x v="1"/>
    <x v="8"/>
    <x v="8"/>
    <x v="1"/>
    <x v="1"/>
    <x v="1"/>
    <x v="5"/>
    <n v="43507.212025608191"/>
  </r>
  <r>
    <x v="1"/>
    <x v="8"/>
    <x v="8"/>
    <x v="1"/>
    <x v="1"/>
    <x v="1"/>
    <x v="6"/>
    <n v="52965.301596392579"/>
  </r>
  <r>
    <x v="1"/>
    <x v="8"/>
    <x v="8"/>
    <x v="1"/>
    <x v="1"/>
    <x v="1"/>
    <x v="7"/>
    <n v="22699.414969882531"/>
  </r>
  <r>
    <x v="1"/>
    <x v="8"/>
    <x v="8"/>
    <x v="1"/>
    <x v="1"/>
    <x v="2"/>
    <x v="8"/>
    <n v="165516.56748872678"/>
  </r>
  <r>
    <x v="2"/>
    <x v="8"/>
    <x v="8"/>
    <x v="1"/>
    <x v="1"/>
    <x v="0"/>
    <x v="0"/>
    <n v="106023.17754936763"/>
  </r>
  <r>
    <x v="2"/>
    <x v="8"/>
    <x v="8"/>
    <x v="1"/>
    <x v="1"/>
    <x v="0"/>
    <x v="1"/>
    <n v="318069.5326481029"/>
  </r>
  <r>
    <x v="2"/>
    <x v="8"/>
    <x v="8"/>
    <x v="1"/>
    <x v="1"/>
    <x v="0"/>
    <x v="2"/>
    <n v="199573.04009292726"/>
  </r>
  <r>
    <x v="2"/>
    <x v="8"/>
    <x v="8"/>
    <x v="1"/>
    <x v="1"/>
    <x v="1"/>
    <x v="3"/>
    <n v="73343.092234150783"/>
  </r>
  <r>
    <x v="2"/>
    <x v="8"/>
    <x v="8"/>
    <x v="1"/>
    <x v="1"/>
    <x v="1"/>
    <x v="4"/>
    <n v="120492.22295610486"/>
  </r>
  <r>
    <x v="2"/>
    <x v="8"/>
    <x v="8"/>
    <x v="1"/>
    <x v="1"/>
    <x v="1"/>
    <x v="5"/>
    <n v="120492.22295610486"/>
  </r>
  <r>
    <x v="2"/>
    <x v="8"/>
    <x v="8"/>
    <x v="1"/>
    <x v="1"/>
    <x v="1"/>
    <x v="6"/>
    <n v="146686.18446830157"/>
  </r>
  <r>
    <x v="2"/>
    <x v="8"/>
    <x v="8"/>
    <x v="1"/>
    <x v="1"/>
    <x v="1"/>
    <x v="7"/>
    <n v="62865.507629272091"/>
  </r>
  <r>
    <x v="2"/>
    <x v="8"/>
    <x v="8"/>
    <x v="1"/>
    <x v="1"/>
    <x v="2"/>
    <x v="8"/>
    <n v="99786.520046463644"/>
  </r>
  <r>
    <x v="3"/>
    <x v="8"/>
    <x v="8"/>
    <x v="1"/>
    <x v="1"/>
    <x v="0"/>
    <x v="0"/>
    <n v="110608.80251386341"/>
  </r>
  <r>
    <x v="3"/>
    <x v="8"/>
    <x v="8"/>
    <x v="1"/>
    <x v="1"/>
    <x v="0"/>
    <x v="1"/>
    <n v="331826.40754159022"/>
  </r>
  <r>
    <x v="3"/>
    <x v="8"/>
    <x v="8"/>
    <x v="1"/>
    <x v="1"/>
    <x v="0"/>
    <x v="2"/>
    <n v="208204.80473197813"/>
  </r>
  <r>
    <x v="3"/>
    <x v="8"/>
    <x v="8"/>
    <x v="1"/>
    <x v="1"/>
    <x v="1"/>
    <x v="3"/>
    <n v="87371.659128597996"/>
  </r>
  <r>
    <x v="3"/>
    <x v="8"/>
    <x v="8"/>
    <x v="1"/>
    <x v="1"/>
    <x v="1"/>
    <x v="4"/>
    <n v="143539.15428269672"/>
  </r>
  <r>
    <x v="3"/>
    <x v="8"/>
    <x v="8"/>
    <x v="1"/>
    <x v="1"/>
    <x v="1"/>
    <x v="5"/>
    <n v="143539.15428269672"/>
  </r>
  <r>
    <x v="3"/>
    <x v="8"/>
    <x v="8"/>
    <x v="1"/>
    <x v="1"/>
    <x v="1"/>
    <x v="6"/>
    <n v="174743.31825719599"/>
  </r>
  <r>
    <x v="3"/>
    <x v="8"/>
    <x v="8"/>
    <x v="1"/>
    <x v="1"/>
    <x v="1"/>
    <x v="7"/>
    <n v="74889.993538798284"/>
  </r>
  <r>
    <x v="3"/>
    <x v="8"/>
    <x v="8"/>
    <x v="1"/>
    <x v="1"/>
    <x v="2"/>
    <x v="8"/>
    <n v="53113.470594892395"/>
  </r>
  <r>
    <x v="0"/>
    <x v="9"/>
    <x v="9"/>
    <x v="2"/>
    <x v="5"/>
    <x v="0"/>
    <x v="0"/>
    <n v="0"/>
  </r>
  <r>
    <x v="0"/>
    <x v="9"/>
    <x v="9"/>
    <x v="2"/>
    <x v="5"/>
    <x v="0"/>
    <x v="1"/>
    <n v="0"/>
  </r>
  <r>
    <x v="0"/>
    <x v="9"/>
    <x v="9"/>
    <x v="2"/>
    <x v="5"/>
    <x v="0"/>
    <x v="2"/>
    <n v="0"/>
  </r>
  <r>
    <x v="0"/>
    <x v="9"/>
    <x v="9"/>
    <x v="2"/>
    <x v="5"/>
    <x v="1"/>
    <x v="3"/>
    <n v="0"/>
  </r>
  <r>
    <x v="0"/>
    <x v="9"/>
    <x v="9"/>
    <x v="2"/>
    <x v="5"/>
    <x v="1"/>
    <x v="4"/>
    <n v="0"/>
  </r>
  <r>
    <x v="0"/>
    <x v="9"/>
    <x v="9"/>
    <x v="2"/>
    <x v="5"/>
    <x v="1"/>
    <x v="5"/>
    <n v="0"/>
  </r>
  <r>
    <x v="0"/>
    <x v="9"/>
    <x v="9"/>
    <x v="2"/>
    <x v="5"/>
    <x v="1"/>
    <x v="6"/>
    <n v="0"/>
  </r>
  <r>
    <x v="0"/>
    <x v="9"/>
    <x v="9"/>
    <x v="2"/>
    <x v="5"/>
    <x v="1"/>
    <x v="7"/>
    <n v="0"/>
  </r>
  <r>
    <x v="0"/>
    <x v="9"/>
    <x v="9"/>
    <x v="2"/>
    <x v="5"/>
    <x v="2"/>
    <x v="8"/>
    <n v="0"/>
  </r>
  <r>
    <x v="1"/>
    <x v="9"/>
    <x v="9"/>
    <x v="2"/>
    <x v="5"/>
    <x v="0"/>
    <x v="0"/>
    <n v="0"/>
  </r>
  <r>
    <x v="1"/>
    <x v="9"/>
    <x v="9"/>
    <x v="2"/>
    <x v="5"/>
    <x v="0"/>
    <x v="1"/>
    <n v="0"/>
  </r>
  <r>
    <x v="1"/>
    <x v="9"/>
    <x v="9"/>
    <x v="2"/>
    <x v="5"/>
    <x v="0"/>
    <x v="2"/>
    <n v="0"/>
  </r>
  <r>
    <x v="1"/>
    <x v="9"/>
    <x v="9"/>
    <x v="2"/>
    <x v="5"/>
    <x v="1"/>
    <x v="3"/>
    <n v="0"/>
  </r>
  <r>
    <x v="1"/>
    <x v="9"/>
    <x v="9"/>
    <x v="2"/>
    <x v="5"/>
    <x v="1"/>
    <x v="4"/>
    <n v="0"/>
  </r>
  <r>
    <x v="1"/>
    <x v="9"/>
    <x v="9"/>
    <x v="2"/>
    <x v="5"/>
    <x v="1"/>
    <x v="5"/>
    <n v="0"/>
  </r>
  <r>
    <x v="1"/>
    <x v="9"/>
    <x v="9"/>
    <x v="2"/>
    <x v="5"/>
    <x v="1"/>
    <x v="6"/>
    <n v="0"/>
  </r>
  <r>
    <x v="1"/>
    <x v="9"/>
    <x v="9"/>
    <x v="2"/>
    <x v="5"/>
    <x v="1"/>
    <x v="7"/>
    <n v="0"/>
  </r>
  <r>
    <x v="1"/>
    <x v="9"/>
    <x v="9"/>
    <x v="2"/>
    <x v="5"/>
    <x v="2"/>
    <x v="8"/>
    <n v="0"/>
  </r>
  <r>
    <x v="2"/>
    <x v="9"/>
    <x v="9"/>
    <x v="2"/>
    <x v="5"/>
    <x v="0"/>
    <x v="0"/>
    <n v="0"/>
  </r>
  <r>
    <x v="2"/>
    <x v="9"/>
    <x v="9"/>
    <x v="2"/>
    <x v="5"/>
    <x v="0"/>
    <x v="1"/>
    <n v="0"/>
  </r>
  <r>
    <x v="2"/>
    <x v="9"/>
    <x v="9"/>
    <x v="2"/>
    <x v="5"/>
    <x v="0"/>
    <x v="2"/>
    <n v="0"/>
  </r>
  <r>
    <x v="2"/>
    <x v="9"/>
    <x v="9"/>
    <x v="2"/>
    <x v="5"/>
    <x v="1"/>
    <x v="3"/>
    <n v="0"/>
  </r>
  <r>
    <x v="2"/>
    <x v="9"/>
    <x v="9"/>
    <x v="2"/>
    <x v="5"/>
    <x v="1"/>
    <x v="4"/>
    <n v="0"/>
  </r>
  <r>
    <x v="2"/>
    <x v="9"/>
    <x v="9"/>
    <x v="2"/>
    <x v="5"/>
    <x v="1"/>
    <x v="5"/>
    <n v="0"/>
  </r>
  <r>
    <x v="2"/>
    <x v="9"/>
    <x v="9"/>
    <x v="2"/>
    <x v="5"/>
    <x v="1"/>
    <x v="6"/>
    <n v="0"/>
  </r>
  <r>
    <x v="2"/>
    <x v="9"/>
    <x v="9"/>
    <x v="2"/>
    <x v="5"/>
    <x v="1"/>
    <x v="7"/>
    <n v="0"/>
  </r>
  <r>
    <x v="2"/>
    <x v="9"/>
    <x v="9"/>
    <x v="2"/>
    <x v="5"/>
    <x v="2"/>
    <x v="8"/>
    <n v="0"/>
  </r>
  <r>
    <x v="3"/>
    <x v="9"/>
    <x v="9"/>
    <x v="2"/>
    <x v="5"/>
    <x v="0"/>
    <x v="0"/>
    <n v="39950"/>
  </r>
  <r>
    <x v="3"/>
    <x v="9"/>
    <x v="9"/>
    <x v="2"/>
    <x v="5"/>
    <x v="0"/>
    <x v="1"/>
    <n v="119850"/>
  </r>
  <r>
    <x v="3"/>
    <x v="9"/>
    <x v="9"/>
    <x v="2"/>
    <x v="5"/>
    <x v="0"/>
    <x v="2"/>
    <n v="75199.999999999985"/>
  </r>
  <r>
    <x v="3"/>
    <x v="9"/>
    <x v="9"/>
    <x v="2"/>
    <x v="5"/>
    <x v="1"/>
    <x v="3"/>
    <n v="30800.000000000007"/>
  </r>
  <r>
    <x v="3"/>
    <x v="9"/>
    <x v="9"/>
    <x v="2"/>
    <x v="5"/>
    <x v="1"/>
    <x v="4"/>
    <n v="50600.000000000007"/>
  </r>
  <r>
    <x v="3"/>
    <x v="9"/>
    <x v="9"/>
    <x v="2"/>
    <x v="5"/>
    <x v="1"/>
    <x v="5"/>
    <n v="50600.000000000007"/>
  </r>
  <r>
    <x v="3"/>
    <x v="9"/>
    <x v="9"/>
    <x v="2"/>
    <x v="5"/>
    <x v="1"/>
    <x v="6"/>
    <n v="61600.000000000015"/>
  </r>
  <r>
    <x v="3"/>
    <x v="9"/>
    <x v="9"/>
    <x v="2"/>
    <x v="5"/>
    <x v="1"/>
    <x v="7"/>
    <n v="26400.000000000004"/>
  </r>
  <r>
    <x v="3"/>
    <x v="9"/>
    <x v="9"/>
    <x v="2"/>
    <x v="5"/>
    <x v="2"/>
    <x v="8"/>
    <n v="4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5309B-F382-463E-A965-C651E286048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Years">
  <location ref="A7:B12" firstHeaderRow="1" firstDataRow="1" firstDataCol="1"/>
  <pivotFields count="9">
    <pivotField axis="axisRow" numFmtId="1" showAll="0">
      <items count="5">
        <item x="0"/>
        <item x="1"/>
        <item x="2"/>
        <item x="3"/>
        <item t="default"/>
      </items>
    </pivotField>
    <pivotField showAll="0"/>
    <pivotField showAll="0"/>
    <pivotField showAll="0"/>
    <pivotField showAll="0"/>
    <pivotField showAll="0"/>
    <pivotField showAll="0"/>
    <pivotField dataField="1" numFmtId="169" showAll="0"/>
    <pivotField dragToRow="0" dragToCol="0" dragToPage="0" showAll="0" defaultSubtotal="0"/>
  </pivotFields>
  <rowFields count="1">
    <field x="0"/>
  </rowFields>
  <rowItems count="5">
    <i>
      <x/>
    </i>
    <i>
      <x v="1"/>
    </i>
    <i>
      <x v="2"/>
    </i>
    <i>
      <x v="3"/>
    </i>
    <i t="grand">
      <x/>
    </i>
  </rowItems>
  <colItems count="1">
    <i/>
  </colItems>
  <dataFields count="1">
    <dataField name="Net Sales (€)" fld="7" baseField="0" baseItem="0" numFmtId="170"/>
  </dataFields>
  <formats count="1">
    <format dxfId="60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FEB276-CCFA-48BB-B58E-BE01A3ABFF52}"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rowHeaderCaption="Customers" colHeaderCaption="Years">
  <location ref="H6:O18" firstHeaderRow="1" firstDataRow="2" firstDataCol="3"/>
  <pivotFields count="9">
    <pivotField axis="axisCol" compact="0" numFmtId="1" outline="0" showAll="0" defaultSubtotal="0">
      <items count="4">
        <item x="0"/>
        <item x="1"/>
        <item x="2"/>
        <item x="3"/>
      </items>
    </pivotField>
    <pivotField compact="0" outline="0" showAll="0" sortType="ascending" defaultSubtotal="0">
      <items count="10">
        <item x="0"/>
        <item x="9"/>
        <item x="1"/>
        <item x="2"/>
        <item x="3"/>
        <item x="4"/>
        <item x="5"/>
        <item x="6"/>
        <item x="7"/>
        <item x="8"/>
      </items>
    </pivotField>
    <pivotField name="Customer" axis="axisRow" compact="0" outline="0" showAll="0" sortType="descending" defaultSubtotal="0">
      <items count="10">
        <item x="0"/>
        <item x="9"/>
        <item x="1"/>
        <item x="2"/>
        <item x="3"/>
        <item x="4"/>
        <item x="5"/>
        <item x="6"/>
        <item x="7"/>
        <item x="8"/>
      </items>
      <autoSortScope>
        <pivotArea dataOnly="0" outline="0" fieldPosition="0">
          <references count="1">
            <reference field="4294967294" count="1" selected="0">
              <x v="0"/>
            </reference>
          </references>
        </pivotArea>
      </autoSortScope>
    </pivotField>
    <pivotField name="C. Area" axis="axisRow" compact="0" outline="0" showAll="0" defaultSubtotal="0">
      <items count="3">
        <item x="2"/>
        <item x="0"/>
        <item x="1"/>
      </items>
    </pivotField>
    <pivotField name="Country" axis="axisRow" compact="0" outline="0" showAll="0" defaultSubtotal="0">
      <items count="6">
        <item x="5"/>
        <item x="4"/>
        <item x="3"/>
        <item x="0"/>
        <item x="2"/>
        <item x="1"/>
      </items>
    </pivotField>
    <pivotField compact="0" outline="0" showAll="0" defaultSubtotal="0">
      <items count="3">
        <item x="0"/>
        <item x="1"/>
        <item x="2"/>
      </items>
    </pivotField>
    <pivotField compact="0" outline="0" showAll="0" defaultSubtotal="0"/>
    <pivotField dataField="1" compact="0" numFmtId="169" outline="0" showAll="0" defaultSubtotal="0"/>
    <pivotField compact="0" outline="0" dragToRow="0" dragToCol="0" dragToPage="0" showAll="0" defaultSubtotal="0"/>
  </pivotFields>
  <rowFields count="3">
    <field x="2"/>
    <field x="3"/>
    <field x="4"/>
  </rowFields>
  <rowItems count="11">
    <i>
      <x v="4"/>
      <x v="1"/>
      <x v="3"/>
    </i>
    <i>
      <x v="7"/>
      <x v="1"/>
      <x v="2"/>
    </i>
    <i>
      <x v="9"/>
      <x v="2"/>
      <x v="5"/>
    </i>
    <i>
      <x v="8"/>
      <x v="1"/>
      <x v="1"/>
    </i>
    <i>
      <x v="2"/>
      <x v="2"/>
      <x v="5"/>
    </i>
    <i>
      <x/>
      <x v="1"/>
      <x v="3"/>
    </i>
    <i>
      <x v="6"/>
      <x v="1"/>
      <x v="2"/>
    </i>
    <i>
      <x v="3"/>
      <x v="1"/>
      <x v="3"/>
    </i>
    <i>
      <x v="5"/>
      <x/>
      <x v="4"/>
    </i>
    <i>
      <x v="1"/>
      <x/>
      <x/>
    </i>
    <i t="grand">
      <x/>
    </i>
  </rowItems>
  <colFields count="1">
    <field x="0"/>
  </colFields>
  <colItems count="5">
    <i>
      <x/>
    </i>
    <i>
      <x v="1"/>
    </i>
    <i>
      <x v="2"/>
    </i>
    <i>
      <x v="3"/>
    </i>
    <i t="grand">
      <x/>
    </i>
  </colItems>
  <dataFields count="1">
    <dataField name=" " fld="7" baseField="0" baseItem="0" numFmtId="170"/>
  </dataFields>
  <formats count="18">
    <format dxfId="483">
      <pivotArea type="all" dataOnly="0" outline="0" fieldPosition="0"/>
    </format>
    <format dxfId="482">
      <pivotArea outline="0" collapsedLevelsAreSubtotals="1" fieldPosition="0"/>
    </format>
    <format dxfId="481">
      <pivotArea type="origin" dataOnly="0" labelOnly="1" outline="0" fieldPosition="0"/>
    </format>
    <format dxfId="480">
      <pivotArea field="5" type="button" dataOnly="0" labelOnly="1" outline="0"/>
    </format>
    <format dxfId="479">
      <pivotArea type="topRight" dataOnly="0" labelOnly="1" outline="0" fieldPosition="0"/>
    </format>
    <format dxfId="478">
      <pivotArea field="0" type="button" dataOnly="0" labelOnly="1" outline="0" axis="axisCol" fieldPosition="0"/>
    </format>
    <format dxfId="477">
      <pivotArea dataOnly="0" labelOnly="1" grandRow="1" outline="0" fieldPosition="0"/>
    </format>
    <format dxfId="476">
      <pivotArea dataOnly="0" labelOnly="1" grandCol="1" outline="0" fieldPosition="0"/>
    </format>
    <format dxfId="475">
      <pivotArea type="all" dataOnly="0" outline="0" fieldPosition="0"/>
    </format>
    <format dxfId="474">
      <pivotArea outline="0" collapsedLevelsAreSubtotals="1" fieldPosition="0"/>
    </format>
    <format dxfId="473">
      <pivotArea type="origin" dataOnly="0" labelOnly="1" outline="0" fieldPosition="0"/>
    </format>
    <format dxfId="472">
      <pivotArea field="5" type="button" dataOnly="0" labelOnly="1" outline="0"/>
    </format>
    <format dxfId="471">
      <pivotArea type="topRight" dataOnly="0" labelOnly="1" outline="0" fieldPosition="0"/>
    </format>
    <format dxfId="470">
      <pivotArea field="0" type="button" dataOnly="0" labelOnly="1" outline="0" axis="axisCol" fieldPosition="0"/>
    </format>
    <format dxfId="469">
      <pivotArea dataOnly="0" labelOnly="1" fieldPosition="0">
        <references count="1">
          <reference field="0" count="0"/>
        </references>
      </pivotArea>
    </format>
    <format dxfId="468">
      <pivotArea collapsedLevelsAreSubtotals="1" fieldPosition="0">
        <references count="1">
          <reference field="0" count="0"/>
        </references>
      </pivotArea>
    </format>
    <format dxfId="467">
      <pivotArea outline="0" fieldPosition="0">
        <references count="1">
          <reference field="4294967294" count="1">
            <x v="0"/>
          </reference>
        </references>
      </pivotArea>
    </format>
    <format dxfId="466">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503A77-CC12-4348-B4A5-86BA46824384}"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Customers" colHeaderCaption="Years">
  <location ref="A6:F18" firstHeaderRow="1" firstDataRow="2" firstDataCol="1"/>
  <pivotFields count="9">
    <pivotField axis="axisCol" numFmtId="1" showAll="0">
      <items count="5">
        <item x="0"/>
        <item x="1"/>
        <item x="2"/>
        <item x="3"/>
        <item t="default"/>
      </items>
    </pivotField>
    <pivotField showAll="0" sortType="ascending">
      <items count="11">
        <item x="0"/>
        <item x="9"/>
        <item x="1"/>
        <item x="2"/>
        <item x="3"/>
        <item x="4"/>
        <item x="5"/>
        <item x="6"/>
        <item x="7"/>
        <item x="8"/>
        <item t="default"/>
      </items>
    </pivotField>
    <pivotField axis="axisRow" showAll="0" sortType="descending">
      <items count="11">
        <item x="0"/>
        <item x="9"/>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items count="4">
        <item x="0"/>
        <item x="1"/>
        <item x="2"/>
        <item t="default"/>
      </items>
    </pivotField>
    <pivotField showAll="0"/>
    <pivotField dataField="1" numFmtId="169" showAll="0"/>
    <pivotField dragToRow="0" dragToCol="0" dragToPage="0" showAll="0" defaultSubtotal="0"/>
  </pivotFields>
  <rowFields count="1">
    <field x="2"/>
  </rowFields>
  <rowItems count="11">
    <i>
      <x v="4"/>
    </i>
    <i>
      <x v="7"/>
    </i>
    <i>
      <x v="9"/>
    </i>
    <i>
      <x v="8"/>
    </i>
    <i>
      <x v="2"/>
    </i>
    <i>
      <x/>
    </i>
    <i>
      <x v="6"/>
    </i>
    <i>
      <x v="3"/>
    </i>
    <i>
      <x v="5"/>
    </i>
    <i>
      <x v="1"/>
    </i>
    <i t="grand">
      <x/>
    </i>
  </rowItems>
  <colFields count="1">
    <field x="0"/>
  </colFields>
  <colItems count="5">
    <i>
      <x/>
    </i>
    <i>
      <x v="1"/>
    </i>
    <i>
      <x v="2"/>
    </i>
    <i>
      <x v="3"/>
    </i>
    <i t="grand">
      <x/>
    </i>
  </colItems>
  <dataFields count="1">
    <dataField name=" " fld="7" showDataAs="percentOfCol" baseField="0" baseItem="0" numFmtId="10"/>
  </dataFields>
  <formats count="18">
    <format dxfId="501">
      <pivotArea type="all" dataOnly="0" outline="0" fieldPosition="0"/>
    </format>
    <format dxfId="500">
      <pivotArea outline="0" collapsedLevelsAreSubtotals="1" fieldPosition="0"/>
    </format>
    <format dxfId="499">
      <pivotArea type="origin" dataOnly="0" labelOnly="1" outline="0" fieldPosition="0"/>
    </format>
    <format dxfId="498">
      <pivotArea field="5" type="button" dataOnly="0" labelOnly="1" outline="0"/>
    </format>
    <format dxfId="497">
      <pivotArea type="topRight" dataOnly="0" labelOnly="1" outline="0" fieldPosition="0"/>
    </format>
    <format dxfId="496">
      <pivotArea field="0" type="button" dataOnly="0" labelOnly="1" outline="0" axis="axisCol" fieldPosition="0"/>
    </format>
    <format dxfId="495">
      <pivotArea dataOnly="0" labelOnly="1" grandRow="1" outline="0" fieldPosition="0"/>
    </format>
    <format dxfId="494">
      <pivotArea dataOnly="0" labelOnly="1" grandCol="1" outline="0" fieldPosition="0"/>
    </format>
    <format dxfId="493">
      <pivotArea type="all" dataOnly="0" outline="0" fieldPosition="0"/>
    </format>
    <format dxfId="492">
      <pivotArea outline="0" collapsedLevelsAreSubtotals="1" fieldPosition="0"/>
    </format>
    <format dxfId="491">
      <pivotArea type="origin" dataOnly="0" labelOnly="1" outline="0" fieldPosition="0"/>
    </format>
    <format dxfId="490">
      <pivotArea field="5" type="button" dataOnly="0" labelOnly="1" outline="0"/>
    </format>
    <format dxfId="489">
      <pivotArea type="topRight" dataOnly="0" labelOnly="1" outline="0" fieldPosition="0"/>
    </format>
    <format dxfId="488">
      <pivotArea field="0" type="button" dataOnly="0" labelOnly="1" outline="0" axis="axisCol" fieldPosition="0"/>
    </format>
    <format dxfId="487">
      <pivotArea dataOnly="0" labelOnly="1" fieldPosition="0">
        <references count="1">
          <reference field="0" count="0"/>
        </references>
      </pivotArea>
    </format>
    <format dxfId="486">
      <pivotArea collapsedLevelsAreSubtotals="1" fieldPosition="0">
        <references count="1">
          <reference field="0" count="0"/>
        </references>
      </pivotArea>
    </format>
    <format dxfId="485">
      <pivotArea outline="0" collapsedLevelsAreSubtotals="1" fieldPosition="0"/>
    </format>
    <format dxfId="484">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E90CBB7-66B5-46BE-939D-48C618B478E7}"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B40" firstHeaderRow="1" firstDataRow="1" firstDataCol="1"/>
  <pivotFields count="9">
    <pivotField numFmtId="1" showAll="0"/>
    <pivotField showAll="0"/>
    <pivotField showAll="0"/>
    <pivotField showAll="0">
      <items count="4">
        <item x="2"/>
        <item x="0"/>
        <item x="1"/>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69" showAll="0"/>
    <pivotField dragToRow="0" dragToCol="0" dragToPage="0" showAll="0" defaultSubtotal="0"/>
  </pivotFields>
  <rowFields count="1">
    <field x="4"/>
  </rowFields>
  <rowItems count="7">
    <i>
      <x v="3"/>
    </i>
    <i>
      <x v="2"/>
    </i>
    <i>
      <x v="5"/>
    </i>
    <i>
      <x v="1"/>
    </i>
    <i>
      <x v="4"/>
    </i>
    <i>
      <x/>
    </i>
    <i t="grand">
      <x/>
    </i>
  </rowItems>
  <colItems count="1">
    <i/>
  </colItems>
  <dataFields count="1">
    <dataField name="Sum of Net sales" fld="7" showDataAs="percentOfTotal" baseField="0" baseItem="0" numFmtId="10"/>
  </dataFields>
  <chartFormats count="1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3"/>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5"/>
          </reference>
        </references>
      </pivotArea>
    </chartFormat>
    <chartFormat chart="1" format="5">
      <pivotArea type="data" outline="0" fieldPosition="0">
        <references count="2">
          <reference field="4294967294" count="1" selected="0">
            <x v="0"/>
          </reference>
          <reference field="4" count="1" selected="0">
            <x v="1"/>
          </reference>
        </references>
      </pivotArea>
    </chartFormat>
    <chartFormat chart="1" format="6">
      <pivotArea type="data" outline="0" fieldPosition="0">
        <references count="2">
          <reference field="4294967294" count="1" selected="0">
            <x v="0"/>
          </reference>
          <reference field="4" count="1" selected="0">
            <x v="4"/>
          </reference>
        </references>
      </pivotArea>
    </chartFormat>
    <chartFormat chart="1" format="7">
      <pivotArea type="data" outline="0" fieldPosition="0">
        <references count="2">
          <reference field="4294967294" count="1" selected="0">
            <x v="0"/>
          </reference>
          <reference field="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3"/>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5"/>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4"/>
          </reference>
        </references>
      </pivotArea>
    </chartFormat>
    <chartFormat chart="2" format="14">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B14E134-6176-4BF9-BE90-0B15BD7C9CB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E27" firstHeaderRow="1" firstDataRow="2" firstDataCol="1"/>
  <pivotFields count="9">
    <pivotField axis="axisRow" numFmtId="1" showAll="0">
      <items count="5">
        <item x="0"/>
        <item x="1"/>
        <item x="2"/>
        <item x="3"/>
        <item t="default"/>
      </items>
    </pivotField>
    <pivotField showAll="0"/>
    <pivotField axis="axisRow" showAll="0">
      <items count="11">
        <item h="1" x="0"/>
        <item h="1" x="9"/>
        <item x="1"/>
        <item h="1" x="2"/>
        <item h="1" x="3"/>
        <item h="1" x="4"/>
        <item h="1" x="5"/>
        <item h="1" x="6"/>
        <item h="1" x="7"/>
        <item h="1" x="8"/>
        <item t="default"/>
      </items>
    </pivotField>
    <pivotField showAll="0"/>
    <pivotField showAll="0"/>
    <pivotField axis="axisCol" showAll="0">
      <items count="4">
        <item x="0"/>
        <item x="1"/>
        <item x="2"/>
        <item t="default"/>
      </items>
    </pivotField>
    <pivotField showAll="0"/>
    <pivotField dataField="1" numFmtId="169" showAll="0"/>
    <pivotField dragToRow="0" dragToCol="0" dragToPage="0" showAll="0" defaultSubtotal="0"/>
  </pivotFields>
  <rowFields count="2">
    <field x="0"/>
    <field x="2"/>
  </rowFields>
  <rowItems count="9">
    <i>
      <x/>
    </i>
    <i r="1">
      <x v="2"/>
    </i>
    <i>
      <x v="1"/>
    </i>
    <i r="1">
      <x v="2"/>
    </i>
    <i>
      <x v="2"/>
    </i>
    <i r="1">
      <x v="2"/>
    </i>
    <i>
      <x v="3"/>
    </i>
    <i r="1">
      <x v="2"/>
    </i>
    <i t="grand">
      <x/>
    </i>
  </rowItems>
  <colFields count="1">
    <field x="5"/>
  </colFields>
  <colItems count="4">
    <i>
      <x/>
    </i>
    <i>
      <x v="1"/>
    </i>
    <i>
      <x v="2"/>
    </i>
    <i t="grand">
      <x/>
    </i>
  </colItems>
  <dataFields count="1">
    <dataField name="Sum of Net sales" fld="7" showDataAs="percentOfRow" baseField="0" baseItem="0" numFmtId="10"/>
  </dataFields>
  <chartFormats count="3">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4E5362-D368-49F4-8DAD-362BC029838F}"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rowHeaderCaption="Customers" colHeaderCaption="Years">
  <location ref="A2:J10" firstHeaderRow="1" firstDataRow="4" firstDataCol="1"/>
  <pivotFields count="9">
    <pivotField axis="axisRow" compact="0" numFmtId="1" outline="0" showAll="0" defaultSubtotal="0">
      <items count="4">
        <item x="0"/>
        <item x="1"/>
        <item x="2"/>
        <item x="3"/>
      </items>
    </pivotField>
    <pivotField compact="0" outline="0" showAll="0" sortType="ascending" defaultSubtotal="0">
      <items count="10">
        <item x="0"/>
        <item x="9"/>
        <item x="1"/>
        <item x="2"/>
        <item x="3"/>
        <item x="4"/>
        <item x="5"/>
        <item x="6"/>
        <item x="7"/>
        <item x="8"/>
      </items>
    </pivotField>
    <pivotField axis="axisCol" compact="0" outline="0" showAll="0" sortType="descending" defaultSubtotal="0">
      <items count="10">
        <item x="0"/>
        <item x="9"/>
        <item x="1"/>
        <item x="2"/>
        <item x="3"/>
        <item x="4"/>
        <item x="5"/>
        <item x="6"/>
        <item x="7"/>
        <item x="8"/>
      </items>
      <autoSortScope>
        <pivotArea dataOnly="0" outline="0" fieldPosition="0">
          <references count="1">
            <reference field="4294967294" count="1" selected="0">
              <x v="0"/>
            </reference>
          </references>
        </pivotArea>
      </autoSortScope>
    </pivotField>
    <pivotField axis="axisCol" compact="0" outline="0" showAll="0" defaultSubtotal="0">
      <items count="3">
        <item x="2"/>
        <item x="0"/>
        <item h="1" x="1"/>
      </items>
    </pivotField>
    <pivotField axis="axisCol" compact="0" outline="0" showAll="0" defaultSubtotal="0">
      <items count="6">
        <item x="5"/>
        <item x="4"/>
        <item x="3"/>
        <item x="0"/>
        <item x="2"/>
        <item x="1"/>
      </items>
    </pivotField>
    <pivotField compact="0" outline="0" showAll="0" defaultSubtotal="0">
      <items count="3">
        <item x="0"/>
        <item x="1"/>
        <item x="2"/>
      </items>
    </pivotField>
    <pivotField compact="0" outline="0" showAll="0" defaultSubtotal="0"/>
    <pivotField dataField="1" compact="0" numFmtId="169" outline="0" showAll="0" defaultSubtotal="0"/>
    <pivotField compact="0" outline="0" dragToRow="0" dragToCol="0" dragToPage="0" showAll="0" defaultSubtotal="0"/>
  </pivotFields>
  <rowFields count="1">
    <field x="0"/>
  </rowFields>
  <rowItems count="5">
    <i>
      <x/>
    </i>
    <i>
      <x v="1"/>
    </i>
    <i>
      <x v="2"/>
    </i>
    <i>
      <x v="3"/>
    </i>
    <i t="grand">
      <x/>
    </i>
  </rowItems>
  <colFields count="3">
    <field x="2"/>
    <field x="3"/>
    <field x="4"/>
  </colFields>
  <colItems count="9">
    <i>
      <x v="4"/>
      <x v="1"/>
      <x v="3"/>
    </i>
    <i>
      <x v="7"/>
      <x v="1"/>
      <x v="2"/>
    </i>
    <i>
      <x v="8"/>
      <x v="1"/>
      <x v="1"/>
    </i>
    <i>
      <x/>
      <x v="1"/>
      <x v="3"/>
    </i>
    <i>
      <x v="6"/>
      <x v="1"/>
      <x v="2"/>
    </i>
    <i>
      <x v="3"/>
      <x v="1"/>
      <x v="3"/>
    </i>
    <i>
      <x v="5"/>
      <x/>
      <x v="4"/>
    </i>
    <i>
      <x v="1"/>
      <x/>
      <x/>
    </i>
    <i t="grand">
      <x/>
    </i>
  </colItems>
  <dataFields count="1">
    <dataField name=" " fld="7" baseField="0" baseItem="0" numFmtId="170"/>
  </dataFields>
  <formats count="18">
    <format dxfId="465">
      <pivotArea type="all" dataOnly="0" outline="0" fieldPosition="0"/>
    </format>
    <format dxfId="464">
      <pivotArea outline="0" collapsedLevelsAreSubtotals="1" fieldPosition="0"/>
    </format>
    <format dxfId="463">
      <pivotArea type="origin" dataOnly="0" labelOnly="1" outline="0" fieldPosition="0"/>
    </format>
    <format dxfId="462">
      <pivotArea field="5" type="button" dataOnly="0" labelOnly="1" outline="0"/>
    </format>
    <format dxfId="461">
      <pivotArea type="topRight" dataOnly="0" labelOnly="1" outline="0" fieldPosition="0"/>
    </format>
    <format dxfId="460">
      <pivotArea field="0" type="button" dataOnly="0" labelOnly="1" outline="0" axis="axisRow" fieldPosition="0"/>
    </format>
    <format dxfId="459">
      <pivotArea dataOnly="0" labelOnly="1" grandRow="1" outline="0" fieldPosition="0"/>
    </format>
    <format dxfId="458">
      <pivotArea dataOnly="0" labelOnly="1" grandCol="1" outline="0" fieldPosition="0"/>
    </format>
    <format dxfId="457">
      <pivotArea type="all" dataOnly="0" outline="0" fieldPosition="0"/>
    </format>
    <format dxfId="456">
      <pivotArea outline="0" collapsedLevelsAreSubtotals="1" fieldPosition="0"/>
    </format>
    <format dxfId="455">
      <pivotArea type="origin" dataOnly="0" labelOnly="1" outline="0" fieldPosition="0"/>
    </format>
    <format dxfId="454">
      <pivotArea field="5" type="button" dataOnly="0" labelOnly="1" outline="0"/>
    </format>
    <format dxfId="453">
      <pivotArea type="topRight" dataOnly="0" labelOnly="1" outline="0" fieldPosition="0"/>
    </format>
    <format dxfId="452">
      <pivotArea field="0" type="button" dataOnly="0" labelOnly="1" outline="0" axis="axisRow" fieldPosition="0"/>
    </format>
    <format dxfId="451">
      <pivotArea dataOnly="0" labelOnly="1" fieldPosition="0">
        <references count="1">
          <reference field="0" count="0"/>
        </references>
      </pivotArea>
    </format>
    <format dxfId="450">
      <pivotArea collapsedLevelsAreSubtotals="1" fieldPosition="0">
        <references count="1">
          <reference field="0" count="0"/>
        </references>
      </pivotArea>
    </format>
    <format dxfId="449">
      <pivotArea outline="0" fieldPosition="0">
        <references count="1">
          <reference field="4294967294" count="1">
            <x v="0"/>
          </reference>
        </references>
      </pivotArea>
    </format>
    <format dxfId="448">
      <pivotArea outline="0" collapsedLevelsAreSubtotals="1" fieldPosition="0"/>
    </format>
  </formats>
  <chartFormats count="33">
    <chartFormat chart="3" format="13" series="1">
      <pivotArea type="data" outline="0" fieldPosition="0">
        <references count="1">
          <reference field="4294967294" count="1" selected="0">
            <x v="0"/>
          </reference>
        </references>
      </pivotArea>
    </chartFormat>
    <chartFormat chart="3" format="14" series="1">
      <pivotArea type="data" outline="0" fieldPosition="0">
        <references count="2">
          <reference field="4294967294" count="1" selected="0">
            <x v="0"/>
          </reference>
          <reference field="0" count="1" selected="0">
            <x v="1"/>
          </reference>
        </references>
      </pivotArea>
    </chartFormat>
    <chartFormat chart="3" format="15" series="1">
      <pivotArea type="data" outline="0" fieldPosition="0">
        <references count="2">
          <reference field="4294967294" count="1" selected="0">
            <x v="0"/>
          </reference>
          <reference field="0" count="1" selected="0">
            <x v="2"/>
          </reference>
        </references>
      </pivotArea>
    </chartFormat>
    <chartFormat chart="3" format="16" series="1">
      <pivotArea type="data" outline="0" fieldPosition="0">
        <references count="2">
          <reference field="4294967294" count="1" selected="0">
            <x v="0"/>
          </reference>
          <reference field="0" count="1" selected="0">
            <x v="3"/>
          </reference>
        </references>
      </pivotArea>
    </chartFormat>
    <chartFormat chart="3" format="17" series="1">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4">
          <reference field="4294967294" count="1" selected="0">
            <x v="0"/>
          </reference>
          <reference field="2" count="1" selected="0">
            <x v="2"/>
          </reference>
          <reference field="3" count="1" selected="0">
            <x v="2"/>
          </reference>
          <reference field="4" count="1" selected="0">
            <x v="5"/>
          </reference>
        </references>
      </pivotArea>
    </chartFormat>
    <chartFormat chart="4" format="5" series="1">
      <pivotArea type="data" outline="0" fieldPosition="0">
        <references count="4">
          <reference field="4294967294" count="1" selected="0">
            <x v="0"/>
          </reference>
          <reference field="2" count="1" selected="0">
            <x v="0"/>
          </reference>
          <reference field="3" count="1" selected="0">
            <x v="1"/>
          </reference>
          <reference field="4" count="1" selected="0">
            <x v="3"/>
          </reference>
        </references>
      </pivotArea>
    </chartFormat>
    <chartFormat chart="4" format="6" series="1">
      <pivotArea type="data" outline="0" fieldPosition="0">
        <references count="4">
          <reference field="4294967294" count="1" selected="0">
            <x v="0"/>
          </reference>
          <reference field="2" count="1" selected="0">
            <x v="6"/>
          </reference>
          <reference field="3" count="1" selected="0">
            <x v="1"/>
          </reference>
          <reference field="4" count="1" selected="0">
            <x v="2"/>
          </reference>
        </references>
      </pivotArea>
    </chartFormat>
    <chartFormat chart="4" format="7" series="1">
      <pivotArea type="data" outline="0" fieldPosition="0">
        <references count="4">
          <reference field="4294967294" count="1" selected="0">
            <x v="0"/>
          </reference>
          <reference field="2" count="1" selected="0">
            <x v="3"/>
          </reference>
          <reference field="3" count="1" selected="0">
            <x v="1"/>
          </reference>
          <reference field="4" count="1" selected="0">
            <x v="3"/>
          </reference>
        </references>
      </pivotArea>
    </chartFormat>
    <chartFormat chart="4" format="8" series="1">
      <pivotArea type="data" outline="0" fieldPosition="0">
        <references count="4">
          <reference field="4294967294" count="1" selected="0">
            <x v="0"/>
          </reference>
          <reference field="2" count="1" selected="0">
            <x v="5"/>
          </reference>
          <reference field="3" count="1" selected="0">
            <x v="0"/>
          </reference>
          <reference field="4" count="1" selected="0">
            <x v="4"/>
          </reference>
        </references>
      </pivotArea>
    </chartFormat>
    <chartFormat chart="4" format="9" series="1">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4" format="10" series="1">
      <pivotArea type="data" outline="0" fieldPosition="0">
        <references count="4">
          <reference field="4294967294" count="1" selected="0">
            <x v="0"/>
          </reference>
          <reference field="2" count="1" selected="0">
            <x v="4"/>
          </reference>
          <reference field="3" count="1" selected="0">
            <x v="1"/>
          </reference>
          <reference field="4" count="1" selected="0">
            <x v="3"/>
          </reference>
        </references>
      </pivotArea>
    </chartFormat>
    <chartFormat chart="4" format="11" series="1">
      <pivotArea type="data" outline="0" fieldPosition="0">
        <references count="4">
          <reference field="4294967294" count="1" selected="0">
            <x v="0"/>
          </reference>
          <reference field="2" count="1" selected="0">
            <x v="7"/>
          </reference>
          <reference field="3" count="1" selected="0">
            <x v="1"/>
          </reference>
          <reference field="4" count="1" selected="0">
            <x v="2"/>
          </reference>
        </references>
      </pivotArea>
    </chartFormat>
    <chartFormat chart="4" format="12" series="1">
      <pivotArea type="data" outline="0" fieldPosition="0">
        <references count="4">
          <reference field="4294967294" count="1" selected="0">
            <x v="0"/>
          </reference>
          <reference field="2" count="1" selected="0">
            <x v="9"/>
          </reference>
          <reference field="3" count="1" selected="0">
            <x v="2"/>
          </reference>
          <reference field="4" count="1" selected="0">
            <x v="5"/>
          </reference>
        </references>
      </pivotArea>
    </chartFormat>
    <chartFormat chart="4" format="13" series="1">
      <pivotArea type="data" outline="0" fieldPosition="0">
        <references count="4">
          <reference field="4294967294" count="1" selected="0">
            <x v="0"/>
          </reference>
          <reference field="2" count="1" selected="0">
            <x v="8"/>
          </reference>
          <reference field="3" count="1" selected="0">
            <x v="1"/>
          </reference>
          <reference field="4" count="1" selected="0">
            <x v="1"/>
          </reference>
        </references>
      </pivotArea>
    </chartFormat>
    <chartFormat chart="7" format="8" series="1">
      <pivotArea type="data" outline="0" fieldPosition="0">
        <references count="2">
          <reference field="4294967294" count="1" selected="0">
            <x v="0"/>
          </reference>
          <reference field="0" count="1" selected="0">
            <x v="0"/>
          </reference>
        </references>
      </pivotArea>
    </chartFormat>
    <chartFormat chart="7" format="9" series="1">
      <pivotArea type="data" outline="0" fieldPosition="0">
        <references count="2">
          <reference field="4294967294" count="1" selected="0">
            <x v="0"/>
          </reference>
          <reference field="0" count="1" selected="0">
            <x v="1"/>
          </reference>
        </references>
      </pivotArea>
    </chartFormat>
    <chartFormat chart="7" format="10" series="1">
      <pivotArea type="data" outline="0" fieldPosition="0">
        <references count="2">
          <reference field="4294967294" count="1" selected="0">
            <x v="0"/>
          </reference>
          <reference field="0" count="1" selected="0">
            <x v="2"/>
          </reference>
        </references>
      </pivotArea>
    </chartFormat>
    <chartFormat chart="7" format="11" series="1">
      <pivotArea type="data" outline="0" fieldPosition="0">
        <references count="2">
          <reference field="4294967294" count="1" selected="0">
            <x v="0"/>
          </reference>
          <reference field="0" count="1" selected="0">
            <x v="3"/>
          </reference>
        </references>
      </pivotArea>
    </chartFormat>
    <chartFormat chart="7" format="12" series="1">
      <pivotArea type="data" outline="0" fieldPosition="0">
        <references count="4">
          <reference field="4294967294" count="1" selected="0">
            <x v="0"/>
          </reference>
          <reference field="2" count="1" selected="0">
            <x v="2"/>
          </reference>
          <reference field="3" count="1" selected="0">
            <x v="2"/>
          </reference>
          <reference field="4" count="1" selected="0">
            <x v="5"/>
          </reference>
        </references>
      </pivotArea>
    </chartFormat>
    <chartFormat chart="7" format="13" series="1">
      <pivotArea type="data" outline="0" fieldPosition="0">
        <references count="4">
          <reference field="4294967294" count="1" selected="0">
            <x v="0"/>
          </reference>
          <reference field="2" count="1" selected="0">
            <x v="0"/>
          </reference>
          <reference field="3" count="1" selected="0">
            <x v="1"/>
          </reference>
          <reference field="4" count="1" selected="0">
            <x v="3"/>
          </reference>
        </references>
      </pivotArea>
    </chartFormat>
    <chartFormat chart="7" format="14" series="1">
      <pivotArea type="data" outline="0" fieldPosition="0">
        <references count="4">
          <reference field="4294967294" count="1" selected="0">
            <x v="0"/>
          </reference>
          <reference field="2" count="1" selected="0">
            <x v="6"/>
          </reference>
          <reference field="3" count="1" selected="0">
            <x v="1"/>
          </reference>
          <reference field="4" count="1" selected="0">
            <x v="2"/>
          </reference>
        </references>
      </pivotArea>
    </chartFormat>
    <chartFormat chart="7" format="15" series="1">
      <pivotArea type="data" outline="0" fieldPosition="0">
        <references count="4">
          <reference field="4294967294" count="1" selected="0">
            <x v="0"/>
          </reference>
          <reference field="2" count="1" selected="0">
            <x v="3"/>
          </reference>
          <reference field="3" count="1" selected="0">
            <x v="1"/>
          </reference>
          <reference field="4" count="1" selected="0">
            <x v="3"/>
          </reference>
        </references>
      </pivotArea>
    </chartFormat>
    <chartFormat chart="7" format="16" series="1">
      <pivotArea type="data" outline="0" fieldPosition="0">
        <references count="4">
          <reference field="4294967294" count="1" selected="0">
            <x v="0"/>
          </reference>
          <reference field="2" count="1" selected="0">
            <x v="5"/>
          </reference>
          <reference field="3" count="1" selected="0">
            <x v="0"/>
          </reference>
          <reference field="4" count="1" selected="0">
            <x v="4"/>
          </reference>
        </references>
      </pivotArea>
    </chartFormat>
    <chartFormat chart="7" format="17" series="1">
      <pivotArea type="data" outline="0" fieldPosition="0">
        <references count="4">
          <reference field="4294967294" count="1" selected="0">
            <x v="0"/>
          </reference>
          <reference field="2" count="1" selected="0">
            <x v="1"/>
          </reference>
          <reference field="3" count="1" selected="0">
            <x v="0"/>
          </reference>
          <reference field="4" count="1" selected="0">
            <x v="0"/>
          </reference>
        </references>
      </pivotArea>
    </chartFormat>
    <chartFormat chart="7" format="18" series="1">
      <pivotArea type="data" outline="0" fieldPosition="0">
        <references count="4">
          <reference field="4294967294" count="1" selected="0">
            <x v="0"/>
          </reference>
          <reference field="2" count="1" selected="0">
            <x v="4"/>
          </reference>
          <reference field="3" count="1" selected="0">
            <x v="1"/>
          </reference>
          <reference field="4" count="1" selected="0">
            <x v="3"/>
          </reference>
        </references>
      </pivotArea>
    </chartFormat>
    <chartFormat chart="7" format="19" series="1">
      <pivotArea type="data" outline="0" fieldPosition="0">
        <references count="4">
          <reference field="4294967294" count="1" selected="0">
            <x v="0"/>
          </reference>
          <reference field="2" count="1" selected="0">
            <x v="7"/>
          </reference>
          <reference field="3" count="1" selected="0">
            <x v="1"/>
          </reference>
          <reference field="4" count="1" selected="0">
            <x v="2"/>
          </reference>
        </references>
      </pivotArea>
    </chartFormat>
    <chartFormat chart="7" format="20" series="1">
      <pivotArea type="data" outline="0" fieldPosition="0">
        <references count="4">
          <reference field="4294967294" count="1" selected="0">
            <x v="0"/>
          </reference>
          <reference field="2" count="1" selected="0">
            <x v="9"/>
          </reference>
          <reference field="3" count="1" selected="0">
            <x v="2"/>
          </reference>
          <reference field="4" count="1" selected="0">
            <x v="5"/>
          </reference>
        </references>
      </pivotArea>
    </chartFormat>
    <chartFormat chart="7" format="21" series="1">
      <pivotArea type="data" outline="0" fieldPosition="0">
        <references count="4">
          <reference field="4294967294" count="1" selected="0">
            <x v="0"/>
          </reference>
          <reference field="2" count="1" selected="0">
            <x v="8"/>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2A8F90-FDEC-4687-AC28-4FE6331A8B6E}"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Product Category">
  <location ref="A21:B25" firstHeaderRow="1" firstDataRow="1" firstDataCol="1"/>
  <pivotFields count="9">
    <pivotField numFmtId="1" showAll="0"/>
    <pivotField showAll="0"/>
    <pivotField showAll="0"/>
    <pivotField showAll="0">
      <items count="4">
        <item x="2"/>
        <item x="0"/>
        <item x="1"/>
        <item t="default"/>
      </items>
    </pivotField>
    <pivotField showAll="0">
      <items count="7">
        <item x="5"/>
        <item x="4"/>
        <item x="3"/>
        <item x="0"/>
        <item x="2"/>
        <item x="1"/>
        <item t="default"/>
      </items>
    </pivotField>
    <pivotField axis="axisRow" showAll="0" sortType="descending">
      <items count="4">
        <item sd="0" x="2"/>
        <item sd="0" x="1"/>
        <item sd="0" x="0"/>
        <item t="default"/>
      </items>
      <autoSortScope>
        <pivotArea dataOnly="0" outline="0" fieldPosition="0">
          <references count="1">
            <reference field="4294967294" count="1" selected="0">
              <x v="0"/>
            </reference>
          </references>
        </pivotArea>
      </autoSortScope>
    </pivotField>
    <pivotField showAll="0"/>
    <pivotField dataField="1" numFmtId="169" showAll="0"/>
    <pivotField dragToRow="0" dragToCol="0" dragToPage="0" showAll="0" defaultSubtotal="0"/>
  </pivotFields>
  <rowFields count="1">
    <field x="5"/>
  </rowFields>
  <rowItems count="4">
    <i>
      <x v="2"/>
    </i>
    <i>
      <x v="1"/>
    </i>
    <i>
      <x/>
    </i>
    <i t="grand">
      <x/>
    </i>
  </rowItems>
  <colItems count="1">
    <i/>
  </colItems>
  <dataFields count="1">
    <dataField name="Net Sales (€)" fld="7" baseField="0" baseItem="0" numFmtId="170"/>
  </dataFields>
  <formats count="16">
    <format dxfId="617">
      <pivotArea type="all" dataOnly="0" outline="0" fieldPosition="0"/>
    </format>
    <format dxfId="616">
      <pivotArea outline="0" fieldPosition="0">
        <references count="1">
          <reference field="4294967294" count="1">
            <x v="0"/>
          </reference>
        </references>
      </pivotArea>
    </format>
    <format dxfId="615">
      <pivotArea type="all" dataOnly="0" outline="0" fieldPosition="0"/>
    </format>
    <format dxfId="614">
      <pivotArea outline="0" collapsedLevelsAreSubtotals="1" fieldPosition="0"/>
    </format>
    <format dxfId="613">
      <pivotArea field="5" type="button" dataOnly="0" labelOnly="1" outline="0" axis="axisRow" fieldPosition="0"/>
    </format>
    <format dxfId="612">
      <pivotArea dataOnly="0" labelOnly="1" fieldPosition="0">
        <references count="1">
          <reference field="5" count="0"/>
        </references>
      </pivotArea>
    </format>
    <format dxfId="611">
      <pivotArea dataOnly="0" labelOnly="1" grandRow="1" outline="0" fieldPosition="0"/>
    </format>
    <format dxfId="610">
      <pivotArea dataOnly="0" labelOnly="1" outline="0" axis="axisValues" fieldPosition="0"/>
    </format>
    <format dxfId="609">
      <pivotArea outline="0" collapsedLevelsAreSubtotals="1" fieldPosition="0"/>
    </format>
    <format dxfId="608">
      <pivotArea type="all" dataOnly="0" outline="0" fieldPosition="0"/>
    </format>
    <format dxfId="607">
      <pivotArea outline="0" collapsedLevelsAreSubtotals="1" fieldPosition="0"/>
    </format>
    <format dxfId="606">
      <pivotArea field="5" type="button" dataOnly="0" labelOnly="1" outline="0" axis="axisRow" fieldPosition="0"/>
    </format>
    <format dxfId="605">
      <pivotArea dataOnly="0" labelOnly="1" fieldPosition="0">
        <references count="1">
          <reference field="5" count="0"/>
        </references>
      </pivotArea>
    </format>
    <format dxfId="604">
      <pivotArea dataOnly="0" labelOnly="1" grandRow="1" outline="0" fieldPosition="0"/>
    </format>
    <format dxfId="603">
      <pivotArea dataOnly="0" labelOnly="1" outline="0" axis="axisValues" fieldPosition="0"/>
    </format>
    <format dxfId="60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s>
  <pivotTableStyleInfo name="PivotStyleMedium10"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E88B7F-BA9D-4479-A0A3-2C34E3B667BF}" name="PivotTable4"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Countries &amp; Areas">
  <location ref="A49:B59" firstHeaderRow="1" firstDataRow="1" firstDataCol="1"/>
  <pivotFields count="9">
    <pivotField numFmtId="1"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dataField="1" numFmtId="169" showAll="0"/>
    <pivotField dragToRow="0" dragToCol="0" dragToPage="0" showAll="0" defaultSubtotal="0"/>
  </pivotFields>
  <rowFields count="2">
    <field x="3"/>
    <field x="4"/>
  </rowFields>
  <rowItems count="10">
    <i>
      <x v="1"/>
    </i>
    <i r="1">
      <x v="3"/>
    </i>
    <i r="1">
      <x v="2"/>
    </i>
    <i r="1">
      <x v="1"/>
    </i>
    <i>
      <x v="2"/>
    </i>
    <i r="1">
      <x v="5"/>
    </i>
    <i>
      <x/>
    </i>
    <i r="1">
      <x v="4"/>
    </i>
    <i r="1">
      <x/>
    </i>
    <i t="grand">
      <x/>
    </i>
  </rowItems>
  <colItems count="1">
    <i/>
  </colItems>
  <dataFields count="1">
    <dataField name="Net Sales (%)" fld="7" showDataAs="percentOfTotal" baseField="0" baseItem="0" numFmtId="10"/>
  </dataFields>
  <formats count="9">
    <format dxfId="626">
      <pivotArea type="all" dataOnly="0" outline="0" fieldPosition="0"/>
    </format>
    <format dxfId="625">
      <pivotArea outline="0" collapsedLevelsAreSubtotals="1" fieldPosition="0"/>
    </format>
    <format dxfId="624">
      <pivotArea field="3" type="button" dataOnly="0" labelOnly="1" outline="0" axis="axisRow" fieldPosition="0"/>
    </format>
    <format dxfId="623">
      <pivotArea dataOnly="0" labelOnly="1" fieldPosition="0">
        <references count="1">
          <reference field="3" count="0"/>
        </references>
      </pivotArea>
    </format>
    <format dxfId="622">
      <pivotArea dataOnly="0" labelOnly="1" grandRow="1" outline="0" fieldPosition="0"/>
    </format>
    <format dxfId="621">
      <pivotArea dataOnly="0" labelOnly="1" fieldPosition="0">
        <references count="2">
          <reference field="3" count="1" selected="0">
            <x v="1"/>
          </reference>
          <reference field="4" count="3">
            <x v="1"/>
            <x v="2"/>
            <x v="3"/>
          </reference>
        </references>
      </pivotArea>
    </format>
    <format dxfId="620">
      <pivotArea dataOnly="0" labelOnly="1" fieldPosition="0">
        <references count="2">
          <reference field="3" count="1" selected="0">
            <x v="2"/>
          </reference>
          <reference field="4" count="1">
            <x v="5"/>
          </reference>
        </references>
      </pivotArea>
    </format>
    <format dxfId="619">
      <pivotArea dataOnly="0" labelOnly="1" fieldPosition="0">
        <references count="2">
          <reference field="3" count="1" selected="0">
            <x v="0"/>
          </reference>
          <reference field="4" count="2">
            <x v="0"/>
            <x v="4"/>
          </reference>
        </references>
      </pivotArea>
    </format>
    <format dxfId="618">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B657B1-737B-41AC-9FC3-9B4CC9262229}"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rowHeaderCaption="Products" colHeaderCaption="Years">
  <location ref="I34:N40" firstHeaderRow="1" firstDataRow="2" firstDataCol="2"/>
  <pivotFields count="9">
    <pivotField axis="axisCol" compact="0" numFmtId="1" outline="0" showAll="0" defaultSubtotal="0">
      <items count="4">
        <item x="0"/>
        <item x="1"/>
        <item x="2"/>
        <item x="3"/>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h="1" x="0"/>
        <item x="1"/>
        <item h="1" x="2"/>
      </items>
    </pivotField>
    <pivotField axis="axisRow" compact="0" outline="0" showAll="0" defaultSubtotal="0">
      <items count="9">
        <item x="0"/>
        <item x="1"/>
        <item x="2"/>
        <item x="3"/>
        <item x="4"/>
        <item x="5"/>
        <item x="6"/>
        <item x="7"/>
        <item x="8"/>
      </items>
    </pivotField>
    <pivotField dataField="1" compact="0" numFmtId="169" outline="0" showAll="0" defaultSubtotal="0"/>
    <pivotField compact="0" outline="0" dragToRow="0" dragToCol="0" dragToPage="0" showAll="0" defaultSubtotal="0"/>
  </pivotFields>
  <rowFields count="2">
    <field x="6"/>
    <field x="5"/>
  </rowFields>
  <rowItems count="5">
    <i>
      <x v="3"/>
      <x v="1"/>
    </i>
    <i>
      <x v="4"/>
      <x v="1"/>
    </i>
    <i>
      <x v="5"/>
      <x v="1"/>
    </i>
    <i>
      <x v="6"/>
      <x v="1"/>
    </i>
    <i>
      <x v="7"/>
      <x v="1"/>
    </i>
  </rowItems>
  <colFields count="1">
    <field x="0"/>
  </colFields>
  <colItems count="4">
    <i>
      <x/>
    </i>
    <i>
      <x v="1"/>
    </i>
    <i>
      <x v="2"/>
    </i>
    <i>
      <x v="3"/>
    </i>
  </colItems>
  <dataFields count="1">
    <dataField name=" " fld="7" baseField="0" baseItem="0" numFmtId="170"/>
  </dataFields>
  <formats count="8">
    <format dxfId="549">
      <pivotArea outline="0" collapsedLevelsAreSubtotals="1" fieldPosition="0"/>
    </format>
    <format dxfId="548">
      <pivotArea dataOnly="0" labelOnly="1" fieldPosition="0">
        <references count="1">
          <reference field="6" count="0"/>
        </references>
      </pivotArea>
    </format>
    <format dxfId="547">
      <pivotArea type="origin" dataOnly="0" labelOnly="1" outline="0" fieldPosition="0"/>
    </format>
    <format dxfId="546">
      <pivotArea field="0" type="button" dataOnly="0" labelOnly="1" outline="0" axis="axisCol" fieldPosition="0"/>
    </format>
    <format dxfId="545">
      <pivotArea type="topRight" dataOnly="0" labelOnly="1" outline="0" fieldPosition="0"/>
    </format>
    <format dxfId="544">
      <pivotArea field="6" type="button" dataOnly="0" labelOnly="1" outline="0" axis="axisRow" fieldPosition="0"/>
    </format>
    <format dxfId="543">
      <pivotArea dataOnly="0" labelOnly="1" fieldPosition="0">
        <references count="1">
          <reference field="0" count="0"/>
        </references>
      </pivotArea>
    </format>
    <format dxfId="542">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5C783D-2F53-4278-855A-3772621E7FED}"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Years" colHeaderCaption="Categories">
  <location ref="F6:J12" firstHeaderRow="1" firstDataRow="2" firstDataCol="1"/>
  <pivotFields count="9">
    <pivotField axis="axisRow" numFmtId="1" showAll="0">
      <items count="5">
        <item x="0"/>
        <item x="1"/>
        <item x="2"/>
        <item x="3"/>
        <item t="default"/>
      </items>
    </pivotField>
    <pivotField showAll="0"/>
    <pivotField showAll="0"/>
    <pivotField showAll="0"/>
    <pivotField showAll="0"/>
    <pivotField axis="axisCol" showAll="0">
      <items count="4">
        <item x="0"/>
        <item x="1"/>
        <item x="2"/>
        <item t="default"/>
      </items>
    </pivotField>
    <pivotField showAll="0"/>
    <pivotField dataField="1" numFmtId="169" showAll="0"/>
    <pivotField dragToRow="0" dragToCol="0" dragToPage="0" showAll="0" defaultSubtotal="0"/>
  </pivotFields>
  <rowFields count="1">
    <field x="0"/>
  </rowFields>
  <rowItems count="5">
    <i>
      <x/>
    </i>
    <i>
      <x v="1"/>
    </i>
    <i>
      <x v="2"/>
    </i>
    <i>
      <x v="3"/>
    </i>
    <i t="grand">
      <x/>
    </i>
  </rowItems>
  <colFields count="1">
    <field x="5"/>
  </colFields>
  <colItems count="4">
    <i>
      <x/>
    </i>
    <i>
      <x v="1"/>
    </i>
    <i>
      <x v="2"/>
    </i>
    <i t="grand">
      <x/>
    </i>
  </colItems>
  <dataFields count="1">
    <dataField name=" " fld="7" baseField="0" baseItem="0" numFmtId="167"/>
  </dataFields>
  <formats count="23">
    <format dxfId="572">
      <pivotArea type="all" dataOnly="0" outline="0" fieldPosition="0"/>
    </format>
    <format dxfId="571">
      <pivotArea outline="0" collapsedLevelsAreSubtotals="1" fieldPosition="0"/>
    </format>
    <format dxfId="570">
      <pivotArea type="origin" dataOnly="0" labelOnly="1" outline="0" fieldPosition="0"/>
    </format>
    <format dxfId="569">
      <pivotArea field="5" type="button" dataOnly="0" labelOnly="1" outline="0" axis="axisCol" fieldPosition="0"/>
    </format>
    <format dxfId="568">
      <pivotArea type="topRight" dataOnly="0" labelOnly="1" outline="0" fieldPosition="0"/>
    </format>
    <format dxfId="567">
      <pivotArea field="0" type="button" dataOnly="0" labelOnly="1" outline="0" axis="axisRow" fieldPosition="0"/>
    </format>
    <format dxfId="566">
      <pivotArea dataOnly="0" labelOnly="1" fieldPosition="0">
        <references count="1">
          <reference field="0" count="0"/>
        </references>
      </pivotArea>
    </format>
    <format dxfId="565">
      <pivotArea dataOnly="0" labelOnly="1" fieldPosition="0">
        <references count="1">
          <reference field="5" count="0"/>
        </references>
      </pivotArea>
    </format>
    <format dxfId="564">
      <pivotArea dataOnly="0" labelOnly="1" grandCol="1" outline="0" fieldPosition="0"/>
    </format>
    <format dxfId="563">
      <pivotArea collapsedLevelsAreSubtotals="1" fieldPosition="0">
        <references count="1">
          <reference field="0" count="0"/>
        </references>
      </pivotArea>
    </format>
    <format dxfId="562">
      <pivotArea grandRow="1" outline="0" collapsedLevelsAreSubtotals="1" fieldPosition="0"/>
    </format>
    <format dxfId="561">
      <pivotArea dataOnly="0" labelOnly="1" grandRow="1" outline="0" fieldPosition="0"/>
    </format>
    <format dxfId="560">
      <pivotArea grandRow="1" outline="0" collapsedLevelsAreSubtotals="1" fieldPosition="0"/>
    </format>
    <format dxfId="559">
      <pivotArea type="all" dataOnly="0" outline="0" fieldPosition="0"/>
    </format>
    <format dxfId="558">
      <pivotArea outline="0" collapsedLevelsAreSubtotals="1" fieldPosition="0"/>
    </format>
    <format dxfId="557">
      <pivotArea type="origin" dataOnly="0" labelOnly="1" outline="0" fieldPosition="0"/>
    </format>
    <format dxfId="556">
      <pivotArea field="5" type="button" dataOnly="0" labelOnly="1" outline="0" axis="axisCol" fieldPosition="0"/>
    </format>
    <format dxfId="555">
      <pivotArea type="topRight" dataOnly="0" labelOnly="1" outline="0" fieldPosition="0"/>
    </format>
    <format dxfId="554">
      <pivotArea field="0" type="button" dataOnly="0" labelOnly="1" outline="0" axis="axisRow" fieldPosition="0"/>
    </format>
    <format dxfId="553">
      <pivotArea dataOnly="0" labelOnly="1" fieldPosition="0">
        <references count="1">
          <reference field="0" count="0"/>
        </references>
      </pivotArea>
    </format>
    <format dxfId="552">
      <pivotArea dataOnly="0" labelOnly="1" grandRow="1" outline="0" fieldPosition="0"/>
    </format>
    <format dxfId="551">
      <pivotArea dataOnly="0" labelOnly="1" fieldPosition="0">
        <references count="1">
          <reference field="5" count="0"/>
        </references>
      </pivotArea>
    </format>
    <format dxfId="550">
      <pivotArea dataOnly="0" labelOnly="1" grandCol="1" outline="0" fieldPosition="0"/>
    </format>
  </formats>
  <chartFormats count="3">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40511C-ACC5-4601-9744-366A6440E235}" name="PivotTable1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 rowHeaderCaption="Categories" colHeaderCaption="Years">
  <location ref="A6:D12" firstHeaderRow="1" firstDataRow="2" firstDataCol="1"/>
  <pivotFields count="9">
    <pivotField axis="axisRow" numFmtId="1" showAll="0">
      <items count="5">
        <item x="0"/>
        <item x="1"/>
        <item x="2"/>
        <item x="3"/>
        <item t="default"/>
      </items>
    </pivotField>
    <pivotField showAll="0"/>
    <pivotField showAll="0"/>
    <pivotField showAll="0"/>
    <pivotField showAll="0"/>
    <pivotField axis="axisCol" showAll="0">
      <items count="4">
        <item x="0"/>
        <item x="1"/>
        <item x="2"/>
        <item t="default"/>
      </items>
    </pivotField>
    <pivotField showAll="0"/>
    <pivotField dataField="1" numFmtId="169" showAll="0"/>
    <pivotField dragToRow="0" dragToCol="0" dragToPage="0" showAll="0" defaultSubtotal="0"/>
  </pivotFields>
  <rowFields count="1">
    <field x="0"/>
  </rowFields>
  <rowItems count="5">
    <i>
      <x/>
    </i>
    <i>
      <x v="1"/>
    </i>
    <i>
      <x v="2"/>
    </i>
    <i>
      <x v="3"/>
    </i>
    <i t="grand">
      <x/>
    </i>
  </rowItems>
  <colFields count="1">
    <field x="5"/>
  </colFields>
  <colItems count="3">
    <i>
      <x/>
    </i>
    <i>
      <x v="1"/>
    </i>
    <i>
      <x v="2"/>
    </i>
  </colItems>
  <dataFields count="1">
    <dataField name=" " fld="7" showDataAs="percentOfRow" baseField="0" baseItem="0" numFmtId="10"/>
  </dataFields>
  <formats count="17">
    <format dxfId="589">
      <pivotArea type="all" dataOnly="0" outline="0" fieldPosition="0"/>
    </format>
    <format dxfId="588">
      <pivotArea outline="0" collapsedLevelsAreSubtotals="1" fieldPosition="0"/>
    </format>
    <format dxfId="587">
      <pivotArea type="origin" dataOnly="0" labelOnly="1" outline="0" fieldPosition="0"/>
    </format>
    <format dxfId="586">
      <pivotArea field="5" type="button" dataOnly="0" labelOnly="1" outline="0" axis="axisCol" fieldPosition="0"/>
    </format>
    <format dxfId="585">
      <pivotArea type="topRight" dataOnly="0" labelOnly="1" outline="0" fieldPosition="0"/>
    </format>
    <format dxfId="584">
      <pivotArea field="0" type="button" dataOnly="0" labelOnly="1" outline="0" axis="axisRow" fieldPosition="0"/>
    </format>
    <format dxfId="583">
      <pivotArea dataOnly="0" labelOnly="1" grandRow="1" outline="0" fieldPosition="0"/>
    </format>
    <format dxfId="582">
      <pivotArea dataOnly="0" labelOnly="1" grandCol="1" outline="0" fieldPosition="0"/>
    </format>
    <format dxfId="581">
      <pivotArea outline="0" fieldPosition="0">
        <references count="1">
          <reference field="4294967294" count="1">
            <x v="0"/>
          </reference>
        </references>
      </pivotArea>
    </format>
    <format dxfId="580">
      <pivotArea type="all" dataOnly="0" outline="0" fieldPosition="0"/>
    </format>
    <format dxfId="579">
      <pivotArea outline="0" collapsedLevelsAreSubtotals="1" fieldPosition="0"/>
    </format>
    <format dxfId="578">
      <pivotArea type="origin" dataOnly="0" labelOnly="1" outline="0" fieldPosition="0"/>
    </format>
    <format dxfId="577">
      <pivotArea field="5" type="button" dataOnly="0" labelOnly="1" outline="0" axis="axisCol" fieldPosition="0"/>
    </format>
    <format dxfId="576">
      <pivotArea type="topRight" dataOnly="0" labelOnly="1" outline="0" fieldPosition="0"/>
    </format>
    <format dxfId="575">
      <pivotArea field="0" type="button" dataOnly="0" labelOnly="1" outline="0" axis="axisRow" fieldPosition="0"/>
    </format>
    <format dxfId="574">
      <pivotArea dataOnly="0" labelOnly="1" fieldPosition="0">
        <references count="1">
          <reference field="0" count="0"/>
        </references>
      </pivotArea>
    </format>
    <format dxfId="573">
      <pivotArea dataOnly="0" labelOnly="1" fieldPosition="0">
        <references count="1">
          <reference field="5" count="0"/>
        </references>
      </pivotArea>
    </format>
  </format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5" count="1" selected="0">
            <x v="0"/>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72907C-4D33-4565-9AEE-520B56185A82}" name="PivotTable1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3" rowHeaderCaption="Years" colHeaderCaption="Areas">
  <location ref="A6:D12" firstHeaderRow="1" firstDataRow="2" firstDataCol="1"/>
  <pivotFields count="9">
    <pivotField axis="axisRow" numFmtId="1" showAll="0">
      <items count="5">
        <item x="0"/>
        <item x="1"/>
        <item x="2"/>
        <item x="3"/>
        <item t="default"/>
      </items>
    </pivotField>
    <pivotField showAll="0"/>
    <pivotField showAll="0"/>
    <pivotField axis="axisCol" showAll="0">
      <items count="4">
        <item x="2"/>
        <item x="0"/>
        <item x="1"/>
        <item t="default"/>
      </items>
    </pivotField>
    <pivotField showAll="0"/>
    <pivotField showAll="0">
      <items count="4">
        <item x="0"/>
        <item x="1"/>
        <item x="2"/>
        <item t="default"/>
      </items>
    </pivotField>
    <pivotField showAll="0"/>
    <pivotField dataField="1" numFmtId="169" showAll="0"/>
    <pivotField dragToRow="0" dragToCol="0" dragToPage="0" showAll="0" defaultSubtotal="0"/>
  </pivotFields>
  <rowFields count="1">
    <field x="0"/>
  </rowFields>
  <rowItems count="5">
    <i>
      <x/>
    </i>
    <i>
      <x v="1"/>
    </i>
    <i>
      <x v="2"/>
    </i>
    <i>
      <x v="3"/>
    </i>
    <i t="grand">
      <x/>
    </i>
  </rowItems>
  <colFields count="1">
    <field x="3"/>
  </colFields>
  <colItems count="3">
    <i>
      <x/>
    </i>
    <i>
      <x v="1"/>
    </i>
    <i>
      <x v="2"/>
    </i>
  </colItems>
  <dataFields count="1">
    <dataField name=" " fld="7" showDataAs="percentOfRow" baseField="0" baseItem="0" numFmtId="10"/>
  </dataFields>
  <formats count="18">
    <format dxfId="519">
      <pivotArea type="all" dataOnly="0" outline="0" fieldPosition="0"/>
    </format>
    <format dxfId="518">
      <pivotArea outline="0" collapsedLevelsAreSubtotals="1" fieldPosition="0"/>
    </format>
    <format dxfId="517">
      <pivotArea type="origin" dataOnly="0" labelOnly="1" outline="0" fieldPosition="0"/>
    </format>
    <format dxfId="516">
      <pivotArea field="5" type="button" dataOnly="0" labelOnly="1" outline="0"/>
    </format>
    <format dxfId="515">
      <pivotArea type="topRight" dataOnly="0" labelOnly="1" outline="0" fieldPosition="0"/>
    </format>
    <format dxfId="514">
      <pivotArea field="0" type="button" dataOnly="0" labelOnly="1" outline="0" axis="axisRow" fieldPosition="0"/>
    </format>
    <format dxfId="513">
      <pivotArea dataOnly="0" labelOnly="1" grandRow="1" outline="0" fieldPosition="0"/>
    </format>
    <format dxfId="512">
      <pivotArea dataOnly="0" labelOnly="1" grandCol="1" outline="0" fieldPosition="0"/>
    </format>
    <format dxfId="511">
      <pivotArea type="all" dataOnly="0" outline="0" fieldPosition="0"/>
    </format>
    <format dxfId="510">
      <pivotArea outline="0" collapsedLevelsAreSubtotals="1" fieldPosition="0"/>
    </format>
    <format dxfId="509">
      <pivotArea type="origin" dataOnly="0" labelOnly="1" outline="0" fieldPosition="0"/>
    </format>
    <format dxfId="508">
      <pivotArea field="5" type="button" dataOnly="0" labelOnly="1" outline="0"/>
    </format>
    <format dxfId="507">
      <pivotArea type="topRight" dataOnly="0" labelOnly="1" outline="0" fieldPosition="0"/>
    </format>
    <format dxfId="506">
      <pivotArea field="0" type="button" dataOnly="0" labelOnly="1" outline="0" axis="axisRow" fieldPosition="0"/>
    </format>
    <format dxfId="505">
      <pivotArea dataOnly="0" labelOnly="1" fieldPosition="0">
        <references count="1">
          <reference field="0" count="0"/>
        </references>
      </pivotArea>
    </format>
    <format dxfId="504">
      <pivotArea collapsedLevelsAreSubtotals="1" fieldPosition="0">
        <references count="1">
          <reference field="0" count="0"/>
        </references>
      </pivotArea>
    </format>
    <format dxfId="503">
      <pivotArea outline="0" collapsedLevelsAreSubtotals="1" fieldPosition="0"/>
    </format>
    <format dxfId="502">
      <pivotArea outline="0" fieldPosition="0">
        <references count="1">
          <reference field="4294967294" count="1">
            <x v="0"/>
          </reference>
        </references>
      </pivotArea>
    </format>
  </formats>
  <chartFormats count="8">
    <chartFormat chart="1" format="15" series="1">
      <pivotArea type="data" outline="0" fieldPosition="0">
        <references count="1">
          <reference field="3" count="1" selected="0">
            <x v="0"/>
          </reference>
        </references>
      </pivotArea>
    </chartFormat>
    <chartFormat chart="1" format="16" series="1">
      <pivotArea type="data" outline="0" fieldPosition="0">
        <references count="1">
          <reference field="3" count="1" selected="0">
            <x v="1"/>
          </reference>
        </references>
      </pivotArea>
    </chartFormat>
    <chartFormat chart="1" format="17" series="1">
      <pivotArea type="data" outline="0" fieldPosition="0">
        <references count="1">
          <reference field="3" count="1" selected="0">
            <x v="2"/>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pivotArea type="data" outline="0" fieldPosition="0">
        <references count="3">
          <reference field="4294967294" count="1" selected="0">
            <x v="0"/>
          </reference>
          <reference field="0" count="1" selected="0">
            <x v="1"/>
          </reference>
          <reference field="3" count="1" selected="0">
            <x v="0"/>
          </reference>
        </references>
      </pivotArea>
    </chartFormat>
    <chartFormat chart="2" format="4">
      <pivotArea type="data" outline="0" fieldPosition="0">
        <references count="3">
          <reference field="4294967294" count="1" selected="0">
            <x v="0"/>
          </reference>
          <reference field="0" count="1" selected="0">
            <x v="0"/>
          </reference>
          <reference field="3"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832376-5B84-40F5-8459-054BFC5D60D7}"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Years" colHeaderCaption="Areas">
  <location ref="F6:J12" firstHeaderRow="1" firstDataRow="2" firstDataCol="1"/>
  <pivotFields count="9">
    <pivotField axis="axisRow" numFmtId="1" showAll="0">
      <items count="5">
        <item x="0"/>
        <item x="1"/>
        <item x="2"/>
        <item x="3"/>
        <item t="default"/>
      </items>
    </pivotField>
    <pivotField showAll="0"/>
    <pivotField showAll="0"/>
    <pivotField axis="axisCol" showAll="0">
      <items count="4">
        <item x="2"/>
        <item x="0"/>
        <item x="1"/>
        <item t="default"/>
      </items>
    </pivotField>
    <pivotField showAll="0"/>
    <pivotField showAll="0">
      <items count="4">
        <item x="0"/>
        <item x="1"/>
        <item x="2"/>
        <item t="default"/>
      </items>
    </pivotField>
    <pivotField showAll="0"/>
    <pivotField dataField="1" numFmtId="169" showAll="0"/>
    <pivotField dragToRow="0" dragToCol="0" dragToPage="0" showAll="0" defaultSubtotal="0"/>
  </pivotFields>
  <rowFields count="1">
    <field x="0"/>
  </rowFields>
  <rowItems count="5">
    <i>
      <x/>
    </i>
    <i>
      <x v="1"/>
    </i>
    <i>
      <x v="2"/>
    </i>
    <i>
      <x v="3"/>
    </i>
    <i t="grand">
      <x/>
    </i>
  </rowItems>
  <colFields count="1">
    <field x="3"/>
  </colFields>
  <colItems count="4">
    <i>
      <x/>
    </i>
    <i>
      <x v="1"/>
    </i>
    <i>
      <x v="2"/>
    </i>
    <i t="grand">
      <x/>
    </i>
  </colItems>
  <dataFields count="1">
    <dataField name=" " fld="7" baseField="0" baseItem="0" numFmtId="167"/>
  </dataFields>
  <formats count="21">
    <format dxfId="540">
      <pivotArea type="all" dataOnly="0" outline="0" fieldPosition="0"/>
    </format>
    <format dxfId="539">
      <pivotArea outline="0" collapsedLevelsAreSubtotals="1" fieldPosition="0"/>
    </format>
    <format dxfId="538">
      <pivotArea type="origin" dataOnly="0" labelOnly="1" outline="0" fieldPosition="0"/>
    </format>
    <format dxfId="537">
      <pivotArea field="5" type="button" dataOnly="0" labelOnly="1" outline="0"/>
    </format>
    <format dxfId="536">
      <pivotArea type="topRight" dataOnly="0" labelOnly="1" outline="0" fieldPosition="0"/>
    </format>
    <format dxfId="535">
      <pivotArea field="0" type="button" dataOnly="0" labelOnly="1" outline="0" axis="axisRow" fieldPosition="0"/>
    </format>
    <format dxfId="534">
      <pivotArea dataOnly="0" labelOnly="1" fieldPosition="0">
        <references count="1">
          <reference field="0" count="0"/>
        </references>
      </pivotArea>
    </format>
    <format dxfId="533">
      <pivotArea dataOnly="0" labelOnly="1" grandCol="1" outline="0" fieldPosition="0"/>
    </format>
    <format dxfId="532">
      <pivotArea collapsedLevelsAreSubtotals="1" fieldPosition="0">
        <references count="1">
          <reference field="0" count="0"/>
        </references>
      </pivotArea>
    </format>
    <format dxfId="531">
      <pivotArea grandRow="1" outline="0" collapsedLevelsAreSubtotals="1" fieldPosition="0"/>
    </format>
    <format dxfId="530">
      <pivotArea dataOnly="0" labelOnly="1" grandRow="1" outline="0" fieldPosition="0"/>
    </format>
    <format dxfId="529">
      <pivotArea grandRow="1" outline="0" collapsedLevelsAreSubtotals="1" fieldPosition="0"/>
    </format>
    <format dxfId="528">
      <pivotArea type="all" dataOnly="0" outline="0" fieldPosition="0"/>
    </format>
    <format dxfId="527">
      <pivotArea outline="0" collapsedLevelsAreSubtotals="1" fieldPosition="0"/>
    </format>
    <format dxfId="526">
      <pivotArea type="origin" dataOnly="0" labelOnly="1" outline="0" fieldPosition="0"/>
    </format>
    <format dxfId="525">
      <pivotArea field="5" type="button" dataOnly="0" labelOnly="1" outline="0"/>
    </format>
    <format dxfId="524">
      <pivotArea type="topRight" dataOnly="0" labelOnly="1" outline="0" fieldPosition="0"/>
    </format>
    <format dxfId="523">
      <pivotArea field="0" type="button" dataOnly="0" labelOnly="1" outline="0" axis="axisRow" fieldPosition="0"/>
    </format>
    <format dxfId="522">
      <pivotArea dataOnly="0" labelOnly="1" fieldPosition="0">
        <references count="1">
          <reference field="0" count="0"/>
        </references>
      </pivotArea>
    </format>
    <format dxfId="521">
      <pivotArea dataOnly="0" labelOnly="1" grandRow="1" outline="0" fieldPosition="0"/>
    </format>
    <format dxfId="520">
      <pivotArea dataOnly="0" labelOnly="1" grandCol="1" outline="0" fieldPosition="0"/>
    </format>
  </formats>
  <chartFormats count="3">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624753-4989-46E4-9A0C-6988F3BBBED8}"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J34:P40" firstHeaderRow="1" firstDataRow="3" firstDataCol="1"/>
  <pivotFields count="9">
    <pivotField name="Years" axis="axisRow" compact="0" numFmtId="1" outline="0" showAll="0" defaultSubtotal="0">
      <items count="4">
        <item x="0"/>
        <item x="1"/>
        <item x="2"/>
        <item x="3"/>
      </items>
    </pivotField>
    <pivotField compact="0" outline="0" showAll="0" defaultSubtotal="0"/>
    <pivotField compact="0" outline="0" showAll="0" defaultSubtotal="0"/>
    <pivotField name="Areas" axis="axisCol" compact="0" outline="0" showAll="0" defaultSubtotal="0">
      <items count="3">
        <item x="2"/>
        <item x="0"/>
        <item x="1"/>
      </items>
    </pivotField>
    <pivotField name="Countries" axis="axisCol" compact="0" outline="0" showAll="0" defaultSubtotal="0">
      <items count="6">
        <item x="5"/>
        <item x="4"/>
        <item x="3"/>
        <item x="0"/>
        <item x="2"/>
        <item x="1"/>
      </items>
    </pivotField>
    <pivotField compact="0" outline="0" showAll="0" defaultSubtotal="0"/>
    <pivotField compact="0" outline="0" showAll="0" defaultSubtotal="0"/>
    <pivotField dataField="1" compact="0" numFmtId="169" outline="0" showAll="0" defaultSubtotal="0"/>
    <pivotField compact="0" outline="0" dragToRow="0" dragToCol="0" dragToPage="0" showAll="0" defaultSubtotal="0"/>
  </pivotFields>
  <rowFields count="1">
    <field x="0"/>
  </rowFields>
  <rowItems count="4">
    <i>
      <x/>
    </i>
    <i>
      <x v="1"/>
    </i>
    <i>
      <x v="2"/>
    </i>
    <i>
      <x v="3"/>
    </i>
  </rowItems>
  <colFields count="2">
    <field x="4"/>
    <field x="3"/>
  </colFields>
  <colItems count="6">
    <i>
      <x/>
      <x/>
    </i>
    <i>
      <x v="1"/>
      <x v="1"/>
    </i>
    <i>
      <x v="2"/>
      <x v="1"/>
    </i>
    <i>
      <x v="3"/>
      <x v="1"/>
    </i>
    <i>
      <x v="4"/>
      <x/>
    </i>
    <i>
      <x v="5"/>
      <x v="2"/>
    </i>
  </colItems>
  <dataFields count="1">
    <dataField name=" " fld="7" baseField="0" baseItem="0" numFmtId="170"/>
  </dataFields>
  <formats count="1">
    <format dxfId="541">
      <pivotArea outline="0" collapsedLevelsAreSubtotals="1" fieldPosition="0"/>
    </format>
  </formats>
  <chartFormats count="1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3">
          <reference field="4294967294" count="1" selected="0">
            <x v="0"/>
          </reference>
          <reference field="3"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3">
          <reference field="4294967294" count="1" selected="0">
            <x v="0"/>
          </reference>
          <reference field="3" count="1" selected="0">
            <x v="0"/>
          </reference>
          <reference field="4" count="1" selected="0">
            <x v="0"/>
          </reference>
        </references>
      </pivotArea>
    </chartFormat>
    <chartFormat chart="1" format="7" series="1">
      <pivotArea type="data" outline="0" fieldPosition="0">
        <references count="3">
          <reference field="4294967294" count="1" selected="0">
            <x v="0"/>
          </reference>
          <reference field="3" count="1" selected="0">
            <x v="1"/>
          </reference>
          <reference field="4" count="1" selected="0">
            <x v="1"/>
          </reference>
        </references>
      </pivotArea>
    </chartFormat>
    <chartFormat chart="1" format="8" series="1">
      <pivotArea type="data" outline="0" fieldPosition="0">
        <references count="3">
          <reference field="4294967294" count="1" selected="0">
            <x v="0"/>
          </reference>
          <reference field="3" count="1" selected="0">
            <x v="1"/>
          </reference>
          <reference field="4" count="1" selected="0">
            <x v="2"/>
          </reference>
        </references>
      </pivotArea>
    </chartFormat>
    <chartFormat chart="1" format="9" series="1">
      <pivotArea type="data" outline="0" fieldPosition="0">
        <references count="3">
          <reference field="4294967294" count="1" selected="0">
            <x v="0"/>
          </reference>
          <reference field="3" count="1" selected="0">
            <x v="1"/>
          </reference>
          <reference field="4" count="1" selected="0">
            <x v="3"/>
          </reference>
        </references>
      </pivotArea>
    </chartFormat>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2">
          <reference field="4294967294" count="1" selected="0">
            <x v="0"/>
          </reference>
          <reference field="4" count="1" selected="0">
            <x v="4"/>
          </reference>
        </references>
      </pivotArea>
    </chartFormat>
    <chartFormat chart="1" format="12" series="1">
      <pivotArea type="data" outline="0" fieldPosition="0">
        <references count="2">
          <reference field="4294967294" count="1" selected="0">
            <x v="0"/>
          </reference>
          <reference field="4" count="1" selected="0">
            <x v="3"/>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3F44B31-2B2D-48E2-AFC8-2F2C3F5FFF5C}" sourceName="Product">
  <pivotTables>
    <pivotTable tabId="12" name="PivotTable14"/>
  </pivotTables>
  <data>
    <tabular pivotCacheId="1405947532">
      <items count="9">
        <i x="3" s="1"/>
        <i x="4" s="1"/>
        <i x="5" s="1"/>
        <i x="6" s="1"/>
        <i x="7" s="1"/>
        <i x="0" s="1" nd="1"/>
        <i x="1" s="1" nd="1"/>
        <i x="2" s="1" nd="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2E6D531-3FBD-4EC7-9D24-287002D82DD0}" sourceName="Category">
  <pivotTables>
    <pivotTable tabId="12" name="PivotTable14"/>
  </pivotTables>
  <data>
    <tabular pivotCacheId="1405947532">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rea" xr10:uid="{FCD0FE8F-1DB4-409C-BB5C-DA3851629F92}" sourceName="Customer Area">
  <pivotTables>
    <pivotTable tabId="13" name="PivotTable15"/>
  </pivotTables>
  <data>
    <tabular pivotCacheId="140594753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EE1C6145-5997-411B-BC21-F7AEB9F6B8CE}" sourceName="Customer Country">
  <pivotTables>
    <pivotTable tabId="13" name="PivotTable15"/>
  </pivotTables>
  <data>
    <tabular pivotCacheId="1405947532">
      <items count="6">
        <i x="5" s="1"/>
        <i x="4" s="1"/>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rea1" xr10:uid="{11CDBB12-9279-462D-A68F-A6478145C33D}" sourceName="Customer Area">
  <pivotTables>
    <pivotTable tabId="15" name="PivotTable2"/>
  </pivotTables>
  <data>
    <tabular pivotCacheId="1405947532">
      <items count="3">
        <i x="2" s="1"/>
        <i x="0"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1" xr10:uid="{6FB28A65-4699-458A-8EA7-D11D9CC603C7}" sourceName="Customer Country">
  <pivotTables>
    <pivotTable tabId="15" name="PivotTable2"/>
  </pivotTables>
  <data>
    <tabular pivotCacheId="1405947532">
      <items count="6">
        <i x="5" s="1"/>
        <i x="4" s="1"/>
        <i x="3" s="1"/>
        <i x="0" s="1"/>
        <i x="2" s="1"/>
        <i x="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scription" xr10:uid="{CB638A88-5E81-4454-ADB8-5C5B3E70AB6A}" sourceName="Customer Description">
  <pivotTables>
    <pivotTable tabId="15" name="PivotTable4"/>
  </pivotTables>
  <data>
    <tabular pivotCacheId="1405947532">
      <items count="10">
        <i x="0"/>
        <i x="9"/>
        <i x="1" s="1"/>
        <i x="2"/>
        <i x="3"/>
        <i x="4"/>
        <i x="5"/>
        <i x="6"/>
        <i x="7"/>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4B88554-BE8E-4258-95EF-6642BBA840C9}" cache="Slicer_Product" caption="Product" style="SlicerStyleLight2" rowHeight="203200"/>
  <slicer name="Category" xr10:uid="{CEE0F389-7773-45D3-B35C-735DB119F9E9}" cache="Slicer_Category" caption="Category" style="SlicerStyleLight2" rowHeight="203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s" xr10:uid="{4956D334-0D92-409F-9575-08ABC274B6B9}" cache="Slicer_Customer_Area" caption="Areas" style="SlicerStyleLight6" rowHeight="203200"/>
  <slicer name="Countries" xr10:uid="{E2881E48-3005-4E7B-8F7B-43F0F9AA9A0C}" cache="Slicer_Customer_Country" caption="Countries" style="SlicerStyleLight6" rowHeight="203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rea" xr10:uid="{D89562B4-1C56-4789-AF92-AE4C5D800143}" cache="Slicer_Customer_Area1" caption="Customer Area" style="SlicerStyleLight5" rowHeight="203200"/>
  <slicer name="Customer Country" xr10:uid="{1502E299-5FA2-4131-97DB-96D05F03FD50}" cache="Slicer_Customer_Country1" caption="Customer Country" style="SlicerStyleLight5" rowHeight="203200"/>
  <slicer name="Customer Description" xr10:uid="{F766265C-2870-442E-B9A1-00E5CBF89F6A}" cache="Slicer_Customer_Description" caption="Customer Description" style="SlicerStyleLight5" rowHeight="203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9BA377-D1A3-4621-B77B-8647A11ED771}" name="tbl_customers" displayName="tbl_customers" ref="C3:F13" totalsRowShown="0">
  <autoFilter ref="C3:F13" xr:uid="{94523404-2E2D-4593-A8BA-DA33840CF508}"/>
  <tableColumns count="4">
    <tableColumn id="1" xr3:uid="{BD8DDB07-9538-4A6E-B4CB-CCE2F3F99D10}" name="ID Customer"/>
    <tableColumn id="2" xr3:uid="{46893B51-F743-4AD5-B6A9-A18E0F86462E}" name="Customer description"/>
    <tableColumn id="3" xr3:uid="{625DA018-69B1-4389-9F77-06F6B51F5184}" name="Area"/>
    <tableColumn id="4" xr3:uid="{1B01589D-F8B6-4619-B195-DC27B052DBFE}" name="Countr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D893A1-4D98-4E78-B9E4-28AC3AB711B5}" name="Dataset" displayName="Dataset" ref="A4:H364" totalsRowShown="0" headerRowDxfId="636" dataDxfId="635">
  <autoFilter ref="A4:H364" xr:uid="{3D173C2B-CCF0-4A04-8682-0CA5F2D40B77}"/>
  <tableColumns count="8">
    <tableColumn id="1" xr3:uid="{AA7F55E8-F17C-4CA7-B90F-80A044B9D6A0}" name="Year" dataDxfId="634"/>
    <tableColumn id="2" xr3:uid="{F01D6474-1AC7-4848-876F-405073637707}" name="ID Customer" dataDxfId="633"/>
    <tableColumn id="3" xr3:uid="{5A995323-398E-4E21-9132-39966829F62B}" name="Customer Description" dataDxfId="632">
      <calculatedColumnFormula>VLOOKUP(Dataset[[#This Row],[ID Customer]],tbl_customers[],2,FALSE)</calculatedColumnFormula>
    </tableColumn>
    <tableColumn id="4" xr3:uid="{1C3DC42C-A11E-436F-B2FA-A5283030CD00}" name="Customer Area" dataDxfId="631">
      <calculatedColumnFormula>VLOOKUP(Dataset[[#This Row],[ID Customer]],tbl_customers[],3,FALSE)</calculatedColumnFormula>
    </tableColumn>
    <tableColumn id="6" xr3:uid="{EF32DC94-D3CA-4FB9-AC02-BF6F11D13372}" name="Customer Country" dataDxfId="630">
      <calculatedColumnFormula>VLOOKUP(Dataset[[#This Row],[ID Customer]],tbl_customers[],4,FALSE)</calculatedColumnFormula>
    </tableColumn>
    <tableColumn id="8" xr3:uid="{8A168890-76E2-4E0F-BB82-C6F40DDE9EA0}" name="Category" dataDxfId="629"/>
    <tableColumn id="9" xr3:uid="{642DB0C6-F923-46E5-A532-64A9EFDD6D9C}" name="Product" dataDxfId="628"/>
    <tableColumn id="5" xr3:uid="{501FA197-371A-45B4-B1D2-326FCF1D0E87}" name="Net sales" dataDxfId="62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827FE4-2522-494E-A25B-2728C62B8793}" name="Table4" displayName="Table4" ref="A32:D42" totalsRowCount="1" headerRowDxfId="600" dataDxfId="599" totalsRowDxfId="598">
  <autoFilter ref="A32:D41" xr:uid="{B6FCC147-0D99-42D1-AED6-5687DDD869F9}"/>
  <sortState xmlns:xlrd2="http://schemas.microsoft.com/office/spreadsheetml/2017/richdata2" ref="A33:C41">
    <sortCondition descending="1" ref="C32:C41"/>
  </sortState>
  <tableColumns count="4">
    <tableColumn id="1" xr3:uid="{35A935F0-C842-4580-ABCD-69F9CAF1DF02}" name="Product Name" totalsRowLabel="Total" dataDxfId="597" totalsRowDxfId="596"/>
    <tableColumn id="2" xr3:uid="{EC92A1F1-05FF-4636-B56C-E71EFC4DF2E9}" name="Category" dataDxfId="595" totalsRowDxfId="594"/>
    <tableColumn id="3" xr3:uid="{26AB1EB5-088F-4DFA-8DCF-63F04053D9A0}" name="Net Sales" totalsRowFunction="sum" dataDxfId="593" totalsRowDxfId="592"/>
    <tableColumn id="4" xr3:uid="{484F04F2-DF1D-4E7C-8CBB-001D028D2F72}" name="Net Sales (%)" totalsRowFunction="sum" dataDxfId="591" totalsRowDxfId="590" dataCellStyle="Percent">
      <calculatedColumnFormula>Table4[[#This Row],[Net Sales]]/SUM(Table4[Net Sales])</calculatedColumnFormula>
    </tableColumn>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drawing" Target="../drawings/drawing1.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C1:N73"/>
  <sheetViews>
    <sheetView showGridLines="0" zoomScaleNormal="100" workbookViewId="0"/>
  </sheetViews>
  <sheetFormatPr defaultRowHeight="11.7" x14ac:dyDescent="0.45"/>
  <cols>
    <col min="1" max="2" width="3.06640625" customWidth="1"/>
    <col min="3" max="3" width="29.33203125" customWidth="1"/>
    <col min="4" max="4" width="37.265625" customWidth="1"/>
    <col min="5" max="5" width="19.6640625" customWidth="1"/>
    <col min="6" max="6" width="7.53125" customWidth="1"/>
    <col min="7" max="7" width="23.33203125" customWidth="1"/>
    <col min="8" max="14" width="8.6640625" customWidth="1"/>
  </cols>
  <sheetData>
    <row r="1" spans="3:14" ht="15" customHeight="1" x14ac:dyDescent="0.7">
      <c r="C1" s="111" t="s">
        <v>39</v>
      </c>
      <c r="D1" s="111"/>
      <c r="E1" s="111"/>
      <c r="F1" s="111"/>
      <c r="G1" s="15"/>
      <c r="H1" s="3"/>
      <c r="I1" s="3"/>
      <c r="J1" s="3"/>
      <c r="K1" s="3"/>
      <c r="L1" s="3"/>
      <c r="M1" s="3"/>
      <c r="N1" s="3" t="b">
        <v>1</v>
      </c>
    </row>
    <row r="2" spans="3:14" ht="15" customHeight="1" x14ac:dyDescent="0.7">
      <c r="C2" s="23"/>
      <c r="D2" s="3"/>
      <c r="E2" s="3"/>
      <c r="F2" s="22"/>
      <c r="G2" s="15"/>
      <c r="H2" s="3"/>
      <c r="I2" s="3"/>
      <c r="J2" s="3"/>
      <c r="K2" s="3"/>
      <c r="L2" s="3"/>
      <c r="M2" s="3"/>
      <c r="N2" s="2"/>
    </row>
    <row r="3" spans="3:14" ht="15" customHeight="1" x14ac:dyDescent="0.7">
      <c r="C3" s="13" t="s">
        <v>38</v>
      </c>
      <c r="D3" s="21" t="s">
        <v>6</v>
      </c>
      <c r="E3" s="20"/>
      <c r="F3" s="19"/>
      <c r="G3" s="15"/>
      <c r="H3" s="3"/>
      <c r="I3" s="3"/>
      <c r="J3" s="4"/>
      <c r="K3" s="3"/>
      <c r="L3" s="3"/>
      <c r="M3" s="3" t="s">
        <v>18</v>
      </c>
      <c r="N3" s="18" t="s">
        <v>37</v>
      </c>
    </row>
    <row r="4" spans="3:14" ht="15" customHeight="1" x14ac:dyDescent="0.7">
      <c r="C4" s="3"/>
      <c r="D4" s="3"/>
      <c r="E4" s="3"/>
      <c r="F4" s="3"/>
      <c r="G4" s="15"/>
      <c r="H4" s="3"/>
      <c r="I4" s="3"/>
      <c r="J4" s="3"/>
      <c r="K4" s="3"/>
      <c r="L4" s="3"/>
      <c r="M4" s="3"/>
      <c r="N4" s="2"/>
    </row>
    <row r="5" spans="3:14" ht="15" customHeight="1" x14ac:dyDescent="0.7">
      <c r="C5" s="13" t="s">
        <v>36</v>
      </c>
      <c r="D5" s="17" t="s">
        <v>18</v>
      </c>
      <c r="E5" s="3"/>
      <c r="F5" s="16" t="s">
        <v>35</v>
      </c>
      <c r="G5" s="15"/>
      <c r="H5" s="3"/>
      <c r="I5" s="3"/>
      <c r="J5" s="3"/>
      <c r="K5" s="3"/>
      <c r="L5" s="3"/>
      <c r="M5" s="3"/>
      <c r="N5" s="3"/>
    </row>
    <row r="6" spans="3:14" ht="15" customHeight="1" x14ac:dyDescent="0.7">
      <c r="C6" s="3"/>
      <c r="D6" s="3"/>
      <c r="E6" s="3"/>
      <c r="F6" s="3"/>
      <c r="G6" s="14"/>
      <c r="H6" s="3"/>
      <c r="I6" s="3"/>
      <c r="J6" s="3"/>
      <c r="K6" s="3"/>
      <c r="L6" s="3"/>
      <c r="M6" s="3"/>
      <c r="N6" s="3"/>
    </row>
    <row r="7" spans="3:14" ht="15" customHeight="1" x14ac:dyDescent="0.45">
      <c r="C7" s="13"/>
      <c r="D7" s="4"/>
      <c r="E7" s="3"/>
      <c r="F7" s="3"/>
      <c r="G7" s="3"/>
      <c r="H7" s="3"/>
      <c r="J7" s="3"/>
      <c r="K7" s="3"/>
      <c r="L7" s="3"/>
      <c r="M7" s="3"/>
      <c r="N7" s="3"/>
    </row>
    <row r="8" spans="3:14" ht="15" customHeight="1" x14ac:dyDescent="0.45">
      <c r="C8" s="3"/>
      <c r="D8" s="3"/>
      <c r="E8" s="3"/>
      <c r="F8" s="3"/>
      <c r="G8" s="3"/>
      <c r="H8" s="3"/>
      <c r="J8" s="3"/>
      <c r="K8" s="3"/>
      <c r="L8" s="3"/>
      <c r="M8" s="3"/>
      <c r="N8" s="3"/>
    </row>
    <row r="9" spans="3:14" ht="15" customHeight="1" x14ac:dyDescent="0.45">
      <c r="C9" s="10" t="s">
        <v>34</v>
      </c>
      <c r="D9" s="12"/>
      <c r="E9" s="3"/>
      <c r="F9" s="3"/>
      <c r="G9" s="3"/>
      <c r="H9" s="3"/>
      <c r="J9" s="3"/>
      <c r="K9" s="3"/>
      <c r="L9" s="3"/>
      <c r="M9" s="3"/>
      <c r="N9" s="3"/>
    </row>
    <row r="10" spans="3:14" ht="15" customHeight="1" x14ac:dyDescent="0.45">
      <c r="C10" s="7" t="s">
        <v>33</v>
      </c>
      <c r="D10" s="6" t="s">
        <v>6</v>
      </c>
      <c r="E10" s="6" t="s">
        <v>6</v>
      </c>
      <c r="F10" s="3"/>
      <c r="J10" s="3"/>
      <c r="K10" s="3"/>
      <c r="L10" s="3"/>
      <c r="M10" s="3"/>
      <c r="N10" s="3"/>
    </row>
    <row r="11" spans="3:14" ht="15" customHeight="1" x14ac:dyDescent="0.45">
      <c r="C11" s="11" t="s">
        <v>32</v>
      </c>
      <c r="D11" s="6" t="s">
        <v>6</v>
      </c>
      <c r="E11" s="6" t="s">
        <v>6</v>
      </c>
      <c r="F11" s="3"/>
      <c r="J11" s="3"/>
      <c r="K11" s="3"/>
      <c r="L11" s="3"/>
      <c r="M11" s="3"/>
      <c r="N11" s="3"/>
    </row>
    <row r="12" spans="3:14" ht="15" customHeight="1" x14ac:dyDescent="0.45">
      <c r="C12" s="7" t="s">
        <v>31</v>
      </c>
      <c r="D12" s="6" t="s">
        <v>6</v>
      </c>
      <c r="E12" s="6" t="s">
        <v>6</v>
      </c>
      <c r="F12" s="3"/>
      <c r="J12" s="3"/>
      <c r="K12" s="3"/>
      <c r="L12" s="3"/>
      <c r="M12" s="3"/>
      <c r="N12" s="3"/>
    </row>
    <row r="13" spans="3:14" ht="15" customHeight="1" x14ac:dyDescent="0.45">
      <c r="C13" s="7" t="s">
        <v>30</v>
      </c>
      <c r="D13" s="6" t="s">
        <v>6</v>
      </c>
      <c r="E13" s="6" t="s">
        <v>6</v>
      </c>
      <c r="F13" s="3"/>
      <c r="J13" s="3"/>
      <c r="K13" s="3"/>
      <c r="L13" s="3"/>
      <c r="M13" s="3" t="s">
        <v>29</v>
      </c>
      <c r="N13" s="3" t="s">
        <v>28</v>
      </c>
    </row>
    <row r="14" spans="3:14" ht="15" customHeight="1" x14ac:dyDescent="0.45">
      <c r="C14" s="7" t="s">
        <v>27</v>
      </c>
      <c r="D14" s="6" t="s">
        <v>6</v>
      </c>
      <c r="E14" s="6" t="s">
        <v>6</v>
      </c>
      <c r="F14" s="3"/>
      <c r="J14" s="3"/>
      <c r="K14" s="3"/>
      <c r="L14" s="3"/>
      <c r="M14" s="3"/>
      <c r="N14" s="3"/>
    </row>
    <row r="15" spans="3:14" ht="15" customHeight="1" x14ac:dyDescent="0.45">
      <c r="C15" s="7" t="s">
        <v>26</v>
      </c>
      <c r="D15" s="6" t="s">
        <v>6</v>
      </c>
      <c r="E15" s="6" t="s">
        <v>6</v>
      </c>
      <c r="F15" s="3"/>
      <c r="J15" s="3"/>
      <c r="K15" s="3"/>
      <c r="L15" s="3"/>
      <c r="M15" s="3"/>
      <c r="N15" s="3"/>
    </row>
    <row r="16" spans="3:14" ht="15" customHeight="1" x14ac:dyDescent="0.45">
      <c r="C16" s="11" t="s">
        <v>25</v>
      </c>
      <c r="D16" s="6" t="s">
        <v>6</v>
      </c>
      <c r="E16" s="6" t="s">
        <v>6</v>
      </c>
      <c r="F16" s="3"/>
      <c r="J16" s="3"/>
      <c r="K16" s="3"/>
      <c r="L16" s="3"/>
      <c r="M16" s="3"/>
      <c r="N16" s="3"/>
    </row>
    <row r="17" spans="3:14" ht="15" customHeight="1" x14ac:dyDescent="0.45">
      <c r="C17" s="7" t="s">
        <v>24</v>
      </c>
      <c r="D17" s="6" t="s">
        <v>6</v>
      </c>
      <c r="E17" s="6" t="s">
        <v>6</v>
      </c>
      <c r="F17" s="3"/>
      <c r="J17" s="3"/>
      <c r="K17" s="3"/>
      <c r="L17" s="3"/>
      <c r="M17" s="3"/>
      <c r="N17" s="3"/>
    </row>
    <row r="18" spans="3:14" ht="15" customHeight="1" x14ac:dyDescent="0.45">
      <c r="C18" s="7" t="s">
        <v>23</v>
      </c>
      <c r="D18" s="6" t="s">
        <v>6</v>
      </c>
      <c r="E18" s="6" t="s">
        <v>6</v>
      </c>
      <c r="F18" s="2"/>
      <c r="J18" s="3"/>
      <c r="K18" s="3"/>
      <c r="L18" s="3"/>
      <c r="M18" s="3"/>
      <c r="N18" s="3"/>
    </row>
    <row r="19" spans="3:14" ht="15" customHeight="1" x14ac:dyDescent="0.45">
      <c r="C19" s="7" t="s">
        <v>22</v>
      </c>
      <c r="D19" s="6" t="s">
        <v>6</v>
      </c>
      <c r="E19" s="6" t="s">
        <v>6</v>
      </c>
      <c r="F19" s="3"/>
      <c r="J19" s="3"/>
      <c r="K19" s="3"/>
      <c r="L19" s="3"/>
      <c r="M19" s="3"/>
      <c r="N19" s="3"/>
    </row>
    <row r="20" spans="3:14" ht="15" customHeight="1" x14ac:dyDescent="0.45">
      <c r="C20" s="3"/>
      <c r="D20" s="8"/>
      <c r="E20" s="8"/>
      <c r="F20" s="3"/>
      <c r="J20" s="3"/>
      <c r="K20" s="3"/>
      <c r="L20" s="3"/>
      <c r="M20" s="3"/>
      <c r="N20" s="3"/>
    </row>
    <row r="21" spans="3:14" ht="15" customHeight="1" x14ac:dyDescent="0.45">
      <c r="C21" s="10" t="s">
        <v>21</v>
      </c>
      <c r="D21" s="9"/>
      <c r="E21" s="8"/>
      <c r="F21" s="3"/>
      <c r="J21" s="3"/>
      <c r="K21" s="3"/>
      <c r="L21" s="3"/>
      <c r="M21" s="3"/>
      <c r="N21" s="3"/>
    </row>
    <row r="22" spans="3:14" ht="15" customHeight="1" x14ac:dyDescent="0.45">
      <c r="C22" s="7" t="s">
        <v>20</v>
      </c>
      <c r="D22" s="6" t="s">
        <v>6</v>
      </c>
      <c r="E22" s="6" t="s">
        <v>6</v>
      </c>
      <c r="F22" s="2"/>
      <c r="J22" s="3"/>
      <c r="K22" s="3"/>
      <c r="L22" s="3"/>
      <c r="M22" s="3"/>
      <c r="N22" s="3"/>
    </row>
    <row r="23" spans="3:14" ht="15" customHeight="1" x14ac:dyDescent="0.45">
      <c r="C23" s="7" t="s">
        <v>19</v>
      </c>
      <c r="D23" s="6" t="s">
        <v>6</v>
      </c>
      <c r="E23" s="6" t="s">
        <v>6</v>
      </c>
      <c r="F23" s="2"/>
      <c r="J23" s="3"/>
      <c r="K23" s="3"/>
      <c r="L23" s="3"/>
      <c r="M23" s="3" t="s">
        <v>18</v>
      </c>
      <c r="N23" s="3" t="s">
        <v>17</v>
      </c>
    </row>
    <row r="24" spans="3:14" ht="15" customHeight="1" x14ac:dyDescent="0.45">
      <c r="C24" s="7" t="s">
        <v>16</v>
      </c>
      <c r="D24" s="6" t="s">
        <v>6</v>
      </c>
      <c r="E24" s="6" t="s">
        <v>6</v>
      </c>
      <c r="F24" s="2"/>
      <c r="J24" s="3"/>
      <c r="K24" s="3"/>
      <c r="L24" s="3"/>
      <c r="M24" s="3"/>
      <c r="N24" s="3"/>
    </row>
    <row r="25" spans="3:14" ht="15" customHeight="1" x14ac:dyDescent="0.45">
      <c r="C25" s="7" t="s">
        <v>15</v>
      </c>
      <c r="D25" s="6" t="s">
        <v>6</v>
      </c>
      <c r="E25" s="6" t="s">
        <v>6</v>
      </c>
      <c r="F25" s="2"/>
      <c r="J25" s="3"/>
      <c r="K25" s="3"/>
      <c r="L25" s="3"/>
      <c r="M25" s="3"/>
      <c r="N25" s="3"/>
    </row>
    <row r="26" spans="3:14" ht="15" customHeight="1" x14ac:dyDescent="0.45">
      <c r="C26" s="7" t="s">
        <v>14</v>
      </c>
      <c r="D26" s="6" t="s">
        <v>6</v>
      </c>
      <c r="E26" s="6" t="s">
        <v>6</v>
      </c>
      <c r="F26" s="2"/>
      <c r="J26" s="3"/>
      <c r="K26" s="3"/>
      <c r="L26" s="3"/>
      <c r="M26" s="3"/>
      <c r="N26" s="3"/>
    </row>
    <row r="27" spans="3:14" ht="15" customHeight="1" x14ac:dyDescent="0.45">
      <c r="C27" s="7" t="s">
        <v>13</v>
      </c>
      <c r="D27" s="6" t="s">
        <v>6</v>
      </c>
      <c r="E27" s="6" t="s">
        <v>6</v>
      </c>
      <c r="F27" s="2"/>
      <c r="J27" s="3"/>
      <c r="K27" s="3"/>
      <c r="L27" s="3"/>
      <c r="M27" s="3"/>
      <c r="N27" s="3"/>
    </row>
    <row r="28" spans="3:14" ht="15" customHeight="1" x14ac:dyDescent="0.45">
      <c r="C28" s="7" t="s">
        <v>12</v>
      </c>
      <c r="D28" s="6" t="s">
        <v>6</v>
      </c>
      <c r="E28" s="6" t="s">
        <v>6</v>
      </c>
      <c r="F28" s="2"/>
      <c r="J28" s="3"/>
      <c r="K28" s="3"/>
      <c r="L28" s="3"/>
      <c r="M28" s="3"/>
      <c r="N28" s="3"/>
    </row>
    <row r="29" spans="3:14" ht="15" customHeight="1" x14ac:dyDescent="0.45">
      <c r="C29" s="7" t="s">
        <v>11</v>
      </c>
      <c r="D29" s="6" t="s">
        <v>6</v>
      </c>
      <c r="E29" s="6" t="s">
        <v>6</v>
      </c>
      <c r="F29" s="2"/>
      <c r="J29" s="3"/>
      <c r="K29" s="3"/>
      <c r="L29" s="3"/>
      <c r="M29" s="3"/>
      <c r="N29" s="3"/>
    </row>
    <row r="30" spans="3:14" ht="15" customHeight="1" x14ac:dyDescent="0.45">
      <c r="C30" s="7" t="s">
        <v>10</v>
      </c>
      <c r="D30" s="6" t="s">
        <v>6</v>
      </c>
      <c r="E30" s="6" t="s">
        <v>6</v>
      </c>
      <c r="F30" s="2"/>
      <c r="J30" s="3"/>
      <c r="K30" s="3"/>
      <c r="L30" s="3"/>
      <c r="M30" s="3"/>
      <c r="N30" s="3"/>
    </row>
    <row r="31" spans="3:14" ht="15" customHeight="1" x14ac:dyDescent="0.45">
      <c r="C31" s="7" t="s">
        <v>9</v>
      </c>
      <c r="D31" s="6" t="s">
        <v>6</v>
      </c>
      <c r="E31" s="6" t="s">
        <v>6</v>
      </c>
      <c r="F31" s="2"/>
      <c r="J31" s="3"/>
      <c r="K31" s="3"/>
      <c r="L31" s="3"/>
      <c r="M31" s="3"/>
      <c r="N31" s="3"/>
    </row>
    <row r="32" spans="3:14" ht="15" customHeight="1" x14ac:dyDescent="0.45">
      <c r="C32" s="3"/>
      <c r="D32" s="3"/>
      <c r="E32" s="3"/>
      <c r="F32" s="4"/>
      <c r="J32" s="3"/>
      <c r="K32" s="3"/>
      <c r="L32" s="3"/>
      <c r="M32" s="3"/>
      <c r="N32" s="3"/>
    </row>
    <row r="33" spans="3:14" ht="15" customHeight="1" x14ac:dyDescent="0.45">
      <c r="C33" s="5" t="s">
        <v>6</v>
      </c>
      <c r="D33" s="3"/>
      <c r="E33" s="3"/>
      <c r="F33" s="4"/>
      <c r="J33" s="3"/>
      <c r="K33" s="3"/>
      <c r="L33" s="3"/>
      <c r="M33" s="3" t="s">
        <v>8</v>
      </c>
      <c r="N33" s="3" t="s">
        <v>7</v>
      </c>
    </row>
    <row r="34" spans="3:14" ht="15" customHeight="1" x14ac:dyDescent="0.45">
      <c r="C34" s="5" t="s">
        <v>6</v>
      </c>
      <c r="D34" s="3"/>
      <c r="E34" s="3"/>
      <c r="F34" s="4"/>
      <c r="J34" s="3"/>
      <c r="K34" s="3"/>
      <c r="L34" s="3"/>
      <c r="M34" s="3"/>
      <c r="N34" s="3"/>
    </row>
    <row r="35" spans="3:14" ht="15" customHeight="1" x14ac:dyDescent="0.45">
      <c r="C35" s="5" t="s">
        <v>6</v>
      </c>
      <c r="D35" s="3"/>
      <c r="E35" s="3"/>
      <c r="F35" s="4"/>
      <c r="J35" s="3"/>
      <c r="K35" s="3"/>
      <c r="L35" s="3"/>
      <c r="M35" s="3"/>
      <c r="N35" s="3"/>
    </row>
    <row r="36" spans="3:14" ht="15" customHeight="1" x14ac:dyDescent="0.45">
      <c r="C36" s="3"/>
      <c r="D36" s="3" t="s">
        <v>5</v>
      </c>
      <c r="E36" s="3" t="s">
        <v>4</v>
      </c>
      <c r="F36" s="4"/>
      <c r="J36" s="3"/>
      <c r="K36" s="3"/>
      <c r="L36" s="3"/>
      <c r="M36" s="3"/>
      <c r="N36" s="3"/>
    </row>
    <row r="43" spans="3:14" x14ac:dyDescent="0.45">
      <c r="M43" t="s">
        <v>3</v>
      </c>
    </row>
    <row r="50" spans="7:13" ht="12.6" x14ac:dyDescent="0.45">
      <c r="G50" s="2"/>
      <c r="H50" s="2"/>
    </row>
    <row r="51" spans="7:13" ht="12.6" x14ac:dyDescent="0.45">
      <c r="G51" s="2"/>
      <c r="H51" s="2"/>
    </row>
    <row r="53" spans="7:13" x14ac:dyDescent="0.45">
      <c r="M53" t="s">
        <v>2</v>
      </c>
    </row>
    <row r="63" spans="7:13" x14ac:dyDescent="0.45">
      <c r="M63" t="s">
        <v>1</v>
      </c>
    </row>
    <row r="73" spans="13:13" x14ac:dyDescent="0.45">
      <c r="M73" t="s">
        <v>0</v>
      </c>
    </row>
  </sheetData>
  <mergeCells count="1">
    <mergeCell ref="C1:F1"/>
  </mergeCells>
  <dataValidations count="1">
    <dataValidation type="list" allowBlank="1" showInputMessage="1" showErrorMessage="1" sqref="F5" xr:uid="{00000000-0002-0000-0000-000000000000}">
      <formula1>"in thousands, in 000's, in millions, in MM"</formula1>
    </dataValidation>
  </dataValidations>
  <pageMargins left="0.7" right="0.7" top="0.75" bottom="0.75" header="0.3" footer="0.3"/>
  <pageSetup paperSize="9" scale="50" fitToHeight="0" orientation="portrait" r:id="rId1"/>
  <headerFooter>
    <oddHeader>&amp;R&amp;7Draft - Work in Progress</oddHeader>
    <oddFooter>&amp;L&amp;7&amp;F
PwC&amp;C&amp;7
&amp;A&amp;R&amp;7&amp;D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FE29A-71ED-44E9-A3B5-6B9A28A0F881}">
  <dimension ref="A2:J40"/>
  <sheetViews>
    <sheetView workbookViewId="0">
      <selection activeCell="G43" sqref="G43"/>
    </sheetView>
  </sheetViews>
  <sheetFormatPr defaultRowHeight="11.7" x14ac:dyDescent="0.45"/>
  <cols>
    <col min="1" max="1" width="10.73046875" bestFit="1" customWidth="1"/>
    <col min="2" max="9" width="25" bestFit="1" customWidth="1"/>
    <col min="10" max="10" width="11.265625" bestFit="1" customWidth="1"/>
    <col min="11" max="11" width="25" bestFit="1" customWidth="1"/>
    <col min="12" max="12" width="11.265625" bestFit="1" customWidth="1"/>
  </cols>
  <sheetData>
    <row r="2" spans="1:10" x14ac:dyDescent="0.45">
      <c r="A2" s="74" t="s">
        <v>120</v>
      </c>
      <c r="B2" s="74" t="s">
        <v>105</v>
      </c>
      <c r="C2" s="74" t="s">
        <v>106</v>
      </c>
      <c r="D2" s="74" t="s">
        <v>107</v>
      </c>
      <c r="E2" s="75"/>
      <c r="F2" s="75"/>
      <c r="G2" s="75"/>
      <c r="H2" s="75"/>
      <c r="I2" s="75"/>
      <c r="J2" s="75"/>
    </row>
    <row r="3" spans="1:10" x14ac:dyDescent="0.45">
      <c r="A3" s="75"/>
      <c r="B3" s="75" t="s">
        <v>56</v>
      </c>
      <c r="C3" s="75" t="s">
        <v>59</v>
      </c>
      <c r="D3" s="75" t="s">
        <v>60</v>
      </c>
      <c r="E3" s="75" t="s">
        <v>53</v>
      </c>
      <c r="F3" s="75" t="s">
        <v>58</v>
      </c>
      <c r="G3" s="75" t="s">
        <v>55</v>
      </c>
      <c r="H3" s="75" t="s">
        <v>57</v>
      </c>
      <c r="I3" s="75" t="s">
        <v>85</v>
      </c>
      <c r="J3" s="75" t="s">
        <v>108</v>
      </c>
    </row>
    <row r="4" spans="1:10" x14ac:dyDescent="0.45">
      <c r="A4" s="75"/>
      <c r="B4" s="75" t="s">
        <v>62</v>
      </c>
      <c r="C4" s="75" t="s">
        <v>62</v>
      </c>
      <c r="D4" s="75" t="s">
        <v>62</v>
      </c>
      <c r="E4" s="75" t="s">
        <v>62</v>
      </c>
      <c r="F4" s="75" t="s">
        <v>62</v>
      </c>
      <c r="G4" s="75" t="s">
        <v>62</v>
      </c>
      <c r="H4" s="75" t="s">
        <v>63</v>
      </c>
      <c r="I4" s="75" t="s">
        <v>63</v>
      </c>
      <c r="J4" s="75"/>
    </row>
    <row r="5" spans="1:10" x14ac:dyDescent="0.45">
      <c r="A5" s="74" t="s">
        <v>70</v>
      </c>
      <c r="B5" s="75" t="s">
        <v>65</v>
      </c>
      <c r="C5" s="75" t="s">
        <v>66</v>
      </c>
      <c r="D5" s="75" t="s">
        <v>67</v>
      </c>
      <c r="E5" s="75" t="s">
        <v>65</v>
      </c>
      <c r="F5" s="75" t="s">
        <v>66</v>
      </c>
      <c r="G5" s="75" t="s">
        <v>65</v>
      </c>
      <c r="H5" s="75" t="s">
        <v>69</v>
      </c>
      <c r="I5" s="75" t="s">
        <v>86</v>
      </c>
      <c r="J5" s="75"/>
    </row>
    <row r="6" spans="1:10" x14ac:dyDescent="0.45">
      <c r="A6" s="77">
        <v>2016</v>
      </c>
      <c r="B6" s="79">
        <v>2000000</v>
      </c>
      <c r="C6" s="79">
        <v>1200000</v>
      </c>
      <c r="D6" s="79">
        <v>950000</v>
      </c>
      <c r="E6" s="79">
        <v>800000</v>
      </c>
      <c r="F6" s="79">
        <v>1500000</v>
      </c>
      <c r="G6" s="79">
        <v>750000</v>
      </c>
      <c r="H6" s="79">
        <v>0</v>
      </c>
      <c r="I6" s="79">
        <v>0</v>
      </c>
      <c r="J6" s="79">
        <v>7200000</v>
      </c>
    </row>
    <row r="7" spans="1:10" x14ac:dyDescent="0.45">
      <c r="A7" s="77">
        <v>2017</v>
      </c>
      <c r="B7" s="79">
        <v>2117130.546594508</v>
      </c>
      <c r="C7" s="79">
        <v>1309216.7152534158</v>
      </c>
      <c r="D7" s="79">
        <v>998110.7322094501</v>
      </c>
      <c r="E7" s="79">
        <v>852111.82528398512</v>
      </c>
      <c r="F7" s="79">
        <v>1581707.3312917335</v>
      </c>
      <c r="G7" s="79">
        <v>813215.07292127993</v>
      </c>
      <c r="H7" s="79">
        <v>0</v>
      </c>
      <c r="I7" s="79">
        <v>0</v>
      </c>
      <c r="J7" s="79">
        <v>7671492.2235543728</v>
      </c>
    </row>
    <row r="8" spans="1:10" x14ac:dyDescent="0.45">
      <c r="A8" s="77">
        <v>2018</v>
      </c>
      <c r="B8" s="79">
        <v>2309766.0880413447</v>
      </c>
      <c r="C8" s="79">
        <v>1385730.2795192935</v>
      </c>
      <c r="D8" s="79">
        <v>1056662.2495100861</v>
      </c>
      <c r="E8" s="79">
        <v>906128.40872780536</v>
      </c>
      <c r="F8" s="79">
        <v>379609.75951001607</v>
      </c>
      <c r="G8" s="79">
        <v>879526.25482672127</v>
      </c>
      <c r="H8" s="79">
        <v>600000</v>
      </c>
      <c r="I8" s="79">
        <v>0</v>
      </c>
      <c r="J8" s="79">
        <v>7517423.0401352672</v>
      </c>
    </row>
    <row r="9" spans="1:10" x14ac:dyDescent="0.45">
      <c r="A9" s="77">
        <v>2019</v>
      </c>
      <c r="B9" s="79">
        <v>2446976.9894645228</v>
      </c>
      <c r="C9" s="79">
        <v>1500487.1093241042</v>
      </c>
      <c r="D9" s="79">
        <v>1134029.9185641655</v>
      </c>
      <c r="E9" s="79">
        <v>977813.74472908454</v>
      </c>
      <c r="F9" s="79">
        <v>0</v>
      </c>
      <c r="G9" s="79">
        <v>933541.8482523713</v>
      </c>
      <c r="H9" s="79">
        <v>850000</v>
      </c>
      <c r="I9" s="79">
        <v>500000</v>
      </c>
      <c r="J9" s="79">
        <v>8342849.6103342492</v>
      </c>
    </row>
    <row r="10" spans="1:10" x14ac:dyDescent="0.45">
      <c r="A10" s="77" t="s">
        <v>108</v>
      </c>
      <c r="B10" s="79">
        <v>8873873.6241003759</v>
      </c>
      <c r="C10" s="79">
        <v>5395434.1040968131</v>
      </c>
      <c r="D10" s="79">
        <v>4138802.9002837017</v>
      </c>
      <c r="E10" s="79">
        <v>3536053.9787408751</v>
      </c>
      <c r="F10" s="79">
        <v>3461317.0908017494</v>
      </c>
      <c r="G10" s="79">
        <v>3376283.1760003725</v>
      </c>
      <c r="H10" s="79">
        <v>1450000</v>
      </c>
      <c r="I10" s="79">
        <v>500000</v>
      </c>
      <c r="J10" s="79">
        <v>30731764.874023892</v>
      </c>
    </row>
    <row r="17" spans="1:5" x14ac:dyDescent="0.45">
      <c r="A17" s="38" t="s">
        <v>138</v>
      </c>
      <c r="B17" s="38" t="s">
        <v>137</v>
      </c>
    </row>
    <row r="18" spans="1:5" x14ac:dyDescent="0.45">
      <c r="A18" s="38" t="s">
        <v>136</v>
      </c>
      <c r="B18" t="s">
        <v>82</v>
      </c>
      <c r="C18" t="s">
        <v>83</v>
      </c>
      <c r="D18" t="s">
        <v>91</v>
      </c>
      <c r="E18" t="s">
        <v>108</v>
      </c>
    </row>
    <row r="19" spans="1:5" x14ac:dyDescent="0.45">
      <c r="A19" s="88">
        <v>2016</v>
      </c>
      <c r="B19" s="92">
        <v>0.77</v>
      </c>
      <c r="C19" s="92">
        <v>0.05</v>
      </c>
      <c r="D19" s="92">
        <v>0.18</v>
      </c>
      <c r="E19" s="92">
        <v>1</v>
      </c>
    </row>
    <row r="20" spans="1:5" x14ac:dyDescent="0.45">
      <c r="A20" s="90" t="s">
        <v>54</v>
      </c>
      <c r="B20" s="92">
        <v>0.77</v>
      </c>
      <c r="C20" s="92">
        <v>0.05</v>
      </c>
      <c r="D20" s="92">
        <v>0.18</v>
      </c>
      <c r="E20" s="92">
        <v>1</v>
      </c>
    </row>
    <row r="21" spans="1:5" x14ac:dyDescent="0.45">
      <c r="A21" s="88">
        <v>2017</v>
      </c>
      <c r="B21" s="92">
        <v>0.7</v>
      </c>
      <c r="C21" s="92">
        <v>0.15000000000000008</v>
      </c>
      <c r="D21" s="92">
        <v>0.15</v>
      </c>
      <c r="E21" s="92">
        <v>1</v>
      </c>
    </row>
    <row r="22" spans="1:5" x14ac:dyDescent="0.45">
      <c r="A22" s="90" t="s">
        <v>54</v>
      </c>
      <c r="B22" s="92">
        <v>0.7</v>
      </c>
      <c r="C22" s="92">
        <v>0.15000000000000008</v>
      </c>
      <c r="D22" s="92">
        <v>0.15</v>
      </c>
      <c r="E22" s="92">
        <v>1</v>
      </c>
    </row>
    <row r="23" spans="1:5" x14ac:dyDescent="0.45">
      <c r="A23" s="88">
        <v>2018</v>
      </c>
      <c r="B23" s="92">
        <v>0.5</v>
      </c>
      <c r="C23" s="92">
        <v>0.37</v>
      </c>
      <c r="D23" s="92">
        <v>0.13</v>
      </c>
      <c r="E23" s="92">
        <v>1</v>
      </c>
    </row>
    <row r="24" spans="1:5" x14ac:dyDescent="0.45">
      <c r="A24" s="90" t="s">
        <v>54</v>
      </c>
      <c r="B24" s="92">
        <v>0.5</v>
      </c>
      <c r="C24" s="92">
        <v>0.37</v>
      </c>
      <c r="D24" s="92">
        <v>0.13</v>
      </c>
      <c r="E24" s="92">
        <v>1</v>
      </c>
    </row>
    <row r="25" spans="1:5" x14ac:dyDescent="0.45">
      <c r="A25" s="88">
        <v>2019</v>
      </c>
      <c r="B25" s="92">
        <v>0.46999999999999986</v>
      </c>
      <c r="C25" s="92">
        <v>0.43000000000000005</v>
      </c>
      <c r="D25" s="92">
        <v>9.9999999999999992E-2</v>
      </c>
      <c r="E25" s="92">
        <v>1</v>
      </c>
    </row>
    <row r="26" spans="1:5" x14ac:dyDescent="0.45">
      <c r="A26" s="90" t="s">
        <v>54</v>
      </c>
      <c r="B26" s="92">
        <v>0.46999999999999986</v>
      </c>
      <c r="C26" s="92">
        <v>0.43000000000000005</v>
      </c>
      <c r="D26" s="92">
        <v>9.9999999999999992E-2</v>
      </c>
      <c r="E26" s="92">
        <v>1</v>
      </c>
    </row>
    <row r="27" spans="1:5" x14ac:dyDescent="0.45">
      <c r="A27" s="88" t="s">
        <v>108</v>
      </c>
      <c r="B27" s="92">
        <v>0.60074275371605357</v>
      </c>
      <c r="C27" s="92">
        <v>0.26151770233554322</v>
      </c>
      <c r="D27" s="92">
        <v>0.13773954394840321</v>
      </c>
      <c r="E27" s="92">
        <v>1</v>
      </c>
    </row>
    <row r="33" spans="1:2" x14ac:dyDescent="0.45">
      <c r="A33" s="38" t="s">
        <v>136</v>
      </c>
      <c r="B33" t="s">
        <v>138</v>
      </c>
    </row>
    <row r="34" spans="1:2" x14ac:dyDescent="0.45">
      <c r="A34" s="89" t="s">
        <v>65</v>
      </c>
      <c r="B34" s="92">
        <v>0.39902723010091196</v>
      </c>
    </row>
    <row r="35" spans="1:2" x14ac:dyDescent="0.45">
      <c r="A35" s="89" t="s">
        <v>66</v>
      </c>
      <c r="B35" s="92">
        <v>0.22387164003473692</v>
      </c>
    </row>
    <row r="36" spans="1:2" x14ac:dyDescent="0.45">
      <c r="A36" s="89" t="s">
        <v>68</v>
      </c>
      <c r="B36" s="92">
        <v>0.22319477513690686</v>
      </c>
    </row>
    <row r="37" spans="1:2" x14ac:dyDescent="0.45">
      <c r="A37" s="89" t="s">
        <v>67</v>
      </c>
      <c r="B37" s="92">
        <v>0.10461630598821962</v>
      </c>
    </row>
    <row r="38" spans="1:2" x14ac:dyDescent="0.45">
      <c r="A38" s="89" t="s">
        <v>69</v>
      </c>
      <c r="B38" s="92">
        <v>3.665157470352607E-2</v>
      </c>
    </row>
    <row r="39" spans="1:2" x14ac:dyDescent="0.45">
      <c r="A39" s="89" t="s">
        <v>86</v>
      </c>
      <c r="B39" s="92">
        <v>1.2638474035698646E-2</v>
      </c>
    </row>
    <row r="40" spans="1:2" x14ac:dyDescent="0.45">
      <c r="A40" s="89" t="s">
        <v>108</v>
      </c>
      <c r="B40" s="92">
        <v>1</v>
      </c>
    </row>
  </sheetData>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5"/>
    <pageSetUpPr fitToPage="1"/>
  </sheetPr>
  <dimension ref="B1:Q26"/>
  <sheetViews>
    <sheetView showGridLines="0" zoomScaleNormal="100" workbookViewId="0">
      <selection activeCell="G35" sqref="G35"/>
    </sheetView>
  </sheetViews>
  <sheetFormatPr defaultRowHeight="11.7" x14ac:dyDescent="0.45"/>
  <cols>
    <col min="1" max="1" width="2.265625" customWidth="1"/>
  </cols>
  <sheetData>
    <row r="1" spans="2:17" ht="14.4" x14ac:dyDescent="0.55000000000000004">
      <c r="B1" s="1"/>
    </row>
    <row r="3" spans="2:17" ht="14.4" x14ac:dyDescent="0.55000000000000004">
      <c r="C3" s="27" t="s">
        <v>94</v>
      </c>
      <c r="D3" s="28"/>
      <c r="E3" s="28"/>
      <c r="F3" s="28"/>
      <c r="G3" s="28"/>
      <c r="H3" s="28"/>
      <c r="I3" s="28"/>
      <c r="J3" s="28"/>
      <c r="K3" s="28"/>
      <c r="L3" s="28"/>
      <c r="M3" s="28"/>
      <c r="N3" s="28"/>
      <c r="O3" s="28"/>
      <c r="P3" s="28"/>
      <c r="Q3" s="28"/>
    </row>
    <row r="4" spans="2:17" ht="14.4" x14ac:dyDescent="0.55000000000000004">
      <c r="C4" s="29"/>
      <c r="D4" s="29"/>
      <c r="E4" s="29"/>
      <c r="F4" s="29"/>
      <c r="G4" s="29"/>
      <c r="H4" s="29"/>
      <c r="I4" s="29"/>
      <c r="J4" s="29"/>
      <c r="K4" s="30"/>
      <c r="L4" s="30"/>
      <c r="M4" s="30"/>
      <c r="N4" s="30"/>
      <c r="O4" s="30"/>
      <c r="P4" s="30"/>
      <c r="Q4" s="30"/>
    </row>
    <row r="5" spans="2:17" ht="14.4" x14ac:dyDescent="0.55000000000000004">
      <c r="C5" s="29" t="s">
        <v>92</v>
      </c>
      <c r="D5" s="29"/>
      <c r="E5" s="29"/>
      <c r="F5" s="29"/>
      <c r="G5" s="29"/>
      <c r="H5" s="29"/>
      <c r="I5" s="29"/>
      <c r="J5" s="29"/>
      <c r="K5" s="30"/>
      <c r="L5" s="30"/>
      <c r="M5" s="30"/>
      <c r="N5" s="30"/>
      <c r="O5" s="30"/>
      <c r="P5" s="30"/>
      <c r="Q5" s="30"/>
    </row>
    <row r="6" spans="2:17" ht="14.4" x14ac:dyDescent="0.55000000000000004">
      <c r="C6" s="29" t="s">
        <v>99</v>
      </c>
      <c r="D6" s="29"/>
      <c r="E6" s="29"/>
      <c r="F6" s="29"/>
      <c r="G6" s="29"/>
      <c r="H6" s="29"/>
      <c r="I6" s="29"/>
      <c r="J6" s="29"/>
      <c r="K6" s="30"/>
      <c r="L6" s="30"/>
      <c r="M6" s="30"/>
      <c r="N6" s="30"/>
      <c r="O6" s="30"/>
      <c r="P6" s="30"/>
      <c r="Q6" s="30"/>
    </row>
    <row r="7" spans="2:17" ht="14.4" x14ac:dyDescent="0.55000000000000004">
      <c r="C7" s="29"/>
      <c r="D7" s="29"/>
      <c r="E7" s="29"/>
      <c r="F7" s="29"/>
      <c r="G7" s="29"/>
      <c r="H7" s="29"/>
      <c r="I7" s="29"/>
      <c r="J7" s="29"/>
      <c r="K7" s="30"/>
      <c r="L7" s="30"/>
      <c r="M7" s="30"/>
      <c r="N7" s="30"/>
      <c r="O7" s="30"/>
      <c r="P7" s="30"/>
      <c r="Q7" s="30"/>
    </row>
    <row r="8" spans="2:17" ht="14.4" x14ac:dyDescent="0.55000000000000004">
      <c r="C8" s="29" t="s">
        <v>93</v>
      </c>
      <c r="D8" s="29"/>
      <c r="E8" s="29"/>
      <c r="F8" s="29"/>
      <c r="G8" s="29"/>
      <c r="H8" s="29"/>
      <c r="I8" s="29"/>
      <c r="J8" s="29"/>
      <c r="K8" s="30"/>
      <c r="L8" s="30"/>
      <c r="M8" s="30"/>
      <c r="N8" s="30"/>
      <c r="O8" s="30"/>
      <c r="P8" s="30"/>
      <c r="Q8" s="30"/>
    </row>
    <row r="9" spans="2:17" ht="14.4" x14ac:dyDescent="0.55000000000000004">
      <c r="C9" s="31" t="s">
        <v>97</v>
      </c>
      <c r="D9" s="29"/>
      <c r="E9" s="29"/>
      <c r="F9" s="29"/>
      <c r="G9" s="29"/>
      <c r="H9" s="29"/>
      <c r="I9" s="29"/>
      <c r="J9" s="29"/>
      <c r="K9" s="30"/>
      <c r="L9" s="30"/>
      <c r="M9" s="30"/>
      <c r="N9" s="30"/>
      <c r="O9" s="30"/>
      <c r="P9" s="30"/>
      <c r="Q9" s="30"/>
    </row>
    <row r="10" spans="2:17" ht="14.4" x14ac:dyDescent="0.55000000000000004">
      <c r="C10" s="31" t="s">
        <v>98</v>
      </c>
      <c r="D10" s="29"/>
      <c r="E10" s="29"/>
      <c r="F10" s="29"/>
      <c r="G10" s="29"/>
      <c r="H10" s="29"/>
      <c r="I10" s="29"/>
      <c r="J10" s="29"/>
      <c r="K10" s="30"/>
      <c r="L10" s="30"/>
      <c r="M10" s="30"/>
      <c r="N10" s="30"/>
      <c r="O10" s="30"/>
      <c r="P10" s="30"/>
      <c r="Q10" s="30"/>
    </row>
    <row r="11" spans="2:17" ht="14.4" x14ac:dyDescent="0.55000000000000004">
      <c r="C11" s="30"/>
      <c r="D11" s="29"/>
      <c r="E11" s="29"/>
      <c r="F11" s="29"/>
      <c r="G11" s="29"/>
      <c r="H11" s="29"/>
      <c r="I11" s="29"/>
      <c r="J11" s="29"/>
      <c r="K11" s="30"/>
      <c r="L11" s="30"/>
      <c r="M11" s="30"/>
      <c r="N11" s="30"/>
      <c r="O11" s="30"/>
      <c r="P11" s="30"/>
      <c r="Q11" s="30"/>
    </row>
    <row r="12" spans="2:17" ht="14.4" x14ac:dyDescent="0.55000000000000004">
      <c r="C12" s="29" t="s">
        <v>100</v>
      </c>
      <c r="D12" s="29"/>
      <c r="E12" s="29"/>
      <c r="F12" s="29"/>
      <c r="G12" s="29"/>
      <c r="H12" s="29"/>
      <c r="I12" s="29"/>
      <c r="J12" s="29"/>
      <c r="K12" s="30"/>
      <c r="L12" s="30"/>
      <c r="M12" s="30"/>
      <c r="N12" s="30"/>
      <c r="O12" s="30"/>
      <c r="P12" s="30"/>
      <c r="Q12" s="30"/>
    </row>
    <row r="13" spans="2:17" ht="14.4" x14ac:dyDescent="0.55000000000000004">
      <c r="C13" s="29" t="s">
        <v>101</v>
      </c>
      <c r="D13" s="29"/>
      <c r="E13" s="29"/>
      <c r="F13" s="29"/>
      <c r="G13" s="29"/>
      <c r="H13" s="29"/>
      <c r="I13" s="29"/>
      <c r="J13" s="29"/>
      <c r="K13" s="30"/>
      <c r="L13" s="30"/>
      <c r="M13" s="30"/>
      <c r="N13" s="30"/>
      <c r="O13" s="30"/>
      <c r="P13" s="30"/>
      <c r="Q13" s="30"/>
    </row>
    <row r="14" spans="2:17" ht="14.4" x14ac:dyDescent="0.55000000000000004">
      <c r="C14" s="29" t="s">
        <v>102</v>
      </c>
      <c r="D14" s="29"/>
      <c r="E14" s="29"/>
      <c r="F14" s="29"/>
      <c r="G14" s="29"/>
      <c r="H14" s="29"/>
      <c r="I14" s="29"/>
      <c r="J14" s="29"/>
      <c r="K14" s="30"/>
      <c r="L14" s="30"/>
      <c r="M14" s="30"/>
      <c r="N14" s="30"/>
      <c r="O14" s="30"/>
      <c r="P14" s="30"/>
      <c r="Q14" s="30"/>
    </row>
    <row r="15" spans="2:17" ht="14.4" x14ac:dyDescent="0.55000000000000004">
      <c r="C15" s="29" t="s">
        <v>95</v>
      </c>
      <c r="D15" s="30"/>
      <c r="E15" s="30"/>
      <c r="F15" s="30"/>
      <c r="G15" s="30"/>
      <c r="H15" s="30"/>
      <c r="I15" s="30"/>
      <c r="J15" s="30"/>
      <c r="K15" s="30"/>
      <c r="L15" s="30"/>
      <c r="M15" s="30"/>
      <c r="N15" s="30"/>
      <c r="O15" s="30"/>
      <c r="P15" s="30"/>
      <c r="Q15" s="30"/>
    </row>
    <row r="16" spans="2:17" ht="14.4" x14ac:dyDescent="0.55000000000000004">
      <c r="C16" s="29" t="s">
        <v>96</v>
      </c>
      <c r="D16" s="30"/>
      <c r="E16" s="30"/>
      <c r="F16" s="30"/>
      <c r="G16" s="30"/>
      <c r="H16" s="30"/>
      <c r="I16" s="30"/>
      <c r="J16" s="30"/>
      <c r="K16" s="30"/>
      <c r="L16" s="30"/>
      <c r="M16" s="30"/>
      <c r="N16" s="30"/>
      <c r="O16" s="30"/>
      <c r="P16" s="30"/>
      <c r="Q16" s="30"/>
    </row>
    <row r="17" spans="3:17" x14ac:dyDescent="0.45">
      <c r="C17" s="30"/>
      <c r="D17" s="30"/>
      <c r="E17" s="30"/>
      <c r="F17" s="30"/>
      <c r="G17" s="30"/>
      <c r="H17" s="30"/>
      <c r="I17" s="30"/>
      <c r="J17" s="30"/>
      <c r="K17" s="30"/>
      <c r="L17" s="30"/>
      <c r="M17" s="30"/>
      <c r="N17" s="30"/>
      <c r="O17" s="30"/>
      <c r="P17" s="30"/>
      <c r="Q17" s="30"/>
    </row>
    <row r="18" spans="3:17" x14ac:dyDescent="0.45">
      <c r="C18" s="30"/>
      <c r="D18" s="30"/>
      <c r="E18" s="30"/>
      <c r="F18" s="30"/>
      <c r="G18" s="30"/>
      <c r="H18" s="30"/>
      <c r="I18" s="30"/>
      <c r="J18" s="30"/>
      <c r="K18" s="30"/>
      <c r="L18" s="30"/>
      <c r="M18" s="30"/>
      <c r="N18" s="30"/>
      <c r="O18" s="30"/>
      <c r="P18" s="30"/>
      <c r="Q18" s="30"/>
    </row>
    <row r="26" spans="3:17" ht="15.6" x14ac:dyDescent="0.6">
      <c r="K26" s="32"/>
    </row>
  </sheetData>
  <pageMargins left="0.6" right="0.6" top="1" bottom="1" header="0.5" footer="0.5"/>
  <pageSetup paperSize="9" orientation="landscape" r:id="rId1"/>
  <headerFooter>
    <oddHeader>&amp;R&amp;7Draft - Work in Progress</oddHeader>
    <oddFooter>&amp;L&amp;7&amp;F
PwC&amp;C&amp;7Strictly private and confidential
&amp;A&amp;R&amp;7&amp;D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2853A-78C5-4AA5-91B5-557AA183A5BD}">
  <sheetPr>
    <pageSetUpPr fitToPage="1"/>
  </sheetPr>
  <dimension ref="B1:F364"/>
  <sheetViews>
    <sheetView showGridLines="0" zoomScaleNormal="100" workbookViewId="0">
      <selection activeCell="C14" sqref="C14"/>
    </sheetView>
  </sheetViews>
  <sheetFormatPr defaultRowHeight="11.7" x14ac:dyDescent="0.45"/>
  <cols>
    <col min="1" max="1" width="2.265625" customWidth="1"/>
    <col min="3" max="3" width="13.06640625" customWidth="1"/>
    <col min="4" max="4" width="10.53125" customWidth="1"/>
    <col min="6" max="6" width="14.06640625" customWidth="1"/>
  </cols>
  <sheetData>
    <row r="1" spans="2:6" ht="14.4" x14ac:dyDescent="0.55000000000000004">
      <c r="B1" s="24" t="s">
        <v>88</v>
      </c>
    </row>
    <row r="4" spans="2:6" ht="12" thickBot="1" x14ac:dyDescent="0.5">
      <c r="B4" s="25" t="s">
        <v>70</v>
      </c>
      <c r="C4" s="25" t="s">
        <v>49</v>
      </c>
      <c r="D4" s="25" t="s">
        <v>71</v>
      </c>
      <c r="E4" s="25" t="s">
        <v>72</v>
      </c>
      <c r="F4" s="25" t="s">
        <v>87</v>
      </c>
    </row>
    <row r="5" spans="2:6" x14ac:dyDescent="0.45">
      <c r="B5" s="26">
        <v>2016</v>
      </c>
      <c r="C5" s="26" t="s">
        <v>40</v>
      </c>
      <c r="D5" s="26" t="s">
        <v>82</v>
      </c>
      <c r="E5" s="26" t="s">
        <v>73</v>
      </c>
      <c r="F5" s="26">
        <v>107440.00000000001</v>
      </c>
    </row>
    <row r="6" spans="2:6" x14ac:dyDescent="0.45">
      <c r="B6" s="26">
        <v>2016</v>
      </c>
      <c r="C6" s="26" t="s">
        <v>40</v>
      </c>
      <c r="D6" s="26" t="s">
        <v>82</v>
      </c>
      <c r="E6" s="26" t="s">
        <v>74</v>
      </c>
      <c r="F6" s="26">
        <v>322320</v>
      </c>
    </row>
    <row r="7" spans="2:6" x14ac:dyDescent="0.45">
      <c r="B7" s="26">
        <v>2016</v>
      </c>
      <c r="C7" s="26" t="s">
        <v>40</v>
      </c>
      <c r="D7" s="26" t="s">
        <v>82</v>
      </c>
      <c r="E7" s="26" t="s">
        <v>75</v>
      </c>
      <c r="F7" s="26">
        <v>202239.99999999997</v>
      </c>
    </row>
    <row r="8" spans="2:6" x14ac:dyDescent="0.45">
      <c r="B8" s="26">
        <v>2016</v>
      </c>
      <c r="C8" s="26" t="s">
        <v>40</v>
      </c>
      <c r="D8" s="26" t="s">
        <v>83</v>
      </c>
      <c r="E8" s="26" t="s">
        <v>76</v>
      </c>
      <c r="F8" s="26">
        <v>2239.9999999999959</v>
      </c>
    </row>
    <row r="9" spans="2:6" x14ac:dyDescent="0.45">
      <c r="B9" s="26">
        <v>2016</v>
      </c>
      <c r="C9" s="26" t="s">
        <v>40</v>
      </c>
      <c r="D9" s="26" t="s">
        <v>83</v>
      </c>
      <c r="E9" s="26" t="s">
        <v>77</v>
      </c>
      <c r="F9" s="26">
        <v>3679.9999999999932</v>
      </c>
    </row>
    <row r="10" spans="2:6" x14ac:dyDescent="0.45">
      <c r="B10" s="26">
        <v>2016</v>
      </c>
      <c r="C10" s="26" t="s">
        <v>40</v>
      </c>
      <c r="D10" s="26" t="s">
        <v>83</v>
      </c>
      <c r="E10" s="26" t="s">
        <v>78</v>
      </c>
      <c r="F10" s="26">
        <v>3679.9999999999932</v>
      </c>
    </row>
    <row r="11" spans="2:6" x14ac:dyDescent="0.45">
      <c r="B11" s="26">
        <v>2016</v>
      </c>
      <c r="C11" s="26" t="s">
        <v>40</v>
      </c>
      <c r="D11" s="26" t="s">
        <v>83</v>
      </c>
      <c r="E11" s="26" t="s">
        <v>79</v>
      </c>
      <c r="F11" s="26">
        <v>4479.9999999999918</v>
      </c>
    </row>
    <row r="12" spans="2:6" x14ac:dyDescent="0.45">
      <c r="B12" s="26">
        <v>2016</v>
      </c>
      <c r="C12" s="26" t="s">
        <v>40</v>
      </c>
      <c r="D12" s="26" t="s">
        <v>83</v>
      </c>
      <c r="E12" s="26" t="s">
        <v>80</v>
      </c>
      <c r="F12" s="26">
        <v>1919.9999999999961</v>
      </c>
    </row>
    <row r="13" spans="2:6" x14ac:dyDescent="0.45">
      <c r="B13" s="26">
        <v>2016</v>
      </c>
      <c r="C13" s="26" t="s">
        <v>40</v>
      </c>
      <c r="D13" s="26" t="s">
        <v>91</v>
      </c>
      <c r="E13" s="26" t="s">
        <v>81</v>
      </c>
      <c r="F13" s="26">
        <v>152000</v>
      </c>
    </row>
    <row r="14" spans="2:6" x14ac:dyDescent="0.45">
      <c r="B14" s="26">
        <v>2017</v>
      </c>
      <c r="C14" s="26" t="s">
        <v>40</v>
      </c>
      <c r="D14" s="26" t="s">
        <v>82</v>
      </c>
      <c r="E14" s="26" t="s">
        <v>73</v>
      </c>
      <c r="F14" s="26">
        <v>101401.30720879423</v>
      </c>
    </row>
    <row r="15" spans="2:6" x14ac:dyDescent="0.45">
      <c r="B15" s="26">
        <v>2017</v>
      </c>
      <c r="C15" s="26" t="s">
        <v>40</v>
      </c>
      <c r="D15" s="26" t="s">
        <v>82</v>
      </c>
      <c r="E15" s="26" t="s">
        <v>74</v>
      </c>
      <c r="F15" s="26">
        <v>304203.92162638262</v>
      </c>
    </row>
    <row r="16" spans="2:6" x14ac:dyDescent="0.45">
      <c r="B16" s="26">
        <v>2017</v>
      </c>
      <c r="C16" s="26" t="s">
        <v>40</v>
      </c>
      <c r="D16" s="26" t="s">
        <v>82</v>
      </c>
      <c r="E16" s="26" t="s">
        <v>75</v>
      </c>
      <c r="F16" s="26">
        <v>190873.04886361261</v>
      </c>
    </row>
    <row r="17" spans="2:6" x14ac:dyDescent="0.45">
      <c r="B17" s="26">
        <v>2017</v>
      </c>
      <c r="C17" s="26" t="s">
        <v>40</v>
      </c>
      <c r="D17" s="26" t="s">
        <v>83</v>
      </c>
      <c r="E17" s="26" t="s">
        <v>76</v>
      </c>
      <c r="F17" s="26">
        <v>11929.565553975797</v>
      </c>
    </row>
    <row r="18" spans="2:6" x14ac:dyDescent="0.45">
      <c r="B18" s="26">
        <v>2017</v>
      </c>
      <c r="C18" s="26" t="s">
        <v>40</v>
      </c>
      <c r="D18" s="26" t="s">
        <v>83</v>
      </c>
      <c r="E18" s="26" t="s">
        <v>77</v>
      </c>
      <c r="F18" s="26">
        <v>19598.571981531666</v>
      </c>
    </row>
    <row r="19" spans="2:6" x14ac:dyDescent="0.45">
      <c r="B19" s="26">
        <v>2017</v>
      </c>
      <c r="C19" s="26" t="s">
        <v>40</v>
      </c>
      <c r="D19" s="26" t="s">
        <v>83</v>
      </c>
      <c r="E19" s="26" t="s">
        <v>78</v>
      </c>
      <c r="F19" s="26">
        <v>19598.571981531666</v>
      </c>
    </row>
    <row r="20" spans="2:6" x14ac:dyDescent="0.45">
      <c r="B20" s="26">
        <v>2017</v>
      </c>
      <c r="C20" s="26" t="s">
        <v>40</v>
      </c>
      <c r="D20" s="26" t="s">
        <v>83</v>
      </c>
      <c r="E20" s="26" t="s">
        <v>79</v>
      </c>
      <c r="F20" s="26">
        <v>23859.131107951594</v>
      </c>
    </row>
    <row r="21" spans="2:6" x14ac:dyDescent="0.45">
      <c r="B21" s="26">
        <v>2017</v>
      </c>
      <c r="C21" s="26" t="s">
        <v>40</v>
      </c>
      <c r="D21" s="26" t="s">
        <v>83</v>
      </c>
      <c r="E21" s="26" t="s">
        <v>80</v>
      </c>
      <c r="F21" s="26">
        <v>10225.341903407823</v>
      </c>
    </row>
    <row r="22" spans="2:6" x14ac:dyDescent="0.45">
      <c r="B22" s="26">
        <v>2017</v>
      </c>
      <c r="C22" s="26" t="s">
        <v>40</v>
      </c>
      <c r="D22" s="26" t="s">
        <v>91</v>
      </c>
      <c r="E22" s="26" t="s">
        <v>81</v>
      </c>
      <c r="F22" s="26">
        <v>170422.36505679705</v>
      </c>
    </row>
    <row r="23" spans="2:6" x14ac:dyDescent="0.45">
      <c r="B23" s="26">
        <v>2018</v>
      </c>
      <c r="C23" s="26" t="s">
        <v>40</v>
      </c>
      <c r="D23" s="26" t="s">
        <v>82</v>
      </c>
      <c r="E23" s="26" t="s">
        <v>73</v>
      </c>
      <c r="F23" s="26">
        <v>92425.097690236129</v>
      </c>
    </row>
    <row r="24" spans="2:6" x14ac:dyDescent="0.45">
      <c r="B24" s="26">
        <v>2018</v>
      </c>
      <c r="C24" s="26" t="s">
        <v>40</v>
      </c>
      <c r="D24" s="26" t="s">
        <v>82</v>
      </c>
      <c r="E24" s="26" t="s">
        <v>74</v>
      </c>
      <c r="F24" s="26">
        <v>277275.2930707084</v>
      </c>
    </row>
    <row r="25" spans="2:6" x14ac:dyDescent="0.45">
      <c r="B25" s="26">
        <v>2018</v>
      </c>
      <c r="C25" s="26" t="s">
        <v>40</v>
      </c>
      <c r="D25" s="26" t="s">
        <v>82</v>
      </c>
      <c r="E25" s="26" t="s">
        <v>75</v>
      </c>
      <c r="F25" s="26">
        <v>173976.65447573856</v>
      </c>
    </row>
    <row r="26" spans="2:6" x14ac:dyDescent="0.45">
      <c r="B26" s="26">
        <v>2018</v>
      </c>
      <c r="C26" s="26" t="s">
        <v>40</v>
      </c>
      <c r="D26" s="26" t="s">
        <v>83</v>
      </c>
      <c r="E26" s="26" t="s">
        <v>76</v>
      </c>
      <c r="F26" s="26">
        <v>34251.653849911047</v>
      </c>
    </row>
    <row r="27" spans="2:6" x14ac:dyDescent="0.45">
      <c r="B27" s="26">
        <v>2018</v>
      </c>
      <c r="C27" s="26" t="s">
        <v>40</v>
      </c>
      <c r="D27" s="26" t="s">
        <v>83</v>
      </c>
      <c r="E27" s="26" t="s">
        <v>77</v>
      </c>
      <c r="F27" s="26">
        <v>56270.574181996715</v>
      </c>
    </row>
    <row r="28" spans="2:6" x14ac:dyDescent="0.45">
      <c r="B28" s="26">
        <v>2018</v>
      </c>
      <c r="C28" s="26" t="s">
        <v>40</v>
      </c>
      <c r="D28" s="26" t="s">
        <v>83</v>
      </c>
      <c r="E28" s="26" t="s">
        <v>78</v>
      </c>
      <c r="F28" s="26">
        <v>56270.574181996715</v>
      </c>
    </row>
    <row r="29" spans="2:6" x14ac:dyDescent="0.45">
      <c r="B29" s="26">
        <v>2018</v>
      </c>
      <c r="C29" s="26" t="s">
        <v>40</v>
      </c>
      <c r="D29" s="26" t="s">
        <v>83</v>
      </c>
      <c r="E29" s="26" t="s">
        <v>79</v>
      </c>
      <c r="F29" s="26">
        <v>68503.307699822093</v>
      </c>
    </row>
    <row r="30" spans="2:6" x14ac:dyDescent="0.45">
      <c r="B30" s="26">
        <v>2018</v>
      </c>
      <c r="C30" s="26" t="s">
        <v>40</v>
      </c>
      <c r="D30" s="26" t="s">
        <v>83</v>
      </c>
      <c r="E30" s="26" t="s">
        <v>80</v>
      </c>
      <c r="F30" s="26">
        <v>29358.56044278089</v>
      </c>
    </row>
    <row r="31" spans="2:6" x14ac:dyDescent="0.45">
      <c r="B31" s="26">
        <v>2018</v>
      </c>
      <c r="C31" s="26" t="s">
        <v>40</v>
      </c>
      <c r="D31" s="26" t="s">
        <v>91</v>
      </c>
      <c r="E31" s="26" t="s">
        <v>81</v>
      </c>
      <c r="F31" s="26">
        <v>117796.69313461469</v>
      </c>
    </row>
    <row r="32" spans="2:6" x14ac:dyDescent="0.45">
      <c r="B32" s="26">
        <v>2019</v>
      </c>
      <c r="C32" s="26" t="s">
        <v>40</v>
      </c>
      <c r="D32" s="26" t="s">
        <v>82</v>
      </c>
      <c r="E32" s="26" t="s">
        <v>73</v>
      </c>
      <c r="F32" s="26">
        <v>83114.168301972197</v>
      </c>
    </row>
    <row r="33" spans="2:6" x14ac:dyDescent="0.45">
      <c r="B33" s="26">
        <v>2019</v>
      </c>
      <c r="C33" s="26" t="s">
        <v>40</v>
      </c>
      <c r="D33" s="26" t="s">
        <v>82</v>
      </c>
      <c r="E33" s="26" t="s">
        <v>74</v>
      </c>
      <c r="F33" s="26">
        <v>249342.50490591658</v>
      </c>
    </row>
    <row r="34" spans="2:6" x14ac:dyDescent="0.45">
      <c r="B34" s="26">
        <v>2019</v>
      </c>
      <c r="C34" s="26" t="s">
        <v>40</v>
      </c>
      <c r="D34" s="26" t="s">
        <v>82</v>
      </c>
      <c r="E34" s="26" t="s">
        <v>75</v>
      </c>
      <c r="F34" s="26">
        <v>156450.19915665351</v>
      </c>
    </row>
    <row r="35" spans="2:6" x14ac:dyDescent="0.45">
      <c r="B35" s="26">
        <v>2019</v>
      </c>
      <c r="C35" s="26" t="s">
        <v>40</v>
      </c>
      <c r="D35" s="26" t="s">
        <v>83</v>
      </c>
      <c r="E35" s="26" t="s">
        <v>76</v>
      </c>
      <c r="F35" s="26">
        <v>65709.083645794482</v>
      </c>
    </row>
    <row r="36" spans="2:6" x14ac:dyDescent="0.45">
      <c r="B36" s="26">
        <v>2019</v>
      </c>
      <c r="C36" s="26" t="s">
        <v>40</v>
      </c>
      <c r="D36" s="26" t="s">
        <v>83</v>
      </c>
      <c r="E36" s="26" t="s">
        <v>77</v>
      </c>
      <c r="F36" s="26">
        <v>107950.63741809093</v>
      </c>
    </row>
    <row r="37" spans="2:6" x14ac:dyDescent="0.45">
      <c r="B37" s="26">
        <v>2019</v>
      </c>
      <c r="C37" s="26" t="s">
        <v>40</v>
      </c>
      <c r="D37" s="26" t="s">
        <v>83</v>
      </c>
      <c r="E37" s="26" t="s">
        <v>78</v>
      </c>
      <c r="F37" s="26">
        <v>107950.63741809093</v>
      </c>
    </row>
    <row r="38" spans="2:6" x14ac:dyDescent="0.45">
      <c r="B38" s="26">
        <v>2019</v>
      </c>
      <c r="C38" s="26" t="s">
        <v>40</v>
      </c>
      <c r="D38" s="26" t="s">
        <v>83</v>
      </c>
      <c r="E38" s="26" t="s">
        <v>79</v>
      </c>
      <c r="F38" s="26">
        <v>131418.16729158896</v>
      </c>
    </row>
    <row r="39" spans="2:6" x14ac:dyDescent="0.45">
      <c r="B39" s="26">
        <v>2019</v>
      </c>
      <c r="C39" s="26" t="s">
        <v>40</v>
      </c>
      <c r="D39" s="26" t="s">
        <v>83</v>
      </c>
      <c r="E39" s="26" t="s">
        <v>80</v>
      </c>
      <c r="F39" s="26">
        <v>56322.071696395265</v>
      </c>
    </row>
    <row r="40" spans="2:6" x14ac:dyDescent="0.45">
      <c r="B40" s="26">
        <v>2019</v>
      </c>
      <c r="C40" s="26" t="s">
        <v>40</v>
      </c>
      <c r="D40" s="26" t="s">
        <v>91</v>
      </c>
      <c r="E40" s="26" t="s">
        <v>81</v>
      </c>
      <c r="F40" s="26">
        <v>19556.274894581693</v>
      </c>
    </row>
    <row r="41" spans="2:6" x14ac:dyDescent="0.45">
      <c r="B41" s="26">
        <v>2016</v>
      </c>
      <c r="C41" s="26" t="s">
        <v>41</v>
      </c>
      <c r="D41" s="26" t="s">
        <v>82</v>
      </c>
      <c r="E41" s="26" t="s">
        <v>73</v>
      </c>
      <c r="F41" s="26">
        <v>117810.00000000001</v>
      </c>
    </row>
    <row r="42" spans="2:6" x14ac:dyDescent="0.45">
      <c r="B42" s="26">
        <v>2016</v>
      </c>
      <c r="C42" s="26" t="s">
        <v>41</v>
      </c>
      <c r="D42" s="26" t="s">
        <v>82</v>
      </c>
      <c r="E42" s="26" t="s">
        <v>74</v>
      </c>
      <c r="F42" s="26">
        <v>353430</v>
      </c>
    </row>
    <row r="43" spans="2:6" x14ac:dyDescent="0.45">
      <c r="B43" s="26">
        <v>2016</v>
      </c>
      <c r="C43" s="26" t="s">
        <v>41</v>
      </c>
      <c r="D43" s="26" t="s">
        <v>82</v>
      </c>
      <c r="E43" s="26" t="s">
        <v>75</v>
      </c>
      <c r="F43" s="26">
        <v>221759.99999999997</v>
      </c>
    </row>
    <row r="44" spans="2:6" x14ac:dyDescent="0.45">
      <c r="B44" s="26">
        <v>2016</v>
      </c>
      <c r="C44" s="26" t="s">
        <v>41</v>
      </c>
      <c r="D44" s="26" t="s">
        <v>83</v>
      </c>
      <c r="E44" s="26" t="s">
        <v>76</v>
      </c>
      <c r="F44" s="26">
        <v>6300</v>
      </c>
    </row>
    <row r="45" spans="2:6" x14ac:dyDescent="0.45">
      <c r="B45" s="26">
        <v>2016</v>
      </c>
      <c r="C45" s="26" t="s">
        <v>41</v>
      </c>
      <c r="D45" s="26" t="s">
        <v>83</v>
      </c>
      <c r="E45" s="26" t="s">
        <v>77</v>
      </c>
      <c r="F45" s="26">
        <v>10349.999999999998</v>
      </c>
    </row>
    <row r="46" spans="2:6" x14ac:dyDescent="0.45">
      <c r="B46" s="26">
        <v>2016</v>
      </c>
      <c r="C46" s="26" t="s">
        <v>41</v>
      </c>
      <c r="D46" s="26" t="s">
        <v>83</v>
      </c>
      <c r="E46" s="26" t="s">
        <v>78</v>
      </c>
      <c r="F46" s="26">
        <v>10349.999999999998</v>
      </c>
    </row>
    <row r="47" spans="2:6" x14ac:dyDescent="0.45">
      <c r="B47" s="26">
        <v>2016</v>
      </c>
      <c r="C47" s="26" t="s">
        <v>41</v>
      </c>
      <c r="D47" s="26" t="s">
        <v>83</v>
      </c>
      <c r="E47" s="26" t="s">
        <v>79</v>
      </c>
      <c r="F47" s="26">
        <v>12600</v>
      </c>
    </row>
    <row r="48" spans="2:6" x14ac:dyDescent="0.45">
      <c r="B48" s="26">
        <v>2016</v>
      </c>
      <c r="C48" s="26" t="s">
        <v>41</v>
      </c>
      <c r="D48" s="26" t="s">
        <v>83</v>
      </c>
      <c r="E48" s="26" t="s">
        <v>80</v>
      </c>
      <c r="F48" s="26">
        <v>5399.9999999999991</v>
      </c>
    </row>
    <row r="49" spans="2:6" x14ac:dyDescent="0.45">
      <c r="B49" s="26">
        <v>2016</v>
      </c>
      <c r="C49" s="26" t="s">
        <v>41</v>
      </c>
      <c r="D49" s="26" t="s">
        <v>91</v>
      </c>
      <c r="E49" s="26" t="s">
        <v>81</v>
      </c>
      <c r="F49" s="26">
        <v>162000</v>
      </c>
    </row>
    <row r="50" spans="2:6" x14ac:dyDescent="0.45">
      <c r="B50" s="26">
        <v>2017</v>
      </c>
      <c r="C50" s="26" t="s">
        <v>41</v>
      </c>
      <c r="D50" s="26" t="s">
        <v>82</v>
      </c>
      <c r="E50" s="26" t="s">
        <v>73</v>
      </c>
      <c r="F50" s="26">
        <v>113353.66327478652</v>
      </c>
    </row>
    <row r="51" spans="2:6" x14ac:dyDescent="0.45">
      <c r="B51" s="26">
        <v>2017</v>
      </c>
      <c r="C51" s="26" t="s">
        <v>41</v>
      </c>
      <c r="D51" s="26" t="s">
        <v>82</v>
      </c>
      <c r="E51" s="26" t="s">
        <v>74</v>
      </c>
      <c r="F51" s="26">
        <v>340060.98982435954</v>
      </c>
    </row>
    <row r="52" spans="2:6" x14ac:dyDescent="0.45">
      <c r="B52" s="26">
        <v>2017</v>
      </c>
      <c r="C52" s="26" t="s">
        <v>41</v>
      </c>
      <c r="D52" s="26" t="s">
        <v>82</v>
      </c>
      <c r="E52" s="26" t="s">
        <v>75</v>
      </c>
      <c r="F52" s="26">
        <v>213371.60145842165</v>
      </c>
    </row>
    <row r="53" spans="2:6" x14ac:dyDescent="0.45">
      <c r="B53" s="26">
        <v>2017</v>
      </c>
      <c r="C53" s="26" t="s">
        <v>41</v>
      </c>
      <c r="D53" s="26" t="s">
        <v>83</v>
      </c>
      <c r="E53" s="26" t="s">
        <v>76</v>
      </c>
      <c r="F53" s="26">
        <v>20003.587636727043</v>
      </c>
    </row>
    <row r="54" spans="2:6" x14ac:dyDescent="0.45">
      <c r="B54" s="26">
        <v>2017</v>
      </c>
      <c r="C54" s="26" t="s">
        <v>41</v>
      </c>
      <c r="D54" s="26" t="s">
        <v>83</v>
      </c>
      <c r="E54" s="26" t="s">
        <v>77</v>
      </c>
      <c r="F54" s="26">
        <v>32863.03683176585</v>
      </c>
    </row>
    <row r="55" spans="2:6" x14ac:dyDescent="0.45">
      <c r="B55" s="26">
        <v>2017</v>
      </c>
      <c r="C55" s="26" t="s">
        <v>41</v>
      </c>
      <c r="D55" s="26" t="s">
        <v>83</v>
      </c>
      <c r="E55" s="26" t="s">
        <v>78</v>
      </c>
      <c r="F55" s="26">
        <v>32863.03683176585</v>
      </c>
    </row>
    <row r="56" spans="2:6" x14ac:dyDescent="0.45">
      <c r="B56" s="26">
        <v>2017</v>
      </c>
      <c r="C56" s="26" t="s">
        <v>41</v>
      </c>
      <c r="D56" s="26" t="s">
        <v>83</v>
      </c>
      <c r="E56" s="26" t="s">
        <v>79</v>
      </c>
      <c r="F56" s="26">
        <v>40007.175273454086</v>
      </c>
    </row>
    <row r="57" spans="2:6" x14ac:dyDescent="0.45">
      <c r="B57" s="26">
        <v>2017</v>
      </c>
      <c r="C57" s="26" t="s">
        <v>41</v>
      </c>
      <c r="D57" s="26" t="s">
        <v>83</v>
      </c>
      <c r="E57" s="26" t="s">
        <v>80</v>
      </c>
      <c r="F57" s="26">
        <v>17145.932260051748</v>
      </c>
    </row>
    <row r="58" spans="2:6" x14ac:dyDescent="0.45">
      <c r="B58" s="26">
        <v>2017</v>
      </c>
      <c r="C58" s="26" t="s">
        <v>41</v>
      </c>
      <c r="D58" s="26" t="s">
        <v>91</v>
      </c>
      <c r="E58" s="26" t="s">
        <v>81</v>
      </c>
      <c r="F58" s="26">
        <v>142882.76883376451</v>
      </c>
    </row>
    <row r="59" spans="2:6" x14ac:dyDescent="0.45">
      <c r="B59" s="26">
        <v>2018</v>
      </c>
      <c r="C59" s="26" t="s">
        <v>41</v>
      </c>
      <c r="D59" s="26" t="s">
        <v>82</v>
      </c>
      <c r="E59" s="26" t="s">
        <v>73</v>
      </c>
      <c r="F59" s="26">
        <v>85834.136191869431</v>
      </c>
    </row>
    <row r="60" spans="2:6" x14ac:dyDescent="0.45">
      <c r="B60" s="26">
        <v>2018</v>
      </c>
      <c r="C60" s="26" t="s">
        <v>41</v>
      </c>
      <c r="D60" s="26" t="s">
        <v>82</v>
      </c>
      <c r="E60" s="26" t="s">
        <v>74</v>
      </c>
      <c r="F60" s="26">
        <v>257502.40857560828</v>
      </c>
    </row>
    <row r="61" spans="2:6" x14ac:dyDescent="0.45">
      <c r="B61" s="26">
        <v>2018</v>
      </c>
      <c r="C61" s="26" t="s">
        <v>41</v>
      </c>
      <c r="D61" s="26" t="s">
        <v>82</v>
      </c>
      <c r="E61" s="26" t="s">
        <v>75</v>
      </c>
      <c r="F61" s="26">
        <v>161570.13871410713</v>
      </c>
    </row>
    <row r="62" spans="2:6" x14ac:dyDescent="0.45">
      <c r="B62" s="26">
        <v>2018</v>
      </c>
      <c r="C62" s="26" t="s">
        <v>41</v>
      </c>
      <c r="D62" s="26" t="s">
        <v>83</v>
      </c>
      <c r="E62" s="26" t="s">
        <v>76</v>
      </c>
      <c r="F62" s="26">
        <v>52308.332408692186</v>
      </c>
    </row>
    <row r="63" spans="2:6" x14ac:dyDescent="0.45">
      <c r="B63" s="26">
        <v>2018</v>
      </c>
      <c r="C63" s="26" t="s">
        <v>41</v>
      </c>
      <c r="D63" s="26" t="s">
        <v>83</v>
      </c>
      <c r="E63" s="26" t="s">
        <v>77</v>
      </c>
      <c r="F63" s="26">
        <v>85935.117528565737</v>
      </c>
    </row>
    <row r="64" spans="2:6" x14ac:dyDescent="0.45">
      <c r="B64" s="26">
        <v>2018</v>
      </c>
      <c r="C64" s="26" t="s">
        <v>41</v>
      </c>
      <c r="D64" s="26" t="s">
        <v>83</v>
      </c>
      <c r="E64" s="26" t="s">
        <v>78</v>
      </c>
      <c r="F64" s="26">
        <v>85935.117528565737</v>
      </c>
    </row>
    <row r="65" spans="2:6" x14ac:dyDescent="0.45">
      <c r="B65" s="26">
        <v>2018</v>
      </c>
      <c r="C65" s="26" t="s">
        <v>41</v>
      </c>
      <c r="D65" s="26" t="s">
        <v>83</v>
      </c>
      <c r="E65" s="26" t="s">
        <v>79</v>
      </c>
      <c r="F65" s="26">
        <v>104616.66481738437</v>
      </c>
    </row>
    <row r="66" spans="2:6" x14ac:dyDescent="0.45">
      <c r="B66" s="26">
        <v>2018</v>
      </c>
      <c r="C66" s="26" t="s">
        <v>41</v>
      </c>
      <c r="D66" s="26" t="s">
        <v>83</v>
      </c>
      <c r="E66" s="26" t="s">
        <v>80</v>
      </c>
      <c r="F66" s="26">
        <v>44835.713493164731</v>
      </c>
    </row>
    <row r="67" spans="2:6" x14ac:dyDescent="0.45">
      <c r="B67" s="26">
        <v>2018</v>
      </c>
      <c r="C67" s="26" t="s">
        <v>41</v>
      </c>
      <c r="D67" s="26" t="s">
        <v>91</v>
      </c>
      <c r="E67" s="26" t="s">
        <v>81</v>
      </c>
      <c r="F67" s="26">
        <v>131275.73770521206</v>
      </c>
    </row>
    <row r="68" spans="2:6" x14ac:dyDescent="0.45">
      <c r="B68" s="26">
        <v>2019</v>
      </c>
      <c r="C68" s="26" t="s">
        <v>41</v>
      </c>
      <c r="D68" s="26" t="s">
        <v>82</v>
      </c>
      <c r="E68" s="26" t="s">
        <v>73</v>
      </c>
      <c r="F68" s="26">
        <v>88703.271904234862</v>
      </c>
    </row>
    <row r="69" spans="2:6" x14ac:dyDescent="0.45">
      <c r="B69" s="26">
        <v>2019</v>
      </c>
      <c r="C69" s="26" t="s">
        <v>41</v>
      </c>
      <c r="D69" s="26" t="s">
        <v>82</v>
      </c>
      <c r="E69" s="26" t="s">
        <v>74</v>
      </c>
      <c r="F69" s="26">
        <v>266109.81571270456</v>
      </c>
    </row>
    <row r="70" spans="2:6" x14ac:dyDescent="0.45">
      <c r="B70" s="26">
        <v>2019</v>
      </c>
      <c r="C70" s="26" t="s">
        <v>41</v>
      </c>
      <c r="D70" s="26" t="s">
        <v>82</v>
      </c>
      <c r="E70" s="26" t="s">
        <v>75</v>
      </c>
      <c r="F70" s="26">
        <v>166970.86476091263</v>
      </c>
    </row>
    <row r="71" spans="2:6" x14ac:dyDescent="0.45">
      <c r="B71" s="26">
        <v>2019</v>
      </c>
      <c r="C71" s="26" t="s">
        <v>41</v>
      </c>
      <c r="D71" s="26" t="s">
        <v>83</v>
      </c>
      <c r="E71" s="26" t="s">
        <v>76</v>
      </c>
      <c r="F71" s="26">
        <v>66832.753049248306</v>
      </c>
    </row>
    <row r="72" spans="2:6" x14ac:dyDescent="0.45">
      <c r="B72" s="26">
        <v>2019</v>
      </c>
      <c r="C72" s="26" t="s">
        <v>41</v>
      </c>
      <c r="D72" s="26" t="s">
        <v>83</v>
      </c>
      <c r="E72" s="26" t="s">
        <v>77</v>
      </c>
      <c r="F72" s="26">
        <v>109796.66572376507</v>
      </c>
    </row>
    <row r="73" spans="2:6" x14ac:dyDescent="0.45">
      <c r="B73" s="26">
        <v>2019</v>
      </c>
      <c r="C73" s="26" t="s">
        <v>41</v>
      </c>
      <c r="D73" s="26" t="s">
        <v>83</v>
      </c>
      <c r="E73" s="26" t="s">
        <v>78</v>
      </c>
      <c r="F73" s="26">
        <v>109796.66572376507</v>
      </c>
    </row>
    <row r="74" spans="2:6" x14ac:dyDescent="0.45">
      <c r="B74" s="26">
        <v>2019</v>
      </c>
      <c r="C74" s="26" t="s">
        <v>41</v>
      </c>
      <c r="D74" s="26" t="s">
        <v>83</v>
      </c>
      <c r="E74" s="26" t="s">
        <v>79</v>
      </c>
      <c r="F74" s="26">
        <v>133665.50609849661</v>
      </c>
    </row>
    <row r="75" spans="2:6" x14ac:dyDescent="0.45">
      <c r="B75" s="26">
        <v>2019</v>
      </c>
      <c r="C75" s="26" t="s">
        <v>41</v>
      </c>
      <c r="D75" s="26" t="s">
        <v>83</v>
      </c>
      <c r="E75" s="26" t="s">
        <v>80</v>
      </c>
      <c r="F75" s="26">
        <v>57285.216899355677</v>
      </c>
    </row>
    <row r="76" spans="2:6" x14ac:dyDescent="0.45">
      <c r="B76" s="26">
        <v>2019</v>
      </c>
      <c r="C76" s="26" t="s">
        <v>41</v>
      </c>
      <c r="D76" s="26" t="s">
        <v>91</v>
      </c>
      <c r="E76" s="26" t="s">
        <v>81</v>
      </c>
      <c r="F76" s="26">
        <v>111017.86220805364</v>
      </c>
    </row>
    <row r="77" spans="2:6" x14ac:dyDescent="0.45">
      <c r="B77" s="26">
        <v>2016</v>
      </c>
      <c r="C77" s="26" t="s">
        <v>42</v>
      </c>
      <c r="D77" s="26" t="s">
        <v>82</v>
      </c>
      <c r="E77" s="26" t="s">
        <v>73</v>
      </c>
      <c r="F77" s="26">
        <v>98175</v>
      </c>
    </row>
    <row r="78" spans="2:6" x14ac:dyDescent="0.45">
      <c r="B78" s="26">
        <v>2016</v>
      </c>
      <c r="C78" s="26" t="s">
        <v>42</v>
      </c>
      <c r="D78" s="26" t="s">
        <v>82</v>
      </c>
      <c r="E78" s="26" t="s">
        <v>74</v>
      </c>
      <c r="F78" s="26">
        <v>294525</v>
      </c>
    </row>
    <row r="79" spans="2:6" x14ac:dyDescent="0.45">
      <c r="B79" s="26">
        <v>2016</v>
      </c>
      <c r="C79" s="26" t="s">
        <v>42</v>
      </c>
      <c r="D79" s="26" t="s">
        <v>82</v>
      </c>
      <c r="E79" s="26" t="s">
        <v>75</v>
      </c>
      <c r="F79" s="26">
        <v>184799.99999999997</v>
      </c>
    </row>
    <row r="80" spans="2:6" x14ac:dyDescent="0.45">
      <c r="B80" s="26">
        <v>2016</v>
      </c>
      <c r="C80" s="26" t="s">
        <v>42</v>
      </c>
      <c r="D80" s="26" t="s">
        <v>83</v>
      </c>
      <c r="E80" s="26" t="s">
        <v>76</v>
      </c>
      <c r="F80" s="26">
        <v>7349.9999999999991</v>
      </c>
    </row>
    <row r="81" spans="2:6" x14ac:dyDescent="0.45">
      <c r="B81" s="26">
        <v>2016</v>
      </c>
      <c r="C81" s="26" t="s">
        <v>42</v>
      </c>
      <c r="D81" s="26" t="s">
        <v>83</v>
      </c>
      <c r="E81" s="26" t="s">
        <v>77</v>
      </c>
      <c r="F81" s="26">
        <v>12074.999999999996</v>
      </c>
    </row>
    <row r="82" spans="2:6" x14ac:dyDescent="0.45">
      <c r="B82" s="26">
        <v>2016</v>
      </c>
      <c r="C82" s="26" t="s">
        <v>42</v>
      </c>
      <c r="D82" s="26" t="s">
        <v>83</v>
      </c>
      <c r="E82" s="26" t="s">
        <v>78</v>
      </c>
      <c r="F82" s="26">
        <v>12074.999999999996</v>
      </c>
    </row>
    <row r="83" spans="2:6" x14ac:dyDescent="0.45">
      <c r="B83" s="26">
        <v>2016</v>
      </c>
      <c r="C83" s="26" t="s">
        <v>42</v>
      </c>
      <c r="D83" s="26" t="s">
        <v>83</v>
      </c>
      <c r="E83" s="26" t="s">
        <v>79</v>
      </c>
      <c r="F83" s="26">
        <v>14699.999999999998</v>
      </c>
    </row>
    <row r="84" spans="2:6" x14ac:dyDescent="0.45">
      <c r="B84" s="26">
        <v>2016</v>
      </c>
      <c r="C84" s="26" t="s">
        <v>42</v>
      </c>
      <c r="D84" s="26" t="s">
        <v>83</v>
      </c>
      <c r="E84" s="26" t="s">
        <v>80</v>
      </c>
      <c r="F84" s="26">
        <v>6299.9999999999982</v>
      </c>
    </row>
    <row r="85" spans="2:6" x14ac:dyDescent="0.45">
      <c r="B85" s="26">
        <v>2016</v>
      </c>
      <c r="C85" s="26" t="s">
        <v>42</v>
      </c>
      <c r="D85" s="26" t="s">
        <v>91</v>
      </c>
      <c r="E85" s="26" t="s">
        <v>81</v>
      </c>
      <c r="F85" s="26">
        <v>120000</v>
      </c>
    </row>
    <row r="86" spans="2:6" x14ac:dyDescent="0.45">
      <c r="B86" s="26">
        <v>2017</v>
      </c>
      <c r="C86" s="26" t="s">
        <v>42</v>
      </c>
      <c r="D86" s="26" t="s">
        <v>82</v>
      </c>
      <c r="E86" s="26" t="s">
        <v>73</v>
      </c>
      <c r="F86" s="26">
        <v>82947.93743797054</v>
      </c>
    </row>
    <row r="87" spans="2:6" x14ac:dyDescent="0.45">
      <c r="B87" s="26">
        <v>2017</v>
      </c>
      <c r="C87" s="26" t="s">
        <v>42</v>
      </c>
      <c r="D87" s="26" t="s">
        <v>82</v>
      </c>
      <c r="E87" s="26" t="s">
        <v>74</v>
      </c>
      <c r="F87" s="26">
        <v>248843.81231391159</v>
      </c>
    </row>
    <row r="88" spans="2:6" x14ac:dyDescent="0.45">
      <c r="B88" s="26">
        <v>2017</v>
      </c>
      <c r="C88" s="26" t="s">
        <v>42</v>
      </c>
      <c r="D88" s="26" t="s">
        <v>82</v>
      </c>
      <c r="E88" s="26" t="s">
        <v>75</v>
      </c>
      <c r="F88" s="26">
        <v>156137.29400088568</v>
      </c>
    </row>
    <row r="89" spans="2:6" x14ac:dyDescent="0.45">
      <c r="B89" s="26">
        <v>2017</v>
      </c>
      <c r="C89" s="26" t="s">
        <v>42</v>
      </c>
      <c r="D89" s="26" t="s">
        <v>83</v>
      </c>
      <c r="E89" s="26" t="s">
        <v>76</v>
      </c>
      <c r="F89" s="26">
        <v>29601.028654334586</v>
      </c>
    </row>
    <row r="90" spans="2:6" x14ac:dyDescent="0.45">
      <c r="B90" s="26">
        <v>2017</v>
      </c>
      <c r="C90" s="26" t="s">
        <v>42</v>
      </c>
      <c r="D90" s="26" t="s">
        <v>83</v>
      </c>
      <c r="E90" s="26" t="s">
        <v>77</v>
      </c>
      <c r="F90" s="26">
        <v>48630.261360692537</v>
      </c>
    </row>
    <row r="91" spans="2:6" x14ac:dyDescent="0.45">
      <c r="B91" s="26">
        <v>2017</v>
      </c>
      <c r="C91" s="26" t="s">
        <v>42</v>
      </c>
      <c r="D91" s="26" t="s">
        <v>83</v>
      </c>
      <c r="E91" s="26" t="s">
        <v>78</v>
      </c>
      <c r="F91" s="26">
        <v>48630.261360692537</v>
      </c>
    </row>
    <row r="92" spans="2:6" x14ac:dyDescent="0.45">
      <c r="B92" s="26">
        <v>2017</v>
      </c>
      <c r="C92" s="26" t="s">
        <v>42</v>
      </c>
      <c r="D92" s="26" t="s">
        <v>83</v>
      </c>
      <c r="E92" s="26" t="s">
        <v>79</v>
      </c>
      <c r="F92" s="26">
        <v>59202.057308669173</v>
      </c>
    </row>
    <row r="93" spans="2:6" x14ac:dyDescent="0.45">
      <c r="B93" s="26">
        <v>2017</v>
      </c>
      <c r="C93" s="26" t="s">
        <v>42</v>
      </c>
      <c r="D93" s="26" t="s">
        <v>83</v>
      </c>
      <c r="E93" s="26" t="s">
        <v>80</v>
      </c>
      <c r="F93" s="26">
        <v>25372.310275143929</v>
      </c>
    </row>
    <row r="94" spans="2:6" x14ac:dyDescent="0.45">
      <c r="B94" s="26">
        <v>2017</v>
      </c>
      <c r="C94" s="26" t="s">
        <v>42</v>
      </c>
      <c r="D94" s="26" t="s">
        <v>91</v>
      </c>
      <c r="E94" s="26" t="s">
        <v>81</v>
      </c>
      <c r="F94" s="26">
        <v>113850.11020897918</v>
      </c>
    </row>
    <row r="95" spans="2:6" x14ac:dyDescent="0.45">
      <c r="B95" s="26">
        <v>2018</v>
      </c>
      <c r="C95" s="26" t="s">
        <v>42</v>
      </c>
      <c r="D95" s="26" t="s">
        <v>82</v>
      </c>
      <c r="E95" s="26" t="s">
        <v>73</v>
      </c>
      <c r="F95" s="26">
        <v>86721.28872591471</v>
      </c>
    </row>
    <row r="96" spans="2:6" x14ac:dyDescent="0.45">
      <c r="B96" s="26">
        <v>2018</v>
      </c>
      <c r="C96" s="26" t="s">
        <v>42</v>
      </c>
      <c r="D96" s="26" t="s">
        <v>82</v>
      </c>
      <c r="E96" s="26" t="s">
        <v>74</v>
      </c>
      <c r="F96" s="26">
        <v>260163.86617774412</v>
      </c>
    </row>
    <row r="97" spans="2:6" x14ac:dyDescent="0.45">
      <c r="B97" s="26">
        <v>2018</v>
      </c>
      <c r="C97" s="26" t="s">
        <v>42</v>
      </c>
      <c r="D97" s="26" t="s">
        <v>82</v>
      </c>
      <c r="E97" s="26" t="s">
        <v>75</v>
      </c>
      <c r="F97" s="26">
        <v>163240.0728958394</v>
      </c>
    </row>
    <row r="98" spans="2:6" x14ac:dyDescent="0.45">
      <c r="B98" s="26">
        <v>2018</v>
      </c>
      <c r="C98" s="26" t="s">
        <v>42</v>
      </c>
      <c r="D98" s="26" t="s">
        <v>83</v>
      </c>
      <c r="E98" s="26" t="s">
        <v>76</v>
      </c>
      <c r="F98" s="26">
        <v>44328.123243266753</v>
      </c>
    </row>
    <row r="99" spans="2:6" x14ac:dyDescent="0.45">
      <c r="B99" s="26">
        <v>2018</v>
      </c>
      <c r="C99" s="26" t="s">
        <v>42</v>
      </c>
      <c r="D99" s="26" t="s">
        <v>83</v>
      </c>
      <c r="E99" s="26" t="s">
        <v>77</v>
      </c>
      <c r="F99" s="26">
        <v>72824.773899652515</v>
      </c>
    </row>
    <row r="100" spans="2:6" x14ac:dyDescent="0.45">
      <c r="B100" s="26">
        <v>2018</v>
      </c>
      <c r="C100" s="26" t="s">
        <v>42</v>
      </c>
      <c r="D100" s="26" t="s">
        <v>83</v>
      </c>
      <c r="E100" s="26" t="s">
        <v>78</v>
      </c>
      <c r="F100" s="26">
        <v>72824.773899652515</v>
      </c>
    </row>
    <row r="101" spans="2:6" x14ac:dyDescent="0.45">
      <c r="B101" s="26">
        <v>2018</v>
      </c>
      <c r="C101" s="26" t="s">
        <v>42</v>
      </c>
      <c r="D101" s="26" t="s">
        <v>83</v>
      </c>
      <c r="E101" s="26" t="s">
        <v>79</v>
      </c>
      <c r="F101" s="26">
        <v>88656.246486533506</v>
      </c>
    </row>
    <row r="102" spans="2:6" x14ac:dyDescent="0.45">
      <c r="B102" s="26">
        <v>2018</v>
      </c>
      <c r="C102" s="26" t="s">
        <v>42</v>
      </c>
      <c r="D102" s="26" t="s">
        <v>83</v>
      </c>
      <c r="E102" s="26" t="s">
        <v>80</v>
      </c>
      <c r="F102" s="26">
        <v>37995.534208514357</v>
      </c>
    </row>
    <row r="103" spans="2:6" x14ac:dyDescent="0.45">
      <c r="B103" s="26">
        <v>2018</v>
      </c>
      <c r="C103" s="26" t="s">
        <v>42</v>
      </c>
      <c r="D103" s="26" t="s">
        <v>91</v>
      </c>
      <c r="E103" s="26" t="s">
        <v>81</v>
      </c>
      <c r="F103" s="26">
        <v>52771.575289603265</v>
      </c>
    </row>
    <row r="104" spans="2:6" x14ac:dyDescent="0.45">
      <c r="B104" s="26">
        <v>2019</v>
      </c>
      <c r="C104" s="26" t="s">
        <v>42</v>
      </c>
      <c r="D104" s="26" t="s">
        <v>82</v>
      </c>
      <c r="E104" s="26" t="s">
        <v>73</v>
      </c>
      <c r="F104" s="26">
        <v>77764.035959422545</v>
      </c>
    </row>
    <row r="105" spans="2:6" x14ac:dyDescent="0.45">
      <c r="B105" s="26">
        <v>2019</v>
      </c>
      <c r="C105" s="26" t="s">
        <v>42</v>
      </c>
      <c r="D105" s="26" t="s">
        <v>82</v>
      </c>
      <c r="E105" s="26" t="s">
        <v>74</v>
      </c>
      <c r="F105" s="26">
        <v>233292.10787826762</v>
      </c>
    </row>
    <row r="106" spans="2:6" x14ac:dyDescent="0.45">
      <c r="B106" s="26">
        <v>2019</v>
      </c>
      <c r="C106" s="26" t="s">
        <v>42</v>
      </c>
      <c r="D106" s="26" t="s">
        <v>82</v>
      </c>
      <c r="E106" s="26" t="s">
        <v>75</v>
      </c>
      <c r="F106" s="26">
        <v>146379.36180597183</v>
      </c>
    </row>
    <row r="107" spans="2:6" x14ac:dyDescent="0.45">
      <c r="B107" s="26">
        <v>2019</v>
      </c>
      <c r="C107" s="26" t="s">
        <v>42</v>
      </c>
      <c r="D107" s="26" t="s">
        <v>83</v>
      </c>
      <c r="E107" s="26" t="s">
        <v>76</v>
      </c>
      <c r="F107" s="26">
        <v>56199.219264792759</v>
      </c>
    </row>
    <row r="108" spans="2:6" x14ac:dyDescent="0.45">
      <c r="B108" s="26">
        <v>2019</v>
      </c>
      <c r="C108" s="26" t="s">
        <v>42</v>
      </c>
      <c r="D108" s="26" t="s">
        <v>83</v>
      </c>
      <c r="E108" s="26" t="s">
        <v>77</v>
      </c>
      <c r="F108" s="26">
        <v>92327.288792159525</v>
      </c>
    </row>
    <row r="109" spans="2:6" x14ac:dyDescent="0.45">
      <c r="B109" s="26">
        <v>2019</v>
      </c>
      <c r="C109" s="26" t="s">
        <v>42</v>
      </c>
      <c r="D109" s="26" t="s">
        <v>83</v>
      </c>
      <c r="E109" s="26" t="s">
        <v>78</v>
      </c>
      <c r="F109" s="26">
        <v>92327.288792159525</v>
      </c>
    </row>
    <row r="110" spans="2:6" x14ac:dyDescent="0.45">
      <c r="B110" s="26">
        <v>2019</v>
      </c>
      <c r="C110" s="26" t="s">
        <v>42</v>
      </c>
      <c r="D110" s="26" t="s">
        <v>83</v>
      </c>
      <c r="E110" s="26" t="s">
        <v>79</v>
      </c>
      <c r="F110" s="26">
        <v>112398.43852958552</v>
      </c>
    </row>
    <row r="111" spans="2:6" x14ac:dyDescent="0.45">
      <c r="B111" s="26">
        <v>2019</v>
      </c>
      <c r="C111" s="26" t="s">
        <v>42</v>
      </c>
      <c r="D111" s="26" t="s">
        <v>83</v>
      </c>
      <c r="E111" s="26" t="s">
        <v>80</v>
      </c>
      <c r="F111" s="26">
        <v>48170.759369822357</v>
      </c>
    </row>
    <row r="112" spans="2:6" x14ac:dyDescent="0.45">
      <c r="B112" s="26">
        <v>2019</v>
      </c>
      <c r="C112" s="26" t="s">
        <v>42</v>
      </c>
      <c r="D112" s="26" t="s">
        <v>91</v>
      </c>
      <c r="E112" s="26" t="s">
        <v>81</v>
      </c>
      <c r="F112" s="26">
        <v>74683.347860189722</v>
      </c>
    </row>
    <row r="113" spans="2:6" x14ac:dyDescent="0.45">
      <c r="B113" s="26">
        <v>2016</v>
      </c>
      <c r="C113" s="26" t="s">
        <v>43</v>
      </c>
      <c r="D113" s="26" t="s">
        <v>82</v>
      </c>
      <c r="E113" s="26" t="s">
        <v>73</v>
      </c>
      <c r="F113" s="26">
        <v>265200</v>
      </c>
    </row>
    <row r="114" spans="2:6" x14ac:dyDescent="0.45">
      <c r="B114" s="26">
        <v>2016</v>
      </c>
      <c r="C114" s="26" t="s">
        <v>43</v>
      </c>
      <c r="D114" s="26" t="s">
        <v>82</v>
      </c>
      <c r="E114" s="26" t="s">
        <v>74</v>
      </c>
      <c r="F114" s="26">
        <v>795600</v>
      </c>
    </row>
    <row r="115" spans="2:6" x14ac:dyDescent="0.45">
      <c r="B115" s="26">
        <v>2016</v>
      </c>
      <c r="C115" s="26" t="s">
        <v>43</v>
      </c>
      <c r="D115" s="26" t="s">
        <v>82</v>
      </c>
      <c r="E115" s="26" t="s">
        <v>75</v>
      </c>
      <c r="F115" s="26">
        <v>499199.99999999994</v>
      </c>
    </row>
    <row r="116" spans="2:6" x14ac:dyDescent="0.45">
      <c r="B116" s="26">
        <v>2016</v>
      </c>
      <c r="C116" s="26" t="s">
        <v>43</v>
      </c>
      <c r="D116" s="26" t="s">
        <v>83</v>
      </c>
      <c r="E116" s="26" t="s">
        <v>76</v>
      </c>
      <c r="F116" s="26">
        <v>11199.999999999995</v>
      </c>
    </row>
    <row r="117" spans="2:6" x14ac:dyDescent="0.45">
      <c r="B117" s="26">
        <v>2016</v>
      </c>
      <c r="C117" s="26" t="s">
        <v>43</v>
      </c>
      <c r="D117" s="26" t="s">
        <v>83</v>
      </c>
      <c r="E117" s="26" t="s">
        <v>77</v>
      </c>
      <c r="F117" s="26">
        <v>18399.999999999989</v>
      </c>
    </row>
    <row r="118" spans="2:6" x14ac:dyDescent="0.45">
      <c r="B118" s="26">
        <v>2016</v>
      </c>
      <c r="C118" s="26" t="s">
        <v>43</v>
      </c>
      <c r="D118" s="26" t="s">
        <v>83</v>
      </c>
      <c r="E118" s="26" t="s">
        <v>78</v>
      </c>
      <c r="F118" s="26">
        <v>18399.999999999989</v>
      </c>
    </row>
    <row r="119" spans="2:6" x14ac:dyDescent="0.45">
      <c r="B119" s="26">
        <v>2016</v>
      </c>
      <c r="C119" s="26" t="s">
        <v>43</v>
      </c>
      <c r="D119" s="26" t="s">
        <v>83</v>
      </c>
      <c r="E119" s="26" t="s">
        <v>79</v>
      </c>
      <c r="F119" s="26">
        <v>22399.999999999989</v>
      </c>
    </row>
    <row r="120" spans="2:6" x14ac:dyDescent="0.45">
      <c r="B120" s="26">
        <v>2016</v>
      </c>
      <c r="C120" s="26" t="s">
        <v>43</v>
      </c>
      <c r="D120" s="26" t="s">
        <v>83</v>
      </c>
      <c r="E120" s="26" t="s">
        <v>80</v>
      </c>
      <c r="F120" s="26">
        <v>9599.9999999999945</v>
      </c>
    </row>
    <row r="121" spans="2:6" x14ac:dyDescent="0.45">
      <c r="B121" s="26">
        <v>2016</v>
      </c>
      <c r="C121" s="26" t="s">
        <v>43</v>
      </c>
      <c r="D121" s="26" t="s">
        <v>91</v>
      </c>
      <c r="E121" s="26" t="s">
        <v>81</v>
      </c>
      <c r="F121" s="26">
        <v>360000</v>
      </c>
    </row>
    <row r="122" spans="2:6" x14ac:dyDescent="0.45">
      <c r="B122" s="26">
        <v>2017</v>
      </c>
      <c r="C122" s="26" t="s">
        <v>43</v>
      </c>
      <c r="D122" s="26" t="s">
        <v>82</v>
      </c>
      <c r="E122" s="26" t="s">
        <v>73</v>
      </c>
      <c r="F122" s="26">
        <v>223145.55961106112</v>
      </c>
    </row>
    <row r="123" spans="2:6" x14ac:dyDescent="0.45">
      <c r="B123" s="26">
        <v>2017</v>
      </c>
      <c r="C123" s="26" t="s">
        <v>43</v>
      </c>
      <c r="D123" s="26" t="s">
        <v>82</v>
      </c>
      <c r="E123" s="26" t="s">
        <v>74</v>
      </c>
      <c r="F123" s="26">
        <v>669436.67883318337</v>
      </c>
    </row>
    <row r="124" spans="2:6" x14ac:dyDescent="0.45">
      <c r="B124" s="26">
        <v>2017</v>
      </c>
      <c r="C124" s="26" t="s">
        <v>43</v>
      </c>
      <c r="D124" s="26" t="s">
        <v>82</v>
      </c>
      <c r="E124" s="26" t="s">
        <v>75</v>
      </c>
      <c r="F124" s="26">
        <v>420038.70044435025</v>
      </c>
    </row>
    <row r="125" spans="2:6" x14ac:dyDescent="0.45">
      <c r="B125" s="26">
        <v>2017</v>
      </c>
      <c r="C125" s="26" t="s">
        <v>43</v>
      </c>
      <c r="D125" s="26" t="s">
        <v>83</v>
      </c>
      <c r="E125" s="26" t="s">
        <v>76</v>
      </c>
      <c r="F125" s="26">
        <v>80027.534661272395</v>
      </c>
    </row>
    <row r="126" spans="2:6" x14ac:dyDescent="0.45">
      <c r="B126" s="26">
        <v>2017</v>
      </c>
      <c r="C126" s="26" t="s">
        <v>43</v>
      </c>
      <c r="D126" s="26" t="s">
        <v>83</v>
      </c>
      <c r="E126" s="26" t="s">
        <v>77</v>
      </c>
      <c r="F126" s="26">
        <v>131473.80694351892</v>
      </c>
    </row>
    <row r="127" spans="2:6" x14ac:dyDescent="0.45">
      <c r="B127" s="26">
        <v>2017</v>
      </c>
      <c r="C127" s="26" t="s">
        <v>43</v>
      </c>
      <c r="D127" s="26" t="s">
        <v>83</v>
      </c>
      <c r="E127" s="26" t="s">
        <v>78</v>
      </c>
      <c r="F127" s="26">
        <v>131473.80694351892</v>
      </c>
    </row>
    <row r="128" spans="2:6" x14ac:dyDescent="0.45">
      <c r="B128" s="26">
        <v>2017</v>
      </c>
      <c r="C128" s="26" t="s">
        <v>43</v>
      </c>
      <c r="D128" s="26" t="s">
        <v>83</v>
      </c>
      <c r="E128" s="26" t="s">
        <v>79</v>
      </c>
      <c r="F128" s="26">
        <v>160055.06932254479</v>
      </c>
    </row>
    <row r="129" spans="2:6" x14ac:dyDescent="0.45">
      <c r="B129" s="26">
        <v>2017</v>
      </c>
      <c r="C129" s="26" t="s">
        <v>43</v>
      </c>
      <c r="D129" s="26" t="s">
        <v>83</v>
      </c>
      <c r="E129" s="26" t="s">
        <v>80</v>
      </c>
      <c r="F129" s="26">
        <v>68595.029709662049</v>
      </c>
    </row>
    <row r="130" spans="2:6" x14ac:dyDescent="0.45">
      <c r="B130" s="26">
        <v>2017</v>
      </c>
      <c r="C130" s="26" t="s">
        <v>43</v>
      </c>
      <c r="D130" s="26" t="s">
        <v>91</v>
      </c>
      <c r="E130" s="26" t="s">
        <v>81</v>
      </c>
      <c r="F130" s="26">
        <v>232884.36012539582</v>
      </c>
    </row>
    <row r="131" spans="2:6" x14ac:dyDescent="0.45">
      <c r="B131" s="26">
        <v>2018</v>
      </c>
      <c r="C131" s="26" t="s">
        <v>43</v>
      </c>
      <c r="D131" s="26" t="s">
        <v>82</v>
      </c>
      <c r="E131" s="26" t="s">
        <v>73</v>
      </c>
      <c r="F131" s="26">
        <v>208109.92453252521</v>
      </c>
    </row>
    <row r="132" spans="2:6" x14ac:dyDescent="0.45">
      <c r="B132" s="26">
        <v>2018</v>
      </c>
      <c r="C132" s="26" t="s">
        <v>43</v>
      </c>
      <c r="D132" s="26" t="s">
        <v>82</v>
      </c>
      <c r="E132" s="26" t="s">
        <v>74</v>
      </c>
      <c r="F132" s="26">
        <v>624329.77359757561</v>
      </c>
    </row>
    <row r="133" spans="2:6" x14ac:dyDescent="0.45">
      <c r="B133" s="26">
        <v>2018</v>
      </c>
      <c r="C133" s="26" t="s">
        <v>43</v>
      </c>
      <c r="D133" s="26" t="s">
        <v>82</v>
      </c>
      <c r="E133" s="26" t="s">
        <v>75</v>
      </c>
      <c r="F133" s="26">
        <v>391736.32853181206</v>
      </c>
    </row>
    <row r="134" spans="2:6" x14ac:dyDescent="0.45">
      <c r="B134" s="26">
        <v>2018</v>
      </c>
      <c r="C134" s="26" t="s">
        <v>43</v>
      </c>
      <c r="D134" s="26" t="s">
        <v>83</v>
      </c>
      <c r="E134" s="26" t="s">
        <v>76</v>
      </c>
      <c r="F134" s="26">
        <v>113178.53831402591</v>
      </c>
    </row>
    <row r="135" spans="2:6" x14ac:dyDescent="0.45">
      <c r="B135" s="26">
        <v>2018</v>
      </c>
      <c r="C135" s="26" t="s">
        <v>43</v>
      </c>
      <c r="D135" s="26" t="s">
        <v>83</v>
      </c>
      <c r="E135" s="26" t="s">
        <v>77</v>
      </c>
      <c r="F135" s="26">
        <v>185936.17008732827</v>
      </c>
    </row>
    <row r="136" spans="2:6" x14ac:dyDescent="0.45">
      <c r="B136" s="26">
        <v>2018</v>
      </c>
      <c r="C136" s="26" t="s">
        <v>43</v>
      </c>
      <c r="D136" s="26" t="s">
        <v>83</v>
      </c>
      <c r="E136" s="26" t="s">
        <v>78</v>
      </c>
      <c r="F136" s="26">
        <v>185936.17008732827</v>
      </c>
    </row>
    <row r="137" spans="2:6" x14ac:dyDescent="0.45">
      <c r="B137" s="26">
        <v>2018</v>
      </c>
      <c r="C137" s="26" t="s">
        <v>43</v>
      </c>
      <c r="D137" s="26" t="s">
        <v>83</v>
      </c>
      <c r="E137" s="26" t="s">
        <v>79</v>
      </c>
      <c r="F137" s="26">
        <v>226357.07662805181</v>
      </c>
    </row>
    <row r="138" spans="2:6" x14ac:dyDescent="0.45">
      <c r="B138" s="26">
        <v>2018</v>
      </c>
      <c r="C138" s="26" t="s">
        <v>43</v>
      </c>
      <c r="D138" s="26" t="s">
        <v>83</v>
      </c>
      <c r="E138" s="26" t="s">
        <v>80</v>
      </c>
      <c r="F138" s="26">
        <v>97010.175697736486</v>
      </c>
    </row>
    <row r="139" spans="2:6" x14ac:dyDescent="0.45">
      <c r="B139" s="26">
        <v>2018</v>
      </c>
      <c r="C139" s="26" t="s">
        <v>43</v>
      </c>
      <c r="D139" s="26" t="s">
        <v>91</v>
      </c>
      <c r="E139" s="26" t="s">
        <v>81</v>
      </c>
      <c r="F139" s="26">
        <v>277171.9305649614</v>
      </c>
    </row>
    <row r="140" spans="2:6" x14ac:dyDescent="0.45">
      <c r="B140" s="26">
        <v>2019</v>
      </c>
      <c r="C140" s="26" t="s">
        <v>43</v>
      </c>
      <c r="D140" s="26" t="s">
        <v>82</v>
      </c>
      <c r="E140" s="26" t="s">
        <v>73</v>
      </c>
      <c r="F140" s="26">
        <v>195513.46145821537</v>
      </c>
    </row>
    <row r="141" spans="2:6" x14ac:dyDescent="0.45">
      <c r="B141" s="26">
        <v>2019</v>
      </c>
      <c r="C141" s="26" t="s">
        <v>43</v>
      </c>
      <c r="D141" s="26" t="s">
        <v>82</v>
      </c>
      <c r="E141" s="26" t="s">
        <v>74</v>
      </c>
      <c r="F141" s="26">
        <v>586540.38437464612</v>
      </c>
    </row>
    <row r="142" spans="2:6" x14ac:dyDescent="0.45">
      <c r="B142" s="26">
        <v>2019</v>
      </c>
      <c r="C142" s="26" t="s">
        <v>43</v>
      </c>
      <c r="D142" s="26" t="s">
        <v>82</v>
      </c>
      <c r="E142" s="26" t="s">
        <v>75</v>
      </c>
      <c r="F142" s="26">
        <v>368025.33921546419</v>
      </c>
    </row>
    <row r="143" spans="2:6" x14ac:dyDescent="0.45">
      <c r="B143" s="26">
        <v>2019</v>
      </c>
      <c r="C143" s="26" t="s">
        <v>43</v>
      </c>
      <c r="D143" s="26" t="s">
        <v>83</v>
      </c>
      <c r="E143" s="26" t="s">
        <v>76</v>
      </c>
      <c r="F143" s="26">
        <v>171288.3892625166</v>
      </c>
    </row>
    <row r="144" spans="2:6" x14ac:dyDescent="0.45">
      <c r="B144" s="26">
        <v>2019</v>
      </c>
      <c r="C144" s="26" t="s">
        <v>43</v>
      </c>
      <c r="D144" s="26" t="s">
        <v>83</v>
      </c>
      <c r="E144" s="26" t="s">
        <v>77</v>
      </c>
      <c r="F144" s="26">
        <v>281402.35378842015</v>
      </c>
    </row>
    <row r="145" spans="2:6" x14ac:dyDescent="0.45">
      <c r="B145" s="26">
        <v>2019</v>
      </c>
      <c r="C145" s="26" t="s">
        <v>43</v>
      </c>
      <c r="D145" s="26" t="s">
        <v>83</v>
      </c>
      <c r="E145" s="26" t="s">
        <v>78</v>
      </c>
      <c r="F145" s="26">
        <v>281402.35378842015</v>
      </c>
    </row>
    <row r="146" spans="2:6" x14ac:dyDescent="0.45">
      <c r="B146" s="26">
        <v>2019</v>
      </c>
      <c r="C146" s="26" t="s">
        <v>43</v>
      </c>
      <c r="D146" s="26" t="s">
        <v>83</v>
      </c>
      <c r="E146" s="26" t="s">
        <v>79</v>
      </c>
      <c r="F146" s="26">
        <v>342576.77852503321</v>
      </c>
    </row>
    <row r="147" spans="2:6" x14ac:dyDescent="0.45">
      <c r="B147" s="26">
        <v>2019</v>
      </c>
      <c r="C147" s="26" t="s">
        <v>43</v>
      </c>
      <c r="D147" s="26" t="s">
        <v>83</v>
      </c>
      <c r="E147" s="26" t="s">
        <v>80</v>
      </c>
      <c r="F147" s="26">
        <v>146818.61936787138</v>
      </c>
    </row>
    <row r="148" spans="2:6" x14ac:dyDescent="0.45">
      <c r="B148" s="26">
        <v>2019</v>
      </c>
      <c r="C148" s="26" t="s">
        <v>43</v>
      </c>
      <c r="D148" s="26" t="s">
        <v>91</v>
      </c>
      <c r="E148" s="26" t="s">
        <v>81</v>
      </c>
      <c r="F148" s="26">
        <v>73409.309683935688</v>
      </c>
    </row>
    <row r="149" spans="2:6" x14ac:dyDescent="0.45">
      <c r="B149" s="26">
        <v>2016</v>
      </c>
      <c r="C149" s="26" t="s">
        <v>44</v>
      </c>
      <c r="D149" s="26" t="s">
        <v>82</v>
      </c>
      <c r="E149" s="26" t="s">
        <v>73</v>
      </c>
      <c r="F149" s="26">
        <v>0</v>
      </c>
    </row>
    <row r="150" spans="2:6" x14ac:dyDescent="0.45">
      <c r="B150" s="26">
        <v>2016</v>
      </c>
      <c r="C150" s="26" t="s">
        <v>44</v>
      </c>
      <c r="D150" s="26" t="s">
        <v>82</v>
      </c>
      <c r="E150" s="26" t="s">
        <v>74</v>
      </c>
      <c r="F150" s="26">
        <v>0</v>
      </c>
    </row>
    <row r="151" spans="2:6" x14ac:dyDescent="0.45">
      <c r="B151" s="26">
        <v>2016</v>
      </c>
      <c r="C151" s="26" t="s">
        <v>44</v>
      </c>
      <c r="D151" s="26" t="s">
        <v>82</v>
      </c>
      <c r="E151" s="26" t="s">
        <v>75</v>
      </c>
      <c r="F151" s="26">
        <v>0</v>
      </c>
    </row>
    <row r="152" spans="2:6" x14ac:dyDescent="0.45">
      <c r="B152" s="26">
        <v>2016</v>
      </c>
      <c r="C152" s="26" t="s">
        <v>44</v>
      </c>
      <c r="D152" s="26" t="s">
        <v>83</v>
      </c>
      <c r="E152" s="26" t="s">
        <v>76</v>
      </c>
      <c r="F152" s="26">
        <v>0</v>
      </c>
    </row>
    <row r="153" spans="2:6" x14ac:dyDescent="0.45">
      <c r="B153" s="26">
        <v>2016</v>
      </c>
      <c r="C153" s="26" t="s">
        <v>44</v>
      </c>
      <c r="D153" s="26" t="s">
        <v>83</v>
      </c>
      <c r="E153" s="26" t="s">
        <v>77</v>
      </c>
      <c r="F153" s="26">
        <v>0</v>
      </c>
    </row>
    <row r="154" spans="2:6" x14ac:dyDescent="0.45">
      <c r="B154" s="26">
        <v>2016</v>
      </c>
      <c r="C154" s="26" t="s">
        <v>44</v>
      </c>
      <c r="D154" s="26" t="s">
        <v>83</v>
      </c>
      <c r="E154" s="26" t="s">
        <v>78</v>
      </c>
      <c r="F154" s="26">
        <v>0</v>
      </c>
    </row>
    <row r="155" spans="2:6" x14ac:dyDescent="0.45">
      <c r="B155" s="26">
        <v>2016</v>
      </c>
      <c r="C155" s="26" t="s">
        <v>44</v>
      </c>
      <c r="D155" s="26" t="s">
        <v>83</v>
      </c>
      <c r="E155" s="26" t="s">
        <v>79</v>
      </c>
      <c r="F155" s="26">
        <v>0</v>
      </c>
    </row>
    <row r="156" spans="2:6" x14ac:dyDescent="0.45">
      <c r="B156" s="26">
        <v>2016</v>
      </c>
      <c r="C156" s="26" t="s">
        <v>44</v>
      </c>
      <c r="D156" s="26" t="s">
        <v>83</v>
      </c>
      <c r="E156" s="26" t="s">
        <v>80</v>
      </c>
      <c r="F156" s="26">
        <v>0</v>
      </c>
    </row>
    <row r="157" spans="2:6" x14ac:dyDescent="0.45">
      <c r="B157" s="26">
        <v>2016</v>
      </c>
      <c r="C157" s="26" t="s">
        <v>44</v>
      </c>
      <c r="D157" s="26" t="s">
        <v>91</v>
      </c>
      <c r="E157" s="26" t="s">
        <v>81</v>
      </c>
      <c r="F157" s="26">
        <v>0</v>
      </c>
    </row>
    <row r="158" spans="2:6" x14ac:dyDescent="0.45">
      <c r="B158" s="26">
        <v>2017</v>
      </c>
      <c r="C158" s="26" t="s">
        <v>44</v>
      </c>
      <c r="D158" s="26" t="s">
        <v>82</v>
      </c>
      <c r="E158" s="26" t="s">
        <v>73</v>
      </c>
      <c r="F158" s="26">
        <v>0</v>
      </c>
    </row>
    <row r="159" spans="2:6" x14ac:dyDescent="0.45">
      <c r="B159" s="26">
        <v>2017</v>
      </c>
      <c r="C159" s="26" t="s">
        <v>44</v>
      </c>
      <c r="D159" s="26" t="s">
        <v>82</v>
      </c>
      <c r="E159" s="26" t="s">
        <v>74</v>
      </c>
      <c r="F159" s="26">
        <v>0</v>
      </c>
    </row>
    <row r="160" spans="2:6" x14ac:dyDescent="0.45">
      <c r="B160" s="26">
        <v>2017</v>
      </c>
      <c r="C160" s="26" t="s">
        <v>44</v>
      </c>
      <c r="D160" s="26" t="s">
        <v>82</v>
      </c>
      <c r="E160" s="26" t="s">
        <v>75</v>
      </c>
      <c r="F160" s="26">
        <v>0</v>
      </c>
    </row>
    <row r="161" spans="2:6" x14ac:dyDescent="0.45">
      <c r="B161" s="26">
        <v>2017</v>
      </c>
      <c r="C161" s="26" t="s">
        <v>44</v>
      </c>
      <c r="D161" s="26" t="s">
        <v>83</v>
      </c>
      <c r="E161" s="26" t="s">
        <v>76</v>
      </c>
      <c r="F161" s="26">
        <v>0</v>
      </c>
    </row>
    <row r="162" spans="2:6" x14ac:dyDescent="0.45">
      <c r="B162" s="26">
        <v>2017</v>
      </c>
      <c r="C162" s="26" t="s">
        <v>44</v>
      </c>
      <c r="D162" s="26" t="s">
        <v>83</v>
      </c>
      <c r="E162" s="26" t="s">
        <v>77</v>
      </c>
      <c r="F162" s="26">
        <v>0</v>
      </c>
    </row>
    <row r="163" spans="2:6" x14ac:dyDescent="0.45">
      <c r="B163" s="26">
        <v>2017</v>
      </c>
      <c r="C163" s="26" t="s">
        <v>44</v>
      </c>
      <c r="D163" s="26" t="s">
        <v>83</v>
      </c>
      <c r="E163" s="26" t="s">
        <v>78</v>
      </c>
      <c r="F163" s="26">
        <v>0</v>
      </c>
    </row>
    <row r="164" spans="2:6" x14ac:dyDescent="0.45">
      <c r="B164" s="26">
        <v>2017</v>
      </c>
      <c r="C164" s="26" t="s">
        <v>44</v>
      </c>
      <c r="D164" s="26" t="s">
        <v>83</v>
      </c>
      <c r="E164" s="26" t="s">
        <v>79</v>
      </c>
      <c r="F164" s="26">
        <v>0</v>
      </c>
    </row>
    <row r="165" spans="2:6" x14ac:dyDescent="0.45">
      <c r="B165" s="26">
        <v>2017</v>
      </c>
      <c r="C165" s="26" t="s">
        <v>44</v>
      </c>
      <c r="D165" s="26" t="s">
        <v>83</v>
      </c>
      <c r="E165" s="26" t="s">
        <v>80</v>
      </c>
      <c r="F165" s="26">
        <v>0</v>
      </c>
    </row>
    <row r="166" spans="2:6" x14ac:dyDescent="0.45">
      <c r="B166" s="26">
        <v>2017</v>
      </c>
      <c r="C166" s="26" t="s">
        <v>44</v>
      </c>
      <c r="D166" s="26" t="s">
        <v>91</v>
      </c>
      <c r="E166" s="26" t="s">
        <v>81</v>
      </c>
      <c r="F166" s="26">
        <v>0</v>
      </c>
    </row>
    <row r="167" spans="2:6" x14ac:dyDescent="0.45">
      <c r="B167" s="26">
        <v>2018</v>
      </c>
      <c r="C167" s="26" t="s">
        <v>44</v>
      </c>
      <c r="D167" s="26" t="s">
        <v>82</v>
      </c>
      <c r="E167" s="26" t="s">
        <v>73</v>
      </c>
      <c r="F167" s="26">
        <v>59160.000000000007</v>
      </c>
    </row>
    <row r="168" spans="2:6" x14ac:dyDescent="0.45">
      <c r="B168" s="26">
        <v>2018</v>
      </c>
      <c r="C168" s="26" t="s">
        <v>44</v>
      </c>
      <c r="D168" s="26" t="s">
        <v>82</v>
      </c>
      <c r="E168" s="26" t="s">
        <v>74</v>
      </c>
      <c r="F168" s="26">
        <v>177480</v>
      </c>
    </row>
    <row r="169" spans="2:6" x14ac:dyDescent="0.45">
      <c r="B169" s="26">
        <v>2018</v>
      </c>
      <c r="C169" s="26" t="s">
        <v>44</v>
      </c>
      <c r="D169" s="26" t="s">
        <v>82</v>
      </c>
      <c r="E169" s="26" t="s">
        <v>75</v>
      </c>
      <c r="F169" s="26">
        <v>111359.99999999999</v>
      </c>
    </row>
    <row r="170" spans="2:6" x14ac:dyDescent="0.45">
      <c r="B170" s="26">
        <v>2018</v>
      </c>
      <c r="C170" s="26" t="s">
        <v>44</v>
      </c>
      <c r="D170" s="26" t="s">
        <v>83</v>
      </c>
      <c r="E170" s="26" t="s">
        <v>76</v>
      </c>
      <c r="F170" s="26">
        <v>26880.000000000007</v>
      </c>
    </row>
    <row r="171" spans="2:6" x14ac:dyDescent="0.45">
      <c r="B171" s="26">
        <v>2018</v>
      </c>
      <c r="C171" s="26" t="s">
        <v>44</v>
      </c>
      <c r="D171" s="26" t="s">
        <v>83</v>
      </c>
      <c r="E171" s="26" t="s">
        <v>77</v>
      </c>
      <c r="F171" s="26">
        <v>44160.000000000007</v>
      </c>
    </row>
    <row r="172" spans="2:6" x14ac:dyDescent="0.45">
      <c r="B172" s="26">
        <v>2018</v>
      </c>
      <c r="C172" s="26" t="s">
        <v>44</v>
      </c>
      <c r="D172" s="26" t="s">
        <v>83</v>
      </c>
      <c r="E172" s="26" t="s">
        <v>78</v>
      </c>
      <c r="F172" s="26">
        <v>44160.000000000007</v>
      </c>
    </row>
    <row r="173" spans="2:6" x14ac:dyDescent="0.45">
      <c r="B173" s="26">
        <v>2018</v>
      </c>
      <c r="C173" s="26" t="s">
        <v>44</v>
      </c>
      <c r="D173" s="26" t="s">
        <v>83</v>
      </c>
      <c r="E173" s="26" t="s">
        <v>79</v>
      </c>
      <c r="F173" s="26">
        <v>53760.000000000015</v>
      </c>
    </row>
    <row r="174" spans="2:6" x14ac:dyDescent="0.45">
      <c r="B174" s="26">
        <v>2018</v>
      </c>
      <c r="C174" s="26" t="s">
        <v>44</v>
      </c>
      <c r="D174" s="26" t="s">
        <v>83</v>
      </c>
      <c r="E174" s="26" t="s">
        <v>80</v>
      </c>
      <c r="F174" s="26">
        <v>23040.000000000004</v>
      </c>
    </row>
    <row r="175" spans="2:6" x14ac:dyDescent="0.45">
      <c r="B175" s="26">
        <v>2018</v>
      </c>
      <c r="C175" s="26" t="s">
        <v>44</v>
      </c>
      <c r="D175" s="26" t="s">
        <v>91</v>
      </c>
      <c r="E175" s="26" t="s">
        <v>81</v>
      </c>
      <c r="F175" s="26">
        <v>60000</v>
      </c>
    </row>
    <row r="176" spans="2:6" x14ac:dyDescent="0.45">
      <c r="B176" s="26">
        <v>2019</v>
      </c>
      <c r="C176" s="26" t="s">
        <v>44</v>
      </c>
      <c r="D176" s="26" t="s">
        <v>82</v>
      </c>
      <c r="E176" s="26" t="s">
        <v>73</v>
      </c>
      <c r="F176" s="26">
        <v>65025.000000000007</v>
      </c>
    </row>
    <row r="177" spans="2:6" x14ac:dyDescent="0.45">
      <c r="B177" s="26">
        <v>2019</v>
      </c>
      <c r="C177" s="26" t="s">
        <v>44</v>
      </c>
      <c r="D177" s="26" t="s">
        <v>82</v>
      </c>
      <c r="E177" s="26" t="s">
        <v>74</v>
      </c>
      <c r="F177" s="26">
        <v>195075</v>
      </c>
    </row>
    <row r="178" spans="2:6" x14ac:dyDescent="0.45">
      <c r="B178" s="26">
        <v>2019</v>
      </c>
      <c r="C178" s="26" t="s">
        <v>44</v>
      </c>
      <c r="D178" s="26" t="s">
        <v>82</v>
      </c>
      <c r="E178" s="26" t="s">
        <v>75</v>
      </c>
      <c r="F178" s="26">
        <v>122399.99999999999</v>
      </c>
    </row>
    <row r="179" spans="2:6" x14ac:dyDescent="0.45">
      <c r="B179" s="26">
        <v>2019</v>
      </c>
      <c r="C179" s="26" t="s">
        <v>44</v>
      </c>
      <c r="D179" s="26" t="s">
        <v>83</v>
      </c>
      <c r="E179" s="26" t="s">
        <v>76</v>
      </c>
      <c r="F179" s="26">
        <v>64260.000000000015</v>
      </c>
    </row>
    <row r="180" spans="2:6" x14ac:dyDescent="0.45">
      <c r="B180" s="26">
        <v>2019</v>
      </c>
      <c r="C180" s="26" t="s">
        <v>44</v>
      </c>
      <c r="D180" s="26" t="s">
        <v>83</v>
      </c>
      <c r="E180" s="26" t="s">
        <v>77</v>
      </c>
      <c r="F180" s="26">
        <v>105570.00000000001</v>
      </c>
    </row>
    <row r="181" spans="2:6" x14ac:dyDescent="0.45">
      <c r="B181" s="26">
        <v>2019</v>
      </c>
      <c r="C181" s="26" t="s">
        <v>44</v>
      </c>
      <c r="D181" s="26" t="s">
        <v>83</v>
      </c>
      <c r="E181" s="26" t="s">
        <v>78</v>
      </c>
      <c r="F181" s="26">
        <v>105570.00000000001</v>
      </c>
    </row>
    <row r="182" spans="2:6" x14ac:dyDescent="0.45">
      <c r="B182" s="26">
        <v>2019</v>
      </c>
      <c r="C182" s="26" t="s">
        <v>44</v>
      </c>
      <c r="D182" s="26" t="s">
        <v>83</v>
      </c>
      <c r="E182" s="26" t="s">
        <v>79</v>
      </c>
      <c r="F182" s="26">
        <v>128520.00000000003</v>
      </c>
    </row>
    <row r="183" spans="2:6" x14ac:dyDescent="0.45">
      <c r="B183" s="26">
        <v>2019</v>
      </c>
      <c r="C183" s="26" t="s">
        <v>44</v>
      </c>
      <c r="D183" s="26" t="s">
        <v>83</v>
      </c>
      <c r="E183" s="26" t="s">
        <v>80</v>
      </c>
      <c r="F183" s="26">
        <v>55080.000000000007</v>
      </c>
    </row>
    <row r="184" spans="2:6" x14ac:dyDescent="0.45">
      <c r="B184" s="26">
        <v>2019</v>
      </c>
      <c r="C184" s="26" t="s">
        <v>44</v>
      </c>
      <c r="D184" s="26" t="s">
        <v>91</v>
      </c>
      <c r="E184" s="26" t="s">
        <v>81</v>
      </c>
      <c r="F184" s="26">
        <v>8500</v>
      </c>
    </row>
    <row r="185" spans="2:6" x14ac:dyDescent="0.45">
      <c r="B185" s="26">
        <v>2016</v>
      </c>
      <c r="C185" s="26" t="s">
        <v>45</v>
      </c>
      <c r="D185" s="26" t="s">
        <v>82</v>
      </c>
      <c r="E185" s="26" t="s">
        <v>73</v>
      </c>
      <c r="F185" s="26">
        <v>191250</v>
      </c>
    </row>
    <row r="186" spans="2:6" x14ac:dyDescent="0.45">
      <c r="B186" s="26">
        <v>2016</v>
      </c>
      <c r="C186" s="26" t="s">
        <v>45</v>
      </c>
      <c r="D186" s="26" t="s">
        <v>82</v>
      </c>
      <c r="E186" s="26" t="s">
        <v>74</v>
      </c>
      <c r="F186" s="26">
        <v>573750</v>
      </c>
    </row>
    <row r="187" spans="2:6" x14ac:dyDescent="0.45">
      <c r="B187" s="26">
        <v>2016</v>
      </c>
      <c r="C187" s="26" t="s">
        <v>45</v>
      </c>
      <c r="D187" s="26" t="s">
        <v>82</v>
      </c>
      <c r="E187" s="26" t="s">
        <v>75</v>
      </c>
      <c r="F187" s="26">
        <v>359999.99999999994</v>
      </c>
    </row>
    <row r="188" spans="2:6" x14ac:dyDescent="0.45">
      <c r="B188" s="26">
        <v>2016</v>
      </c>
      <c r="C188" s="26" t="s">
        <v>45</v>
      </c>
      <c r="D188" s="26" t="s">
        <v>83</v>
      </c>
      <c r="E188" s="26" t="s">
        <v>76</v>
      </c>
      <c r="F188" s="26">
        <v>16800</v>
      </c>
    </row>
    <row r="189" spans="2:6" x14ac:dyDescent="0.45">
      <c r="B189" s="26">
        <v>2016</v>
      </c>
      <c r="C189" s="26" t="s">
        <v>45</v>
      </c>
      <c r="D189" s="26" t="s">
        <v>83</v>
      </c>
      <c r="E189" s="26" t="s">
        <v>77</v>
      </c>
      <c r="F189" s="26">
        <v>27599.999999999996</v>
      </c>
    </row>
    <row r="190" spans="2:6" x14ac:dyDescent="0.45">
      <c r="B190" s="26">
        <v>2016</v>
      </c>
      <c r="C190" s="26" t="s">
        <v>45</v>
      </c>
      <c r="D190" s="26" t="s">
        <v>83</v>
      </c>
      <c r="E190" s="26" t="s">
        <v>78</v>
      </c>
      <c r="F190" s="26">
        <v>27599.999999999996</v>
      </c>
    </row>
    <row r="191" spans="2:6" x14ac:dyDescent="0.45">
      <c r="B191" s="26">
        <v>2016</v>
      </c>
      <c r="C191" s="26" t="s">
        <v>45</v>
      </c>
      <c r="D191" s="26" t="s">
        <v>83</v>
      </c>
      <c r="E191" s="26" t="s">
        <v>79</v>
      </c>
      <c r="F191" s="26">
        <v>33600</v>
      </c>
    </row>
    <row r="192" spans="2:6" x14ac:dyDescent="0.45">
      <c r="B192" s="26">
        <v>2016</v>
      </c>
      <c r="C192" s="26" t="s">
        <v>45</v>
      </c>
      <c r="D192" s="26" t="s">
        <v>83</v>
      </c>
      <c r="E192" s="26" t="s">
        <v>80</v>
      </c>
      <c r="F192" s="26">
        <v>14399.999999999998</v>
      </c>
    </row>
    <row r="193" spans="2:6" x14ac:dyDescent="0.45">
      <c r="B193" s="26">
        <v>2016</v>
      </c>
      <c r="C193" s="26" t="s">
        <v>45</v>
      </c>
      <c r="D193" s="26" t="s">
        <v>91</v>
      </c>
      <c r="E193" s="26" t="s">
        <v>81</v>
      </c>
      <c r="F193" s="26">
        <v>255000.00000000003</v>
      </c>
    </row>
    <row r="194" spans="2:6" x14ac:dyDescent="0.45">
      <c r="B194" s="26">
        <v>2017</v>
      </c>
      <c r="C194" s="26" t="s">
        <v>45</v>
      </c>
      <c r="D194" s="26" t="s">
        <v>82</v>
      </c>
      <c r="E194" s="26" t="s">
        <v>73</v>
      </c>
      <c r="F194" s="26">
        <v>180156.46503412849</v>
      </c>
    </row>
    <row r="195" spans="2:6" x14ac:dyDescent="0.45">
      <c r="B195" s="26">
        <v>2017</v>
      </c>
      <c r="C195" s="26" t="s">
        <v>45</v>
      </c>
      <c r="D195" s="26" t="s">
        <v>82</v>
      </c>
      <c r="E195" s="26" t="s">
        <v>74</v>
      </c>
      <c r="F195" s="26">
        <v>540469.39510238543</v>
      </c>
    </row>
    <row r="196" spans="2:6" x14ac:dyDescent="0.45">
      <c r="B196" s="26">
        <v>2017</v>
      </c>
      <c r="C196" s="26" t="s">
        <v>45</v>
      </c>
      <c r="D196" s="26" t="s">
        <v>82</v>
      </c>
      <c r="E196" s="26" t="s">
        <v>75</v>
      </c>
      <c r="F196" s="26">
        <v>339118.05182894767</v>
      </c>
    </row>
    <row r="197" spans="2:6" x14ac:dyDescent="0.45">
      <c r="B197" s="26">
        <v>2017</v>
      </c>
      <c r="C197" s="26" t="s">
        <v>45</v>
      </c>
      <c r="D197" s="26" t="s">
        <v>83</v>
      </c>
      <c r="E197" s="26" t="s">
        <v>76</v>
      </c>
      <c r="F197" s="26">
        <v>46502.195539976972</v>
      </c>
    </row>
    <row r="198" spans="2:6" x14ac:dyDescent="0.45">
      <c r="B198" s="26">
        <v>2017</v>
      </c>
      <c r="C198" s="26" t="s">
        <v>45</v>
      </c>
      <c r="D198" s="26" t="s">
        <v>83</v>
      </c>
      <c r="E198" s="26" t="s">
        <v>77</v>
      </c>
      <c r="F198" s="26">
        <v>76396.464101390739</v>
      </c>
    </row>
    <row r="199" spans="2:6" x14ac:dyDescent="0.45">
      <c r="B199" s="26">
        <v>2017</v>
      </c>
      <c r="C199" s="26" t="s">
        <v>45</v>
      </c>
      <c r="D199" s="26" t="s">
        <v>83</v>
      </c>
      <c r="E199" s="26" t="s">
        <v>78</v>
      </c>
      <c r="F199" s="26">
        <v>76396.464101390739</v>
      </c>
    </row>
    <row r="200" spans="2:6" x14ac:dyDescent="0.45">
      <c r="B200" s="26">
        <v>2017</v>
      </c>
      <c r="C200" s="26" t="s">
        <v>45</v>
      </c>
      <c r="D200" s="26" t="s">
        <v>83</v>
      </c>
      <c r="E200" s="26" t="s">
        <v>79</v>
      </c>
      <c r="F200" s="26">
        <v>93004.391079953944</v>
      </c>
    </row>
    <row r="201" spans="2:6" x14ac:dyDescent="0.45">
      <c r="B201" s="26">
        <v>2017</v>
      </c>
      <c r="C201" s="26" t="s">
        <v>45</v>
      </c>
      <c r="D201" s="26" t="s">
        <v>83</v>
      </c>
      <c r="E201" s="26" t="s">
        <v>80</v>
      </c>
      <c r="F201" s="26">
        <v>39859.024748551688</v>
      </c>
    </row>
    <row r="202" spans="2:6" x14ac:dyDescent="0.45">
      <c r="B202" s="26">
        <v>2017</v>
      </c>
      <c r="C202" s="26" t="s">
        <v>45</v>
      </c>
      <c r="D202" s="26" t="s">
        <v>91</v>
      </c>
      <c r="E202" s="26" t="s">
        <v>81</v>
      </c>
      <c r="F202" s="26">
        <v>189804.87975500803</v>
      </c>
    </row>
    <row r="203" spans="2:6" x14ac:dyDescent="0.45">
      <c r="B203" s="26">
        <v>2018</v>
      </c>
      <c r="C203" s="26" t="s">
        <v>45</v>
      </c>
      <c r="D203" s="26" t="s">
        <v>82</v>
      </c>
      <c r="E203" s="26" t="s">
        <v>73</v>
      </c>
      <c r="F203" s="26">
        <v>32912.166149518394</v>
      </c>
    </row>
    <row r="204" spans="2:6" x14ac:dyDescent="0.45">
      <c r="B204" s="26">
        <v>2018</v>
      </c>
      <c r="C204" s="26" t="s">
        <v>45</v>
      </c>
      <c r="D204" s="26" t="s">
        <v>82</v>
      </c>
      <c r="E204" s="26" t="s">
        <v>74</v>
      </c>
      <c r="F204" s="26">
        <v>98736.498448555183</v>
      </c>
    </row>
    <row r="205" spans="2:6" x14ac:dyDescent="0.45">
      <c r="B205" s="26">
        <v>2018</v>
      </c>
      <c r="C205" s="26" t="s">
        <v>45</v>
      </c>
      <c r="D205" s="26" t="s">
        <v>82</v>
      </c>
      <c r="E205" s="26" t="s">
        <v>75</v>
      </c>
      <c r="F205" s="26">
        <v>61952.312752034617</v>
      </c>
    </row>
    <row r="206" spans="2:6" x14ac:dyDescent="0.45">
      <c r="B206" s="26">
        <v>2018</v>
      </c>
      <c r="C206" s="26" t="s">
        <v>45</v>
      </c>
      <c r="D206" s="26" t="s">
        <v>83</v>
      </c>
      <c r="E206" s="26" t="s">
        <v>76</v>
      </c>
      <c r="F206" s="26">
        <v>20195.239205932859</v>
      </c>
    </row>
    <row r="207" spans="2:6" x14ac:dyDescent="0.45">
      <c r="B207" s="26">
        <v>2018</v>
      </c>
      <c r="C207" s="26" t="s">
        <v>45</v>
      </c>
      <c r="D207" s="26" t="s">
        <v>83</v>
      </c>
      <c r="E207" s="26" t="s">
        <v>77</v>
      </c>
      <c r="F207" s="26">
        <v>33177.892981175406</v>
      </c>
    </row>
    <row r="208" spans="2:6" x14ac:dyDescent="0.45">
      <c r="B208" s="26">
        <v>2018</v>
      </c>
      <c r="C208" s="26" t="s">
        <v>45</v>
      </c>
      <c r="D208" s="26" t="s">
        <v>83</v>
      </c>
      <c r="E208" s="26" t="s">
        <v>78</v>
      </c>
      <c r="F208" s="26">
        <v>33177.892981175406</v>
      </c>
    </row>
    <row r="209" spans="2:6" x14ac:dyDescent="0.45">
      <c r="B209" s="26">
        <v>2018</v>
      </c>
      <c r="C209" s="26" t="s">
        <v>45</v>
      </c>
      <c r="D209" s="26" t="s">
        <v>83</v>
      </c>
      <c r="E209" s="26" t="s">
        <v>79</v>
      </c>
      <c r="F209" s="26">
        <v>40390.478411865719</v>
      </c>
    </row>
    <row r="210" spans="2:6" x14ac:dyDescent="0.45">
      <c r="B210" s="26">
        <v>2018</v>
      </c>
      <c r="C210" s="26" t="s">
        <v>45</v>
      </c>
      <c r="D210" s="26" t="s">
        <v>83</v>
      </c>
      <c r="E210" s="26" t="s">
        <v>80</v>
      </c>
      <c r="F210" s="26">
        <v>17310.205033656734</v>
      </c>
    </row>
    <row r="211" spans="2:6" x14ac:dyDescent="0.45">
      <c r="B211" s="26">
        <v>2018</v>
      </c>
      <c r="C211" s="26" t="s">
        <v>45</v>
      </c>
      <c r="D211" s="26" t="s">
        <v>91</v>
      </c>
      <c r="E211" s="26" t="s">
        <v>81</v>
      </c>
      <c r="F211" s="26">
        <v>41757.073546101768</v>
      </c>
    </row>
    <row r="212" spans="2:6" x14ac:dyDescent="0.45">
      <c r="B212" s="26">
        <v>2019</v>
      </c>
      <c r="C212" s="26" t="s">
        <v>45</v>
      </c>
      <c r="D212" s="26" t="s">
        <v>82</v>
      </c>
      <c r="E212" s="26" t="s">
        <v>73</v>
      </c>
      <c r="F212" s="26">
        <v>0</v>
      </c>
    </row>
    <row r="213" spans="2:6" x14ac:dyDescent="0.45">
      <c r="B213" s="26">
        <v>2019</v>
      </c>
      <c r="C213" s="26" t="s">
        <v>45</v>
      </c>
      <c r="D213" s="26" t="s">
        <v>82</v>
      </c>
      <c r="E213" s="26" t="s">
        <v>74</v>
      </c>
      <c r="F213" s="26">
        <v>0</v>
      </c>
    </row>
    <row r="214" spans="2:6" x14ac:dyDescent="0.45">
      <c r="B214" s="26">
        <v>2019</v>
      </c>
      <c r="C214" s="26" t="s">
        <v>45</v>
      </c>
      <c r="D214" s="26" t="s">
        <v>82</v>
      </c>
      <c r="E214" s="26" t="s">
        <v>75</v>
      </c>
      <c r="F214" s="26">
        <v>0</v>
      </c>
    </row>
    <row r="215" spans="2:6" x14ac:dyDescent="0.45">
      <c r="B215" s="26">
        <v>2019</v>
      </c>
      <c r="C215" s="26" t="s">
        <v>45</v>
      </c>
      <c r="D215" s="26" t="s">
        <v>83</v>
      </c>
      <c r="E215" s="26" t="s">
        <v>76</v>
      </c>
      <c r="F215" s="26">
        <v>0</v>
      </c>
    </row>
    <row r="216" spans="2:6" x14ac:dyDescent="0.45">
      <c r="B216" s="26">
        <v>2019</v>
      </c>
      <c r="C216" s="26" t="s">
        <v>45</v>
      </c>
      <c r="D216" s="26" t="s">
        <v>83</v>
      </c>
      <c r="E216" s="26" t="s">
        <v>77</v>
      </c>
      <c r="F216" s="26">
        <v>0</v>
      </c>
    </row>
    <row r="217" spans="2:6" x14ac:dyDescent="0.45">
      <c r="B217" s="26">
        <v>2019</v>
      </c>
      <c r="C217" s="26" t="s">
        <v>45</v>
      </c>
      <c r="D217" s="26" t="s">
        <v>83</v>
      </c>
      <c r="E217" s="26" t="s">
        <v>78</v>
      </c>
      <c r="F217" s="26">
        <v>0</v>
      </c>
    </row>
    <row r="218" spans="2:6" x14ac:dyDescent="0.45">
      <c r="B218" s="26">
        <v>2019</v>
      </c>
      <c r="C218" s="26" t="s">
        <v>45</v>
      </c>
      <c r="D218" s="26" t="s">
        <v>83</v>
      </c>
      <c r="E218" s="26" t="s">
        <v>79</v>
      </c>
      <c r="F218" s="26">
        <v>0</v>
      </c>
    </row>
    <row r="219" spans="2:6" x14ac:dyDescent="0.45">
      <c r="B219" s="26">
        <v>2019</v>
      </c>
      <c r="C219" s="26" t="s">
        <v>45</v>
      </c>
      <c r="D219" s="26" t="s">
        <v>83</v>
      </c>
      <c r="E219" s="26" t="s">
        <v>80</v>
      </c>
      <c r="F219" s="26">
        <v>0</v>
      </c>
    </row>
    <row r="220" spans="2:6" x14ac:dyDescent="0.45">
      <c r="B220" s="26">
        <v>2019</v>
      </c>
      <c r="C220" s="26" t="s">
        <v>45</v>
      </c>
      <c r="D220" s="26" t="s">
        <v>91</v>
      </c>
      <c r="E220" s="26" t="s">
        <v>81</v>
      </c>
      <c r="F220" s="26">
        <v>0</v>
      </c>
    </row>
    <row r="221" spans="2:6" x14ac:dyDescent="0.45">
      <c r="B221" s="26">
        <v>2016</v>
      </c>
      <c r="C221" s="26" t="s">
        <v>46</v>
      </c>
      <c r="D221" s="26" t="s">
        <v>82</v>
      </c>
      <c r="E221" s="26" t="s">
        <v>73</v>
      </c>
      <c r="F221" s="26">
        <v>157080</v>
      </c>
    </row>
    <row r="222" spans="2:6" x14ac:dyDescent="0.45">
      <c r="B222" s="26">
        <v>2016</v>
      </c>
      <c r="C222" s="26" t="s">
        <v>46</v>
      </c>
      <c r="D222" s="26" t="s">
        <v>82</v>
      </c>
      <c r="E222" s="26" t="s">
        <v>74</v>
      </c>
      <c r="F222" s="26">
        <v>471240</v>
      </c>
    </row>
    <row r="223" spans="2:6" x14ac:dyDescent="0.45">
      <c r="B223" s="26">
        <v>2016</v>
      </c>
      <c r="C223" s="26" t="s">
        <v>46</v>
      </c>
      <c r="D223" s="26" t="s">
        <v>82</v>
      </c>
      <c r="E223" s="26" t="s">
        <v>75</v>
      </c>
      <c r="F223" s="26">
        <v>295679.99999999994</v>
      </c>
    </row>
    <row r="224" spans="2:6" x14ac:dyDescent="0.45">
      <c r="B224" s="26">
        <v>2016</v>
      </c>
      <c r="C224" s="26" t="s">
        <v>46</v>
      </c>
      <c r="D224" s="26" t="s">
        <v>83</v>
      </c>
      <c r="E224" s="26" t="s">
        <v>76</v>
      </c>
      <c r="F224" s="26">
        <v>5039.9999999999955</v>
      </c>
    </row>
    <row r="225" spans="2:6" x14ac:dyDescent="0.45">
      <c r="B225" s="26">
        <v>2016</v>
      </c>
      <c r="C225" s="26" t="s">
        <v>46</v>
      </c>
      <c r="D225" s="26" t="s">
        <v>83</v>
      </c>
      <c r="E225" s="26" t="s">
        <v>77</v>
      </c>
      <c r="F225" s="26">
        <v>8279.9999999999927</v>
      </c>
    </row>
    <row r="226" spans="2:6" x14ac:dyDescent="0.45">
      <c r="B226" s="26">
        <v>2016</v>
      </c>
      <c r="C226" s="26" t="s">
        <v>46</v>
      </c>
      <c r="D226" s="26" t="s">
        <v>83</v>
      </c>
      <c r="E226" s="26" t="s">
        <v>78</v>
      </c>
      <c r="F226" s="26">
        <v>8279.9999999999927</v>
      </c>
    </row>
    <row r="227" spans="2:6" x14ac:dyDescent="0.45">
      <c r="B227" s="26">
        <v>2016</v>
      </c>
      <c r="C227" s="26" t="s">
        <v>46</v>
      </c>
      <c r="D227" s="26" t="s">
        <v>83</v>
      </c>
      <c r="E227" s="26" t="s">
        <v>79</v>
      </c>
      <c r="F227" s="26">
        <v>10079.999999999991</v>
      </c>
    </row>
    <row r="228" spans="2:6" x14ac:dyDescent="0.45">
      <c r="B228" s="26">
        <v>2016</v>
      </c>
      <c r="C228" s="26" t="s">
        <v>46</v>
      </c>
      <c r="D228" s="26" t="s">
        <v>83</v>
      </c>
      <c r="E228" s="26" t="s">
        <v>80</v>
      </c>
      <c r="F228" s="26">
        <v>4319.9999999999955</v>
      </c>
    </row>
    <row r="229" spans="2:6" x14ac:dyDescent="0.45">
      <c r="B229" s="26">
        <v>2016</v>
      </c>
      <c r="C229" s="26" t="s">
        <v>46</v>
      </c>
      <c r="D229" s="26" t="s">
        <v>91</v>
      </c>
      <c r="E229" s="26" t="s">
        <v>81</v>
      </c>
      <c r="F229" s="26">
        <v>240000</v>
      </c>
    </row>
    <row r="230" spans="2:6" x14ac:dyDescent="0.45">
      <c r="B230" s="26">
        <v>2017</v>
      </c>
      <c r="C230" s="26" t="s">
        <v>46</v>
      </c>
      <c r="D230" s="26" t="s">
        <v>82</v>
      </c>
      <c r="E230" s="26" t="s">
        <v>73</v>
      </c>
      <c r="F230" s="26">
        <v>146894.11545143326</v>
      </c>
    </row>
    <row r="231" spans="2:6" x14ac:dyDescent="0.45">
      <c r="B231" s="26">
        <v>2017</v>
      </c>
      <c r="C231" s="26" t="s">
        <v>46</v>
      </c>
      <c r="D231" s="26" t="s">
        <v>82</v>
      </c>
      <c r="E231" s="26" t="s">
        <v>74</v>
      </c>
      <c r="F231" s="26">
        <v>440682.34635429975</v>
      </c>
    </row>
    <row r="232" spans="2:6" x14ac:dyDescent="0.45">
      <c r="B232" s="26">
        <v>2017</v>
      </c>
      <c r="C232" s="26" t="s">
        <v>46</v>
      </c>
      <c r="D232" s="26" t="s">
        <v>82</v>
      </c>
      <c r="E232" s="26" t="s">
        <v>75</v>
      </c>
      <c r="F232" s="26">
        <v>276506.57026152138</v>
      </c>
    </row>
    <row r="233" spans="2:6" x14ac:dyDescent="0.45">
      <c r="B233" s="26">
        <v>2017</v>
      </c>
      <c r="C233" s="26" t="s">
        <v>46</v>
      </c>
      <c r="D233" s="26" t="s">
        <v>83</v>
      </c>
      <c r="E233" s="26" t="s">
        <v>76</v>
      </c>
      <c r="F233" s="26">
        <v>40323.874829805209</v>
      </c>
    </row>
    <row r="234" spans="2:6" x14ac:dyDescent="0.45">
      <c r="B234" s="26">
        <v>2017</v>
      </c>
      <c r="C234" s="26" t="s">
        <v>46</v>
      </c>
      <c r="D234" s="26" t="s">
        <v>83</v>
      </c>
      <c r="E234" s="26" t="s">
        <v>77</v>
      </c>
      <c r="F234" s="26">
        <v>66246.365791822842</v>
      </c>
    </row>
    <row r="235" spans="2:6" x14ac:dyDescent="0.45">
      <c r="B235" s="26">
        <v>2017</v>
      </c>
      <c r="C235" s="26" t="s">
        <v>46</v>
      </c>
      <c r="D235" s="26" t="s">
        <v>83</v>
      </c>
      <c r="E235" s="26" t="s">
        <v>78</v>
      </c>
      <c r="F235" s="26">
        <v>66246.365791822842</v>
      </c>
    </row>
    <row r="236" spans="2:6" x14ac:dyDescent="0.45">
      <c r="B236" s="26">
        <v>2017</v>
      </c>
      <c r="C236" s="26" t="s">
        <v>46</v>
      </c>
      <c r="D236" s="26" t="s">
        <v>83</v>
      </c>
      <c r="E236" s="26" t="s">
        <v>79</v>
      </c>
      <c r="F236" s="26">
        <v>80647.749659610417</v>
      </c>
    </row>
    <row r="237" spans="2:6" x14ac:dyDescent="0.45">
      <c r="B237" s="26">
        <v>2017</v>
      </c>
      <c r="C237" s="26" t="s">
        <v>46</v>
      </c>
      <c r="D237" s="26" t="s">
        <v>83</v>
      </c>
      <c r="E237" s="26" t="s">
        <v>80</v>
      </c>
      <c r="F237" s="26">
        <v>34563.321282690173</v>
      </c>
    </row>
    <row r="238" spans="2:6" x14ac:dyDescent="0.45">
      <c r="B238" s="26">
        <v>2017</v>
      </c>
      <c r="C238" s="26" t="s">
        <v>46</v>
      </c>
      <c r="D238" s="26" t="s">
        <v>91</v>
      </c>
      <c r="E238" s="26" t="s">
        <v>81</v>
      </c>
      <c r="F238" s="26">
        <v>157106.00583040988</v>
      </c>
    </row>
    <row r="239" spans="2:6" x14ac:dyDescent="0.45">
      <c r="B239" s="26">
        <v>2018</v>
      </c>
      <c r="C239" s="26" t="s">
        <v>46</v>
      </c>
      <c r="D239" s="26" t="s">
        <v>82</v>
      </c>
      <c r="E239" s="26" t="s">
        <v>73</v>
      </c>
      <c r="F239" s="26">
        <v>134277.26408541953</v>
      </c>
    </row>
    <row r="240" spans="2:6" x14ac:dyDescent="0.45">
      <c r="B240" s="26">
        <v>2018</v>
      </c>
      <c r="C240" s="26" t="s">
        <v>46</v>
      </c>
      <c r="D240" s="26" t="s">
        <v>82</v>
      </c>
      <c r="E240" s="26" t="s">
        <v>74</v>
      </c>
      <c r="F240" s="26">
        <v>402831.7922562586</v>
      </c>
    </row>
    <row r="241" spans="2:6" x14ac:dyDescent="0.45">
      <c r="B241" s="26">
        <v>2018</v>
      </c>
      <c r="C241" s="26" t="s">
        <v>46</v>
      </c>
      <c r="D241" s="26" t="s">
        <v>82</v>
      </c>
      <c r="E241" s="26" t="s">
        <v>75</v>
      </c>
      <c r="F241" s="26">
        <v>252757.20298431907</v>
      </c>
    </row>
    <row r="242" spans="2:6" x14ac:dyDescent="0.45">
      <c r="B242" s="26">
        <v>2018</v>
      </c>
      <c r="C242" s="26" t="s">
        <v>46</v>
      </c>
      <c r="D242" s="26" t="s">
        <v>83</v>
      </c>
      <c r="E242" s="26" t="s">
        <v>76</v>
      </c>
      <c r="F242" s="26">
        <v>60140.694131137352</v>
      </c>
    </row>
    <row r="243" spans="2:6" x14ac:dyDescent="0.45">
      <c r="B243" s="26">
        <v>2018</v>
      </c>
      <c r="C243" s="26" t="s">
        <v>46</v>
      </c>
      <c r="D243" s="26" t="s">
        <v>83</v>
      </c>
      <c r="E243" s="26" t="s">
        <v>77</v>
      </c>
      <c r="F243" s="26">
        <v>98802.568929725647</v>
      </c>
    </row>
    <row r="244" spans="2:6" x14ac:dyDescent="0.45">
      <c r="B244" s="26">
        <v>2018</v>
      </c>
      <c r="C244" s="26" t="s">
        <v>46</v>
      </c>
      <c r="D244" s="26" t="s">
        <v>83</v>
      </c>
      <c r="E244" s="26" t="s">
        <v>78</v>
      </c>
      <c r="F244" s="26">
        <v>98802.568929725647</v>
      </c>
    </row>
    <row r="245" spans="2:6" x14ac:dyDescent="0.45">
      <c r="B245" s="26">
        <v>2018</v>
      </c>
      <c r="C245" s="26" t="s">
        <v>46</v>
      </c>
      <c r="D245" s="26" t="s">
        <v>83</v>
      </c>
      <c r="E245" s="26" t="s">
        <v>79</v>
      </c>
      <c r="F245" s="26">
        <v>120281.3882622747</v>
      </c>
    </row>
    <row r="246" spans="2:6" x14ac:dyDescent="0.45">
      <c r="B246" s="26">
        <v>2018</v>
      </c>
      <c r="C246" s="26" t="s">
        <v>46</v>
      </c>
      <c r="D246" s="26" t="s">
        <v>83</v>
      </c>
      <c r="E246" s="26" t="s">
        <v>80</v>
      </c>
      <c r="F246" s="26">
        <v>51549.166398117719</v>
      </c>
    </row>
    <row r="247" spans="2:6" x14ac:dyDescent="0.45">
      <c r="B247" s="26">
        <v>2018</v>
      </c>
      <c r="C247" s="26" t="s">
        <v>46</v>
      </c>
      <c r="D247" s="26" t="s">
        <v>91</v>
      </c>
      <c r="E247" s="26" t="s">
        <v>81</v>
      </c>
      <c r="F247" s="26">
        <v>166287.63354231522</v>
      </c>
    </row>
    <row r="248" spans="2:6" x14ac:dyDescent="0.45">
      <c r="B248" s="26">
        <v>2019</v>
      </c>
      <c r="C248" s="26" t="s">
        <v>90</v>
      </c>
      <c r="D248" s="26" t="s">
        <v>82</v>
      </c>
      <c r="E248" s="26" t="s">
        <v>73</v>
      </c>
      <c r="F248" s="26">
        <v>119888.92003499591</v>
      </c>
    </row>
    <row r="249" spans="2:6" x14ac:dyDescent="0.45">
      <c r="B249" s="26">
        <v>2019</v>
      </c>
      <c r="C249" s="26" t="s">
        <v>90</v>
      </c>
      <c r="D249" s="26" t="s">
        <v>82</v>
      </c>
      <c r="E249" s="26" t="s">
        <v>74</v>
      </c>
      <c r="F249" s="26">
        <v>359666.76010498771</v>
      </c>
    </row>
    <row r="250" spans="2:6" x14ac:dyDescent="0.45">
      <c r="B250" s="26">
        <v>2019</v>
      </c>
      <c r="C250" s="26" t="s">
        <v>90</v>
      </c>
      <c r="D250" s="26" t="s">
        <v>82</v>
      </c>
      <c r="E250" s="26" t="s">
        <v>75</v>
      </c>
      <c r="F250" s="26">
        <v>225673.26124234521</v>
      </c>
    </row>
    <row r="251" spans="2:6" x14ac:dyDescent="0.45">
      <c r="B251" s="26">
        <v>2019</v>
      </c>
      <c r="C251" s="26" t="s">
        <v>90</v>
      </c>
      <c r="D251" s="26" t="s">
        <v>83</v>
      </c>
      <c r="E251" s="26" t="s">
        <v>76</v>
      </c>
      <c r="F251" s="26">
        <v>92430.005934364832</v>
      </c>
    </row>
    <row r="252" spans="2:6" x14ac:dyDescent="0.45">
      <c r="B252" s="26">
        <v>2019</v>
      </c>
      <c r="C252" s="26" t="s">
        <v>90</v>
      </c>
      <c r="D252" s="26" t="s">
        <v>83</v>
      </c>
      <c r="E252" s="26" t="s">
        <v>77</v>
      </c>
      <c r="F252" s="26">
        <v>151849.29546359935</v>
      </c>
    </row>
    <row r="253" spans="2:6" x14ac:dyDescent="0.45">
      <c r="B253" s="26">
        <v>2019</v>
      </c>
      <c r="C253" s="26" t="s">
        <v>90</v>
      </c>
      <c r="D253" s="26" t="s">
        <v>83</v>
      </c>
      <c r="E253" s="26" t="s">
        <v>78</v>
      </c>
      <c r="F253" s="26">
        <v>151849.29546359935</v>
      </c>
    </row>
    <row r="254" spans="2:6" x14ac:dyDescent="0.45">
      <c r="B254" s="26">
        <v>2019</v>
      </c>
      <c r="C254" s="26" t="s">
        <v>90</v>
      </c>
      <c r="D254" s="26" t="s">
        <v>83</v>
      </c>
      <c r="E254" s="26" t="s">
        <v>79</v>
      </c>
      <c r="F254" s="26">
        <v>184860.01186872966</v>
      </c>
    </row>
    <row r="255" spans="2:6" x14ac:dyDescent="0.45">
      <c r="B255" s="26">
        <v>2019</v>
      </c>
      <c r="C255" s="26" t="s">
        <v>90</v>
      </c>
      <c r="D255" s="26" t="s">
        <v>83</v>
      </c>
      <c r="E255" s="26" t="s">
        <v>80</v>
      </c>
      <c r="F255" s="26">
        <v>79225.719372312698</v>
      </c>
    </row>
    <row r="256" spans="2:6" x14ac:dyDescent="0.45">
      <c r="B256" s="26">
        <v>2019</v>
      </c>
      <c r="C256" s="26" t="s">
        <v>90</v>
      </c>
      <c r="D256" s="26" t="s">
        <v>91</v>
      </c>
      <c r="E256" s="26" t="s">
        <v>81</v>
      </c>
      <c r="F256" s="26">
        <v>135043.83983916938</v>
      </c>
    </row>
    <row r="257" spans="2:6" x14ac:dyDescent="0.45">
      <c r="B257" s="26">
        <v>2016</v>
      </c>
      <c r="C257" s="26" t="s">
        <v>47</v>
      </c>
      <c r="D257" s="26" t="s">
        <v>82</v>
      </c>
      <c r="E257" s="26" t="s">
        <v>73</v>
      </c>
      <c r="F257" s="26">
        <v>116280.00000000001</v>
      </c>
    </row>
    <row r="258" spans="2:6" x14ac:dyDescent="0.45">
      <c r="B258" s="26">
        <v>2016</v>
      </c>
      <c r="C258" s="26" t="s">
        <v>47</v>
      </c>
      <c r="D258" s="26" t="s">
        <v>82</v>
      </c>
      <c r="E258" s="26" t="s">
        <v>74</v>
      </c>
      <c r="F258" s="26">
        <v>348840</v>
      </c>
    </row>
    <row r="259" spans="2:6" x14ac:dyDescent="0.45">
      <c r="B259" s="26">
        <v>2016</v>
      </c>
      <c r="C259" s="26" t="s">
        <v>47</v>
      </c>
      <c r="D259" s="26" t="s">
        <v>82</v>
      </c>
      <c r="E259" s="26" t="s">
        <v>75</v>
      </c>
      <c r="F259" s="26">
        <v>218879.99999999997</v>
      </c>
    </row>
    <row r="260" spans="2:6" x14ac:dyDescent="0.45">
      <c r="B260" s="26">
        <v>2016</v>
      </c>
      <c r="C260" s="26" t="s">
        <v>47</v>
      </c>
      <c r="D260" s="26" t="s">
        <v>83</v>
      </c>
      <c r="E260" s="26" t="s">
        <v>76</v>
      </c>
      <c r="F260" s="26">
        <v>15960.000000000005</v>
      </c>
    </row>
    <row r="261" spans="2:6" x14ac:dyDescent="0.45">
      <c r="B261" s="26">
        <v>2016</v>
      </c>
      <c r="C261" s="26" t="s">
        <v>47</v>
      </c>
      <c r="D261" s="26" t="s">
        <v>83</v>
      </c>
      <c r="E261" s="26" t="s">
        <v>77</v>
      </c>
      <c r="F261" s="26">
        <v>26220.000000000007</v>
      </c>
    </row>
    <row r="262" spans="2:6" x14ac:dyDescent="0.45">
      <c r="B262" s="26">
        <v>2016</v>
      </c>
      <c r="C262" s="26" t="s">
        <v>47</v>
      </c>
      <c r="D262" s="26" t="s">
        <v>83</v>
      </c>
      <c r="E262" s="26" t="s">
        <v>78</v>
      </c>
      <c r="F262" s="26">
        <v>26220.000000000007</v>
      </c>
    </row>
    <row r="263" spans="2:6" x14ac:dyDescent="0.45">
      <c r="B263" s="26">
        <v>2016</v>
      </c>
      <c r="C263" s="26" t="s">
        <v>47</v>
      </c>
      <c r="D263" s="26" t="s">
        <v>83</v>
      </c>
      <c r="E263" s="26" t="s">
        <v>79</v>
      </c>
      <c r="F263" s="26">
        <v>31920.000000000011</v>
      </c>
    </row>
    <row r="264" spans="2:6" x14ac:dyDescent="0.45">
      <c r="B264" s="26">
        <v>2016</v>
      </c>
      <c r="C264" s="26" t="s">
        <v>47</v>
      </c>
      <c r="D264" s="26" t="s">
        <v>83</v>
      </c>
      <c r="E264" s="26" t="s">
        <v>80</v>
      </c>
      <c r="F264" s="26">
        <v>13680.000000000004</v>
      </c>
    </row>
    <row r="265" spans="2:6" x14ac:dyDescent="0.45">
      <c r="B265" s="26">
        <v>2016</v>
      </c>
      <c r="C265" s="26" t="s">
        <v>47</v>
      </c>
      <c r="D265" s="26" t="s">
        <v>91</v>
      </c>
      <c r="E265" s="26" t="s">
        <v>81</v>
      </c>
      <c r="F265" s="26">
        <v>152000</v>
      </c>
    </row>
    <row r="266" spans="2:6" x14ac:dyDescent="0.45">
      <c r="B266" s="26">
        <v>2017</v>
      </c>
      <c r="C266" s="26" t="s">
        <v>47</v>
      </c>
      <c r="D266" s="26" t="s">
        <v>82</v>
      </c>
      <c r="E266" s="26" t="s">
        <v>73</v>
      </c>
      <c r="F266" s="26">
        <v>110291.23590914425</v>
      </c>
    </row>
    <row r="267" spans="2:6" x14ac:dyDescent="0.45">
      <c r="B267" s="26">
        <v>2017</v>
      </c>
      <c r="C267" s="26" t="s">
        <v>47</v>
      </c>
      <c r="D267" s="26" t="s">
        <v>82</v>
      </c>
      <c r="E267" s="26" t="s">
        <v>74</v>
      </c>
      <c r="F267" s="26">
        <v>330873.70772743272</v>
      </c>
    </row>
    <row r="268" spans="2:6" x14ac:dyDescent="0.45">
      <c r="B268" s="26">
        <v>2017</v>
      </c>
      <c r="C268" s="26" t="s">
        <v>47</v>
      </c>
      <c r="D268" s="26" t="s">
        <v>82</v>
      </c>
      <c r="E268" s="26" t="s">
        <v>75</v>
      </c>
      <c r="F268" s="26">
        <v>207607.03229956562</v>
      </c>
    </row>
    <row r="269" spans="2:6" x14ac:dyDescent="0.45">
      <c r="B269" s="26">
        <v>2017</v>
      </c>
      <c r="C269" s="26" t="s">
        <v>47</v>
      </c>
      <c r="D269" s="26" t="s">
        <v>83</v>
      </c>
      <c r="E269" s="26" t="s">
        <v>76</v>
      </c>
      <c r="F269" s="26">
        <v>22357.680401491682</v>
      </c>
    </row>
    <row r="270" spans="2:6" x14ac:dyDescent="0.45">
      <c r="B270" s="26">
        <v>2017</v>
      </c>
      <c r="C270" s="26" t="s">
        <v>47</v>
      </c>
      <c r="D270" s="26" t="s">
        <v>83</v>
      </c>
      <c r="E270" s="26" t="s">
        <v>77</v>
      </c>
      <c r="F270" s="26">
        <v>36730.47494530776</v>
      </c>
    </row>
    <row r="271" spans="2:6" x14ac:dyDescent="0.45">
      <c r="B271" s="26">
        <v>2017</v>
      </c>
      <c r="C271" s="26" t="s">
        <v>47</v>
      </c>
      <c r="D271" s="26" t="s">
        <v>83</v>
      </c>
      <c r="E271" s="26" t="s">
        <v>78</v>
      </c>
      <c r="F271" s="26">
        <v>36730.47494530776</v>
      </c>
    </row>
    <row r="272" spans="2:6" x14ac:dyDescent="0.45">
      <c r="B272" s="26">
        <v>2017</v>
      </c>
      <c r="C272" s="26" t="s">
        <v>47</v>
      </c>
      <c r="D272" s="26" t="s">
        <v>83</v>
      </c>
      <c r="E272" s="26" t="s">
        <v>79</v>
      </c>
      <c r="F272" s="26">
        <v>44715.360802983363</v>
      </c>
    </row>
    <row r="273" spans="2:6" x14ac:dyDescent="0.45">
      <c r="B273" s="26">
        <v>2017</v>
      </c>
      <c r="C273" s="26" t="s">
        <v>47</v>
      </c>
      <c r="D273" s="26" t="s">
        <v>83</v>
      </c>
      <c r="E273" s="26" t="s">
        <v>80</v>
      </c>
      <c r="F273" s="26">
        <v>19163.726058421438</v>
      </c>
    </row>
    <row r="274" spans="2:6" x14ac:dyDescent="0.45">
      <c r="B274" s="26">
        <v>2017</v>
      </c>
      <c r="C274" s="26" t="s">
        <v>47</v>
      </c>
      <c r="D274" s="26" t="s">
        <v>91</v>
      </c>
      <c r="E274" s="26" t="s">
        <v>81</v>
      </c>
      <c r="F274" s="26">
        <v>189641.03911979555</v>
      </c>
    </row>
    <row r="275" spans="2:6" x14ac:dyDescent="0.45">
      <c r="B275" s="26">
        <v>2018</v>
      </c>
      <c r="C275" s="26" t="s">
        <v>47</v>
      </c>
      <c r="D275" s="26" t="s">
        <v>82</v>
      </c>
      <c r="E275" s="26" t="s">
        <v>73</v>
      </c>
      <c r="F275" s="26">
        <v>97001.594505025918</v>
      </c>
    </row>
    <row r="276" spans="2:6" x14ac:dyDescent="0.45">
      <c r="B276" s="26">
        <v>2018</v>
      </c>
      <c r="C276" s="26" t="s">
        <v>47</v>
      </c>
      <c r="D276" s="26" t="s">
        <v>82</v>
      </c>
      <c r="E276" s="26" t="s">
        <v>74</v>
      </c>
      <c r="F276" s="26">
        <v>291004.78351507772</v>
      </c>
    </row>
    <row r="277" spans="2:6" x14ac:dyDescent="0.45">
      <c r="B277" s="26">
        <v>2018</v>
      </c>
      <c r="C277" s="26" t="s">
        <v>47</v>
      </c>
      <c r="D277" s="26" t="s">
        <v>82</v>
      </c>
      <c r="E277" s="26" t="s">
        <v>75</v>
      </c>
      <c r="F277" s="26">
        <v>182591.23671534285</v>
      </c>
    </row>
    <row r="278" spans="2:6" x14ac:dyDescent="0.45">
      <c r="B278" s="26">
        <v>2018</v>
      </c>
      <c r="C278" s="26" t="s">
        <v>47</v>
      </c>
      <c r="D278" s="26" t="s">
        <v>83</v>
      </c>
      <c r="E278" s="26" t="s">
        <v>76</v>
      </c>
      <c r="F278" s="26">
        <v>50297.123076680102</v>
      </c>
    </row>
    <row r="279" spans="2:6" x14ac:dyDescent="0.45">
      <c r="B279" s="26">
        <v>2018</v>
      </c>
      <c r="C279" s="26" t="s">
        <v>47</v>
      </c>
      <c r="D279" s="26" t="s">
        <v>83</v>
      </c>
      <c r="E279" s="26" t="s">
        <v>77</v>
      </c>
      <c r="F279" s="26">
        <v>82630.987911688731</v>
      </c>
    </row>
    <row r="280" spans="2:6" x14ac:dyDescent="0.45">
      <c r="B280" s="26">
        <v>2018</v>
      </c>
      <c r="C280" s="26" t="s">
        <v>47</v>
      </c>
      <c r="D280" s="26" t="s">
        <v>83</v>
      </c>
      <c r="E280" s="26" t="s">
        <v>78</v>
      </c>
      <c r="F280" s="26">
        <v>82630.987911688731</v>
      </c>
    </row>
    <row r="281" spans="2:6" x14ac:dyDescent="0.45">
      <c r="B281" s="26">
        <v>2018</v>
      </c>
      <c r="C281" s="26" t="s">
        <v>47</v>
      </c>
      <c r="D281" s="26" t="s">
        <v>83</v>
      </c>
      <c r="E281" s="26" t="s">
        <v>79</v>
      </c>
      <c r="F281" s="26">
        <v>100594.2461533602</v>
      </c>
    </row>
    <row r="282" spans="2:6" x14ac:dyDescent="0.45">
      <c r="B282" s="26">
        <v>2018</v>
      </c>
      <c r="C282" s="26" t="s">
        <v>47</v>
      </c>
      <c r="D282" s="26" t="s">
        <v>83</v>
      </c>
      <c r="E282" s="26" t="s">
        <v>80</v>
      </c>
      <c r="F282" s="26">
        <v>43111.819780011509</v>
      </c>
    </row>
    <row r="283" spans="2:6" x14ac:dyDescent="0.45">
      <c r="B283" s="26">
        <v>2018</v>
      </c>
      <c r="C283" s="26" t="s">
        <v>47</v>
      </c>
      <c r="D283" s="26" t="s">
        <v>91</v>
      </c>
      <c r="E283" s="26" t="s">
        <v>81</v>
      </c>
      <c r="F283" s="26">
        <v>126799.46994121034</v>
      </c>
    </row>
    <row r="284" spans="2:6" x14ac:dyDescent="0.45">
      <c r="B284" s="26">
        <v>2019</v>
      </c>
      <c r="C284" s="26" t="s">
        <v>47</v>
      </c>
      <c r="D284" s="26" t="s">
        <v>82</v>
      </c>
      <c r="E284" s="26" t="s">
        <v>73</v>
      </c>
      <c r="F284" s="26">
        <v>92536.841354835895</v>
      </c>
    </row>
    <row r="285" spans="2:6" x14ac:dyDescent="0.45">
      <c r="B285" s="26">
        <v>2019</v>
      </c>
      <c r="C285" s="26" t="s">
        <v>47</v>
      </c>
      <c r="D285" s="26" t="s">
        <v>82</v>
      </c>
      <c r="E285" s="26" t="s">
        <v>74</v>
      </c>
      <c r="F285" s="26">
        <v>277610.52406450768</v>
      </c>
    </row>
    <row r="286" spans="2:6" x14ac:dyDescent="0.45">
      <c r="B286" s="26">
        <v>2019</v>
      </c>
      <c r="C286" s="26" t="s">
        <v>47</v>
      </c>
      <c r="D286" s="26" t="s">
        <v>82</v>
      </c>
      <c r="E286" s="26" t="s">
        <v>75</v>
      </c>
      <c r="F286" s="26">
        <v>174186.99549145577</v>
      </c>
    </row>
    <row r="287" spans="2:6" x14ac:dyDescent="0.45">
      <c r="B287" s="26">
        <v>2019</v>
      </c>
      <c r="C287" s="26" t="s">
        <v>47</v>
      </c>
      <c r="D287" s="26" t="s">
        <v>83</v>
      </c>
      <c r="E287" s="26" t="s">
        <v>76</v>
      </c>
      <c r="F287" s="26">
        <v>73031.526755532264</v>
      </c>
    </row>
    <row r="288" spans="2:6" x14ac:dyDescent="0.45">
      <c r="B288" s="26">
        <v>2019</v>
      </c>
      <c r="C288" s="26" t="s">
        <v>47</v>
      </c>
      <c r="D288" s="26" t="s">
        <v>83</v>
      </c>
      <c r="E288" s="26" t="s">
        <v>77</v>
      </c>
      <c r="F288" s="26">
        <v>119980.36538408871</v>
      </c>
    </row>
    <row r="289" spans="2:6" x14ac:dyDescent="0.45">
      <c r="B289" s="26">
        <v>2019</v>
      </c>
      <c r="C289" s="26" t="s">
        <v>47</v>
      </c>
      <c r="D289" s="26" t="s">
        <v>83</v>
      </c>
      <c r="E289" s="26" t="s">
        <v>78</v>
      </c>
      <c r="F289" s="26">
        <v>119980.36538408871</v>
      </c>
    </row>
    <row r="290" spans="2:6" x14ac:dyDescent="0.45">
      <c r="B290" s="26">
        <v>2019</v>
      </c>
      <c r="C290" s="26" t="s">
        <v>47</v>
      </c>
      <c r="D290" s="26" t="s">
        <v>83</v>
      </c>
      <c r="E290" s="26" t="s">
        <v>79</v>
      </c>
      <c r="F290" s="26">
        <v>146063.05351106453</v>
      </c>
    </row>
    <row r="291" spans="2:6" x14ac:dyDescent="0.45">
      <c r="B291" s="26">
        <v>2019</v>
      </c>
      <c r="C291" s="26" t="s">
        <v>47</v>
      </c>
      <c r="D291" s="26" t="s">
        <v>83</v>
      </c>
      <c r="E291" s="26" t="s">
        <v>80</v>
      </c>
      <c r="F291" s="26">
        <v>62598.451504741934</v>
      </c>
    </row>
    <row r="292" spans="2:6" x14ac:dyDescent="0.45">
      <c r="B292" s="26">
        <v>2019</v>
      </c>
      <c r="C292" s="26" t="s">
        <v>47</v>
      </c>
      <c r="D292" s="26" t="s">
        <v>91</v>
      </c>
      <c r="E292" s="26" t="s">
        <v>81</v>
      </c>
      <c r="F292" s="26">
        <v>68041.795113849919</v>
      </c>
    </row>
    <row r="293" spans="2:6" x14ac:dyDescent="0.45">
      <c r="B293" s="26">
        <v>2016</v>
      </c>
      <c r="C293" s="26" t="s">
        <v>48</v>
      </c>
      <c r="D293" s="26" t="s">
        <v>82</v>
      </c>
      <c r="E293" s="26" t="s">
        <v>73</v>
      </c>
      <c r="F293" s="26">
        <v>136510</v>
      </c>
    </row>
    <row r="294" spans="2:6" x14ac:dyDescent="0.45">
      <c r="B294" s="26">
        <v>2016</v>
      </c>
      <c r="C294" s="26" t="s">
        <v>48</v>
      </c>
      <c r="D294" s="26" t="s">
        <v>82</v>
      </c>
      <c r="E294" s="26" t="s">
        <v>74</v>
      </c>
      <c r="F294" s="26">
        <v>409530</v>
      </c>
    </row>
    <row r="295" spans="2:6" x14ac:dyDescent="0.45">
      <c r="B295" s="26">
        <v>2016</v>
      </c>
      <c r="C295" s="26" t="s">
        <v>48</v>
      </c>
      <c r="D295" s="26" t="s">
        <v>82</v>
      </c>
      <c r="E295" s="26" t="s">
        <v>75</v>
      </c>
      <c r="F295" s="26">
        <v>256959.99999999997</v>
      </c>
    </row>
    <row r="296" spans="2:6" x14ac:dyDescent="0.45">
      <c r="B296" s="26">
        <v>2016</v>
      </c>
      <c r="C296" s="26" t="s">
        <v>48</v>
      </c>
      <c r="D296" s="26" t="s">
        <v>83</v>
      </c>
      <c r="E296" s="26" t="s">
        <v>76</v>
      </c>
      <c r="F296" s="26">
        <v>15400.000000000002</v>
      </c>
    </row>
    <row r="297" spans="2:6" x14ac:dyDescent="0.45">
      <c r="B297" s="26">
        <v>2016</v>
      </c>
      <c r="C297" s="26" t="s">
        <v>48</v>
      </c>
      <c r="D297" s="26" t="s">
        <v>83</v>
      </c>
      <c r="E297" s="26" t="s">
        <v>77</v>
      </c>
      <c r="F297" s="26">
        <v>25300</v>
      </c>
    </row>
    <row r="298" spans="2:6" x14ac:dyDescent="0.45">
      <c r="B298" s="26">
        <v>2016</v>
      </c>
      <c r="C298" s="26" t="s">
        <v>48</v>
      </c>
      <c r="D298" s="26" t="s">
        <v>83</v>
      </c>
      <c r="E298" s="26" t="s">
        <v>78</v>
      </c>
      <c r="F298" s="26">
        <v>25300</v>
      </c>
    </row>
    <row r="299" spans="2:6" x14ac:dyDescent="0.45">
      <c r="B299" s="26">
        <v>2016</v>
      </c>
      <c r="C299" s="26" t="s">
        <v>48</v>
      </c>
      <c r="D299" s="26" t="s">
        <v>83</v>
      </c>
      <c r="E299" s="26" t="s">
        <v>79</v>
      </c>
      <c r="F299" s="26">
        <v>30800.000000000004</v>
      </c>
    </row>
    <row r="300" spans="2:6" x14ac:dyDescent="0.45">
      <c r="B300" s="26">
        <v>2016</v>
      </c>
      <c r="C300" s="26" t="s">
        <v>48</v>
      </c>
      <c r="D300" s="26" t="s">
        <v>83</v>
      </c>
      <c r="E300" s="26" t="s">
        <v>80</v>
      </c>
      <c r="F300" s="26">
        <v>13200</v>
      </c>
    </row>
    <row r="301" spans="2:6" x14ac:dyDescent="0.45">
      <c r="B301" s="26">
        <v>2016</v>
      </c>
      <c r="C301" s="26" t="s">
        <v>48</v>
      </c>
      <c r="D301" s="26" t="s">
        <v>91</v>
      </c>
      <c r="E301" s="26" t="s">
        <v>81</v>
      </c>
      <c r="F301" s="26">
        <v>187000</v>
      </c>
    </row>
    <row r="302" spans="2:6" x14ac:dyDescent="0.45">
      <c r="B302" s="26">
        <v>2017</v>
      </c>
      <c r="C302" s="26" t="s">
        <v>48</v>
      </c>
      <c r="D302" s="26" t="s">
        <v>82</v>
      </c>
      <c r="E302" s="26" t="s">
        <v>73</v>
      </c>
      <c r="F302" s="26">
        <v>140689.08236541774</v>
      </c>
    </row>
    <row r="303" spans="2:6" x14ac:dyDescent="0.45">
      <c r="B303" s="26">
        <v>2017</v>
      </c>
      <c r="C303" s="26" t="s">
        <v>48</v>
      </c>
      <c r="D303" s="26" t="s">
        <v>82</v>
      </c>
      <c r="E303" s="26" t="s">
        <v>74</v>
      </c>
      <c r="F303" s="26">
        <v>422067.24709625321</v>
      </c>
    </row>
    <row r="304" spans="2:6" x14ac:dyDescent="0.45">
      <c r="B304" s="26">
        <v>2017</v>
      </c>
      <c r="C304" s="26" t="s">
        <v>48</v>
      </c>
      <c r="D304" s="26" t="s">
        <v>82</v>
      </c>
      <c r="E304" s="26" t="s">
        <v>75</v>
      </c>
      <c r="F304" s="26">
        <v>264826.50798196276</v>
      </c>
    </row>
    <row r="305" spans="2:6" x14ac:dyDescent="0.45">
      <c r="B305" s="26">
        <v>2017</v>
      </c>
      <c r="C305" s="26" t="s">
        <v>48</v>
      </c>
      <c r="D305" s="26" t="s">
        <v>83</v>
      </c>
      <c r="E305" s="26" t="s">
        <v>76</v>
      </c>
      <c r="F305" s="26">
        <v>26482.65079819629</v>
      </c>
    </row>
    <row r="306" spans="2:6" x14ac:dyDescent="0.45">
      <c r="B306" s="26">
        <v>2017</v>
      </c>
      <c r="C306" s="26" t="s">
        <v>48</v>
      </c>
      <c r="D306" s="26" t="s">
        <v>83</v>
      </c>
      <c r="E306" s="26" t="s">
        <v>77</v>
      </c>
      <c r="F306" s="26">
        <v>43507.212025608191</v>
      </c>
    </row>
    <row r="307" spans="2:6" x14ac:dyDescent="0.45">
      <c r="B307" s="26">
        <v>2017</v>
      </c>
      <c r="C307" s="26" t="s">
        <v>48</v>
      </c>
      <c r="D307" s="26" t="s">
        <v>83</v>
      </c>
      <c r="E307" s="26" t="s">
        <v>78</v>
      </c>
      <c r="F307" s="26">
        <v>43507.212025608191</v>
      </c>
    </row>
    <row r="308" spans="2:6" x14ac:dyDescent="0.45">
      <c r="B308" s="26">
        <v>2017</v>
      </c>
      <c r="C308" s="26" t="s">
        <v>48</v>
      </c>
      <c r="D308" s="26" t="s">
        <v>83</v>
      </c>
      <c r="E308" s="26" t="s">
        <v>79</v>
      </c>
      <c r="F308" s="26">
        <v>52965.301596392579</v>
      </c>
    </row>
    <row r="309" spans="2:6" x14ac:dyDescent="0.45">
      <c r="B309" s="26">
        <v>2017</v>
      </c>
      <c r="C309" s="26" t="s">
        <v>48</v>
      </c>
      <c r="D309" s="26" t="s">
        <v>83</v>
      </c>
      <c r="E309" s="26" t="s">
        <v>80</v>
      </c>
      <c r="F309" s="26">
        <v>22699.414969882531</v>
      </c>
    </row>
    <row r="310" spans="2:6" x14ac:dyDescent="0.45">
      <c r="B310" s="26">
        <v>2017</v>
      </c>
      <c r="C310" s="26" t="s">
        <v>48</v>
      </c>
      <c r="D310" s="26" t="s">
        <v>91</v>
      </c>
      <c r="E310" s="26" t="s">
        <v>81</v>
      </c>
      <c r="F310" s="26">
        <v>165516.56748872678</v>
      </c>
    </row>
    <row r="311" spans="2:6" x14ac:dyDescent="0.45">
      <c r="B311" s="26">
        <v>2018</v>
      </c>
      <c r="C311" s="26" t="s">
        <v>48</v>
      </c>
      <c r="D311" s="26" t="s">
        <v>82</v>
      </c>
      <c r="E311" s="26" t="s">
        <v>73</v>
      </c>
      <c r="F311" s="26">
        <v>106023.17754936763</v>
      </c>
    </row>
    <row r="312" spans="2:6" x14ac:dyDescent="0.45">
      <c r="B312" s="26">
        <v>2018</v>
      </c>
      <c r="C312" s="26" t="s">
        <v>48</v>
      </c>
      <c r="D312" s="26" t="s">
        <v>82</v>
      </c>
      <c r="E312" s="26" t="s">
        <v>74</v>
      </c>
      <c r="F312" s="26">
        <v>318069.5326481029</v>
      </c>
    </row>
    <row r="313" spans="2:6" x14ac:dyDescent="0.45">
      <c r="B313" s="26">
        <v>2018</v>
      </c>
      <c r="C313" s="26" t="s">
        <v>48</v>
      </c>
      <c r="D313" s="26" t="s">
        <v>82</v>
      </c>
      <c r="E313" s="26" t="s">
        <v>75</v>
      </c>
      <c r="F313" s="26">
        <v>199573.04009292726</v>
      </c>
    </row>
    <row r="314" spans="2:6" x14ac:dyDescent="0.45">
      <c r="B314" s="26">
        <v>2018</v>
      </c>
      <c r="C314" s="26" t="s">
        <v>48</v>
      </c>
      <c r="D314" s="26" t="s">
        <v>83</v>
      </c>
      <c r="E314" s="26" t="s">
        <v>76</v>
      </c>
      <c r="F314" s="26">
        <v>73343.092234150783</v>
      </c>
    </row>
    <row r="315" spans="2:6" x14ac:dyDescent="0.45">
      <c r="B315" s="26">
        <v>2018</v>
      </c>
      <c r="C315" s="26" t="s">
        <v>48</v>
      </c>
      <c r="D315" s="26" t="s">
        <v>83</v>
      </c>
      <c r="E315" s="26" t="s">
        <v>77</v>
      </c>
      <c r="F315" s="26">
        <v>120492.22295610486</v>
      </c>
    </row>
    <row r="316" spans="2:6" x14ac:dyDescent="0.45">
      <c r="B316" s="26">
        <v>2018</v>
      </c>
      <c r="C316" s="26" t="s">
        <v>48</v>
      </c>
      <c r="D316" s="26" t="s">
        <v>83</v>
      </c>
      <c r="E316" s="26" t="s">
        <v>78</v>
      </c>
      <c r="F316" s="26">
        <v>120492.22295610486</v>
      </c>
    </row>
    <row r="317" spans="2:6" x14ac:dyDescent="0.45">
      <c r="B317" s="26">
        <v>2018</v>
      </c>
      <c r="C317" s="26" t="s">
        <v>48</v>
      </c>
      <c r="D317" s="26" t="s">
        <v>83</v>
      </c>
      <c r="E317" s="26" t="s">
        <v>79</v>
      </c>
      <c r="F317" s="26">
        <v>146686.18446830157</v>
      </c>
    </row>
    <row r="318" spans="2:6" x14ac:dyDescent="0.45">
      <c r="B318" s="26">
        <v>2018</v>
      </c>
      <c r="C318" s="26" t="s">
        <v>48</v>
      </c>
      <c r="D318" s="26" t="s">
        <v>83</v>
      </c>
      <c r="E318" s="26" t="s">
        <v>80</v>
      </c>
      <c r="F318" s="26">
        <v>62865.507629272091</v>
      </c>
    </row>
    <row r="319" spans="2:6" x14ac:dyDescent="0.45">
      <c r="B319" s="26">
        <v>2018</v>
      </c>
      <c r="C319" s="26" t="s">
        <v>48</v>
      </c>
      <c r="D319" s="26" t="s">
        <v>91</v>
      </c>
      <c r="E319" s="26" t="s">
        <v>81</v>
      </c>
      <c r="F319" s="26">
        <v>99786.520046463644</v>
      </c>
    </row>
    <row r="320" spans="2:6" x14ac:dyDescent="0.45">
      <c r="B320" s="26">
        <v>2019</v>
      </c>
      <c r="C320" s="26" t="s">
        <v>48</v>
      </c>
      <c r="D320" s="26" t="s">
        <v>82</v>
      </c>
      <c r="E320" s="26" t="s">
        <v>73</v>
      </c>
      <c r="F320" s="26">
        <v>110608.80251386341</v>
      </c>
    </row>
    <row r="321" spans="2:6" x14ac:dyDescent="0.45">
      <c r="B321" s="26">
        <v>2019</v>
      </c>
      <c r="C321" s="26" t="s">
        <v>48</v>
      </c>
      <c r="D321" s="26" t="s">
        <v>82</v>
      </c>
      <c r="E321" s="26" t="s">
        <v>74</v>
      </c>
      <c r="F321" s="26">
        <v>331826.40754159022</v>
      </c>
    </row>
    <row r="322" spans="2:6" x14ac:dyDescent="0.45">
      <c r="B322" s="26">
        <v>2019</v>
      </c>
      <c r="C322" s="26" t="s">
        <v>48</v>
      </c>
      <c r="D322" s="26" t="s">
        <v>82</v>
      </c>
      <c r="E322" s="26" t="s">
        <v>75</v>
      </c>
      <c r="F322" s="26">
        <v>208204.80473197813</v>
      </c>
    </row>
    <row r="323" spans="2:6" x14ac:dyDescent="0.45">
      <c r="B323" s="26">
        <v>2019</v>
      </c>
      <c r="C323" s="26" t="s">
        <v>48</v>
      </c>
      <c r="D323" s="26" t="s">
        <v>83</v>
      </c>
      <c r="E323" s="26" t="s">
        <v>76</v>
      </c>
      <c r="F323" s="26">
        <v>87371.659128597996</v>
      </c>
    </row>
    <row r="324" spans="2:6" x14ac:dyDescent="0.45">
      <c r="B324" s="26">
        <v>2019</v>
      </c>
      <c r="C324" s="26" t="s">
        <v>48</v>
      </c>
      <c r="D324" s="26" t="s">
        <v>83</v>
      </c>
      <c r="E324" s="26" t="s">
        <v>77</v>
      </c>
      <c r="F324" s="26">
        <v>143539.15428269672</v>
      </c>
    </row>
    <row r="325" spans="2:6" x14ac:dyDescent="0.45">
      <c r="B325" s="26">
        <v>2019</v>
      </c>
      <c r="C325" s="26" t="s">
        <v>48</v>
      </c>
      <c r="D325" s="26" t="s">
        <v>83</v>
      </c>
      <c r="E325" s="26" t="s">
        <v>78</v>
      </c>
      <c r="F325" s="26">
        <v>143539.15428269672</v>
      </c>
    </row>
    <row r="326" spans="2:6" x14ac:dyDescent="0.45">
      <c r="B326" s="26">
        <v>2019</v>
      </c>
      <c r="C326" s="26" t="s">
        <v>48</v>
      </c>
      <c r="D326" s="26" t="s">
        <v>83</v>
      </c>
      <c r="E326" s="26" t="s">
        <v>79</v>
      </c>
      <c r="F326" s="26">
        <v>174743.31825719599</v>
      </c>
    </row>
    <row r="327" spans="2:6" x14ac:dyDescent="0.45">
      <c r="B327" s="26">
        <v>2019</v>
      </c>
      <c r="C327" s="26" t="s">
        <v>48</v>
      </c>
      <c r="D327" s="26" t="s">
        <v>83</v>
      </c>
      <c r="E327" s="26" t="s">
        <v>80</v>
      </c>
      <c r="F327" s="26">
        <v>74889.993538798284</v>
      </c>
    </row>
    <row r="328" spans="2:6" x14ac:dyDescent="0.45">
      <c r="B328" s="26">
        <v>2019</v>
      </c>
      <c r="C328" s="26" t="s">
        <v>48</v>
      </c>
      <c r="D328" s="26" t="s">
        <v>91</v>
      </c>
      <c r="E328" s="26" t="s">
        <v>81</v>
      </c>
      <c r="F328" s="26">
        <v>53113.470594892395</v>
      </c>
    </row>
    <row r="329" spans="2:6" x14ac:dyDescent="0.45">
      <c r="B329" s="26">
        <v>2016</v>
      </c>
      <c r="C329" s="26" t="s">
        <v>84</v>
      </c>
      <c r="D329" s="26" t="s">
        <v>82</v>
      </c>
      <c r="E329" s="26" t="s">
        <v>73</v>
      </c>
      <c r="F329" s="26">
        <v>0</v>
      </c>
    </row>
    <row r="330" spans="2:6" x14ac:dyDescent="0.45">
      <c r="B330" s="26">
        <v>2016</v>
      </c>
      <c r="C330" s="26" t="s">
        <v>84</v>
      </c>
      <c r="D330" s="26" t="s">
        <v>82</v>
      </c>
      <c r="E330" s="26" t="s">
        <v>74</v>
      </c>
      <c r="F330" s="26">
        <v>0</v>
      </c>
    </row>
    <row r="331" spans="2:6" x14ac:dyDescent="0.45">
      <c r="B331" s="26">
        <v>2016</v>
      </c>
      <c r="C331" s="26" t="s">
        <v>84</v>
      </c>
      <c r="D331" s="26" t="s">
        <v>82</v>
      </c>
      <c r="E331" s="26" t="s">
        <v>75</v>
      </c>
      <c r="F331" s="26">
        <v>0</v>
      </c>
    </row>
    <row r="332" spans="2:6" x14ac:dyDescent="0.45">
      <c r="B332" s="26">
        <v>2016</v>
      </c>
      <c r="C332" s="26" t="s">
        <v>84</v>
      </c>
      <c r="D332" s="26" t="s">
        <v>83</v>
      </c>
      <c r="E332" s="26" t="s">
        <v>76</v>
      </c>
      <c r="F332" s="26">
        <v>0</v>
      </c>
    </row>
    <row r="333" spans="2:6" x14ac:dyDescent="0.45">
      <c r="B333" s="26">
        <v>2016</v>
      </c>
      <c r="C333" s="26" t="s">
        <v>84</v>
      </c>
      <c r="D333" s="26" t="s">
        <v>83</v>
      </c>
      <c r="E333" s="26" t="s">
        <v>77</v>
      </c>
      <c r="F333" s="26">
        <v>0</v>
      </c>
    </row>
    <row r="334" spans="2:6" x14ac:dyDescent="0.45">
      <c r="B334" s="26">
        <v>2016</v>
      </c>
      <c r="C334" s="26" t="s">
        <v>84</v>
      </c>
      <c r="D334" s="26" t="s">
        <v>83</v>
      </c>
      <c r="E334" s="26" t="s">
        <v>78</v>
      </c>
      <c r="F334" s="26">
        <v>0</v>
      </c>
    </row>
    <row r="335" spans="2:6" x14ac:dyDescent="0.45">
      <c r="B335" s="26">
        <v>2016</v>
      </c>
      <c r="C335" s="26" t="s">
        <v>84</v>
      </c>
      <c r="D335" s="26" t="s">
        <v>83</v>
      </c>
      <c r="E335" s="26" t="s">
        <v>79</v>
      </c>
      <c r="F335" s="26">
        <v>0</v>
      </c>
    </row>
    <row r="336" spans="2:6" x14ac:dyDescent="0.45">
      <c r="B336" s="26">
        <v>2016</v>
      </c>
      <c r="C336" s="26" t="s">
        <v>84</v>
      </c>
      <c r="D336" s="26" t="s">
        <v>83</v>
      </c>
      <c r="E336" s="26" t="s">
        <v>80</v>
      </c>
      <c r="F336" s="26">
        <v>0</v>
      </c>
    </row>
    <row r="337" spans="2:6" x14ac:dyDescent="0.45">
      <c r="B337" s="26">
        <v>2016</v>
      </c>
      <c r="C337" s="26" t="s">
        <v>84</v>
      </c>
      <c r="D337" s="26" t="s">
        <v>91</v>
      </c>
      <c r="E337" s="26" t="s">
        <v>81</v>
      </c>
      <c r="F337" s="26">
        <v>0</v>
      </c>
    </row>
    <row r="338" spans="2:6" x14ac:dyDescent="0.45">
      <c r="B338" s="26">
        <v>2017</v>
      </c>
      <c r="C338" s="26" t="s">
        <v>84</v>
      </c>
      <c r="D338" s="26" t="s">
        <v>82</v>
      </c>
      <c r="E338" s="26" t="s">
        <v>73</v>
      </c>
      <c r="F338" s="26">
        <v>0</v>
      </c>
    </row>
    <row r="339" spans="2:6" x14ac:dyDescent="0.45">
      <c r="B339" s="26">
        <v>2017</v>
      </c>
      <c r="C339" s="26" t="s">
        <v>84</v>
      </c>
      <c r="D339" s="26" t="s">
        <v>82</v>
      </c>
      <c r="E339" s="26" t="s">
        <v>74</v>
      </c>
      <c r="F339" s="26">
        <v>0</v>
      </c>
    </row>
    <row r="340" spans="2:6" x14ac:dyDescent="0.45">
      <c r="B340" s="26">
        <v>2017</v>
      </c>
      <c r="C340" s="26" t="s">
        <v>84</v>
      </c>
      <c r="D340" s="26" t="s">
        <v>82</v>
      </c>
      <c r="E340" s="26" t="s">
        <v>75</v>
      </c>
      <c r="F340" s="26">
        <v>0</v>
      </c>
    </row>
    <row r="341" spans="2:6" x14ac:dyDescent="0.45">
      <c r="B341" s="26">
        <v>2017</v>
      </c>
      <c r="C341" s="26" t="s">
        <v>84</v>
      </c>
      <c r="D341" s="26" t="s">
        <v>83</v>
      </c>
      <c r="E341" s="26" t="s">
        <v>76</v>
      </c>
      <c r="F341" s="26">
        <v>0</v>
      </c>
    </row>
    <row r="342" spans="2:6" x14ac:dyDescent="0.45">
      <c r="B342" s="26">
        <v>2017</v>
      </c>
      <c r="C342" s="26" t="s">
        <v>84</v>
      </c>
      <c r="D342" s="26" t="s">
        <v>83</v>
      </c>
      <c r="E342" s="26" t="s">
        <v>77</v>
      </c>
      <c r="F342" s="26">
        <v>0</v>
      </c>
    </row>
    <row r="343" spans="2:6" x14ac:dyDescent="0.45">
      <c r="B343" s="26">
        <v>2017</v>
      </c>
      <c r="C343" s="26" t="s">
        <v>84</v>
      </c>
      <c r="D343" s="26" t="s">
        <v>83</v>
      </c>
      <c r="E343" s="26" t="s">
        <v>78</v>
      </c>
      <c r="F343" s="26">
        <v>0</v>
      </c>
    </row>
    <row r="344" spans="2:6" x14ac:dyDescent="0.45">
      <c r="B344" s="26">
        <v>2017</v>
      </c>
      <c r="C344" s="26" t="s">
        <v>84</v>
      </c>
      <c r="D344" s="26" t="s">
        <v>83</v>
      </c>
      <c r="E344" s="26" t="s">
        <v>79</v>
      </c>
      <c r="F344" s="26">
        <v>0</v>
      </c>
    </row>
    <row r="345" spans="2:6" x14ac:dyDescent="0.45">
      <c r="B345" s="26">
        <v>2017</v>
      </c>
      <c r="C345" s="26" t="s">
        <v>84</v>
      </c>
      <c r="D345" s="26" t="s">
        <v>83</v>
      </c>
      <c r="E345" s="26" t="s">
        <v>80</v>
      </c>
      <c r="F345" s="26">
        <v>0</v>
      </c>
    </row>
    <row r="346" spans="2:6" x14ac:dyDescent="0.45">
      <c r="B346" s="26">
        <v>2017</v>
      </c>
      <c r="C346" s="26" t="s">
        <v>84</v>
      </c>
      <c r="D346" s="26" t="s">
        <v>91</v>
      </c>
      <c r="E346" s="26" t="s">
        <v>81</v>
      </c>
      <c r="F346" s="26">
        <v>0</v>
      </c>
    </row>
    <row r="347" spans="2:6" x14ac:dyDescent="0.45">
      <c r="B347" s="26">
        <v>2018</v>
      </c>
      <c r="C347" s="26" t="s">
        <v>84</v>
      </c>
      <c r="D347" s="26" t="s">
        <v>82</v>
      </c>
      <c r="E347" s="26" t="s">
        <v>73</v>
      </c>
      <c r="F347" s="26">
        <v>0</v>
      </c>
    </row>
    <row r="348" spans="2:6" x14ac:dyDescent="0.45">
      <c r="B348" s="26">
        <v>2018</v>
      </c>
      <c r="C348" s="26" t="s">
        <v>84</v>
      </c>
      <c r="D348" s="26" t="s">
        <v>82</v>
      </c>
      <c r="E348" s="26" t="s">
        <v>74</v>
      </c>
      <c r="F348" s="26">
        <v>0</v>
      </c>
    </row>
    <row r="349" spans="2:6" x14ac:dyDescent="0.45">
      <c r="B349" s="26">
        <v>2018</v>
      </c>
      <c r="C349" s="26" t="s">
        <v>84</v>
      </c>
      <c r="D349" s="26" t="s">
        <v>82</v>
      </c>
      <c r="E349" s="26" t="s">
        <v>75</v>
      </c>
      <c r="F349" s="26">
        <v>0</v>
      </c>
    </row>
    <row r="350" spans="2:6" x14ac:dyDescent="0.45">
      <c r="B350" s="26">
        <v>2018</v>
      </c>
      <c r="C350" s="26" t="s">
        <v>84</v>
      </c>
      <c r="D350" s="26" t="s">
        <v>83</v>
      </c>
      <c r="E350" s="26" t="s">
        <v>76</v>
      </c>
      <c r="F350" s="26">
        <v>0</v>
      </c>
    </row>
    <row r="351" spans="2:6" x14ac:dyDescent="0.45">
      <c r="B351" s="26">
        <v>2018</v>
      </c>
      <c r="C351" s="26" t="s">
        <v>84</v>
      </c>
      <c r="D351" s="26" t="s">
        <v>83</v>
      </c>
      <c r="E351" s="26" t="s">
        <v>77</v>
      </c>
      <c r="F351" s="26">
        <v>0</v>
      </c>
    </row>
    <row r="352" spans="2:6" x14ac:dyDescent="0.45">
      <c r="B352" s="26">
        <v>2018</v>
      </c>
      <c r="C352" s="26" t="s">
        <v>84</v>
      </c>
      <c r="D352" s="26" t="s">
        <v>83</v>
      </c>
      <c r="E352" s="26" t="s">
        <v>78</v>
      </c>
      <c r="F352" s="26">
        <v>0</v>
      </c>
    </row>
    <row r="353" spans="2:6" x14ac:dyDescent="0.45">
      <c r="B353" s="26">
        <v>2018</v>
      </c>
      <c r="C353" s="26" t="s">
        <v>84</v>
      </c>
      <c r="D353" s="26" t="s">
        <v>83</v>
      </c>
      <c r="E353" s="26" t="s">
        <v>79</v>
      </c>
      <c r="F353" s="26">
        <v>0</v>
      </c>
    </row>
    <row r="354" spans="2:6" x14ac:dyDescent="0.45">
      <c r="B354" s="26">
        <v>2018</v>
      </c>
      <c r="C354" s="26" t="s">
        <v>84</v>
      </c>
      <c r="D354" s="26" t="s">
        <v>83</v>
      </c>
      <c r="E354" s="26" t="s">
        <v>80</v>
      </c>
      <c r="F354" s="26">
        <v>0</v>
      </c>
    </row>
    <row r="355" spans="2:6" x14ac:dyDescent="0.45">
      <c r="B355" s="26">
        <v>2018</v>
      </c>
      <c r="C355" s="26" t="s">
        <v>84</v>
      </c>
      <c r="D355" s="26" t="s">
        <v>91</v>
      </c>
      <c r="E355" s="26" t="s">
        <v>81</v>
      </c>
      <c r="F355" s="26">
        <v>0</v>
      </c>
    </row>
    <row r="356" spans="2:6" x14ac:dyDescent="0.45">
      <c r="B356" s="26">
        <v>2019</v>
      </c>
      <c r="C356" s="26" t="s">
        <v>84</v>
      </c>
      <c r="D356" s="26" t="s">
        <v>82</v>
      </c>
      <c r="E356" s="26" t="s">
        <v>73</v>
      </c>
      <c r="F356" s="26">
        <v>39950</v>
      </c>
    </row>
    <row r="357" spans="2:6" x14ac:dyDescent="0.45">
      <c r="B357" s="26">
        <v>2019</v>
      </c>
      <c r="C357" s="26" t="s">
        <v>84</v>
      </c>
      <c r="D357" s="26" t="s">
        <v>82</v>
      </c>
      <c r="E357" s="26" t="s">
        <v>74</v>
      </c>
      <c r="F357" s="26">
        <v>119850</v>
      </c>
    </row>
    <row r="358" spans="2:6" x14ac:dyDescent="0.45">
      <c r="B358" s="26">
        <v>2019</v>
      </c>
      <c r="C358" s="26" t="s">
        <v>84</v>
      </c>
      <c r="D358" s="26" t="s">
        <v>82</v>
      </c>
      <c r="E358" s="26" t="s">
        <v>75</v>
      </c>
      <c r="F358" s="26">
        <v>75199.999999999985</v>
      </c>
    </row>
    <row r="359" spans="2:6" x14ac:dyDescent="0.45">
      <c r="B359" s="26">
        <v>2019</v>
      </c>
      <c r="C359" s="26" t="s">
        <v>84</v>
      </c>
      <c r="D359" s="26" t="s">
        <v>83</v>
      </c>
      <c r="E359" s="26" t="s">
        <v>76</v>
      </c>
      <c r="F359" s="26">
        <v>30800.000000000007</v>
      </c>
    </row>
    <row r="360" spans="2:6" x14ac:dyDescent="0.45">
      <c r="B360" s="26">
        <v>2019</v>
      </c>
      <c r="C360" s="26" t="s">
        <v>84</v>
      </c>
      <c r="D360" s="26" t="s">
        <v>83</v>
      </c>
      <c r="E360" s="26" t="s">
        <v>77</v>
      </c>
      <c r="F360" s="26">
        <v>50600.000000000007</v>
      </c>
    </row>
    <row r="361" spans="2:6" x14ac:dyDescent="0.45">
      <c r="B361" s="26">
        <v>2019</v>
      </c>
      <c r="C361" s="26" t="s">
        <v>84</v>
      </c>
      <c r="D361" s="26" t="s">
        <v>83</v>
      </c>
      <c r="E361" s="26" t="s">
        <v>78</v>
      </c>
      <c r="F361" s="26">
        <v>50600.000000000007</v>
      </c>
    </row>
    <row r="362" spans="2:6" x14ac:dyDescent="0.45">
      <c r="B362" s="26">
        <v>2019</v>
      </c>
      <c r="C362" s="26" t="s">
        <v>84</v>
      </c>
      <c r="D362" s="26" t="s">
        <v>83</v>
      </c>
      <c r="E362" s="26" t="s">
        <v>79</v>
      </c>
      <c r="F362" s="26">
        <v>61600.000000000015</v>
      </c>
    </row>
    <row r="363" spans="2:6" x14ac:dyDescent="0.45">
      <c r="B363" s="26">
        <v>2019</v>
      </c>
      <c r="C363" s="26" t="s">
        <v>84</v>
      </c>
      <c r="D363" s="26" t="s">
        <v>83</v>
      </c>
      <c r="E363" s="26" t="s">
        <v>80</v>
      </c>
      <c r="F363" s="26">
        <v>26400.000000000004</v>
      </c>
    </row>
    <row r="364" spans="2:6" x14ac:dyDescent="0.45">
      <c r="B364" s="26">
        <v>2019</v>
      </c>
      <c r="C364" s="26" t="s">
        <v>84</v>
      </c>
      <c r="D364" s="26" t="s">
        <v>91</v>
      </c>
      <c r="E364" s="26" t="s">
        <v>81</v>
      </c>
      <c r="F364" s="26">
        <v>45000</v>
      </c>
    </row>
  </sheetData>
  <pageMargins left="0.6" right="0.6" top="1" bottom="1" header="0.5" footer="0.5"/>
  <pageSetup paperSize="9" scale="11" orientation="landscape" r:id="rId1"/>
  <headerFooter>
    <oddHeader>&amp;RDraft - Work in Progress</oddHeader>
    <oddFooter>&amp;L&amp;F
&amp;D, &amp;T&amp;C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90540-C0AE-4F18-94A5-1B1AB3D177EF}">
  <sheetPr>
    <pageSetUpPr fitToPage="1"/>
  </sheetPr>
  <dimension ref="B1:F13"/>
  <sheetViews>
    <sheetView showGridLines="0" zoomScaleNormal="100" workbookViewId="0">
      <selection activeCell="F27" sqref="F27"/>
    </sheetView>
  </sheetViews>
  <sheetFormatPr defaultRowHeight="11.7" x14ac:dyDescent="0.45"/>
  <cols>
    <col min="1" max="1" width="2.265625" customWidth="1"/>
    <col min="3" max="3" width="14.06640625" customWidth="1"/>
    <col min="4" max="4" width="22.33203125" customWidth="1"/>
    <col min="5" max="5" width="14.06640625" customWidth="1"/>
    <col min="6" max="6" width="10.3984375" customWidth="1"/>
  </cols>
  <sheetData>
    <row r="1" spans="2:6" ht="14.4" x14ac:dyDescent="0.55000000000000004">
      <c r="B1" s="24" t="s">
        <v>89</v>
      </c>
    </row>
    <row r="3" spans="2:6" x14ac:dyDescent="0.45">
      <c r="C3" t="s">
        <v>49</v>
      </c>
      <c r="D3" t="s">
        <v>50</v>
      </c>
      <c r="E3" t="s">
        <v>51</v>
      </c>
      <c r="F3" t="s">
        <v>52</v>
      </c>
    </row>
    <row r="4" spans="2:6" x14ac:dyDescent="0.45">
      <c r="C4" t="s">
        <v>40</v>
      </c>
      <c r="D4" t="s">
        <v>53</v>
      </c>
      <c r="E4" t="s">
        <v>62</v>
      </c>
      <c r="F4" t="s">
        <v>65</v>
      </c>
    </row>
    <row r="5" spans="2:6" x14ac:dyDescent="0.45">
      <c r="C5" t="s">
        <v>41</v>
      </c>
      <c r="D5" t="s">
        <v>54</v>
      </c>
      <c r="E5" t="s">
        <v>64</v>
      </c>
      <c r="F5" t="s">
        <v>68</v>
      </c>
    </row>
    <row r="6" spans="2:6" x14ac:dyDescent="0.45">
      <c r="C6" t="s">
        <v>42</v>
      </c>
      <c r="D6" t="s">
        <v>55</v>
      </c>
      <c r="E6" t="s">
        <v>62</v>
      </c>
      <c r="F6" t="s">
        <v>65</v>
      </c>
    </row>
    <row r="7" spans="2:6" x14ac:dyDescent="0.45">
      <c r="C7" t="s">
        <v>43</v>
      </c>
      <c r="D7" t="s">
        <v>56</v>
      </c>
      <c r="E7" t="s">
        <v>62</v>
      </c>
      <c r="F7" t="s">
        <v>65</v>
      </c>
    </row>
    <row r="8" spans="2:6" x14ac:dyDescent="0.45">
      <c r="C8" t="s">
        <v>44</v>
      </c>
      <c r="D8" t="s">
        <v>57</v>
      </c>
      <c r="E8" t="s">
        <v>63</v>
      </c>
      <c r="F8" t="s">
        <v>69</v>
      </c>
    </row>
    <row r="9" spans="2:6" x14ac:dyDescent="0.45">
      <c r="C9" t="s">
        <v>45</v>
      </c>
      <c r="D9" t="s">
        <v>58</v>
      </c>
      <c r="E9" t="s">
        <v>62</v>
      </c>
      <c r="F9" t="s">
        <v>66</v>
      </c>
    </row>
    <row r="10" spans="2:6" x14ac:dyDescent="0.45">
      <c r="C10" t="s">
        <v>46</v>
      </c>
      <c r="D10" t="s">
        <v>59</v>
      </c>
      <c r="E10" t="s">
        <v>62</v>
      </c>
      <c r="F10" t="s">
        <v>66</v>
      </c>
    </row>
    <row r="11" spans="2:6" x14ac:dyDescent="0.45">
      <c r="C11" t="s">
        <v>47</v>
      </c>
      <c r="D11" t="s">
        <v>60</v>
      </c>
      <c r="E11" t="s">
        <v>62</v>
      </c>
      <c r="F11" t="s">
        <v>67</v>
      </c>
    </row>
    <row r="12" spans="2:6" x14ac:dyDescent="0.45">
      <c r="C12" t="s">
        <v>48</v>
      </c>
      <c r="D12" t="s">
        <v>61</v>
      </c>
      <c r="E12" t="s">
        <v>64</v>
      </c>
      <c r="F12" t="s">
        <v>68</v>
      </c>
    </row>
    <row r="13" spans="2:6" x14ac:dyDescent="0.45">
      <c r="C13" t="s">
        <v>84</v>
      </c>
      <c r="D13" t="s">
        <v>85</v>
      </c>
      <c r="E13" t="s">
        <v>63</v>
      </c>
      <c r="F13" t="s">
        <v>86</v>
      </c>
    </row>
  </sheetData>
  <pageMargins left="0.6" right="0.6" top="1" bottom="1" header="0.5" footer="0.5"/>
  <pageSetup paperSize="9" orientation="landscape" r:id="rId1"/>
  <headerFooter>
    <oddHeader>&amp;RDraft - Work in Progress</oddHeader>
    <oddFooter>&amp;L&amp;F
&amp;D, &amp;T&amp;C
Page &amp;P of &amp;N&amp;R&amp;A</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97DC0-F325-45B1-ABAF-FEE237BC3037}">
  <dimension ref="A1:H364"/>
  <sheetViews>
    <sheetView workbookViewId="0"/>
  </sheetViews>
  <sheetFormatPr defaultRowHeight="11.7" x14ac:dyDescent="0.45"/>
  <cols>
    <col min="1" max="1" width="9.06640625" bestFit="1" customWidth="1"/>
    <col min="2" max="2" width="17.265625" bestFit="1" customWidth="1"/>
    <col min="3" max="3" width="26.9296875" bestFit="1" customWidth="1"/>
    <col min="4" max="4" width="19.9296875" bestFit="1" customWidth="1"/>
    <col min="5" max="5" width="23.3984375" bestFit="1" customWidth="1"/>
    <col min="6" max="6" width="13.73046875" bestFit="1" customWidth="1"/>
    <col min="7" max="7" width="12.53125" bestFit="1" customWidth="1"/>
    <col min="8" max="8" width="14.06640625" bestFit="1" customWidth="1"/>
  </cols>
  <sheetData>
    <row r="1" spans="1:8" ht="30.9" thickBot="1" x14ac:dyDescent="1.1499999999999999">
      <c r="A1" s="34" t="s">
        <v>103</v>
      </c>
      <c r="B1" s="33"/>
      <c r="C1" s="33"/>
      <c r="D1" s="33"/>
      <c r="E1" s="33"/>
      <c r="F1" s="42"/>
      <c r="G1" s="33"/>
      <c r="H1" s="33"/>
    </row>
    <row r="4" spans="1:8" ht="14.4" x14ac:dyDescent="0.55000000000000004">
      <c r="A4" s="35" t="s">
        <v>70</v>
      </c>
      <c r="B4" s="35" t="s">
        <v>49</v>
      </c>
      <c r="C4" s="35" t="s">
        <v>105</v>
      </c>
      <c r="D4" s="35" t="s">
        <v>106</v>
      </c>
      <c r="E4" s="35" t="s">
        <v>107</v>
      </c>
      <c r="F4" s="35" t="s">
        <v>71</v>
      </c>
      <c r="G4" s="35" t="s">
        <v>72</v>
      </c>
      <c r="H4" s="35" t="s">
        <v>104</v>
      </c>
    </row>
    <row r="5" spans="1:8" ht="14.4" x14ac:dyDescent="0.55000000000000004">
      <c r="A5" s="36">
        <v>2016</v>
      </c>
      <c r="B5" s="35" t="s">
        <v>40</v>
      </c>
      <c r="C5" s="35" t="str">
        <f>VLOOKUP(Dataset[[#This Row],[ID Customer]],tbl_customers[],2,FALSE)</f>
        <v>Customer 1</v>
      </c>
      <c r="D5" s="35" t="str">
        <f>VLOOKUP(Dataset[[#This Row],[ID Customer]],tbl_customers[],3,FALSE)</f>
        <v>Europe</v>
      </c>
      <c r="E5" s="35" t="str">
        <f>VLOOKUP(Dataset[[#This Row],[ID Customer]],tbl_customers[],4,FALSE)</f>
        <v>Italy</v>
      </c>
      <c r="F5" s="35" t="s">
        <v>82</v>
      </c>
      <c r="G5" s="35" t="s">
        <v>73</v>
      </c>
      <c r="H5" s="37">
        <v>107440.00000000001</v>
      </c>
    </row>
    <row r="6" spans="1:8" ht="14.4" x14ac:dyDescent="0.55000000000000004">
      <c r="A6" s="36">
        <v>2016</v>
      </c>
      <c r="B6" s="35" t="s">
        <v>40</v>
      </c>
      <c r="C6" s="35" t="str">
        <f>VLOOKUP(Dataset[[#This Row],[ID Customer]],tbl_customers[],2,FALSE)</f>
        <v>Customer 1</v>
      </c>
      <c r="D6" s="35" t="str">
        <f>VLOOKUP(Dataset[[#This Row],[ID Customer]],tbl_customers[],3,FALSE)</f>
        <v>Europe</v>
      </c>
      <c r="E6" s="35" t="str">
        <f>VLOOKUP(Dataset[[#This Row],[ID Customer]],tbl_customers[],4,FALSE)</f>
        <v>Italy</v>
      </c>
      <c r="F6" s="35" t="s">
        <v>82</v>
      </c>
      <c r="G6" s="35" t="s">
        <v>74</v>
      </c>
      <c r="H6" s="37">
        <v>322320</v>
      </c>
    </row>
    <row r="7" spans="1:8" ht="14.4" x14ac:dyDescent="0.55000000000000004">
      <c r="A7" s="36">
        <v>2016</v>
      </c>
      <c r="B7" s="35" t="s">
        <v>40</v>
      </c>
      <c r="C7" s="35" t="str">
        <f>VLOOKUP(Dataset[[#This Row],[ID Customer]],tbl_customers[],2,FALSE)</f>
        <v>Customer 1</v>
      </c>
      <c r="D7" s="35" t="str">
        <f>VLOOKUP(Dataset[[#This Row],[ID Customer]],tbl_customers[],3,FALSE)</f>
        <v>Europe</v>
      </c>
      <c r="E7" s="35" t="str">
        <f>VLOOKUP(Dataset[[#This Row],[ID Customer]],tbl_customers[],4,FALSE)</f>
        <v>Italy</v>
      </c>
      <c r="F7" s="35" t="s">
        <v>82</v>
      </c>
      <c r="G7" s="35" t="s">
        <v>75</v>
      </c>
      <c r="H7" s="37">
        <v>202239.99999999997</v>
      </c>
    </row>
    <row r="8" spans="1:8" ht="14.4" x14ac:dyDescent="0.55000000000000004">
      <c r="A8" s="36">
        <v>2016</v>
      </c>
      <c r="B8" s="35" t="s">
        <v>40</v>
      </c>
      <c r="C8" s="35" t="str">
        <f>VLOOKUP(Dataset[[#This Row],[ID Customer]],tbl_customers[],2,FALSE)</f>
        <v>Customer 1</v>
      </c>
      <c r="D8" s="35" t="str">
        <f>VLOOKUP(Dataset[[#This Row],[ID Customer]],tbl_customers[],3,FALSE)</f>
        <v>Europe</v>
      </c>
      <c r="E8" s="35" t="str">
        <f>VLOOKUP(Dataset[[#This Row],[ID Customer]],tbl_customers[],4,FALSE)</f>
        <v>Italy</v>
      </c>
      <c r="F8" s="35" t="s">
        <v>83</v>
      </c>
      <c r="G8" s="35" t="s">
        <v>76</v>
      </c>
      <c r="H8" s="37">
        <v>2239.9999999999959</v>
      </c>
    </row>
    <row r="9" spans="1:8" ht="14.4" x14ac:dyDescent="0.55000000000000004">
      <c r="A9" s="36">
        <v>2016</v>
      </c>
      <c r="B9" s="35" t="s">
        <v>40</v>
      </c>
      <c r="C9" s="35" t="str">
        <f>VLOOKUP(Dataset[[#This Row],[ID Customer]],tbl_customers[],2,FALSE)</f>
        <v>Customer 1</v>
      </c>
      <c r="D9" s="35" t="str">
        <f>VLOOKUP(Dataset[[#This Row],[ID Customer]],tbl_customers[],3,FALSE)</f>
        <v>Europe</v>
      </c>
      <c r="E9" s="35" t="str">
        <f>VLOOKUP(Dataset[[#This Row],[ID Customer]],tbl_customers[],4,FALSE)</f>
        <v>Italy</v>
      </c>
      <c r="F9" s="35" t="s">
        <v>83</v>
      </c>
      <c r="G9" s="35" t="s">
        <v>77</v>
      </c>
      <c r="H9" s="37">
        <v>3679.9999999999932</v>
      </c>
    </row>
    <row r="10" spans="1:8" ht="14.4" x14ac:dyDescent="0.55000000000000004">
      <c r="A10" s="36">
        <v>2016</v>
      </c>
      <c r="B10" s="35" t="s">
        <v>40</v>
      </c>
      <c r="C10" s="35" t="str">
        <f>VLOOKUP(Dataset[[#This Row],[ID Customer]],tbl_customers[],2,FALSE)</f>
        <v>Customer 1</v>
      </c>
      <c r="D10" s="35" t="str">
        <f>VLOOKUP(Dataset[[#This Row],[ID Customer]],tbl_customers[],3,FALSE)</f>
        <v>Europe</v>
      </c>
      <c r="E10" s="35" t="str">
        <f>VLOOKUP(Dataset[[#This Row],[ID Customer]],tbl_customers[],4,FALSE)</f>
        <v>Italy</v>
      </c>
      <c r="F10" s="35" t="s">
        <v>83</v>
      </c>
      <c r="G10" s="35" t="s">
        <v>78</v>
      </c>
      <c r="H10" s="37">
        <v>3679.9999999999932</v>
      </c>
    </row>
    <row r="11" spans="1:8" ht="14.4" x14ac:dyDescent="0.55000000000000004">
      <c r="A11" s="36">
        <v>2016</v>
      </c>
      <c r="B11" s="35" t="s">
        <v>40</v>
      </c>
      <c r="C11" s="35" t="str">
        <f>VLOOKUP(Dataset[[#This Row],[ID Customer]],tbl_customers[],2,FALSE)</f>
        <v>Customer 1</v>
      </c>
      <c r="D11" s="35" t="str">
        <f>VLOOKUP(Dataset[[#This Row],[ID Customer]],tbl_customers[],3,FALSE)</f>
        <v>Europe</v>
      </c>
      <c r="E11" s="35" t="str">
        <f>VLOOKUP(Dataset[[#This Row],[ID Customer]],tbl_customers[],4,FALSE)</f>
        <v>Italy</v>
      </c>
      <c r="F11" s="35" t="s">
        <v>83</v>
      </c>
      <c r="G11" s="35" t="s">
        <v>79</v>
      </c>
      <c r="H11" s="37">
        <v>4479.9999999999918</v>
      </c>
    </row>
    <row r="12" spans="1:8" ht="14.4" x14ac:dyDescent="0.55000000000000004">
      <c r="A12" s="36">
        <v>2016</v>
      </c>
      <c r="B12" s="35" t="s">
        <v>40</v>
      </c>
      <c r="C12" s="35" t="str">
        <f>VLOOKUP(Dataset[[#This Row],[ID Customer]],tbl_customers[],2,FALSE)</f>
        <v>Customer 1</v>
      </c>
      <c r="D12" s="35" t="str">
        <f>VLOOKUP(Dataset[[#This Row],[ID Customer]],tbl_customers[],3,FALSE)</f>
        <v>Europe</v>
      </c>
      <c r="E12" s="35" t="str">
        <f>VLOOKUP(Dataset[[#This Row],[ID Customer]],tbl_customers[],4,FALSE)</f>
        <v>Italy</v>
      </c>
      <c r="F12" s="35" t="s">
        <v>83</v>
      </c>
      <c r="G12" s="35" t="s">
        <v>80</v>
      </c>
      <c r="H12" s="37">
        <v>1919.9999999999961</v>
      </c>
    </row>
    <row r="13" spans="1:8" ht="14.4" x14ac:dyDescent="0.55000000000000004">
      <c r="A13" s="36">
        <v>2016</v>
      </c>
      <c r="B13" s="35" t="s">
        <v>40</v>
      </c>
      <c r="C13" s="35" t="str">
        <f>VLOOKUP(Dataset[[#This Row],[ID Customer]],tbl_customers[],2,FALSE)</f>
        <v>Customer 1</v>
      </c>
      <c r="D13" s="35" t="str">
        <f>VLOOKUP(Dataset[[#This Row],[ID Customer]],tbl_customers[],3,FALSE)</f>
        <v>Europe</v>
      </c>
      <c r="E13" s="35" t="str">
        <f>VLOOKUP(Dataset[[#This Row],[ID Customer]],tbl_customers[],4,FALSE)</f>
        <v>Italy</v>
      </c>
      <c r="F13" s="35" t="s">
        <v>91</v>
      </c>
      <c r="G13" s="35" t="s">
        <v>81</v>
      </c>
      <c r="H13" s="37">
        <v>152000</v>
      </c>
    </row>
    <row r="14" spans="1:8" ht="14.4" x14ac:dyDescent="0.55000000000000004">
      <c r="A14" s="36">
        <v>2017</v>
      </c>
      <c r="B14" s="35" t="s">
        <v>40</v>
      </c>
      <c r="C14" s="35" t="str">
        <f>VLOOKUP(Dataset[[#This Row],[ID Customer]],tbl_customers[],2,FALSE)</f>
        <v>Customer 1</v>
      </c>
      <c r="D14" s="35" t="str">
        <f>VLOOKUP(Dataset[[#This Row],[ID Customer]],tbl_customers[],3,FALSE)</f>
        <v>Europe</v>
      </c>
      <c r="E14" s="35" t="str">
        <f>VLOOKUP(Dataset[[#This Row],[ID Customer]],tbl_customers[],4,FALSE)</f>
        <v>Italy</v>
      </c>
      <c r="F14" s="35" t="s">
        <v>82</v>
      </c>
      <c r="G14" s="35" t="s">
        <v>73</v>
      </c>
      <c r="H14" s="37">
        <v>101401.30720879423</v>
      </c>
    </row>
    <row r="15" spans="1:8" ht="14.4" x14ac:dyDescent="0.55000000000000004">
      <c r="A15" s="36">
        <v>2017</v>
      </c>
      <c r="B15" s="35" t="s">
        <v>40</v>
      </c>
      <c r="C15" s="35" t="str">
        <f>VLOOKUP(Dataset[[#This Row],[ID Customer]],tbl_customers[],2,FALSE)</f>
        <v>Customer 1</v>
      </c>
      <c r="D15" s="35" t="str">
        <f>VLOOKUP(Dataset[[#This Row],[ID Customer]],tbl_customers[],3,FALSE)</f>
        <v>Europe</v>
      </c>
      <c r="E15" s="35" t="str">
        <f>VLOOKUP(Dataset[[#This Row],[ID Customer]],tbl_customers[],4,FALSE)</f>
        <v>Italy</v>
      </c>
      <c r="F15" s="35" t="s">
        <v>82</v>
      </c>
      <c r="G15" s="35" t="s">
        <v>74</v>
      </c>
      <c r="H15" s="37">
        <v>304203.92162638262</v>
      </c>
    </row>
    <row r="16" spans="1:8" ht="14.4" x14ac:dyDescent="0.55000000000000004">
      <c r="A16" s="36">
        <v>2017</v>
      </c>
      <c r="B16" s="35" t="s">
        <v>40</v>
      </c>
      <c r="C16" s="35" t="str">
        <f>VLOOKUP(Dataset[[#This Row],[ID Customer]],tbl_customers[],2,FALSE)</f>
        <v>Customer 1</v>
      </c>
      <c r="D16" s="35" t="str">
        <f>VLOOKUP(Dataset[[#This Row],[ID Customer]],tbl_customers[],3,FALSE)</f>
        <v>Europe</v>
      </c>
      <c r="E16" s="35" t="str">
        <f>VLOOKUP(Dataset[[#This Row],[ID Customer]],tbl_customers[],4,FALSE)</f>
        <v>Italy</v>
      </c>
      <c r="F16" s="35" t="s">
        <v>82</v>
      </c>
      <c r="G16" s="35" t="s">
        <v>75</v>
      </c>
      <c r="H16" s="37">
        <v>190873.04886361261</v>
      </c>
    </row>
    <row r="17" spans="1:8" ht="14.4" x14ac:dyDescent="0.55000000000000004">
      <c r="A17" s="36">
        <v>2017</v>
      </c>
      <c r="B17" s="35" t="s">
        <v>40</v>
      </c>
      <c r="C17" s="35" t="str">
        <f>VLOOKUP(Dataset[[#This Row],[ID Customer]],tbl_customers[],2,FALSE)</f>
        <v>Customer 1</v>
      </c>
      <c r="D17" s="35" t="str">
        <f>VLOOKUP(Dataset[[#This Row],[ID Customer]],tbl_customers[],3,FALSE)</f>
        <v>Europe</v>
      </c>
      <c r="E17" s="35" t="str">
        <f>VLOOKUP(Dataset[[#This Row],[ID Customer]],tbl_customers[],4,FALSE)</f>
        <v>Italy</v>
      </c>
      <c r="F17" s="35" t="s">
        <v>83</v>
      </c>
      <c r="G17" s="35" t="s">
        <v>76</v>
      </c>
      <c r="H17" s="37">
        <v>11929.565553975797</v>
      </c>
    </row>
    <row r="18" spans="1:8" ht="14.4" x14ac:dyDescent="0.55000000000000004">
      <c r="A18" s="36">
        <v>2017</v>
      </c>
      <c r="B18" s="35" t="s">
        <v>40</v>
      </c>
      <c r="C18" s="35" t="str">
        <f>VLOOKUP(Dataset[[#This Row],[ID Customer]],tbl_customers[],2,FALSE)</f>
        <v>Customer 1</v>
      </c>
      <c r="D18" s="35" t="str">
        <f>VLOOKUP(Dataset[[#This Row],[ID Customer]],tbl_customers[],3,FALSE)</f>
        <v>Europe</v>
      </c>
      <c r="E18" s="35" t="str">
        <f>VLOOKUP(Dataset[[#This Row],[ID Customer]],tbl_customers[],4,FALSE)</f>
        <v>Italy</v>
      </c>
      <c r="F18" s="35" t="s">
        <v>83</v>
      </c>
      <c r="G18" s="35" t="s">
        <v>77</v>
      </c>
      <c r="H18" s="37">
        <v>19598.571981531666</v>
      </c>
    </row>
    <row r="19" spans="1:8" ht="14.4" x14ac:dyDescent="0.55000000000000004">
      <c r="A19" s="36">
        <v>2017</v>
      </c>
      <c r="B19" s="35" t="s">
        <v>40</v>
      </c>
      <c r="C19" s="35" t="str">
        <f>VLOOKUP(Dataset[[#This Row],[ID Customer]],tbl_customers[],2,FALSE)</f>
        <v>Customer 1</v>
      </c>
      <c r="D19" s="35" t="str">
        <f>VLOOKUP(Dataset[[#This Row],[ID Customer]],tbl_customers[],3,FALSE)</f>
        <v>Europe</v>
      </c>
      <c r="E19" s="35" t="str">
        <f>VLOOKUP(Dataset[[#This Row],[ID Customer]],tbl_customers[],4,FALSE)</f>
        <v>Italy</v>
      </c>
      <c r="F19" s="35" t="s">
        <v>83</v>
      </c>
      <c r="G19" s="35" t="s">
        <v>78</v>
      </c>
      <c r="H19" s="37">
        <v>19598.571981531666</v>
      </c>
    </row>
    <row r="20" spans="1:8" ht="14.4" x14ac:dyDescent="0.55000000000000004">
      <c r="A20" s="36">
        <v>2017</v>
      </c>
      <c r="B20" s="35" t="s">
        <v>40</v>
      </c>
      <c r="C20" s="35" t="str">
        <f>VLOOKUP(Dataset[[#This Row],[ID Customer]],tbl_customers[],2,FALSE)</f>
        <v>Customer 1</v>
      </c>
      <c r="D20" s="35" t="str">
        <f>VLOOKUP(Dataset[[#This Row],[ID Customer]],tbl_customers[],3,FALSE)</f>
        <v>Europe</v>
      </c>
      <c r="E20" s="35" t="str">
        <f>VLOOKUP(Dataset[[#This Row],[ID Customer]],tbl_customers[],4,FALSE)</f>
        <v>Italy</v>
      </c>
      <c r="F20" s="35" t="s">
        <v>83</v>
      </c>
      <c r="G20" s="35" t="s">
        <v>79</v>
      </c>
      <c r="H20" s="37">
        <v>23859.131107951594</v>
      </c>
    </row>
    <row r="21" spans="1:8" ht="14.4" x14ac:dyDescent="0.55000000000000004">
      <c r="A21" s="36">
        <v>2017</v>
      </c>
      <c r="B21" s="35" t="s">
        <v>40</v>
      </c>
      <c r="C21" s="35" t="str">
        <f>VLOOKUP(Dataset[[#This Row],[ID Customer]],tbl_customers[],2,FALSE)</f>
        <v>Customer 1</v>
      </c>
      <c r="D21" s="35" t="str">
        <f>VLOOKUP(Dataset[[#This Row],[ID Customer]],tbl_customers[],3,FALSE)</f>
        <v>Europe</v>
      </c>
      <c r="E21" s="35" t="str">
        <f>VLOOKUP(Dataset[[#This Row],[ID Customer]],tbl_customers[],4,FALSE)</f>
        <v>Italy</v>
      </c>
      <c r="F21" s="35" t="s">
        <v>83</v>
      </c>
      <c r="G21" s="35" t="s">
        <v>80</v>
      </c>
      <c r="H21" s="37">
        <v>10225.341903407823</v>
      </c>
    </row>
    <row r="22" spans="1:8" ht="14.4" x14ac:dyDescent="0.55000000000000004">
      <c r="A22" s="36">
        <v>2017</v>
      </c>
      <c r="B22" s="35" t="s">
        <v>40</v>
      </c>
      <c r="C22" s="35" t="str">
        <f>VLOOKUP(Dataset[[#This Row],[ID Customer]],tbl_customers[],2,FALSE)</f>
        <v>Customer 1</v>
      </c>
      <c r="D22" s="35" t="str">
        <f>VLOOKUP(Dataset[[#This Row],[ID Customer]],tbl_customers[],3,FALSE)</f>
        <v>Europe</v>
      </c>
      <c r="E22" s="35" t="str">
        <f>VLOOKUP(Dataset[[#This Row],[ID Customer]],tbl_customers[],4,FALSE)</f>
        <v>Italy</v>
      </c>
      <c r="F22" s="35" t="s">
        <v>91</v>
      </c>
      <c r="G22" s="35" t="s">
        <v>81</v>
      </c>
      <c r="H22" s="37">
        <v>170422.36505679705</v>
      </c>
    </row>
    <row r="23" spans="1:8" ht="14.4" x14ac:dyDescent="0.55000000000000004">
      <c r="A23" s="36">
        <v>2018</v>
      </c>
      <c r="B23" s="35" t="s">
        <v>40</v>
      </c>
      <c r="C23" s="35" t="str">
        <f>VLOOKUP(Dataset[[#This Row],[ID Customer]],tbl_customers[],2,FALSE)</f>
        <v>Customer 1</v>
      </c>
      <c r="D23" s="35" t="str">
        <f>VLOOKUP(Dataset[[#This Row],[ID Customer]],tbl_customers[],3,FALSE)</f>
        <v>Europe</v>
      </c>
      <c r="E23" s="35" t="str">
        <f>VLOOKUP(Dataset[[#This Row],[ID Customer]],tbl_customers[],4,FALSE)</f>
        <v>Italy</v>
      </c>
      <c r="F23" s="35" t="s">
        <v>82</v>
      </c>
      <c r="G23" s="35" t="s">
        <v>73</v>
      </c>
      <c r="H23" s="37">
        <v>92425.097690236129</v>
      </c>
    </row>
    <row r="24" spans="1:8" ht="14.4" x14ac:dyDescent="0.55000000000000004">
      <c r="A24" s="36">
        <v>2018</v>
      </c>
      <c r="B24" s="35" t="s">
        <v>40</v>
      </c>
      <c r="C24" s="35" t="str">
        <f>VLOOKUP(Dataset[[#This Row],[ID Customer]],tbl_customers[],2,FALSE)</f>
        <v>Customer 1</v>
      </c>
      <c r="D24" s="35" t="str">
        <f>VLOOKUP(Dataset[[#This Row],[ID Customer]],tbl_customers[],3,FALSE)</f>
        <v>Europe</v>
      </c>
      <c r="E24" s="35" t="str">
        <f>VLOOKUP(Dataset[[#This Row],[ID Customer]],tbl_customers[],4,FALSE)</f>
        <v>Italy</v>
      </c>
      <c r="F24" s="35" t="s">
        <v>82</v>
      </c>
      <c r="G24" s="35" t="s">
        <v>74</v>
      </c>
      <c r="H24" s="37">
        <v>277275.2930707084</v>
      </c>
    </row>
    <row r="25" spans="1:8" ht="14.4" x14ac:dyDescent="0.55000000000000004">
      <c r="A25" s="36">
        <v>2018</v>
      </c>
      <c r="B25" s="35" t="s">
        <v>40</v>
      </c>
      <c r="C25" s="35" t="str">
        <f>VLOOKUP(Dataset[[#This Row],[ID Customer]],tbl_customers[],2,FALSE)</f>
        <v>Customer 1</v>
      </c>
      <c r="D25" s="35" t="str">
        <f>VLOOKUP(Dataset[[#This Row],[ID Customer]],tbl_customers[],3,FALSE)</f>
        <v>Europe</v>
      </c>
      <c r="E25" s="35" t="str">
        <f>VLOOKUP(Dataset[[#This Row],[ID Customer]],tbl_customers[],4,FALSE)</f>
        <v>Italy</v>
      </c>
      <c r="F25" s="35" t="s">
        <v>82</v>
      </c>
      <c r="G25" s="35" t="s">
        <v>75</v>
      </c>
      <c r="H25" s="37">
        <v>173976.65447573856</v>
      </c>
    </row>
    <row r="26" spans="1:8" ht="14.4" x14ac:dyDescent="0.55000000000000004">
      <c r="A26" s="36">
        <v>2018</v>
      </c>
      <c r="B26" s="35" t="s">
        <v>40</v>
      </c>
      <c r="C26" s="35" t="str">
        <f>VLOOKUP(Dataset[[#This Row],[ID Customer]],tbl_customers[],2,FALSE)</f>
        <v>Customer 1</v>
      </c>
      <c r="D26" s="35" t="str">
        <f>VLOOKUP(Dataset[[#This Row],[ID Customer]],tbl_customers[],3,FALSE)</f>
        <v>Europe</v>
      </c>
      <c r="E26" s="35" t="str">
        <f>VLOOKUP(Dataset[[#This Row],[ID Customer]],tbl_customers[],4,FALSE)</f>
        <v>Italy</v>
      </c>
      <c r="F26" s="35" t="s">
        <v>83</v>
      </c>
      <c r="G26" s="35" t="s">
        <v>76</v>
      </c>
      <c r="H26" s="37">
        <v>34251.653849911047</v>
      </c>
    </row>
    <row r="27" spans="1:8" ht="14.4" x14ac:dyDescent="0.55000000000000004">
      <c r="A27" s="36">
        <v>2018</v>
      </c>
      <c r="B27" s="35" t="s">
        <v>40</v>
      </c>
      <c r="C27" s="35" t="str">
        <f>VLOOKUP(Dataset[[#This Row],[ID Customer]],tbl_customers[],2,FALSE)</f>
        <v>Customer 1</v>
      </c>
      <c r="D27" s="35" t="str">
        <f>VLOOKUP(Dataset[[#This Row],[ID Customer]],tbl_customers[],3,FALSE)</f>
        <v>Europe</v>
      </c>
      <c r="E27" s="35" t="str">
        <f>VLOOKUP(Dataset[[#This Row],[ID Customer]],tbl_customers[],4,FALSE)</f>
        <v>Italy</v>
      </c>
      <c r="F27" s="35" t="s">
        <v>83</v>
      </c>
      <c r="G27" s="35" t="s">
        <v>77</v>
      </c>
      <c r="H27" s="37">
        <v>56270.574181996715</v>
      </c>
    </row>
    <row r="28" spans="1:8" ht="14.4" x14ac:dyDescent="0.55000000000000004">
      <c r="A28" s="36">
        <v>2018</v>
      </c>
      <c r="B28" s="35" t="s">
        <v>40</v>
      </c>
      <c r="C28" s="35" t="str">
        <f>VLOOKUP(Dataset[[#This Row],[ID Customer]],tbl_customers[],2,FALSE)</f>
        <v>Customer 1</v>
      </c>
      <c r="D28" s="35" t="str">
        <f>VLOOKUP(Dataset[[#This Row],[ID Customer]],tbl_customers[],3,FALSE)</f>
        <v>Europe</v>
      </c>
      <c r="E28" s="35" t="str">
        <f>VLOOKUP(Dataset[[#This Row],[ID Customer]],tbl_customers[],4,FALSE)</f>
        <v>Italy</v>
      </c>
      <c r="F28" s="35" t="s">
        <v>83</v>
      </c>
      <c r="G28" s="35" t="s">
        <v>78</v>
      </c>
      <c r="H28" s="37">
        <v>56270.574181996715</v>
      </c>
    </row>
    <row r="29" spans="1:8" ht="14.4" x14ac:dyDescent="0.55000000000000004">
      <c r="A29" s="36">
        <v>2018</v>
      </c>
      <c r="B29" s="35" t="s">
        <v>40</v>
      </c>
      <c r="C29" s="35" t="str">
        <f>VLOOKUP(Dataset[[#This Row],[ID Customer]],tbl_customers[],2,FALSE)</f>
        <v>Customer 1</v>
      </c>
      <c r="D29" s="35" t="str">
        <f>VLOOKUP(Dataset[[#This Row],[ID Customer]],tbl_customers[],3,FALSE)</f>
        <v>Europe</v>
      </c>
      <c r="E29" s="35" t="str">
        <f>VLOOKUP(Dataset[[#This Row],[ID Customer]],tbl_customers[],4,FALSE)</f>
        <v>Italy</v>
      </c>
      <c r="F29" s="35" t="s">
        <v>83</v>
      </c>
      <c r="G29" s="35" t="s">
        <v>79</v>
      </c>
      <c r="H29" s="37">
        <v>68503.307699822093</v>
      </c>
    </row>
    <row r="30" spans="1:8" ht="14.4" x14ac:dyDescent="0.55000000000000004">
      <c r="A30" s="36">
        <v>2018</v>
      </c>
      <c r="B30" s="35" t="s">
        <v>40</v>
      </c>
      <c r="C30" s="35" t="str">
        <f>VLOOKUP(Dataset[[#This Row],[ID Customer]],tbl_customers[],2,FALSE)</f>
        <v>Customer 1</v>
      </c>
      <c r="D30" s="35" t="str">
        <f>VLOOKUP(Dataset[[#This Row],[ID Customer]],tbl_customers[],3,FALSE)</f>
        <v>Europe</v>
      </c>
      <c r="E30" s="35" t="str">
        <f>VLOOKUP(Dataset[[#This Row],[ID Customer]],tbl_customers[],4,FALSE)</f>
        <v>Italy</v>
      </c>
      <c r="F30" s="35" t="s">
        <v>83</v>
      </c>
      <c r="G30" s="35" t="s">
        <v>80</v>
      </c>
      <c r="H30" s="37">
        <v>29358.56044278089</v>
      </c>
    </row>
    <row r="31" spans="1:8" ht="14.4" x14ac:dyDescent="0.55000000000000004">
      <c r="A31" s="36">
        <v>2018</v>
      </c>
      <c r="B31" s="35" t="s">
        <v>40</v>
      </c>
      <c r="C31" s="35" t="str">
        <f>VLOOKUP(Dataset[[#This Row],[ID Customer]],tbl_customers[],2,FALSE)</f>
        <v>Customer 1</v>
      </c>
      <c r="D31" s="35" t="str">
        <f>VLOOKUP(Dataset[[#This Row],[ID Customer]],tbl_customers[],3,FALSE)</f>
        <v>Europe</v>
      </c>
      <c r="E31" s="35" t="str">
        <f>VLOOKUP(Dataset[[#This Row],[ID Customer]],tbl_customers[],4,FALSE)</f>
        <v>Italy</v>
      </c>
      <c r="F31" s="35" t="s">
        <v>91</v>
      </c>
      <c r="G31" s="35" t="s">
        <v>81</v>
      </c>
      <c r="H31" s="37">
        <v>117796.69313461469</v>
      </c>
    </row>
    <row r="32" spans="1:8" ht="14.4" x14ac:dyDescent="0.55000000000000004">
      <c r="A32" s="36">
        <v>2019</v>
      </c>
      <c r="B32" s="35" t="s">
        <v>40</v>
      </c>
      <c r="C32" s="35" t="str">
        <f>VLOOKUP(Dataset[[#This Row],[ID Customer]],tbl_customers[],2,FALSE)</f>
        <v>Customer 1</v>
      </c>
      <c r="D32" s="35" t="str">
        <f>VLOOKUP(Dataset[[#This Row],[ID Customer]],tbl_customers[],3,FALSE)</f>
        <v>Europe</v>
      </c>
      <c r="E32" s="35" t="str">
        <f>VLOOKUP(Dataset[[#This Row],[ID Customer]],tbl_customers[],4,FALSE)</f>
        <v>Italy</v>
      </c>
      <c r="F32" s="35" t="s">
        <v>82</v>
      </c>
      <c r="G32" s="35" t="s">
        <v>73</v>
      </c>
      <c r="H32" s="37">
        <v>83114.168301972197</v>
      </c>
    </row>
    <row r="33" spans="1:8" ht="14.4" x14ac:dyDescent="0.55000000000000004">
      <c r="A33" s="36">
        <v>2019</v>
      </c>
      <c r="B33" s="35" t="s">
        <v>40</v>
      </c>
      <c r="C33" s="35" t="str">
        <f>VLOOKUP(Dataset[[#This Row],[ID Customer]],tbl_customers[],2,FALSE)</f>
        <v>Customer 1</v>
      </c>
      <c r="D33" s="35" t="str">
        <f>VLOOKUP(Dataset[[#This Row],[ID Customer]],tbl_customers[],3,FALSE)</f>
        <v>Europe</v>
      </c>
      <c r="E33" s="35" t="str">
        <f>VLOOKUP(Dataset[[#This Row],[ID Customer]],tbl_customers[],4,FALSE)</f>
        <v>Italy</v>
      </c>
      <c r="F33" s="35" t="s">
        <v>82</v>
      </c>
      <c r="G33" s="35" t="s">
        <v>74</v>
      </c>
      <c r="H33" s="37">
        <v>249342.50490591658</v>
      </c>
    </row>
    <row r="34" spans="1:8" ht="14.4" x14ac:dyDescent="0.55000000000000004">
      <c r="A34" s="36">
        <v>2019</v>
      </c>
      <c r="B34" s="35" t="s">
        <v>40</v>
      </c>
      <c r="C34" s="35" t="str">
        <f>VLOOKUP(Dataset[[#This Row],[ID Customer]],tbl_customers[],2,FALSE)</f>
        <v>Customer 1</v>
      </c>
      <c r="D34" s="35" t="str">
        <f>VLOOKUP(Dataset[[#This Row],[ID Customer]],tbl_customers[],3,FALSE)</f>
        <v>Europe</v>
      </c>
      <c r="E34" s="35" t="str">
        <f>VLOOKUP(Dataset[[#This Row],[ID Customer]],tbl_customers[],4,FALSE)</f>
        <v>Italy</v>
      </c>
      <c r="F34" s="35" t="s">
        <v>82</v>
      </c>
      <c r="G34" s="35" t="s">
        <v>75</v>
      </c>
      <c r="H34" s="37">
        <v>156450.19915665351</v>
      </c>
    </row>
    <row r="35" spans="1:8" ht="14.4" x14ac:dyDescent="0.55000000000000004">
      <c r="A35" s="36">
        <v>2019</v>
      </c>
      <c r="B35" s="35" t="s">
        <v>40</v>
      </c>
      <c r="C35" s="35" t="str">
        <f>VLOOKUP(Dataset[[#This Row],[ID Customer]],tbl_customers[],2,FALSE)</f>
        <v>Customer 1</v>
      </c>
      <c r="D35" s="35" t="str">
        <f>VLOOKUP(Dataset[[#This Row],[ID Customer]],tbl_customers[],3,FALSE)</f>
        <v>Europe</v>
      </c>
      <c r="E35" s="35" t="str">
        <f>VLOOKUP(Dataset[[#This Row],[ID Customer]],tbl_customers[],4,FALSE)</f>
        <v>Italy</v>
      </c>
      <c r="F35" s="35" t="s">
        <v>83</v>
      </c>
      <c r="G35" s="35" t="s">
        <v>76</v>
      </c>
      <c r="H35" s="37">
        <v>65709.083645794482</v>
      </c>
    </row>
    <row r="36" spans="1:8" ht="14.4" x14ac:dyDescent="0.55000000000000004">
      <c r="A36" s="36">
        <v>2019</v>
      </c>
      <c r="B36" s="35" t="s">
        <v>40</v>
      </c>
      <c r="C36" s="35" t="str">
        <f>VLOOKUP(Dataset[[#This Row],[ID Customer]],tbl_customers[],2,FALSE)</f>
        <v>Customer 1</v>
      </c>
      <c r="D36" s="35" t="str">
        <f>VLOOKUP(Dataset[[#This Row],[ID Customer]],tbl_customers[],3,FALSE)</f>
        <v>Europe</v>
      </c>
      <c r="E36" s="35" t="str">
        <f>VLOOKUP(Dataset[[#This Row],[ID Customer]],tbl_customers[],4,FALSE)</f>
        <v>Italy</v>
      </c>
      <c r="F36" s="35" t="s">
        <v>83</v>
      </c>
      <c r="G36" s="35" t="s">
        <v>77</v>
      </c>
      <c r="H36" s="37">
        <v>107950.63741809093</v>
      </c>
    </row>
    <row r="37" spans="1:8" ht="14.4" x14ac:dyDescent="0.55000000000000004">
      <c r="A37" s="36">
        <v>2019</v>
      </c>
      <c r="B37" s="35" t="s">
        <v>40</v>
      </c>
      <c r="C37" s="35" t="str">
        <f>VLOOKUP(Dataset[[#This Row],[ID Customer]],tbl_customers[],2,FALSE)</f>
        <v>Customer 1</v>
      </c>
      <c r="D37" s="35" t="str">
        <f>VLOOKUP(Dataset[[#This Row],[ID Customer]],tbl_customers[],3,FALSE)</f>
        <v>Europe</v>
      </c>
      <c r="E37" s="35" t="str">
        <f>VLOOKUP(Dataset[[#This Row],[ID Customer]],tbl_customers[],4,FALSE)</f>
        <v>Italy</v>
      </c>
      <c r="F37" s="35" t="s">
        <v>83</v>
      </c>
      <c r="G37" s="35" t="s">
        <v>78</v>
      </c>
      <c r="H37" s="37">
        <v>107950.63741809093</v>
      </c>
    </row>
    <row r="38" spans="1:8" ht="14.4" x14ac:dyDescent="0.55000000000000004">
      <c r="A38" s="36">
        <v>2019</v>
      </c>
      <c r="B38" s="35" t="s">
        <v>40</v>
      </c>
      <c r="C38" s="35" t="str">
        <f>VLOOKUP(Dataset[[#This Row],[ID Customer]],tbl_customers[],2,FALSE)</f>
        <v>Customer 1</v>
      </c>
      <c r="D38" s="35" t="str">
        <f>VLOOKUP(Dataset[[#This Row],[ID Customer]],tbl_customers[],3,FALSE)</f>
        <v>Europe</v>
      </c>
      <c r="E38" s="35" t="str">
        <f>VLOOKUP(Dataset[[#This Row],[ID Customer]],tbl_customers[],4,FALSE)</f>
        <v>Italy</v>
      </c>
      <c r="F38" s="35" t="s">
        <v>83</v>
      </c>
      <c r="G38" s="35" t="s">
        <v>79</v>
      </c>
      <c r="H38" s="37">
        <v>131418.16729158896</v>
      </c>
    </row>
    <row r="39" spans="1:8" ht="14.4" x14ac:dyDescent="0.55000000000000004">
      <c r="A39" s="36">
        <v>2019</v>
      </c>
      <c r="B39" s="35" t="s">
        <v>40</v>
      </c>
      <c r="C39" s="35" t="str">
        <f>VLOOKUP(Dataset[[#This Row],[ID Customer]],tbl_customers[],2,FALSE)</f>
        <v>Customer 1</v>
      </c>
      <c r="D39" s="35" t="str">
        <f>VLOOKUP(Dataset[[#This Row],[ID Customer]],tbl_customers[],3,FALSE)</f>
        <v>Europe</v>
      </c>
      <c r="E39" s="35" t="str">
        <f>VLOOKUP(Dataset[[#This Row],[ID Customer]],tbl_customers[],4,FALSE)</f>
        <v>Italy</v>
      </c>
      <c r="F39" s="35" t="s">
        <v>83</v>
      </c>
      <c r="G39" s="35" t="s">
        <v>80</v>
      </c>
      <c r="H39" s="37">
        <v>56322.071696395265</v>
      </c>
    </row>
    <row r="40" spans="1:8" ht="14.4" x14ac:dyDescent="0.55000000000000004">
      <c r="A40" s="36">
        <v>2019</v>
      </c>
      <c r="B40" s="35" t="s">
        <v>40</v>
      </c>
      <c r="C40" s="35" t="str">
        <f>VLOOKUP(Dataset[[#This Row],[ID Customer]],tbl_customers[],2,FALSE)</f>
        <v>Customer 1</v>
      </c>
      <c r="D40" s="35" t="str">
        <f>VLOOKUP(Dataset[[#This Row],[ID Customer]],tbl_customers[],3,FALSE)</f>
        <v>Europe</v>
      </c>
      <c r="E40" s="35" t="str">
        <f>VLOOKUP(Dataset[[#This Row],[ID Customer]],tbl_customers[],4,FALSE)</f>
        <v>Italy</v>
      </c>
      <c r="F40" s="35" t="s">
        <v>91</v>
      </c>
      <c r="G40" s="35" t="s">
        <v>81</v>
      </c>
      <c r="H40" s="37">
        <v>19556.274894581693</v>
      </c>
    </row>
    <row r="41" spans="1:8" ht="14.4" x14ac:dyDescent="0.55000000000000004">
      <c r="A41" s="36">
        <v>2016</v>
      </c>
      <c r="B41" s="35" t="s">
        <v>41</v>
      </c>
      <c r="C41" s="35" t="str">
        <f>VLOOKUP(Dataset[[#This Row],[ID Customer]],tbl_customers[],2,FALSE)</f>
        <v>Customer 2</v>
      </c>
      <c r="D41" s="35" t="str">
        <f>VLOOKUP(Dataset[[#This Row],[ID Customer]],tbl_customers[],3,FALSE)</f>
        <v>North America</v>
      </c>
      <c r="E41" s="35" t="str">
        <f>VLOOKUP(Dataset[[#This Row],[ID Customer]],tbl_customers[],4,FALSE)</f>
        <v>USA</v>
      </c>
      <c r="F41" s="35" t="s">
        <v>82</v>
      </c>
      <c r="G41" s="35" t="s">
        <v>73</v>
      </c>
      <c r="H41" s="37">
        <v>117810.00000000001</v>
      </c>
    </row>
    <row r="42" spans="1:8" ht="14.4" x14ac:dyDescent="0.55000000000000004">
      <c r="A42" s="36">
        <v>2016</v>
      </c>
      <c r="B42" s="35" t="s">
        <v>41</v>
      </c>
      <c r="C42" s="35" t="str">
        <f>VLOOKUP(Dataset[[#This Row],[ID Customer]],tbl_customers[],2,FALSE)</f>
        <v>Customer 2</v>
      </c>
      <c r="D42" s="35" t="str">
        <f>VLOOKUP(Dataset[[#This Row],[ID Customer]],tbl_customers[],3,FALSE)</f>
        <v>North America</v>
      </c>
      <c r="E42" s="35" t="str">
        <f>VLOOKUP(Dataset[[#This Row],[ID Customer]],tbl_customers[],4,FALSE)</f>
        <v>USA</v>
      </c>
      <c r="F42" s="35" t="s">
        <v>82</v>
      </c>
      <c r="G42" s="35" t="s">
        <v>74</v>
      </c>
      <c r="H42" s="37">
        <v>353430</v>
      </c>
    </row>
    <row r="43" spans="1:8" ht="14.4" x14ac:dyDescent="0.55000000000000004">
      <c r="A43" s="36">
        <v>2016</v>
      </c>
      <c r="B43" s="35" t="s">
        <v>41</v>
      </c>
      <c r="C43" s="35" t="str">
        <f>VLOOKUP(Dataset[[#This Row],[ID Customer]],tbl_customers[],2,FALSE)</f>
        <v>Customer 2</v>
      </c>
      <c r="D43" s="35" t="str">
        <f>VLOOKUP(Dataset[[#This Row],[ID Customer]],tbl_customers[],3,FALSE)</f>
        <v>North America</v>
      </c>
      <c r="E43" s="35" t="str">
        <f>VLOOKUP(Dataset[[#This Row],[ID Customer]],tbl_customers[],4,FALSE)</f>
        <v>USA</v>
      </c>
      <c r="F43" s="35" t="s">
        <v>82</v>
      </c>
      <c r="G43" s="35" t="s">
        <v>75</v>
      </c>
      <c r="H43" s="37">
        <v>221759.99999999997</v>
      </c>
    </row>
    <row r="44" spans="1:8" ht="14.4" x14ac:dyDescent="0.55000000000000004">
      <c r="A44" s="36">
        <v>2016</v>
      </c>
      <c r="B44" s="35" t="s">
        <v>41</v>
      </c>
      <c r="C44" s="35" t="str">
        <f>VLOOKUP(Dataset[[#This Row],[ID Customer]],tbl_customers[],2,FALSE)</f>
        <v>Customer 2</v>
      </c>
      <c r="D44" s="35" t="str">
        <f>VLOOKUP(Dataset[[#This Row],[ID Customer]],tbl_customers[],3,FALSE)</f>
        <v>North America</v>
      </c>
      <c r="E44" s="35" t="str">
        <f>VLOOKUP(Dataset[[#This Row],[ID Customer]],tbl_customers[],4,FALSE)</f>
        <v>USA</v>
      </c>
      <c r="F44" s="35" t="s">
        <v>83</v>
      </c>
      <c r="G44" s="35" t="s">
        <v>76</v>
      </c>
      <c r="H44" s="37">
        <v>6300</v>
      </c>
    </row>
    <row r="45" spans="1:8" ht="14.4" x14ac:dyDescent="0.55000000000000004">
      <c r="A45" s="36">
        <v>2016</v>
      </c>
      <c r="B45" s="35" t="s">
        <v>41</v>
      </c>
      <c r="C45" s="35" t="str">
        <f>VLOOKUP(Dataset[[#This Row],[ID Customer]],tbl_customers[],2,FALSE)</f>
        <v>Customer 2</v>
      </c>
      <c r="D45" s="35" t="str">
        <f>VLOOKUP(Dataset[[#This Row],[ID Customer]],tbl_customers[],3,FALSE)</f>
        <v>North America</v>
      </c>
      <c r="E45" s="35" t="str">
        <f>VLOOKUP(Dataset[[#This Row],[ID Customer]],tbl_customers[],4,FALSE)</f>
        <v>USA</v>
      </c>
      <c r="F45" s="35" t="s">
        <v>83</v>
      </c>
      <c r="G45" s="35" t="s">
        <v>77</v>
      </c>
      <c r="H45" s="37">
        <v>10349.999999999998</v>
      </c>
    </row>
    <row r="46" spans="1:8" ht="14.4" x14ac:dyDescent="0.55000000000000004">
      <c r="A46" s="36">
        <v>2016</v>
      </c>
      <c r="B46" s="35" t="s">
        <v>41</v>
      </c>
      <c r="C46" s="35" t="str">
        <f>VLOOKUP(Dataset[[#This Row],[ID Customer]],tbl_customers[],2,FALSE)</f>
        <v>Customer 2</v>
      </c>
      <c r="D46" s="35" t="str">
        <f>VLOOKUP(Dataset[[#This Row],[ID Customer]],tbl_customers[],3,FALSE)</f>
        <v>North America</v>
      </c>
      <c r="E46" s="35" t="str">
        <f>VLOOKUP(Dataset[[#This Row],[ID Customer]],tbl_customers[],4,FALSE)</f>
        <v>USA</v>
      </c>
      <c r="F46" s="35" t="s">
        <v>83</v>
      </c>
      <c r="G46" s="35" t="s">
        <v>78</v>
      </c>
      <c r="H46" s="37">
        <v>10349.999999999998</v>
      </c>
    </row>
    <row r="47" spans="1:8" ht="14.4" x14ac:dyDescent="0.55000000000000004">
      <c r="A47" s="36">
        <v>2016</v>
      </c>
      <c r="B47" s="35" t="s">
        <v>41</v>
      </c>
      <c r="C47" s="35" t="str">
        <f>VLOOKUP(Dataset[[#This Row],[ID Customer]],tbl_customers[],2,FALSE)</f>
        <v>Customer 2</v>
      </c>
      <c r="D47" s="35" t="str">
        <f>VLOOKUP(Dataset[[#This Row],[ID Customer]],tbl_customers[],3,FALSE)</f>
        <v>North America</v>
      </c>
      <c r="E47" s="35" t="str">
        <f>VLOOKUP(Dataset[[#This Row],[ID Customer]],tbl_customers[],4,FALSE)</f>
        <v>USA</v>
      </c>
      <c r="F47" s="35" t="s">
        <v>83</v>
      </c>
      <c r="G47" s="35" t="s">
        <v>79</v>
      </c>
      <c r="H47" s="37">
        <v>12600</v>
      </c>
    </row>
    <row r="48" spans="1:8" ht="14.4" x14ac:dyDescent="0.55000000000000004">
      <c r="A48" s="36">
        <v>2016</v>
      </c>
      <c r="B48" s="35" t="s">
        <v>41</v>
      </c>
      <c r="C48" s="35" t="str">
        <f>VLOOKUP(Dataset[[#This Row],[ID Customer]],tbl_customers[],2,FALSE)</f>
        <v>Customer 2</v>
      </c>
      <c r="D48" s="35" t="str">
        <f>VLOOKUP(Dataset[[#This Row],[ID Customer]],tbl_customers[],3,FALSE)</f>
        <v>North America</v>
      </c>
      <c r="E48" s="35" t="str">
        <f>VLOOKUP(Dataset[[#This Row],[ID Customer]],tbl_customers[],4,FALSE)</f>
        <v>USA</v>
      </c>
      <c r="F48" s="35" t="s">
        <v>83</v>
      </c>
      <c r="G48" s="35" t="s">
        <v>80</v>
      </c>
      <c r="H48" s="37">
        <v>5399.9999999999991</v>
      </c>
    </row>
    <row r="49" spans="1:8" ht="14.4" x14ac:dyDescent="0.55000000000000004">
      <c r="A49" s="36">
        <v>2016</v>
      </c>
      <c r="B49" s="35" t="s">
        <v>41</v>
      </c>
      <c r="C49" s="35" t="str">
        <f>VLOOKUP(Dataset[[#This Row],[ID Customer]],tbl_customers[],2,FALSE)</f>
        <v>Customer 2</v>
      </c>
      <c r="D49" s="35" t="str">
        <f>VLOOKUP(Dataset[[#This Row],[ID Customer]],tbl_customers[],3,FALSE)</f>
        <v>North America</v>
      </c>
      <c r="E49" s="35" t="str">
        <f>VLOOKUP(Dataset[[#This Row],[ID Customer]],tbl_customers[],4,FALSE)</f>
        <v>USA</v>
      </c>
      <c r="F49" s="35" t="s">
        <v>91</v>
      </c>
      <c r="G49" s="35" t="s">
        <v>81</v>
      </c>
      <c r="H49" s="37">
        <v>162000</v>
      </c>
    </row>
    <row r="50" spans="1:8" ht="14.4" x14ac:dyDescent="0.55000000000000004">
      <c r="A50" s="36">
        <v>2017</v>
      </c>
      <c r="B50" s="35" t="s">
        <v>41</v>
      </c>
      <c r="C50" s="35" t="str">
        <f>VLOOKUP(Dataset[[#This Row],[ID Customer]],tbl_customers[],2,FALSE)</f>
        <v>Customer 2</v>
      </c>
      <c r="D50" s="35" t="str">
        <f>VLOOKUP(Dataset[[#This Row],[ID Customer]],tbl_customers[],3,FALSE)</f>
        <v>North America</v>
      </c>
      <c r="E50" s="35" t="str">
        <f>VLOOKUP(Dataset[[#This Row],[ID Customer]],tbl_customers[],4,FALSE)</f>
        <v>USA</v>
      </c>
      <c r="F50" s="35" t="s">
        <v>82</v>
      </c>
      <c r="G50" s="35" t="s">
        <v>73</v>
      </c>
      <c r="H50" s="37">
        <v>113353.66327478652</v>
      </c>
    </row>
    <row r="51" spans="1:8" ht="14.4" x14ac:dyDescent="0.55000000000000004">
      <c r="A51" s="36">
        <v>2017</v>
      </c>
      <c r="B51" s="35" t="s">
        <v>41</v>
      </c>
      <c r="C51" s="35" t="str">
        <f>VLOOKUP(Dataset[[#This Row],[ID Customer]],tbl_customers[],2,FALSE)</f>
        <v>Customer 2</v>
      </c>
      <c r="D51" s="35" t="str">
        <f>VLOOKUP(Dataset[[#This Row],[ID Customer]],tbl_customers[],3,FALSE)</f>
        <v>North America</v>
      </c>
      <c r="E51" s="35" t="str">
        <f>VLOOKUP(Dataset[[#This Row],[ID Customer]],tbl_customers[],4,FALSE)</f>
        <v>USA</v>
      </c>
      <c r="F51" s="35" t="s">
        <v>82</v>
      </c>
      <c r="G51" s="35" t="s">
        <v>74</v>
      </c>
      <c r="H51" s="37">
        <v>340060.98982435954</v>
      </c>
    </row>
    <row r="52" spans="1:8" ht="14.4" x14ac:dyDescent="0.55000000000000004">
      <c r="A52" s="36">
        <v>2017</v>
      </c>
      <c r="B52" s="35" t="s">
        <v>41</v>
      </c>
      <c r="C52" s="35" t="str">
        <f>VLOOKUP(Dataset[[#This Row],[ID Customer]],tbl_customers[],2,FALSE)</f>
        <v>Customer 2</v>
      </c>
      <c r="D52" s="35" t="str">
        <f>VLOOKUP(Dataset[[#This Row],[ID Customer]],tbl_customers[],3,FALSE)</f>
        <v>North America</v>
      </c>
      <c r="E52" s="35" t="str">
        <f>VLOOKUP(Dataset[[#This Row],[ID Customer]],tbl_customers[],4,FALSE)</f>
        <v>USA</v>
      </c>
      <c r="F52" s="35" t="s">
        <v>82</v>
      </c>
      <c r="G52" s="35" t="s">
        <v>75</v>
      </c>
      <c r="H52" s="37">
        <v>213371.60145842165</v>
      </c>
    </row>
    <row r="53" spans="1:8" ht="14.4" x14ac:dyDescent="0.55000000000000004">
      <c r="A53" s="36">
        <v>2017</v>
      </c>
      <c r="B53" s="35" t="s">
        <v>41</v>
      </c>
      <c r="C53" s="35" t="str">
        <f>VLOOKUP(Dataset[[#This Row],[ID Customer]],tbl_customers[],2,FALSE)</f>
        <v>Customer 2</v>
      </c>
      <c r="D53" s="35" t="str">
        <f>VLOOKUP(Dataset[[#This Row],[ID Customer]],tbl_customers[],3,FALSE)</f>
        <v>North America</v>
      </c>
      <c r="E53" s="35" t="str">
        <f>VLOOKUP(Dataset[[#This Row],[ID Customer]],tbl_customers[],4,FALSE)</f>
        <v>USA</v>
      </c>
      <c r="F53" s="35" t="s">
        <v>83</v>
      </c>
      <c r="G53" s="35" t="s">
        <v>76</v>
      </c>
      <c r="H53" s="37">
        <v>20003.587636727043</v>
      </c>
    </row>
    <row r="54" spans="1:8" ht="14.4" x14ac:dyDescent="0.55000000000000004">
      <c r="A54" s="36">
        <v>2017</v>
      </c>
      <c r="B54" s="35" t="s">
        <v>41</v>
      </c>
      <c r="C54" s="35" t="str">
        <f>VLOOKUP(Dataset[[#This Row],[ID Customer]],tbl_customers[],2,FALSE)</f>
        <v>Customer 2</v>
      </c>
      <c r="D54" s="35" t="str">
        <f>VLOOKUP(Dataset[[#This Row],[ID Customer]],tbl_customers[],3,FALSE)</f>
        <v>North America</v>
      </c>
      <c r="E54" s="35" t="str">
        <f>VLOOKUP(Dataset[[#This Row],[ID Customer]],tbl_customers[],4,FALSE)</f>
        <v>USA</v>
      </c>
      <c r="F54" s="35" t="s">
        <v>83</v>
      </c>
      <c r="G54" s="35" t="s">
        <v>77</v>
      </c>
      <c r="H54" s="37">
        <v>32863.03683176585</v>
      </c>
    </row>
    <row r="55" spans="1:8" ht="14.4" x14ac:dyDescent="0.55000000000000004">
      <c r="A55" s="36">
        <v>2017</v>
      </c>
      <c r="B55" s="35" t="s">
        <v>41</v>
      </c>
      <c r="C55" s="35" t="str">
        <f>VLOOKUP(Dataset[[#This Row],[ID Customer]],tbl_customers[],2,FALSE)</f>
        <v>Customer 2</v>
      </c>
      <c r="D55" s="35" t="str">
        <f>VLOOKUP(Dataset[[#This Row],[ID Customer]],tbl_customers[],3,FALSE)</f>
        <v>North America</v>
      </c>
      <c r="E55" s="35" t="str">
        <f>VLOOKUP(Dataset[[#This Row],[ID Customer]],tbl_customers[],4,FALSE)</f>
        <v>USA</v>
      </c>
      <c r="F55" s="35" t="s">
        <v>83</v>
      </c>
      <c r="G55" s="35" t="s">
        <v>78</v>
      </c>
      <c r="H55" s="37">
        <v>32863.03683176585</v>
      </c>
    </row>
    <row r="56" spans="1:8" ht="14.4" x14ac:dyDescent="0.55000000000000004">
      <c r="A56" s="36">
        <v>2017</v>
      </c>
      <c r="B56" s="35" t="s">
        <v>41</v>
      </c>
      <c r="C56" s="35" t="str">
        <f>VLOOKUP(Dataset[[#This Row],[ID Customer]],tbl_customers[],2,FALSE)</f>
        <v>Customer 2</v>
      </c>
      <c r="D56" s="35" t="str">
        <f>VLOOKUP(Dataset[[#This Row],[ID Customer]],tbl_customers[],3,FALSE)</f>
        <v>North America</v>
      </c>
      <c r="E56" s="35" t="str">
        <f>VLOOKUP(Dataset[[#This Row],[ID Customer]],tbl_customers[],4,FALSE)</f>
        <v>USA</v>
      </c>
      <c r="F56" s="35" t="s">
        <v>83</v>
      </c>
      <c r="G56" s="35" t="s">
        <v>79</v>
      </c>
      <c r="H56" s="37">
        <v>40007.175273454086</v>
      </c>
    </row>
    <row r="57" spans="1:8" ht="14.4" x14ac:dyDescent="0.55000000000000004">
      <c r="A57" s="36">
        <v>2017</v>
      </c>
      <c r="B57" s="35" t="s">
        <v>41</v>
      </c>
      <c r="C57" s="35" t="str">
        <f>VLOOKUP(Dataset[[#This Row],[ID Customer]],tbl_customers[],2,FALSE)</f>
        <v>Customer 2</v>
      </c>
      <c r="D57" s="35" t="str">
        <f>VLOOKUP(Dataset[[#This Row],[ID Customer]],tbl_customers[],3,FALSE)</f>
        <v>North America</v>
      </c>
      <c r="E57" s="35" t="str">
        <f>VLOOKUP(Dataset[[#This Row],[ID Customer]],tbl_customers[],4,FALSE)</f>
        <v>USA</v>
      </c>
      <c r="F57" s="35" t="s">
        <v>83</v>
      </c>
      <c r="G57" s="35" t="s">
        <v>80</v>
      </c>
      <c r="H57" s="37">
        <v>17145.932260051748</v>
      </c>
    </row>
    <row r="58" spans="1:8" ht="14.4" x14ac:dyDescent="0.55000000000000004">
      <c r="A58" s="36">
        <v>2017</v>
      </c>
      <c r="B58" s="35" t="s">
        <v>41</v>
      </c>
      <c r="C58" s="35" t="str">
        <f>VLOOKUP(Dataset[[#This Row],[ID Customer]],tbl_customers[],2,FALSE)</f>
        <v>Customer 2</v>
      </c>
      <c r="D58" s="35" t="str">
        <f>VLOOKUP(Dataset[[#This Row],[ID Customer]],tbl_customers[],3,FALSE)</f>
        <v>North America</v>
      </c>
      <c r="E58" s="35" t="str">
        <f>VLOOKUP(Dataset[[#This Row],[ID Customer]],tbl_customers[],4,FALSE)</f>
        <v>USA</v>
      </c>
      <c r="F58" s="35" t="s">
        <v>91</v>
      </c>
      <c r="G58" s="35" t="s">
        <v>81</v>
      </c>
      <c r="H58" s="37">
        <v>142882.76883376451</v>
      </c>
    </row>
    <row r="59" spans="1:8" ht="14.4" x14ac:dyDescent="0.55000000000000004">
      <c r="A59" s="36">
        <v>2018</v>
      </c>
      <c r="B59" s="35" t="s">
        <v>41</v>
      </c>
      <c r="C59" s="35" t="str">
        <f>VLOOKUP(Dataset[[#This Row],[ID Customer]],tbl_customers[],2,FALSE)</f>
        <v>Customer 2</v>
      </c>
      <c r="D59" s="35" t="str">
        <f>VLOOKUP(Dataset[[#This Row],[ID Customer]],tbl_customers[],3,FALSE)</f>
        <v>North America</v>
      </c>
      <c r="E59" s="35" t="str">
        <f>VLOOKUP(Dataset[[#This Row],[ID Customer]],tbl_customers[],4,FALSE)</f>
        <v>USA</v>
      </c>
      <c r="F59" s="35" t="s">
        <v>82</v>
      </c>
      <c r="G59" s="35" t="s">
        <v>73</v>
      </c>
      <c r="H59" s="37">
        <v>85834.136191869431</v>
      </c>
    </row>
    <row r="60" spans="1:8" ht="14.4" x14ac:dyDescent="0.55000000000000004">
      <c r="A60" s="36">
        <v>2018</v>
      </c>
      <c r="B60" s="35" t="s">
        <v>41</v>
      </c>
      <c r="C60" s="35" t="str">
        <f>VLOOKUP(Dataset[[#This Row],[ID Customer]],tbl_customers[],2,FALSE)</f>
        <v>Customer 2</v>
      </c>
      <c r="D60" s="35" t="str">
        <f>VLOOKUP(Dataset[[#This Row],[ID Customer]],tbl_customers[],3,FALSE)</f>
        <v>North America</v>
      </c>
      <c r="E60" s="35" t="str">
        <f>VLOOKUP(Dataset[[#This Row],[ID Customer]],tbl_customers[],4,FALSE)</f>
        <v>USA</v>
      </c>
      <c r="F60" s="35" t="s">
        <v>82</v>
      </c>
      <c r="G60" s="35" t="s">
        <v>74</v>
      </c>
      <c r="H60" s="37">
        <v>257502.40857560828</v>
      </c>
    </row>
    <row r="61" spans="1:8" ht="14.4" x14ac:dyDescent="0.55000000000000004">
      <c r="A61" s="36">
        <v>2018</v>
      </c>
      <c r="B61" s="35" t="s">
        <v>41</v>
      </c>
      <c r="C61" s="35" t="str">
        <f>VLOOKUP(Dataset[[#This Row],[ID Customer]],tbl_customers[],2,FALSE)</f>
        <v>Customer 2</v>
      </c>
      <c r="D61" s="35" t="str">
        <f>VLOOKUP(Dataset[[#This Row],[ID Customer]],tbl_customers[],3,FALSE)</f>
        <v>North America</v>
      </c>
      <c r="E61" s="35" t="str">
        <f>VLOOKUP(Dataset[[#This Row],[ID Customer]],tbl_customers[],4,FALSE)</f>
        <v>USA</v>
      </c>
      <c r="F61" s="35" t="s">
        <v>82</v>
      </c>
      <c r="G61" s="35" t="s">
        <v>75</v>
      </c>
      <c r="H61" s="37">
        <v>161570.13871410713</v>
      </c>
    </row>
    <row r="62" spans="1:8" ht="14.4" x14ac:dyDescent="0.55000000000000004">
      <c r="A62" s="36">
        <v>2018</v>
      </c>
      <c r="B62" s="35" t="s">
        <v>41</v>
      </c>
      <c r="C62" s="35" t="str">
        <f>VLOOKUP(Dataset[[#This Row],[ID Customer]],tbl_customers[],2,FALSE)</f>
        <v>Customer 2</v>
      </c>
      <c r="D62" s="35" t="str">
        <f>VLOOKUP(Dataset[[#This Row],[ID Customer]],tbl_customers[],3,FALSE)</f>
        <v>North America</v>
      </c>
      <c r="E62" s="35" t="str">
        <f>VLOOKUP(Dataset[[#This Row],[ID Customer]],tbl_customers[],4,FALSE)</f>
        <v>USA</v>
      </c>
      <c r="F62" s="35" t="s">
        <v>83</v>
      </c>
      <c r="G62" s="35" t="s">
        <v>76</v>
      </c>
      <c r="H62" s="37">
        <v>52308.332408692186</v>
      </c>
    </row>
    <row r="63" spans="1:8" ht="14.4" x14ac:dyDescent="0.55000000000000004">
      <c r="A63" s="36">
        <v>2018</v>
      </c>
      <c r="B63" s="35" t="s">
        <v>41</v>
      </c>
      <c r="C63" s="35" t="str">
        <f>VLOOKUP(Dataset[[#This Row],[ID Customer]],tbl_customers[],2,FALSE)</f>
        <v>Customer 2</v>
      </c>
      <c r="D63" s="35" t="str">
        <f>VLOOKUP(Dataset[[#This Row],[ID Customer]],tbl_customers[],3,FALSE)</f>
        <v>North America</v>
      </c>
      <c r="E63" s="35" t="str">
        <f>VLOOKUP(Dataset[[#This Row],[ID Customer]],tbl_customers[],4,FALSE)</f>
        <v>USA</v>
      </c>
      <c r="F63" s="35" t="s">
        <v>83</v>
      </c>
      <c r="G63" s="35" t="s">
        <v>77</v>
      </c>
      <c r="H63" s="37">
        <v>85935.117528565737</v>
      </c>
    </row>
    <row r="64" spans="1:8" ht="14.4" x14ac:dyDescent="0.55000000000000004">
      <c r="A64" s="36">
        <v>2018</v>
      </c>
      <c r="B64" s="35" t="s">
        <v>41</v>
      </c>
      <c r="C64" s="35" t="str">
        <f>VLOOKUP(Dataset[[#This Row],[ID Customer]],tbl_customers[],2,FALSE)</f>
        <v>Customer 2</v>
      </c>
      <c r="D64" s="35" t="str">
        <f>VLOOKUP(Dataset[[#This Row],[ID Customer]],tbl_customers[],3,FALSE)</f>
        <v>North America</v>
      </c>
      <c r="E64" s="35" t="str">
        <f>VLOOKUP(Dataset[[#This Row],[ID Customer]],tbl_customers[],4,FALSE)</f>
        <v>USA</v>
      </c>
      <c r="F64" s="35" t="s">
        <v>83</v>
      </c>
      <c r="G64" s="35" t="s">
        <v>78</v>
      </c>
      <c r="H64" s="37">
        <v>85935.117528565737</v>
      </c>
    </row>
    <row r="65" spans="1:8" ht="14.4" x14ac:dyDescent="0.55000000000000004">
      <c r="A65" s="36">
        <v>2018</v>
      </c>
      <c r="B65" s="35" t="s">
        <v>41</v>
      </c>
      <c r="C65" s="35" t="str">
        <f>VLOOKUP(Dataset[[#This Row],[ID Customer]],tbl_customers[],2,FALSE)</f>
        <v>Customer 2</v>
      </c>
      <c r="D65" s="35" t="str">
        <f>VLOOKUP(Dataset[[#This Row],[ID Customer]],tbl_customers[],3,FALSE)</f>
        <v>North America</v>
      </c>
      <c r="E65" s="35" t="str">
        <f>VLOOKUP(Dataset[[#This Row],[ID Customer]],tbl_customers[],4,FALSE)</f>
        <v>USA</v>
      </c>
      <c r="F65" s="35" t="s">
        <v>83</v>
      </c>
      <c r="G65" s="35" t="s">
        <v>79</v>
      </c>
      <c r="H65" s="37">
        <v>104616.66481738437</v>
      </c>
    </row>
    <row r="66" spans="1:8" ht="14.4" x14ac:dyDescent="0.55000000000000004">
      <c r="A66" s="36">
        <v>2018</v>
      </c>
      <c r="B66" s="35" t="s">
        <v>41</v>
      </c>
      <c r="C66" s="35" t="str">
        <f>VLOOKUP(Dataset[[#This Row],[ID Customer]],tbl_customers[],2,FALSE)</f>
        <v>Customer 2</v>
      </c>
      <c r="D66" s="35" t="str">
        <f>VLOOKUP(Dataset[[#This Row],[ID Customer]],tbl_customers[],3,FALSE)</f>
        <v>North America</v>
      </c>
      <c r="E66" s="35" t="str">
        <f>VLOOKUP(Dataset[[#This Row],[ID Customer]],tbl_customers[],4,FALSE)</f>
        <v>USA</v>
      </c>
      <c r="F66" s="35" t="s">
        <v>83</v>
      </c>
      <c r="G66" s="35" t="s">
        <v>80</v>
      </c>
      <c r="H66" s="37">
        <v>44835.713493164731</v>
      </c>
    </row>
    <row r="67" spans="1:8" ht="14.4" x14ac:dyDescent="0.55000000000000004">
      <c r="A67" s="36">
        <v>2018</v>
      </c>
      <c r="B67" s="35" t="s">
        <v>41</v>
      </c>
      <c r="C67" s="35" t="str">
        <f>VLOOKUP(Dataset[[#This Row],[ID Customer]],tbl_customers[],2,FALSE)</f>
        <v>Customer 2</v>
      </c>
      <c r="D67" s="35" t="str">
        <f>VLOOKUP(Dataset[[#This Row],[ID Customer]],tbl_customers[],3,FALSE)</f>
        <v>North America</v>
      </c>
      <c r="E67" s="35" t="str">
        <f>VLOOKUP(Dataset[[#This Row],[ID Customer]],tbl_customers[],4,FALSE)</f>
        <v>USA</v>
      </c>
      <c r="F67" s="35" t="s">
        <v>91</v>
      </c>
      <c r="G67" s="35" t="s">
        <v>81</v>
      </c>
      <c r="H67" s="37">
        <v>131275.73770521206</v>
      </c>
    </row>
    <row r="68" spans="1:8" ht="14.4" x14ac:dyDescent="0.55000000000000004">
      <c r="A68" s="36">
        <v>2019</v>
      </c>
      <c r="B68" s="35" t="s">
        <v>41</v>
      </c>
      <c r="C68" s="35" t="str">
        <f>VLOOKUP(Dataset[[#This Row],[ID Customer]],tbl_customers[],2,FALSE)</f>
        <v>Customer 2</v>
      </c>
      <c r="D68" s="35" t="str">
        <f>VLOOKUP(Dataset[[#This Row],[ID Customer]],tbl_customers[],3,FALSE)</f>
        <v>North America</v>
      </c>
      <c r="E68" s="35" t="str">
        <f>VLOOKUP(Dataset[[#This Row],[ID Customer]],tbl_customers[],4,FALSE)</f>
        <v>USA</v>
      </c>
      <c r="F68" s="35" t="s">
        <v>82</v>
      </c>
      <c r="G68" s="35" t="s">
        <v>73</v>
      </c>
      <c r="H68" s="37">
        <v>88703.271904234862</v>
      </c>
    </row>
    <row r="69" spans="1:8" ht="14.4" x14ac:dyDescent="0.55000000000000004">
      <c r="A69" s="36">
        <v>2019</v>
      </c>
      <c r="B69" s="35" t="s">
        <v>41</v>
      </c>
      <c r="C69" s="35" t="str">
        <f>VLOOKUP(Dataset[[#This Row],[ID Customer]],tbl_customers[],2,FALSE)</f>
        <v>Customer 2</v>
      </c>
      <c r="D69" s="35" t="str">
        <f>VLOOKUP(Dataset[[#This Row],[ID Customer]],tbl_customers[],3,FALSE)</f>
        <v>North America</v>
      </c>
      <c r="E69" s="35" t="str">
        <f>VLOOKUP(Dataset[[#This Row],[ID Customer]],tbl_customers[],4,FALSE)</f>
        <v>USA</v>
      </c>
      <c r="F69" s="35" t="s">
        <v>82</v>
      </c>
      <c r="G69" s="35" t="s">
        <v>74</v>
      </c>
      <c r="H69" s="37">
        <v>266109.81571270456</v>
      </c>
    </row>
    <row r="70" spans="1:8" ht="14.4" x14ac:dyDescent="0.55000000000000004">
      <c r="A70" s="36">
        <v>2019</v>
      </c>
      <c r="B70" s="35" t="s">
        <v>41</v>
      </c>
      <c r="C70" s="35" t="str">
        <f>VLOOKUP(Dataset[[#This Row],[ID Customer]],tbl_customers[],2,FALSE)</f>
        <v>Customer 2</v>
      </c>
      <c r="D70" s="35" t="str">
        <f>VLOOKUP(Dataset[[#This Row],[ID Customer]],tbl_customers[],3,FALSE)</f>
        <v>North America</v>
      </c>
      <c r="E70" s="35" t="str">
        <f>VLOOKUP(Dataset[[#This Row],[ID Customer]],tbl_customers[],4,FALSE)</f>
        <v>USA</v>
      </c>
      <c r="F70" s="35" t="s">
        <v>82</v>
      </c>
      <c r="G70" s="35" t="s">
        <v>75</v>
      </c>
      <c r="H70" s="37">
        <v>166970.86476091263</v>
      </c>
    </row>
    <row r="71" spans="1:8" ht="14.4" x14ac:dyDescent="0.55000000000000004">
      <c r="A71" s="36">
        <v>2019</v>
      </c>
      <c r="B71" s="35" t="s">
        <v>41</v>
      </c>
      <c r="C71" s="35" t="str">
        <f>VLOOKUP(Dataset[[#This Row],[ID Customer]],tbl_customers[],2,FALSE)</f>
        <v>Customer 2</v>
      </c>
      <c r="D71" s="35" t="str">
        <f>VLOOKUP(Dataset[[#This Row],[ID Customer]],tbl_customers[],3,FALSE)</f>
        <v>North America</v>
      </c>
      <c r="E71" s="35" t="str">
        <f>VLOOKUP(Dataset[[#This Row],[ID Customer]],tbl_customers[],4,FALSE)</f>
        <v>USA</v>
      </c>
      <c r="F71" s="35" t="s">
        <v>83</v>
      </c>
      <c r="G71" s="35" t="s">
        <v>76</v>
      </c>
      <c r="H71" s="37">
        <v>66832.753049248306</v>
      </c>
    </row>
    <row r="72" spans="1:8" ht="14.4" x14ac:dyDescent="0.55000000000000004">
      <c r="A72" s="36">
        <v>2019</v>
      </c>
      <c r="B72" s="35" t="s">
        <v>41</v>
      </c>
      <c r="C72" s="35" t="str">
        <f>VLOOKUP(Dataset[[#This Row],[ID Customer]],tbl_customers[],2,FALSE)</f>
        <v>Customer 2</v>
      </c>
      <c r="D72" s="35" t="str">
        <f>VLOOKUP(Dataset[[#This Row],[ID Customer]],tbl_customers[],3,FALSE)</f>
        <v>North America</v>
      </c>
      <c r="E72" s="35" t="str">
        <f>VLOOKUP(Dataset[[#This Row],[ID Customer]],tbl_customers[],4,FALSE)</f>
        <v>USA</v>
      </c>
      <c r="F72" s="35" t="s">
        <v>83</v>
      </c>
      <c r="G72" s="35" t="s">
        <v>77</v>
      </c>
      <c r="H72" s="37">
        <v>109796.66572376507</v>
      </c>
    </row>
    <row r="73" spans="1:8" ht="14.4" x14ac:dyDescent="0.55000000000000004">
      <c r="A73" s="36">
        <v>2019</v>
      </c>
      <c r="B73" s="35" t="s">
        <v>41</v>
      </c>
      <c r="C73" s="35" t="str">
        <f>VLOOKUP(Dataset[[#This Row],[ID Customer]],tbl_customers[],2,FALSE)</f>
        <v>Customer 2</v>
      </c>
      <c r="D73" s="35" t="str">
        <f>VLOOKUP(Dataset[[#This Row],[ID Customer]],tbl_customers[],3,FALSE)</f>
        <v>North America</v>
      </c>
      <c r="E73" s="35" t="str">
        <f>VLOOKUP(Dataset[[#This Row],[ID Customer]],tbl_customers[],4,FALSE)</f>
        <v>USA</v>
      </c>
      <c r="F73" s="35" t="s">
        <v>83</v>
      </c>
      <c r="G73" s="35" t="s">
        <v>78</v>
      </c>
      <c r="H73" s="37">
        <v>109796.66572376507</v>
      </c>
    </row>
    <row r="74" spans="1:8" ht="14.4" x14ac:dyDescent="0.55000000000000004">
      <c r="A74" s="36">
        <v>2019</v>
      </c>
      <c r="B74" s="35" t="s">
        <v>41</v>
      </c>
      <c r="C74" s="35" t="str">
        <f>VLOOKUP(Dataset[[#This Row],[ID Customer]],tbl_customers[],2,FALSE)</f>
        <v>Customer 2</v>
      </c>
      <c r="D74" s="35" t="str">
        <f>VLOOKUP(Dataset[[#This Row],[ID Customer]],tbl_customers[],3,FALSE)</f>
        <v>North America</v>
      </c>
      <c r="E74" s="35" t="str">
        <f>VLOOKUP(Dataset[[#This Row],[ID Customer]],tbl_customers[],4,FALSE)</f>
        <v>USA</v>
      </c>
      <c r="F74" s="35" t="s">
        <v>83</v>
      </c>
      <c r="G74" s="35" t="s">
        <v>79</v>
      </c>
      <c r="H74" s="37">
        <v>133665.50609849661</v>
      </c>
    </row>
    <row r="75" spans="1:8" ht="14.4" x14ac:dyDescent="0.55000000000000004">
      <c r="A75" s="36">
        <v>2019</v>
      </c>
      <c r="B75" s="35" t="s">
        <v>41</v>
      </c>
      <c r="C75" s="35" t="str">
        <f>VLOOKUP(Dataset[[#This Row],[ID Customer]],tbl_customers[],2,FALSE)</f>
        <v>Customer 2</v>
      </c>
      <c r="D75" s="35" t="str">
        <f>VLOOKUP(Dataset[[#This Row],[ID Customer]],tbl_customers[],3,FALSE)</f>
        <v>North America</v>
      </c>
      <c r="E75" s="35" t="str">
        <f>VLOOKUP(Dataset[[#This Row],[ID Customer]],tbl_customers[],4,FALSE)</f>
        <v>USA</v>
      </c>
      <c r="F75" s="35" t="s">
        <v>83</v>
      </c>
      <c r="G75" s="35" t="s">
        <v>80</v>
      </c>
      <c r="H75" s="37">
        <v>57285.216899355677</v>
      </c>
    </row>
    <row r="76" spans="1:8" ht="14.4" x14ac:dyDescent="0.55000000000000004">
      <c r="A76" s="36">
        <v>2019</v>
      </c>
      <c r="B76" s="35" t="s">
        <v>41</v>
      </c>
      <c r="C76" s="35" t="str">
        <f>VLOOKUP(Dataset[[#This Row],[ID Customer]],tbl_customers[],2,FALSE)</f>
        <v>Customer 2</v>
      </c>
      <c r="D76" s="35" t="str">
        <f>VLOOKUP(Dataset[[#This Row],[ID Customer]],tbl_customers[],3,FALSE)</f>
        <v>North America</v>
      </c>
      <c r="E76" s="35" t="str">
        <f>VLOOKUP(Dataset[[#This Row],[ID Customer]],tbl_customers[],4,FALSE)</f>
        <v>USA</v>
      </c>
      <c r="F76" s="35" t="s">
        <v>91</v>
      </c>
      <c r="G76" s="35" t="s">
        <v>81</v>
      </c>
      <c r="H76" s="37">
        <v>111017.86220805364</v>
      </c>
    </row>
    <row r="77" spans="1:8" ht="14.4" x14ac:dyDescent="0.55000000000000004">
      <c r="A77" s="36">
        <v>2016</v>
      </c>
      <c r="B77" s="35" t="s">
        <v>42</v>
      </c>
      <c r="C77" s="35" t="str">
        <f>VLOOKUP(Dataset[[#This Row],[ID Customer]],tbl_customers[],2,FALSE)</f>
        <v>Customer 3</v>
      </c>
      <c r="D77" s="35" t="str">
        <f>VLOOKUP(Dataset[[#This Row],[ID Customer]],tbl_customers[],3,FALSE)</f>
        <v>Europe</v>
      </c>
      <c r="E77" s="35" t="str">
        <f>VLOOKUP(Dataset[[#This Row],[ID Customer]],tbl_customers[],4,FALSE)</f>
        <v>Italy</v>
      </c>
      <c r="F77" s="35" t="s">
        <v>82</v>
      </c>
      <c r="G77" s="35" t="s">
        <v>73</v>
      </c>
      <c r="H77" s="37">
        <v>98175</v>
      </c>
    </row>
    <row r="78" spans="1:8" ht="14.4" x14ac:dyDescent="0.55000000000000004">
      <c r="A78" s="36">
        <v>2016</v>
      </c>
      <c r="B78" s="35" t="s">
        <v>42</v>
      </c>
      <c r="C78" s="35" t="str">
        <f>VLOOKUP(Dataset[[#This Row],[ID Customer]],tbl_customers[],2,FALSE)</f>
        <v>Customer 3</v>
      </c>
      <c r="D78" s="35" t="str">
        <f>VLOOKUP(Dataset[[#This Row],[ID Customer]],tbl_customers[],3,FALSE)</f>
        <v>Europe</v>
      </c>
      <c r="E78" s="35" t="str">
        <f>VLOOKUP(Dataset[[#This Row],[ID Customer]],tbl_customers[],4,FALSE)</f>
        <v>Italy</v>
      </c>
      <c r="F78" s="35" t="s">
        <v>82</v>
      </c>
      <c r="G78" s="35" t="s">
        <v>74</v>
      </c>
      <c r="H78" s="37">
        <v>294525</v>
      </c>
    </row>
    <row r="79" spans="1:8" ht="14.4" x14ac:dyDescent="0.55000000000000004">
      <c r="A79" s="36">
        <v>2016</v>
      </c>
      <c r="B79" s="35" t="s">
        <v>42</v>
      </c>
      <c r="C79" s="35" t="str">
        <f>VLOOKUP(Dataset[[#This Row],[ID Customer]],tbl_customers[],2,FALSE)</f>
        <v>Customer 3</v>
      </c>
      <c r="D79" s="35" t="str">
        <f>VLOOKUP(Dataset[[#This Row],[ID Customer]],tbl_customers[],3,FALSE)</f>
        <v>Europe</v>
      </c>
      <c r="E79" s="35" t="str">
        <f>VLOOKUP(Dataset[[#This Row],[ID Customer]],tbl_customers[],4,FALSE)</f>
        <v>Italy</v>
      </c>
      <c r="F79" s="35" t="s">
        <v>82</v>
      </c>
      <c r="G79" s="35" t="s">
        <v>75</v>
      </c>
      <c r="H79" s="37">
        <v>184799.99999999997</v>
      </c>
    </row>
    <row r="80" spans="1:8" ht="14.4" x14ac:dyDescent="0.55000000000000004">
      <c r="A80" s="36">
        <v>2016</v>
      </c>
      <c r="B80" s="35" t="s">
        <v>42</v>
      </c>
      <c r="C80" s="35" t="str">
        <f>VLOOKUP(Dataset[[#This Row],[ID Customer]],tbl_customers[],2,FALSE)</f>
        <v>Customer 3</v>
      </c>
      <c r="D80" s="35" t="str">
        <f>VLOOKUP(Dataset[[#This Row],[ID Customer]],tbl_customers[],3,FALSE)</f>
        <v>Europe</v>
      </c>
      <c r="E80" s="35" t="str">
        <f>VLOOKUP(Dataset[[#This Row],[ID Customer]],tbl_customers[],4,FALSE)</f>
        <v>Italy</v>
      </c>
      <c r="F80" s="35" t="s">
        <v>83</v>
      </c>
      <c r="G80" s="35" t="s">
        <v>76</v>
      </c>
      <c r="H80" s="37">
        <v>7349.9999999999991</v>
      </c>
    </row>
    <row r="81" spans="1:8" ht="14.4" x14ac:dyDescent="0.55000000000000004">
      <c r="A81" s="36">
        <v>2016</v>
      </c>
      <c r="B81" s="35" t="s">
        <v>42</v>
      </c>
      <c r="C81" s="35" t="str">
        <f>VLOOKUP(Dataset[[#This Row],[ID Customer]],tbl_customers[],2,FALSE)</f>
        <v>Customer 3</v>
      </c>
      <c r="D81" s="35" t="str">
        <f>VLOOKUP(Dataset[[#This Row],[ID Customer]],tbl_customers[],3,FALSE)</f>
        <v>Europe</v>
      </c>
      <c r="E81" s="35" t="str">
        <f>VLOOKUP(Dataset[[#This Row],[ID Customer]],tbl_customers[],4,FALSE)</f>
        <v>Italy</v>
      </c>
      <c r="F81" s="35" t="s">
        <v>83</v>
      </c>
      <c r="G81" s="35" t="s">
        <v>77</v>
      </c>
      <c r="H81" s="37">
        <v>12074.999999999996</v>
      </c>
    </row>
    <row r="82" spans="1:8" ht="14.4" x14ac:dyDescent="0.55000000000000004">
      <c r="A82" s="36">
        <v>2016</v>
      </c>
      <c r="B82" s="35" t="s">
        <v>42</v>
      </c>
      <c r="C82" s="35" t="str">
        <f>VLOOKUP(Dataset[[#This Row],[ID Customer]],tbl_customers[],2,FALSE)</f>
        <v>Customer 3</v>
      </c>
      <c r="D82" s="35" t="str">
        <f>VLOOKUP(Dataset[[#This Row],[ID Customer]],tbl_customers[],3,FALSE)</f>
        <v>Europe</v>
      </c>
      <c r="E82" s="35" t="str">
        <f>VLOOKUP(Dataset[[#This Row],[ID Customer]],tbl_customers[],4,FALSE)</f>
        <v>Italy</v>
      </c>
      <c r="F82" s="35" t="s">
        <v>83</v>
      </c>
      <c r="G82" s="35" t="s">
        <v>78</v>
      </c>
      <c r="H82" s="37">
        <v>12074.999999999996</v>
      </c>
    </row>
    <row r="83" spans="1:8" ht="14.4" x14ac:dyDescent="0.55000000000000004">
      <c r="A83" s="36">
        <v>2016</v>
      </c>
      <c r="B83" s="35" t="s">
        <v>42</v>
      </c>
      <c r="C83" s="35" t="str">
        <f>VLOOKUP(Dataset[[#This Row],[ID Customer]],tbl_customers[],2,FALSE)</f>
        <v>Customer 3</v>
      </c>
      <c r="D83" s="35" t="str">
        <f>VLOOKUP(Dataset[[#This Row],[ID Customer]],tbl_customers[],3,FALSE)</f>
        <v>Europe</v>
      </c>
      <c r="E83" s="35" t="str">
        <f>VLOOKUP(Dataset[[#This Row],[ID Customer]],tbl_customers[],4,FALSE)</f>
        <v>Italy</v>
      </c>
      <c r="F83" s="35" t="s">
        <v>83</v>
      </c>
      <c r="G83" s="35" t="s">
        <v>79</v>
      </c>
      <c r="H83" s="37">
        <v>14699.999999999998</v>
      </c>
    </row>
    <row r="84" spans="1:8" ht="14.4" x14ac:dyDescent="0.55000000000000004">
      <c r="A84" s="36">
        <v>2016</v>
      </c>
      <c r="B84" s="35" t="s">
        <v>42</v>
      </c>
      <c r="C84" s="35" t="str">
        <f>VLOOKUP(Dataset[[#This Row],[ID Customer]],tbl_customers[],2,FALSE)</f>
        <v>Customer 3</v>
      </c>
      <c r="D84" s="35" t="str">
        <f>VLOOKUP(Dataset[[#This Row],[ID Customer]],tbl_customers[],3,FALSE)</f>
        <v>Europe</v>
      </c>
      <c r="E84" s="35" t="str">
        <f>VLOOKUP(Dataset[[#This Row],[ID Customer]],tbl_customers[],4,FALSE)</f>
        <v>Italy</v>
      </c>
      <c r="F84" s="35" t="s">
        <v>83</v>
      </c>
      <c r="G84" s="35" t="s">
        <v>80</v>
      </c>
      <c r="H84" s="37">
        <v>6299.9999999999982</v>
      </c>
    </row>
    <row r="85" spans="1:8" ht="14.4" x14ac:dyDescent="0.55000000000000004">
      <c r="A85" s="36">
        <v>2016</v>
      </c>
      <c r="B85" s="35" t="s">
        <v>42</v>
      </c>
      <c r="C85" s="35" t="str">
        <f>VLOOKUP(Dataset[[#This Row],[ID Customer]],tbl_customers[],2,FALSE)</f>
        <v>Customer 3</v>
      </c>
      <c r="D85" s="35" t="str">
        <f>VLOOKUP(Dataset[[#This Row],[ID Customer]],tbl_customers[],3,FALSE)</f>
        <v>Europe</v>
      </c>
      <c r="E85" s="35" t="str">
        <f>VLOOKUP(Dataset[[#This Row],[ID Customer]],tbl_customers[],4,FALSE)</f>
        <v>Italy</v>
      </c>
      <c r="F85" s="35" t="s">
        <v>91</v>
      </c>
      <c r="G85" s="35" t="s">
        <v>81</v>
      </c>
      <c r="H85" s="37">
        <v>120000</v>
      </c>
    </row>
    <row r="86" spans="1:8" ht="14.4" x14ac:dyDescent="0.55000000000000004">
      <c r="A86" s="36">
        <v>2017</v>
      </c>
      <c r="B86" s="35" t="s">
        <v>42</v>
      </c>
      <c r="C86" s="35" t="str">
        <f>VLOOKUP(Dataset[[#This Row],[ID Customer]],tbl_customers[],2,FALSE)</f>
        <v>Customer 3</v>
      </c>
      <c r="D86" s="35" t="str">
        <f>VLOOKUP(Dataset[[#This Row],[ID Customer]],tbl_customers[],3,FALSE)</f>
        <v>Europe</v>
      </c>
      <c r="E86" s="35" t="str">
        <f>VLOOKUP(Dataset[[#This Row],[ID Customer]],tbl_customers[],4,FALSE)</f>
        <v>Italy</v>
      </c>
      <c r="F86" s="35" t="s">
        <v>82</v>
      </c>
      <c r="G86" s="35" t="s">
        <v>73</v>
      </c>
      <c r="H86" s="37">
        <v>82947.93743797054</v>
      </c>
    </row>
    <row r="87" spans="1:8" ht="14.4" x14ac:dyDescent="0.55000000000000004">
      <c r="A87" s="36">
        <v>2017</v>
      </c>
      <c r="B87" s="35" t="s">
        <v>42</v>
      </c>
      <c r="C87" s="35" t="str">
        <f>VLOOKUP(Dataset[[#This Row],[ID Customer]],tbl_customers[],2,FALSE)</f>
        <v>Customer 3</v>
      </c>
      <c r="D87" s="35" t="str">
        <f>VLOOKUP(Dataset[[#This Row],[ID Customer]],tbl_customers[],3,FALSE)</f>
        <v>Europe</v>
      </c>
      <c r="E87" s="35" t="str">
        <f>VLOOKUP(Dataset[[#This Row],[ID Customer]],tbl_customers[],4,FALSE)</f>
        <v>Italy</v>
      </c>
      <c r="F87" s="35" t="s">
        <v>82</v>
      </c>
      <c r="G87" s="35" t="s">
        <v>74</v>
      </c>
      <c r="H87" s="37">
        <v>248843.81231391159</v>
      </c>
    </row>
    <row r="88" spans="1:8" ht="14.4" x14ac:dyDescent="0.55000000000000004">
      <c r="A88" s="36">
        <v>2017</v>
      </c>
      <c r="B88" s="35" t="s">
        <v>42</v>
      </c>
      <c r="C88" s="35" t="str">
        <f>VLOOKUP(Dataset[[#This Row],[ID Customer]],tbl_customers[],2,FALSE)</f>
        <v>Customer 3</v>
      </c>
      <c r="D88" s="35" t="str">
        <f>VLOOKUP(Dataset[[#This Row],[ID Customer]],tbl_customers[],3,FALSE)</f>
        <v>Europe</v>
      </c>
      <c r="E88" s="35" t="str">
        <f>VLOOKUP(Dataset[[#This Row],[ID Customer]],tbl_customers[],4,FALSE)</f>
        <v>Italy</v>
      </c>
      <c r="F88" s="35" t="s">
        <v>82</v>
      </c>
      <c r="G88" s="35" t="s">
        <v>75</v>
      </c>
      <c r="H88" s="37">
        <v>156137.29400088568</v>
      </c>
    </row>
    <row r="89" spans="1:8" ht="14.4" x14ac:dyDescent="0.55000000000000004">
      <c r="A89" s="36">
        <v>2017</v>
      </c>
      <c r="B89" s="35" t="s">
        <v>42</v>
      </c>
      <c r="C89" s="35" t="str">
        <f>VLOOKUP(Dataset[[#This Row],[ID Customer]],tbl_customers[],2,FALSE)</f>
        <v>Customer 3</v>
      </c>
      <c r="D89" s="35" t="str">
        <f>VLOOKUP(Dataset[[#This Row],[ID Customer]],tbl_customers[],3,FALSE)</f>
        <v>Europe</v>
      </c>
      <c r="E89" s="35" t="str">
        <f>VLOOKUP(Dataset[[#This Row],[ID Customer]],tbl_customers[],4,FALSE)</f>
        <v>Italy</v>
      </c>
      <c r="F89" s="35" t="s">
        <v>83</v>
      </c>
      <c r="G89" s="35" t="s">
        <v>76</v>
      </c>
      <c r="H89" s="37">
        <v>29601.028654334586</v>
      </c>
    </row>
    <row r="90" spans="1:8" ht="14.4" x14ac:dyDescent="0.55000000000000004">
      <c r="A90" s="36">
        <v>2017</v>
      </c>
      <c r="B90" s="35" t="s">
        <v>42</v>
      </c>
      <c r="C90" s="35" t="str">
        <f>VLOOKUP(Dataset[[#This Row],[ID Customer]],tbl_customers[],2,FALSE)</f>
        <v>Customer 3</v>
      </c>
      <c r="D90" s="35" t="str">
        <f>VLOOKUP(Dataset[[#This Row],[ID Customer]],tbl_customers[],3,FALSE)</f>
        <v>Europe</v>
      </c>
      <c r="E90" s="35" t="str">
        <f>VLOOKUP(Dataset[[#This Row],[ID Customer]],tbl_customers[],4,FALSE)</f>
        <v>Italy</v>
      </c>
      <c r="F90" s="35" t="s">
        <v>83</v>
      </c>
      <c r="G90" s="35" t="s">
        <v>77</v>
      </c>
      <c r="H90" s="37">
        <v>48630.261360692537</v>
      </c>
    </row>
    <row r="91" spans="1:8" ht="14.4" x14ac:dyDescent="0.55000000000000004">
      <c r="A91" s="36">
        <v>2017</v>
      </c>
      <c r="B91" s="35" t="s">
        <v>42</v>
      </c>
      <c r="C91" s="35" t="str">
        <f>VLOOKUP(Dataset[[#This Row],[ID Customer]],tbl_customers[],2,FALSE)</f>
        <v>Customer 3</v>
      </c>
      <c r="D91" s="35" t="str">
        <f>VLOOKUP(Dataset[[#This Row],[ID Customer]],tbl_customers[],3,FALSE)</f>
        <v>Europe</v>
      </c>
      <c r="E91" s="35" t="str">
        <f>VLOOKUP(Dataset[[#This Row],[ID Customer]],tbl_customers[],4,FALSE)</f>
        <v>Italy</v>
      </c>
      <c r="F91" s="35" t="s">
        <v>83</v>
      </c>
      <c r="G91" s="35" t="s">
        <v>78</v>
      </c>
      <c r="H91" s="37">
        <v>48630.261360692537</v>
      </c>
    </row>
    <row r="92" spans="1:8" ht="14.4" x14ac:dyDescent="0.55000000000000004">
      <c r="A92" s="36">
        <v>2017</v>
      </c>
      <c r="B92" s="35" t="s">
        <v>42</v>
      </c>
      <c r="C92" s="35" t="str">
        <f>VLOOKUP(Dataset[[#This Row],[ID Customer]],tbl_customers[],2,FALSE)</f>
        <v>Customer 3</v>
      </c>
      <c r="D92" s="35" t="str">
        <f>VLOOKUP(Dataset[[#This Row],[ID Customer]],tbl_customers[],3,FALSE)</f>
        <v>Europe</v>
      </c>
      <c r="E92" s="35" t="str">
        <f>VLOOKUP(Dataset[[#This Row],[ID Customer]],tbl_customers[],4,FALSE)</f>
        <v>Italy</v>
      </c>
      <c r="F92" s="35" t="s">
        <v>83</v>
      </c>
      <c r="G92" s="35" t="s">
        <v>79</v>
      </c>
      <c r="H92" s="37">
        <v>59202.057308669173</v>
      </c>
    </row>
    <row r="93" spans="1:8" ht="14.4" x14ac:dyDescent="0.55000000000000004">
      <c r="A93" s="36">
        <v>2017</v>
      </c>
      <c r="B93" s="35" t="s">
        <v>42</v>
      </c>
      <c r="C93" s="35" t="str">
        <f>VLOOKUP(Dataset[[#This Row],[ID Customer]],tbl_customers[],2,FALSE)</f>
        <v>Customer 3</v>
      </c>
      <c r="D93" s="35" t="str">
        <f>VLOOKUP(Dataset[[#This Row],[ID Customer]],tbl_customers[],3,FALSE)</f>
        <v>Europe</v>
      </c>
      <c r="E93" s="35" t="str">
        <f>VLOOKUP(Dataset[[#This Row],[ID Customer]],tbl_customers[],4,FALSE)</f>
        <v>Italy</v>
      </c>
      <c r="F93" s="35" t="s">
        <v>83</v>
      </c>
      <c r="G93" s="35" t="s">
        <v>80</v>
      </c>
      <c r="H93" s="37">
        <v>25372.310275143929</v>
      </c>
    </row>
    <row r="94" spans="1:8" ht="14.4" x14ac:dyDescent="0.55000000000000004">
      <c r="A94" s="36">
        <v>2017</v>
      </c>
      <c r="B94" s="35" t="s">
        <v>42</v>
      </c>
      <c r="C94" s="35" t="str">
        <f>VLOOKUP(Dataset[[#This Row],[ID Customer]],tbl_customers[],2,FALSE)</f>
        <v>Customer 3</v>
      </c>
      <c r="D94" s="35" t="str">
        <f>VLOOKUP(Dataset[[#This Row],[ID Customer]],tbl_customers[],3,FALSE)</f>
        <v>Europe</v>
      </c>
      <c r="E94" s="35" t="str">
        <f>VLOOKUP(Dataset[[#This Row],[ID Customer]],tbl_customers[],4,FALSE)</f>
        <v>Italy</v>
      </c>
      <c r="F94" s="35" t="s">
        <v>91</v>
      </c>
      <c r="G94" s="35" t="s">
        <v>81</v>
      </c>
      <c r="H94" s="37">
        <v>113850.11020897918</v>
      </c>
    </row>
    <row r="95" spans="1:8" ht="14.4" x14ac:dyDescent="0.55000000000000004">
      <c r="A95" s="36">
        <v>2018</v>
      </c>
      <c r="B95" s="35" t="s">
        <v>42</v>
      </c>
      <c r="C95" s="35" t="str">
        <f>VLOOKUP(Dataset[[#This Row],[ID Customer]],tbl_customers[],2,FALSE)</f>
        <v>Customer 3</v>
      </c>
      <c r="D95" s="35" t="str">
        <f>VLOOKUP(Dataset[[#This Row],[ID Customer]],tbl_customers[],3,FALSE)</f>
        <v>Europe</v>
      </c>
      <c r="E95" s="35" t="str">
        <f>VLOOKUP(Dataset[[#This Row],[ID Customer]],tbl_customers[],4,FALSE)</f>
        <v>Italy</v>
      </c>
      <c r="F95" s="35" t="s">
        <v>82</v>
      </c>
      <c r="G95" s="35" t="s">
        <v>73</v>
      </c>
      <c r="H95" s="37">
        <v>86721.28872591471</v>
      </c>
    </row>
    <row r="96" spans="1:8" ht="14.4" x14ac:dyDescent="0.55000000000000004">
      <c r="A96" s="36">
        <v>2018</v>
      </c>
      <c r="B96" s="35" t="s">
        <v>42</v>
      </c>
      <c r="C96" s="35" t="str">
        <f>VLOOKUP(Dataset[[#This Row],[ID Customer]],tbl_customers[],2,FALSE)</f>
        <v>Customer 3</v>
      </c>
      <c r="D96" s="35" t="str">
        <f>VLOOKUP(Dataset[[#This Row],[ID Customer]],tbl_customers[],3,FALSE)</f>
        <v>Europe</v>
      </c>
      <c r="E96" s="35" t="str">
        <f>VLOOKUP(Dataset[[#This Row],[ID Customer]],tbl_customers[],4,FALSE)</f>
        <v>Italy</v>
      </c>
      <c r="F96" s="35" t="s">
        <v>82</v>
      </c>
      <c r="G96" s="35" t="s">
        <v>74</v>
      </c>
      <c r="H96" s="37">
        <v>260163.86617774412</v>
      </c>
    </row>
    <row r="97" spans="1:8" ht="14.4" x14ac:dyDescent="0.55000000000000004">
      <c r="A97" s="36">
        <v>2018</v>
      </c>
      <c r="B97" s="35" t="s">
        <v>42</v>
      </c>
      <c r="C97" s="35" t="str">
        <f>VLOOKUP(Dataset[[#This Row],[ID Customer]],tbl_customers[],2,FALSE)</f>
        <v>Customer 3</v>
      </c>
      <c r="D97" s="35" t="str">
        <f>VLOOKUP(Dataset[[#This Row],[ID Customer]],tbl_customers[],3,FALSE)</f>
        <v>Europe</v>
      </c>
      <c r="E97" s="35" t="str">
        <f>VLOOKUP(Dataset[[#This Row],[ID Customer]],tbl_customers[],4,FALSE)</f>
        <v>Italy</v>
      </c>
      <c r="F97" s="35" t="s">
        <v>82</v>
      </c>
      <c r="G97" s="35" t="s">
        <v>75</v>
      </c>
      <c r="H97" s="37">
        <v>163240.0728958394</v>
      </c>
    </row>
    <row r="98" spans="1:8" ht="14.4" x14ac:dyDescent="0.55000000000000004">
      <c r="A98" s="36">
        <v>2018</v>
      </c>
      <c r="B98" s="35" t="s">
        <v>42</v>
      </c>
      <c r="C98" s="35" t="str">
        <f>VLOOKUP(Dataset[[#This Row],[ID Customer]],tbl_customers[],2,FALSE)</f>
        <v>Customer 3</v>
      </c>
      <c r="D98" s="35" t="str">
        <f>VLOOKUP(Dataset[[#This Row],[ID Customer]],tbl_customers[],3,FALSE)</f>
        <v>Europe</v>
      </c>
      <c r="E98" s="35" t="str">
        <f>VLOOKUP(Dataset[[#This Row],[ID Customer]],tbl_customers[],4,FALSE)</f>
        <v>Italy</v>
      </c>
      <c r="F98" s="35" t="s">
        <v>83</v>
      </c>
      <c r="G98" s="35" t="s">
        <v>76</v>
      </c>
      <c r="H98" s="37">
        <v>44328.123243266753</v>
      </c>
    </row>
    <row r="99" spans="1:8" ht="14.4" x14ac:dyDescent="0.55000000000000004">
      <c r="A99" s="36">
        <v>2018</v>
      </c>
      <c r="B99" s="35" t="s">
        <v>42</v>
      </c>
      <c r="C99" s="35" t="str">
        <f>VLOOKUP(Dataset[[#This Row],[ID Customer]],tbl_customers[],2,FALSE)</f>
        <v>Customer 3</v>
      </c>
      <c r="D99" s="35" t="str">
        <f>VLOOKUP(Dataset[[#This Row],[ID Customer]],tbl_customers[],3,FALSE)</f>
        <v>Europe</v>
      </c>
      <c r="E99" s="35" t="str">
        <f>VLOOKUP(Dataset[[#This Row],[ID Customer]],tbl_customers[],4,FALSE)</f>
        <v>Italy</v>
      </c>
      <c r="F99" s="35" t="s">
        <v>83</v>
      </c>
      <c r="G99" s="35" t="s">
        <v>77</v>
      </c>
      <c r="H99" s="37">
        <v>72824.773899652515</v>
      </c>
    </row>
    <row r="100" spans="1:8" ht="14.4" x14ac:dyDescent="0.55000000000000004">
      <c r="A100" s="36">
        <v>2018</v>
      </c>
      <c r="B100" s="35" t="s">
        <v>42</v>
      </c>
      <c r="C100" s="35" t="str">
        <f>VLOOKUP(Dataset[[#This Row],[ID Customer]],tbl_customers[],2,FALSE)</f>
        <v>Customer 3</v>
      </c>
      <c r="D100" s="35" t="str">
        <f>VLOOKUP(Dataset[[#This Row],[ID Customer]],tbl_customers[],3,FALSE)</f>
        <v>Europe</v>
      </c>
      <c r="E100" s="35" t="str">
        <f>VLOOKUP(Dataset[[#This Row],[ID Customer]],tbl_customers[],4,FALSE)</f>
        <v>Italy</v>
      </c>
      <c r="F100" s="35" t="s">
        <v>83</v>
      </c>
      <c r="G100" s="35" t="s">
        <v>78</v>
      </c>
      <c r="H100" s="37">
        <v>72824.773899652515</v>
      </c>
    </row>
    <row r="101" spans="1:8" ht="14.4" x14ac:dyDescent="0.55000000000000004">
      <c r="A101" s="36">
        <v>2018</v>
      </c>
      <c r="B101" s="35" t="s">
        <v>42</v>
      </c>
      <c r="C101" s="35" t="str">
        <f>VLOOKUP(Dataset[[#This Row],[ID Customer]],tbl_customers[],2,FALSE)</f>
        <v>Customer 3</v>
      </c>
      <c r="D101" s="35" t="str">
        <f>VLOOKUP(Dataset[[#This Row],[ID Customer]],tbl_customers[],3,FALSE)</f>
        <v>Europe</v>
      </c>
      <c r="E101" s="35" t="str">
        <f>VLOOKUP(Dataset[[#This Row],[ID Customer]],tbl_customers[],4,FALSE)</f>
        <v>Italy</v>
      </c>
      <c r="F101" s="35" t="s">
        <v>83</v>
      </c>
      <c r="G101" s="35" t="s">
        <v>79</v>
      </c>
      <c r="H101" s="37">
        <v>88656.246486533506</v>
      </c>
    </row>
    <row r="102" spans="1:8" ht="14.4" x14ac:dyDescent="0.55000000000000004">
      <c r="A102" s="36">
        <v>2018</v>
      </c>
      <c r="B102" s="35" t="s">
        <v>42</v>
      </c>
      <c r="C102" s="35" t="str">
        <f>VLOOKUP(Dataset[[#This Row],[ID Customer]],tbl_customers[],2,FALSE)</f>
        <v>Customer 3</v>
      </c>
      <c r="D102" s="35" t="str">
        <f>VLOOKUP(Dataset[[#This Row],[ID Customer]],tbl_customers[],3,FALSE)</f>
        <v>Europe</v>
      </c>
      <c r="E102" s="35" t="str">
        <f>VLOOKUP(Dataset[[#This Row],[ID Customer]],tbl_customers[],4,FALSE)</f>
        <v>Italy</v>
      </c>
      <c r="F102" s="35" t="s">
        <v>83</v>
      </c>
      <c r="G102" s="35" t="s">
        <v>80</v>
      </c>
      <c r="H102" s="37">
        <v>37995.534208514357</v>
      </c>
    </row>
    <row r="103" spans="1:8" ht="14.4" x14ac:dyDescent="0.55000000000000004">
      <c r="A103" s="36">
        <v>2018</v>
      </c>
      <c r="B103" s="35" t="s">
        <v>42</v>
      </c>
      <c r="C103" s="35" t="str">
        <f>VLOOKUP(Dataset[[#This Row],[ID Customer]],tbl_customers[],2,FALSE)</f>
        <v>Customer 3</v>
      </c>
      <c r="D103" s="35" t="str">
        <f>VLOOKUP(Dataset[[#This Row],[ID Customer]],tbl_customers[],3,FALSE)</f>
        <v>Europe</v>
      </c>
      <c r="E103" s="35" t="str">
        <f>VLOOKUP(Dataset[[#This Row],[ID Customer]],tbl_customers[],4,FALSE)</f>
        <v>Italy</v>
      </c>
      <c r="F103" s="35" t="s">
        <v>91</v>
      </c>
      <c r="G103" s="35" t="s">
        <v>81</v>
      </c>
      <c r="H103" s="37">
        <v>52771.575289603265</v>
      </c>
    </row>
    <row r="104" spans="1:8" ht="14.4" x14ac:dyDescent="0.55000000000000004">
      <c r="A104" s="36">
        <v>2019</v>
      </c>
      <c r="B104" s="35" t="s">
        <v>42</v>
      </c>
      <c r="C104" s="35" t="str">
        <f>VLOOKUP(Dataset[[#This Row],[ID Customer]],tbl_customers[],2,FALSE)</f>
        <v>Customer 3</v>
      </c>
      <c r="D104" s="35" t="str">
        <f>VLOOKUP(Dataset[[#This Row],[ID Customer]],tbl_customers[],3,FALSE)</f>
        <v>Europe</v>
      </c>
      <c r="E104" s="35" t="str">
        <f>VLOOKUP(Dataset[[#This Row],[ID Customer]],tbl_customers[],4,FALSE)</f>
        <v>Italy</v>
      </c>
      <c r="F104" s="35" t="s">
        <v>82</v>
      </c>
      <c r="G104" s="35" t="s">
        <v>73</v>
      </c>
      <c r="H104" s="37">
        <v>77764.035959422545</v>
      </c>
    </row>
    <row r="105" spans="1:8" ht="14.4" x14ac:dyDescent="0.55000000000000004">
      <c r="A105" s="36">
        <v>2019</v>
      </c>
      <c r="B105" s="35" t="s">
        <v>42</v>
      </c>
      <c r="C105" s="35" t="str">
        <f>VLOOKUP(Dataset[[#This Row],[ID Customer]],tbl_customers[],2,FALSE)</f>
        <v>Customer 3</v>
      </c>
      <c r="D105" s="35" t="str">
        <f>VLOOKUP(Dataset[[#This Row],[ID Customer]],tbl_customers[],3,FALSE)</f>
        <v>Europe</v>
      </c>
      <c r="E105" s="35" t="str">
        <f>VLOOKUP(Dataset[[#This Row],[ID Customer]],tbl_customers[],4,FALSE)</f>
        <v>Italy</v>
      </c>
      <c r="F105" s="35" t="s">
        <v>82</v>
      </c>
      <c r="G105" s="35" t="s">
        <v>74</v>
      </c>
      <c r="H105" s="37">
        <v>233292.10787826762</v>
      </c>
    </row>
    <row r="106" spans="1:8" ht="14.4" x14ac:dyDescent="0.55000000000000004">
      <c r="A106" s="36">
        <v>2019</v>
      </c>
      <c r="B106" s="35" t="s">
        <v>42</v>
      </c>
      <c r="C106" s="35" t="str">
        <f>VLOOKUP(Dataset[[#This Row],[ID Customer]],tbl_customers[],2,FALSE)</f>
        <v>Customer 3</v>
      </c>
      <c r="D106" s="35" t="str">
        <f>VLOOKUP(Dataset[[#This Row],[ID Customer]],tbl_customers[],3,FALSE)</f>
        <v>Europe</v>
      </c>
      <c r="E106" s="35" t="str">
        <f>VLOOKUP(Dataset[[#This Row],[ID Customer]],tbl_customers[],4,FALSE)</f>
        <v>Italy</v>
      </c>
      <c r="F106" s="35" t="s">
        <v>82</v>
      </c>
      <c r="G106" s="35" t="s">
        <v>75</v>
      </c>
      <c r="H106" s="37">
        <v>146379.36180597183</v>
      </c>
    </row>
    <row r="107" spans="1:8" ht="14.4" x14ac:dyDescent="0.55000000000000004">
      <c r="A107" s="36">
        <v>2019</v>
      </c>
      <c r="B107" s="35" t="s">
        <v>42</v>
      </c>
      <c r="C107" s="35" t="str">
        <f>VLOOKUP(Dataset[[#This Row],[ID Customer]],tbl_customers[],2,FALSE)</f>
        <v>Customer 3</v>
      </c>
      <c r="D107" s="35" t="str">
        <f>VLOOKUP(Dataset[[#This Row],[ID Customer]],tbl_customers[],3,FALSE)</f>
        <v>Europe</v>
      </c>
      <c r="E107" s="35" t="str">
        <f>VLOOKUP(Dataset[[#This Row],[ID Customer]],tbl_customers[],4,FALSE)</f>
        <v>Italy</v>
      </c>
      <c r="F107" s="35" t="s">
        <v>83</v>
      </c>
      <c r="G107" s="35" t="s">
        <v>76</v>
      </c>
      <c r="H107" s="37">
        <v>56199.219264792759</v>
      </c>
    </row>
    <row r="108" spans="1:8" ht="14.4" x14ac:dyDescent="0.55000000000000004">
      <c r="A108" s="36">
        <v>2019</v>
      </c>
      <c r="B108" s="35" t="s">
        <v>42</v>
      </c>
      <c r="C108" s="35" t="str">
        <f>VLOOKUP(Dataset[[#This Row],[ID Customer]],tbl_customers[],2,FALSE)</f>
        <v>Customer 3</v>
      </c>
      <c r="D108" s="35" t="str">
        <f>VLOOKUP(Dataset[[#This Row],[ID Customer]],tbl_customers[],3,FALSE)</f>
        <v>Europe</v>
      </c>
      <c r="E108" s="35" t="str">
        <f>VLOOKUP(Dataset[[#This Row],[ID Customer]],tbl_customers[],4,FALSE)</f>
        <v>Italy</v>
      </c>
      <c r="F108" s="35" t="s">
        <v>83</v>
      </c>
      <c r="G108" s="35" t="s">
        <v>77</v>
      </c>
      <c r="H108" s="37">
        <v>92327.288792159525</v>
      </c>
    </row>
    <row r="109" spans="1:8" ht="14.4" x14ac:dyDescent="0.55000000000000004">
      <c r="A109" s="36">
        <v>2019</v>
      </c>
      <c r="B109" s="35" t="s">
        <v>42</v>
      </c>
      <c r="C109" s="35" t="str">
        <f>VLOOKUP(Dataset[[#This Row],[ID Customer]],tbl_customers[],2,FALSE)</f>
        <v>Customer 3</v>
      </c>
      <c r="D109" s="35" t="str">
        <f>VLOOKUP(Dataset[[#This Row],[ID Customer]],tbl_customers[],3,FALSE)</f>
        <v>Europe</v>
      </c>
      <c r="E109" s="35" t="str">
        <f>VLOOKUP(Dataset[[#This Row],[ID Customer]],tbl_customers[],4,FALSE)</f>
        <v>Italy</v>
      </c>
      <c r="F109" s="35" t="s">
        <v>83</v>
      </c>
      <c r="G109" s="35" t="s">
        <v>78</v>
      </c>
      <c r="H109" s="37">
        <v>92327.288792159525</v>
      </c>
    </row>
    <row r="110" spans="1:8" ht="14.4" x14ac:dyDescent="0.55000000000000004">
      <c r="A110" s="36">
        <v>2019</v>
      </c>
      <c r="B110" s="35" t="s">
        <v>42</v>
      </c>
      <c r="C110" s="35" t="str">
        <f>VLOOKUP(Dataset[[#This Row],[ID Customer]],tbl_customers[],2,FALSE)</f>
        <v>Customer 3</v>
      </c>
      <c r="D110" s="35" t="str">
        <f>VLOOKUP(Dataset[[#This Row],[ID Customer]],tbl_customers[],3,FALSE)</f>
        <v>Europe</v>
      </c>
      <c r="E110" s="35" t="str">
        <f>VLOOKUP(Dataset[[#This Row],[ID Customer]],tbl_customers[],4,FALSE)</f>
        <v>Italy</v>
      </c>
      <c r="F110" s="35" t="s">
        <v>83</v>
      </c>
      <c r="G110" s="35" t="s">
        <v>79</v>
      </c>
      <c r="H110" s="37">
        <v>112398.43852958552</v>
      </c>
    </row>
    <row r="111" spans="1:8" ht="14.4" x14ac:dyDescent="0.55000000000000004">
      <c r="A111" s="36">
        <v>2019</v>
      </c>
      <c r="B111" s="35" t="s">
        <v>42</v>
      </c>
      <c r="C111" s="35" t="str">
        <f>VLOOKUP(Dataset[[#This Row],[ID Customer]],tbl_customers[],2,FALSE)</f>
        <v>Customer 3</v>
      </c>
      <c r="D111" s="35" t="str">
        <f>VLOOKUP(Dataset[[#This Row],[ID Customer]],tbl_customers[],3,FALSE)</f>
        <v>Europe</v>
      </c>
      <c r="E111" s="35" t="str">
        <f>VLOOKUP(Dataset[[#This Row],[ID Customer]],tbl_customers[],4,FALSE)</f>
        <v>Italy</v>
      </c>
      <c r="F111" s="35" t="s">
        <v>83</v>
      </c>
      <c r="G111" s="35" t="s">
        <v>80</v>
      </c>
      <c r="H111" s="37">
        <v>48170.759369822357</v>
      </c>
    </row>
    <row r="112" spans="1:8" ht="14.4" x14ac:dyDescent="0.55000000000000004">
      <c r="A112" s="36">
        <v>2019</v>
      </c>
      <c r="B112" s="35" t="s">
        <v>42</v>
      </c>
      <c r="C112" s="35" t="str">
        <f>VLOOKUP(Dataset[[#This Row],[ID Customer]],tbl_customers[],2,FALSE)</f>
        <v>Customer 3</v>
      </c>
      <c r="D112" s="35" t="str">
        <f>VLOOKUP(Dataset[[#This Row],[ID Customer]],tbl_customers[],3,FALSE)</f>
        <v>Europe</v>
      </c>
      <c r="E112" s="35" t="str">
        <f>VLOOKUP(Dataset[[#This Row],[ID Customer]],tbl_customers[],4,FALSE)</f>
        <v>Italy</v>
      </c>
      <c r="F112" s="35" t="s">
        <v>91</v>
      </c>
      <c r="G112" s="35" t="s">
        <v>81</v>
      </c>
      <c r="H112" s="37">
        <v>74683.347860189722</v>
      </c>
    </row>
    <row r="113" spans="1:8" ht="14.4" x14ac:dyDescent="0.55000000000000004">
      <c r="A113" s="36">
        <v>2016</v>
      </c>
      <c r="B113" s="35" t="s">
        <v>43</v>
      </c>
      <c r="C113" s="35" t="str">
        <f>VLOOKUP(Dataset[[#This Row],[ID Customer]],tbl_customers[],2,FALSE)</f>
        <v>Customer 4</v>
      </c>
      <c r="D113" s="35" t="str">
        <f>VLOOKUP(Dataset[[#This Row],[ID Customer]],tbl_customers[],3,FALSE)</f>
        <v>Europe</v>
      </c>
      <c r="E113" s="35" t="str">
        <f>VLOOKUP(Dataset[[#This Row],[ID Customer]],tbl_customers[],4,FALSE)</f>
        <v>Italy</v>
      </c>
      <c r="F113" s="35" t="s">
        <v>82</v>
      </c>
      <c r="G113" s="35" t="s">
        <v>73</v>
      </c>
      <c r="H113" s="37">
        <v>265200</v>
      </c>
    </row>
    <row r="114" spans="1:8" ht="14.4" x14ac:dyDescent="0.55000000000000004">
      <c r="A114" s="36">
        <v>2016</v>
      </c>
      <c r="B114" s="35" t="s">
        <v>43</v>
      </c>
      <c r="C114" s="35" t="str">
        <f>VLOOKUP(Dataset[[#This Row],[ID Customer]],tbl_customers[],2,FALSE)</f>
        <v>Customer 4</v>
      </c>
      <c r="D114" s="35" t="str">
        <f>VLOOKUP(Dataset[[#This Row],[ID Customer]],tbl_customers[],3,FALSE)</f>
        <v>Europe</v>
      </c>
      <c r="E114" s="35" t="str">
        <f>VLOOKUP(Dataset[[#This Row],[ID Customer]],tbl_customers[],4,FALSE)</f>
        <v>Italy</v>
      </c>
      <c r="F114" s="35" t="s">
        <v>82</v>
      </c>
      <c r="G114" s="35" t="s">
        <v>74</v>
      </c>
      <c r="H114" s="37">
        <v>795600</v>
      </c>
    </row>
    <row r="115" spans="1:8" ht="14.4" x14ac:dyDescent="0.55000000000000004">
      <c r="A115" s="36">
        <v>2016</v>
      </c>
      <c r="B115" s="35" t="s">
        <v>43</v>
      </c>
      <c r="C115" s="35" t="str">
        <f>VLOOKUP(Dataset[[#This Row],[ID Customer]],tbl_customers[],2,FALSE)</f>
        <v>Customer 4</v>
      </c>
      <c r="D115" s="35" t="str">
        <f>VLOOKUP(Dataset[[#This Row],[ID Customer]],tbl_customers[],3,FALSE)</f>
        <v>Europe</v>
      </c>
      <c r="E115" s="35" t="str">
        <f>VLOOKUP(Dataset[[#This Row],[ID Customer]],tbl_customers[],4,FALSE)</f>
        <v>Italy</v>
      </c>
      <c r="F115" s="35" t="s">
        <v>82</v>
      </c>
      <c r="G115" s="35" t="s">
        <v>75</v>
      </c>
      <c r="H115" s="37">
        <v>499199.99999999994</v>
      </c>
    </row>
    <row r="116" spans="1:8" ht="14.4" x14ac:dyDescent="0.55000000000000004">
      <c r="A116" s="36">
        <v>2016</v>
      </c>
      <c r="B116" s="35" t="s">
        <v>43</v>
      </c>
      <c r="C116" s="35" t="str">
        <f>VLOOKUP(Dataset[[#This Row],[ID Customer]],tbl_customers[],2,FALSE)</f>
        <v>Customer 4</v>
      </c>
      <c r="D116" s="35" t="str">
        <f>VLOOKUP(Dataset[[#This Row],[ID Customer]],tbl_customers[],3,FALSE)</f>
        <v>Europe</v>
      </c>
      <c r="E116" s="35" t="str">
        <f>VLOOKUP(Dataset[[#This Row],[ID Customer]],tbl_customers[],4,FALSE)</f>
        <v>Italy</v>
      </c>
      <c r="F116" s="35" t="s">
        <v>83</v>
      </c>
      <c r="G116" s="35" t="s">
        <v>76</v>
      </c>
      <c r="H116" s="37">
        <v>11199.999999999995</v>
      </c>
    </row>
    <row r="117" spans="1:8" ht="14.4" x14ac:dyDescent="0.55000000000000004">
      <c r="A117" s="36">
        <v>2016</v>
      </c>
      <c r="B117" s="35" t="s">
        <v>43</v>
      </c>
      <c r="C117" s="35" t="str">
        <f>VLOOKUP(Dataset[[#This Row],[ID Customer]],tbl_customers[],2,FALSE)</f>
        <v>Customer 4</v>
      </c>
      <c r="D117" s="35" t="str">
        <f>VLOOKUP(Dataset[[#This Row],[ID Customer]],tbl_customers[],3,FALSE)</f>
        <v>Europe</v>
      </c>
      <c r="E117" s="35" t="str">
        <f>VLOOKUP(Dataset[[#This Row],[ID Customer]],tbl_customers[],4,FALSE)</f>
        <v>Italy</v>
      </c>
      <c r="F117" s="35" t="s">
        <v>83</v>
      </c>
      <c r="G117" s="35" t="s">
        <v>77</v>
      </c>
      <c r="H117" s="37">
        <v>18399.999999999989</v>
      </c>
    </row>
    <row r="118" spans="1:8" ht="14.4" x14ac:dyDescent="0.55000000000000004">
      <c r="A118" s="36">
        <v>2016</v>
      </c>
      <c r="B118" s="35" t="s">
        <v>43</v>
      </c>
      <c r="C118" s="35" t="str">
        <f>VLOOKUP(Dataset[[#This Row],[ID Customer]],tbl_customers[],2,FALSE)</f>
        <v>Customer 4</v>
      </c>
      <c r="D118" s="35" t="str">
        <f>VLOOKUP(Dataset[[#This Row],[ID Customer]],tbl_customers[],3,FALSE)</f>
        <v>Europe</v>
      </c>
      <c r="E118" s="35" t="str">
        <f>VLOOKUP(Dataset[[#This Row],[ID Customer]],tbl_customers[],4,FALSE)</f>
        <v>Italy</v>
      </c>
      <c r="F118" s="35" t="s">
        <v>83</v>
      </c>
      <c r="G118" s="35" t="s">
        <v>78</v>
      </c>
      <c r="H118" s="37">
        <v>18399.999999999989</v>
      </c>
    </row>
    <row r="119" spans="1:8" ht="14.4" x14ac:dyDescent="0.55000000000000004">
      <c r="A119" s="36">
        <v>2016</v>
      </c>
      <c r="B119" s="35" t="s">
        <v>43</v>
      </c>
      <c r="C119" s="35" t="str">
        <f>VLOOKUP(Dataset[[#This Row],[ID Customer]],tbl_customers[],2,FALSE)</f>
        <v>Customer 4</v>
      </c>
      <c r="D119" s="35" t="str">
        <f>VLOOKUP(Dataset[[#This Row],[ID Customer]],tbl_customers[],3,FALSE)</f>
        <v>Europe</v>
      </c>
      <c r="E119" s="35" t="str">
        <f>VLOOKUP(Dataset[[#This Row],[ID Customer]],tbl_customers[],4,FALSE)</f>
        <v>Italy</v>
      </c>
      <c r="F119" s="35" t="s">
        <v>83</v>
      </c>
      <c r="G119" s="35" t="s">
        <v>79</v>
      </c>
      <c r="H119" s="37">
        <v>22399.999999999989</v>
      </c>
    </row>
    <row r="120" spans="1:8" ht="14.4" x14ac:dyDescent="0.55000000000000004">
      <c r="A120" s="36">
        <v>2016</v>
      </c>
      <c r="B120" s="35" t="s">
        <v>43</v>
      </c>
      <c r="C120" s="35" t="str">
        <f>VLOOKUP(Dataset[[#This Row],[ID Customer]],tbl_customers[],2,FALSE)</f>
        <v>Customer 4</v>
      </c>
      <c r="D120" s="35" t="str">
        <f>VLOOKUP(Dataset[[#This Row],[ID Customer]],tbl_customers[],3,FALSE)</f>
        <v>Europe</v>
      </c>
      <c r="E120" s="35" t="str">
        <f>VLOOKUP(Dataset[[#This Row],[ID Customer]],tbl_customers[],4,FALSE)</f>
        <v>Italy</v>
      </c>
      <c r="F120" s="35" t="s">
        <v>83</v>
      </c>
      <c r="G120" s="35" t="s">
        <v>80</v>
      </c>
      <c r="H120" s="37">
        <v>9599.9999999999945</v>
      </c>
    </row>
    <row r="121" spans="1:8" ht="14.4" x14ac:dyDescent="0.55000000000000004">
      <c r="A121" s="36">
        <v>2016</v>
      </c>
      <c r="B121" s="35" t="s">
        <v>43</v>
      </c>
      <c r="C121" s="35" t="str">
        <f>VLOOKUP(Dataset[[#This Row],[ID Customer]],tbl_customers[],2,FALSE)</f>
        <v>Customer 4</v>
      </c>
      <c r="D121" s="35" t="str">
        <f>VLOOKUP(Dataset[[#This Row],[ID Customer]],tbl_customers[],3,FALSE)</f>
        <v>Europe</v>
      </c>
      <c r="E121" s="35" t="str">
        <f>VLOOKUP(Dataset[[#This Row],[ID Customer]],tbl_customers[],4,FALSE)</f>
        <v>Italy</v>
      </c>
      <c r="F121" s="35" t="s">
        <v>91</v>
      </c>
      <c r="G121" s="35" t="s">
        <v>81</v>
      </c>
      <c r="H121" s="37">
        <v>360000</v>
      </c>
    </row>
    <row r="122" spans="1:8" ht="14.4" x14ac:dyDescent="0.55000000000000004">
      <c r="A122" s="36">
        <v>2017</v>
      </c>
      <c r="B122" s="35" t="s">
        <v>43</v>
      </c>
      <c r="C122" s="35" t="str">
        <f>VLOOKUP(Dataset[[#This Row],[ID Customer]],tbl_customers[],2,FALSE)</f>
        <v>Customer 4</v>
      </c>
      <c r="D122" s="35" t="str">
        <f>VLOOKUP(Dataset[[#This Row],[ID Customer]],tbl_customers[],3,FALSE)</f>
        <v>Europe</v>
      </c>
      <c r="E122" s="35" t="str">
        <f>VLOOKUP(Dataset[[#This Row],[ID Customer]],tbl_customers[],4,FALSE)</f>
        <v>Italy</v>
      </c>
      <c r="F122" s="35" t="s">
        <v>82</v>
      </c>
      <c r="G122" s="35" t="s">
        <v>73</v>
      </c>
      <c r="H122" s="37">
        <v>223145.55961106112</v>
      </c>
    </row>
    <row r="123" spans="1:8" ht="14.4" x14ac:dyDescent="0.55000000000000004">
      <c r="A123" s="36">
        <v>2017</v>
      </c>
      <c r="B123" s="35" t="s">
        <v>43</v>
      </c>
      <c r="C123" s="35" t="str">
        <f>VLOOKUP(Dataset[[#This Row],[ID Customer]],tbl_customers[],2,FALSE)</f>
        <v>Customer 4</v>
      </c>
      <c r="D123" s="35" t="str">
        <f>VLOOKUP(Dataset[[#This Row],[ID Customer]],tbl_customers[],3,FALSE)</f>
        <v>Europe</v>
      </c>
      <c r="E123" s="35" t="str">
        <f>VLOOKUP(Dataset[[#This Row],[ID Customer]],tbl_customers[],4,FALSE)</f>
        <v>Italy</v>
      </c>
      <c r="F123" s="35" t="s">
        <v>82</v>
      </c>
      <c r="G123" s="35" t="s">
        <v>74</v>
      </c>
      <c r="H123" s="37">
        <v>669436.67883318337</v>
      </c>
    </row>
    <row r="124" spans="1:8" ht="14.4" x14ac:dyDescent="0.55000000000000004">
      <c r="A124" s="36">
        <v>2017</v>
      </c>
      <c r="B124" s="35" t="s">
        <v>43</v>
      </c>
      <c r="C124" s="35" t="str">
        <f>VLOOKUP(Dataset[[#This Row],[ID Customer]],tbl_customers[],2,FALSE)</f>
        <v>Customer 4</v>
      </c>
      <c r="D124" s="35" t="str">
        <f>VLOOKUP(Dataset[[#This Row],[ID Customer]],tbl_customers[],3,FALSE)</f>
        <v>Europe</v>
      </c>
      <c r="E124" s="35" t="str">
        <f>VLOOKUP(Dataset[[#This Row],[ID Customer]],tbl_customers[],4,FALSE)</f>
        <v>Italy</v>
      </c>
      <c r="F124" s="35" t="s">
        <v>82</v>
      </c>
      <c r="G124" s="35" t="s">
        <v>75</v>
      </c>
      <c r="H124" s="37">
        <v>420038.70044435025</v>
      </c>
    </row>
    <row r="125" spans="1:8" ht="14.4" x14ac:dyDescent="0.55000000000000004">
      <c r="A125" s="36">
        <v>2017</v>
      </c>
      <c r="B125" s="35" t="s">
        <v>43</v>
      </c>
      <c r="C125" s="35" t="str">
        <f>VLOOKUP(Dataset[[#This Row],[ID Customer]],tbl_customers[],2,FALSE)</f>
        <v>Customer 4</v>
      </c>
      <c r="D125" s="35" t="str">
        <f>VLOOKUP(Dataset[[#This Row],[ID Customer]],tbl_customers[],3,FALSE)</f>
        <v>Europe</v>
      </c>
      <c r="E125" s="35" t="str">
        <f>VLOOKUP(Dataset[[#This Row],[ID Customer]],tbl_customers[],4,FALSE)</f>
        <v>Italy</v>
      </c>
      <c r="F125" s="35" t="s">
        <v>83</v>
      </c>
      <c r="G125" s="35" t="s">
        <v>76</v>
      </c>
      <c r="H125" s="37">
        <v>80027.534661272395</v>
      </c>
    </row>
    <row r="126" spans="1:8" ht="14.4" x14ac:dyDescent="0.55000000000000004">
      <c r="A126" s="36">
        <v>2017</v>
      </c>
      <c r="B126" s="35" t="s">
        <v>43</v>
      </c>
      <c r="C126" s="35" t="str">
        <f>VLOOKUP(Dataset[[#This Row],[ID Customer]],tbl_customers[],2,FALSE)</f>
        <v>Customer 4</v>
      </c>
      <c r="D126" s="35" t="str">
        <f>VLOOKUP(Dataset[[#This Row],[ID Customer]],tbl_customers[],3,FALSE)</f>
        <v>Europe</v>
      </c>
      <c r="E126" s="35" t="str">
        <f>VLOOKUP(Dataset[[#This Row],[ID Customer]],tbl_customers[],4,FALSE)</f>
        <v>Italy</v>
      </c>
      <c r="F126" s="35" t="s">
        <v>83</v>
      </c>
      <c r="G126" s="35" t="s">
        <v>77</v>
      </c>
      <c r="H126" s="37">
        <v>131473.80694351892</v>
      </c>
    </row>
    <row r="127" spans="1:8" ht="14.4" x14ac:dyDescent="0.55000000000000004">
      <c r="A127" s="36">
        <v>2017</v>
      </c>
      <c r="B127" s="35" t="s">
        <v>43</v>
      </c>
      <c r="C127" s="35" t="str">
        <f>VLOOKUP(Dataset[[#This Row],[ID Customer]],tbl_customers[],2,FALSE)</f>
        <v>Customer 4</v>
      </c>
      <c r="D127" s="35" t="str">
        <f>VLOOKUP(Dataset[[#This Row],[ID Customer]],tbl_customers[],3,FALSE)</f>
        <v>Europe</v>
      </c>
      <c r="E127" s="35" t="str">
        <f>VLOOKUP(Dataset[[#This Row],[ID Customer]],tbl_customers[],4,FALSE)</f>
        <v>Italy</v>
      </c>
      <c r="F127" s="35" t="s">
        <v>83</v>
      </c>
      <c r="G127" s="35" t="s">
        <v>78</v>
      </c>
      <c r="H127" s="37">
        <v>131473.80694351892</v>
      </c>
    </row>
    <row r="128" spans="1:8" ht="14.4" x14ac:dyDescent="0.55000000000000004">
      <c r="A128" s="36">
        <v>2017</v>
      </c>
      <c r="B128" s="35" t="s">
        <v>43</v>
      </c>
      <c r="C128" s="35" t="str">
        <f>VLOOKUP(Dataset[[#This Row],[ID Customer]],tbl_customers[],2,FALSE)</f>
        <v>Customer 4</v>
      </c>
      <c r="D128" s="35" t="str">
        <f>VLOOKUP(Dataset[[#This Row],[ID Customer]],tbl_customers[],3,FALSE)</f>
        <v>Europe</v>
      </c>
      <c r="E128" s="35" t="str">
        <f>VLOOKUP(Dataset[[#This Row],[ID Customer]],tbl_customers[],4,FALSE)</f>
        <v>Italy</v>
      </c>
      <c r="F128" s="35" t="s">
        <v>83</v>
      </c>
      <c r="G128" s="35" t="s">
        <v>79</v>
      </c>
      <c r="H128" s="37">
        <v>160055.06932254479</v>
      </c>
    </row>
    <row r="129" spans="1:8" ht="14.4" x14ac:dyDescent="0.55000000000000004">
      <c r="A129" s="36">
        <v>2017</v>
      </c>
      <c r="B129" s="35" t="s">
        <v>43</v>
      </c>
      <c r="C129" s="35" t="str">
        <f>VLOOKUP(Dataset[[#This Row],[ID Customer]],tbl_customers[],2,FALSE)</f>
        <v>Customer 4</v>
      </c>
      <c r="D129" s="35" t="str">
        <f>VLOOKUP(Dataset[[#This Row],[ID Customer]],tbl_customers[],3,FALSE)</f>
        <v>Europe</v>
      </c>
      <c r="E129" s="35" t="str">
        <f>VLOOKUP(Dataset[[#This Row],[ID Customer]],tbl_customers[],4,FALSE)</f>
        <v>Italy</v>
      </c>
      <c r="F129" s="35" t="s">
        <v>83</v>
      </c>
      <c r="G129" s="35" t="s">
        <v>80</v>
      </c>
      <c r="H129" s="37">
        <v>68595.029709662049</v>
      </c>
    </row>
    <row r="130" spans="1:8" ht="14.4" x14ac:dyDescent="0.55000000000000004">
      <c r="A130" s="36">
        <v>2017</v>
      </c>
      <c r="B130" s="35" t="s">
        <v>43</v>
      </c>
      <c r="C130" s="35" t="str">
        <f>VLOOKUP(Dataset[[#This Row],[ID Customer]],tbl_customers[],2,FALSE)</f>
        <v>Customer 4</v>
      </c>
      <c r="D130" s="35" t="str">
        <f>VLOOKUP(Dataset[[#This Row],[ID Customer]],tbl_customers[],3,FALSE)</f>
        <v>Europe</v>
      </c>
      <c r="E130" s="35" t="str">
        <f>VLOOKUP(Dataset[[#This Row],[ID Customer]],tbl_customers[],4,FALSE)</f>
        <v>Italy</v>
      </c>
      <c r="F130" s="35" t="s">
        <v>91</v>
      </c>
      <c r="G130" s="35" t="s">
        <v>81</v>
      </c>
      <c r="H130" s="37">
        <v>232884.36012539582</v>
      </c>
    </row>
    <row r="131" spans="1:8" ht="14.4" x14ac:dyDescent="0.55000000000000004">
      <c r="A131" s="36">
        <v>2018</v>
      </c>
      <c r="B131" s="35" t="s">
        <v>43</v>
      </c>
      <c r="C131" s="35" t="str">
        <f>VLOOKUP(Dataset[[#This Row],[ID Customer]],tbl_customers[],2,FALSE)</f>
        <v>Customer 4</v>
      </c>
      <c r="D131" s="35" t="str">
        <f>VLOOKUP(Dataset[[#This Row],[ID Customer]],tbl_customers[],3,FALSE)</f>
        <v>Europe</v>
      </c>
      <c r="E131" s="35" t="str">
        <f>VLOOKUP(Dataset[[#This Row],[ID Customer]],tbl_customers[],4,FALSE)</f>
        <v>Italy</v>
      </c>
      <c r="F131" s="35" t="s">
        <v>82</v>
      </c>
      <c r="G131" s="35" t="s">
        <v>73</v>
      </c>
      <c r="H131" s="37">
        <v>208109.92453252521</v>
      </c>
    </row>
    <row r="132" spans="1:8" ht="14.4" x14ac:dyDescent="0.55000000000000004">
      <c r="A132" s="36">
        <v>2018</v>
      </c>
      <c r="B132" s="35" t="s">
        <v>43</v>
      </c>
      <c r="C132" s="35" t="str">
        <f>VLOOKUP(Dataset[[#This Row],[ID Customer]],tbl_customers[],2,FALSE)</f>
        <v>Customer 4</v>
      </c>
      <c r="D132" s="35" t="str">
        <f>VLOOKUP(Dataset[[#This Row],[ID Customer]],tbl_customers[],3,FALSE)</f>
        <v>Europe</v>
      </c>
      <c r="E132" s="35" t="str">
        <f>VLOOKUP(Dataset[[#This Row],[ID Customer]],tbl_customers[],4,FALSE)</f>
        <v>Italy</v>
      </c>
      <c r="F132" s="35" t="s">
        <v>82</v>
      </c>
      <c r="G132" s="35" t="s">
        <v>74</v>
      </c>
      <c r="H132" s="37">
        <v>624329.77359757561</v>
      </c>
    </row>
    <row r="133" spans="1:8" ht="14.4" x14ac:dyDescent="0.55000000000000004">
      <c r="A133" s="36">
        <v>2018</v>
      </c>
      <c r="B133" s="35" t="s">
        <v>43</v>
      </c>
      <c r="C133" s="35" t="str">
        <f>VLOOKUP(Dataset[[#This Row],[ID Customer]],tbl_customers[],2,FALSE)</f>
        <v>Customer 4</v>
      </c>
      <c r="D133" s="35" t="str">
        <f>VLOOKUP(Dataset[[#This Row],[ID Customer]],tbl_customers[],3,FALSE)</f>
        <v>Europe</v>
      </c>
      <c r="E133" s="35" t="str">
        <f>VLOOKUP(Dataset[[#This Row],[ID Customer]],tbl_customers[],4,FALSE)</f>
        <v>Italy</v>
      </c>
      <c r="F133" s="35" t="s">
        <v>82</v>
      </c>
      <c r="G133" s="35" t="s">
        <v>75</v>
      </c>
      <c r="H133" s="37">
        <v>391736.32853181206</v>
      </c>
    </row>
    <row r="134" spans="1:8" ht="14.4" x14ac:dyDescent="0.55000000000000004">
      <c r="A134" s="36">
        <v>2018</v>
      </c>
      <c r="B134" s="35" t="s">
        <v>43</v>
      </c>
      <c r="C134" s="35" t="str">
        <f>VLOOKUP(Dataset[[#This Row],[ID Customer]],tbl_customers[],2,FALSE)</f>
        <v>Customer 4</v>
      </c>
      <c r="D134" s="35" t="str">
        <f>VLOOKUP(Dataset[[#This Row],[ID Customer]],tbl_customers[],3,FALSE)</f>
        <v>Europe</v>
      </c>
      <c r="E134" s="35" t="str">
        <f>VLOOKUP(Dataset[[#This Row],[ID Customer]],tbl_customers[],4,FALSE)</f>
        <v>Italy</v>
      </c>
      <c r="F134" s="35" t="s">
        <v>83</v>
      </c>
      <c r="G134" s="35" t="s">
        <v>76</v>
      </c>
      <c r="H134" s="37">
        <v>113178.53831402591</v>
      </c>
    </row>
    <row r="135" spans="1:8" ht="14.4" x14ac:dyDescent="0.55000000000000004">
      <c r="A135" s="36">
        <v>2018</v>
      </c>
      <c r="B135" s="35" t="s">
        <v>43</v>
      </c>
      <c r="C135" s="35" t="str">
        <f>VLOOKUP(Dataset[[#This Row],[ID Customer]],tbl_customers[],2,FALSE)</f>
        <v>Customer 4</v>
      </c>
      <c r="D135" s="35" t="str">
        <f>VLOOKUP(Dataset[[#This Row],[ID Customer]],tbl_customers[],3,FALSE)</f>
        <v>Europe</v>
      </c>
      <c r="E135" s="35" t="str">
        <f>VLOOKUP(Dataset[[#This Row],[ID Customer]],tbl_customers[],4,FALSE)</f>
        <v>Italy</v>
      </c>
      <c r="F135" s="35" t="s">
        <v>83</v>
      </c>
      <c r="G135" s="35" t="s">
        <v>77</v>
      </c>
      <c r="H135" s="37">
        <v>185936.17008732827</v>
      </c>
    </row>
    <row r="136" spans="1:8" ht="14.4" x14ac:dyDescent="0.55000000000000004">
      <c r="A136" s="36">
        <v>2018</v>
      </c>
      <c r="B136" s="35" t="s">
        <v>43</v>
      </c>
      <c r="C136" s="35" t="str">
        <f>VLOOKUP(Dataset[[#This Row],[ID Customer]],tbl_customers[],2,FALSE)</f>
        <v>Customer 4</v>
      </c>
      <c r="D136" s="35" t="str">
        <f>VLOOKUP(Dataset[[#This Row],[ID Customer]],tbl_customers[],3,FALSE)</f>
        <v>Europe</v>
      </c>
      <c r="E136" s="35" t="str">
        <f>VLOOKUP(Dataset[[#This Row],[ID Customer]],tbl_customers[],4,FALSE)</f>
        <v>Italy</v>
      </c>
      <c r="F136" s="35" t="s">
        <v>83</v>
      </c>
      <c r="G136" s="35" t="s">
        <v>78</v>
      </c>
      <c r="H136" s="37">
        <v>185936.17008732827</v>
      </c>
    </row>
    <row r="137" spans="1:8" ht="14.4" x14ac:dyDescent="0.55000000000000004">
      <c r="A137" s="36">
        <v>2018</v>
      </c>
      <c r="B137" s="35" t="s">
        <v>43</v>
      </c>
      <c r="C137" s="35" t="str">
        <f>VLOOKUP(Dataset[[#This Row],[ID Customer]],tbl_customers[],2,FALSE)</f>
        <v>Customer 4</v>
      </c>
      <c r="D137" s="35" t="str">
        <f>VLOOKUP(Dataset[[#This Row],[ID Customer]],tbl_customers[],3,FALSE)</f>
        <v>Europe</v>
      </c>
      <c r="E137" s="35" t="str">
        <f>VLOOKUP(Dataset[[#This Row],[ID Customer]],tbl_customers[],4,FALSE)</f>
        <v>Italy</v>
      </c>
      <c r="F137" s="35" t="s">
        <v>83</v>
      </c>
      <c r="G137" s="35" t="s">
        <v>79</v>
      </c>
      <c r="H137" s="37">
        <v>226357.07662805181</v>
      </c>
    </row>
    <row r="138" spans="1:8" ht="14.4" x14ac:dyDescent="0.55000000000000004">
      <c r="A138" s="36">
        <v>2018</v>
      </c>
      <c r="B138" s="35" t="s">
        <v>43</v>
      </c>
      <c r="C138" s="35" t="str">
        <f>VLOOKUP(Dataset[[#This Row],[ID Customer]],tbl_customers[],2,FALSE)</f>
        <v>Customer 4</v>
      </c>
      <c r="D138" s="35" t="str">
        <f>VLOOKUP(Dataset[[#This Row],[ID Customer]],tbl_customers[],3,FALSE)</f>
        <v>Europe</v>
      </c>
      <c r="E138" s="35" t="str">
        <f>VLOOKUP(Dataset[[#This Row],[ID Customer]],tbl_customers[],4,FALSE)</f>
        <v>Italy</v>
      </c>
      <c r="F138" s="35" t="s">
        <v>83</v>
      </c>
      <c r="G138" s="35" t="s">
        <v>80</v>
      </c>
      <c r="H138" s="37">
        <v>97010.175697736486</v>
      </c>
    </row>
    <row r="139" spans="1:8" ht="14.4" x14ac:dyDescent="0.55000000000000004">
      <c r="A139" s="36">
        <v>2018</v>
      </c>
      <c r="B139" s="35" t="s">
        <v>43</v>
      </c>
      <c r="C139" s="35" t="str">
        <f>VLOOKUP(Dataset[[#This Row],[ID Customer]],tbl_customers[],2,FALSE)</f>
        <v>Customer 4</v>
      </c>
      <c r="D139" s="35" t="str">
        <f>VLOOKUP(Dataset[[#This Row],[ID Customer]],tbl_customers[],3,FALSE)</f>
        <v>Europe</v>
      </c>
      <c r="E139" s="35" t="str">
        <f>VLOOKUP(Dataset[[#This Row],[ID Customer]],tbl_customers[],4,FALSE)</f>
        <v>Italy</v>
      </c>
      <c r="F139" s="35" t="s">
        <v>91</v>
      </c>
      <c r="G139" s="35" t="s">
        <v>81</v>
      </c>
      <c r="H139" s="37">
        <v>277171.9305649614</v>
      </c>
    </row>
    <row r="140" spans="1:8" ht="14.4" x14ac:dyDescent="0.55000000000000004">
      <c r="A140" s="36">
        <v>2019</v>
      </c>
      <c r="B140" s="35" t="s">
        <v>43</v>
      </c>
      <c r="C140" s="35" t="str">
        <f>VLOOKUP(Dataset[[#This Row],[ID Customer]],tbl_customers[],2,FALSE)</f>
        <v>Customer 4</v>
      </c>
      <c r="D140" s="35" t="str">
        <f>VLOOKUP(Dataset[[#This Row],[ID Customer]],tbl_customers[],3,FALSE)</f>
        <v>Europe</v>
      </c>
      <c r="E140" s="35" t="str">
        <f>VLOOKUP(Dataset[[#This Row],[ID Customer]],tbl_customers[],4,FALSE)</f>
        <v>Italy</v>
      </c>
      <c r="F140" s="35" t="s">
        <v>82</v>
      </c>
      <c r="G140" s="35" t="s">
        <v>73</v>
      </c>
      <c r="H140" s="37">
        <v>195513.46145821537</v>
      </c>
    </row>
    <row r="141" spans="1:8" ht="14.4" x14ac:dyDescent="0.55000000000000004">
      <c r="A141" s="36">
        <v>2019</v>
      </c>
      <c r="B141" s="35" t="s">
        <v>43</v>
      </c>
      <c r="C141" s="35" t="str">
        <f>VLOOKUP(Dataset[[#This Row],[ID Customer]],tbl_customers[],2,FALSE)</f>
        <v>Customer 4</v>
      </c>
      <c r="D141" s="35" t="str">
        <f>VLOOKUP(Dataset[[#This Row],[ID Customer]],tbl_customers[],3,FALSE)</f>
        <v>Europe</v>
      </c>
      <c r="E141" s="35" t="str">
        <f>VLOOKUP(Dataset[[#This Row],[ID Customer]],tbl_customers[],4,FALSE)</f>
        <v>Italy</v>
      </c>
      <c r="F141" s="35" t="s">
        <v>82</v>
      </c>
      <c r="G141" s="35" t="s">
        <v>74</v>
      </c>
      <c r="H141" s="37">
        <v>586540.38437464612</v>
      </c>
    </row>
    <row r="142" spans="1:8" ht="14.4" x14ac:dyDescent="0.55000000000000004">
      <c r="A142" s="36">
        <v>2019</v>
      </c>
      <c r="B142" s="35" t="s">
        <v>43</v>
      </c>
      <c r="C142" s="35" t="str">
        <f>VLOOKUP(Dataset[[#This Row],[ID Customer]],tbl_customers[],2,FALSE)</f>
        <v>Customer 4</v>
      </c>
      <c r="D142" s="35" t="str">
        <f>VLOOKUP(Dataset[[#This Row],[ID Customer]],tbl_customers[],3,FALSE)</f>
        <v>Europe</v>
      </c>
      <c r="E142" s="35" t="str">
        <f>VLOOKUP(Dataset[[#This Row],[ID Customer]],tbl_customers[],4,FALSE)</f>
        <v>Italy</v>
      </c>
      <c r="F142" s="35" t="s">
        <v>82</v>
      </c>
      <c r="G142" s="35" t="s">
        <v>75</v>
      </c>
      <c r="H142" s="37">
        <v>368025.33921546419</v>
      </c>
    </row>
    <row r="143" spans="1:8" ht="14.4" x14ac:dyDescent="0.55000000000000004">
      <c r="A143" s="36">
        <v>2019</v>
      </c>
      <c r="B143" s="35" t="s">
        <v>43</v>
      </c>
      <c r="C143" s="35" t="str">
        <f>VLOOKUP(Dataset[[#This Row],[ID Customer]],tbl_customers[],2,FALSE)</f>
        <v>Customer 4</v>
      </c>
      <c r="D143" s="35" t="str">
        <f>VLOOKUP(Dataset[[#This Row],[ID Customer]],tbl_customers[],3,FALSE)</f>
        <v>Europe</v>
      </c>
      <c r="E143" s="35" t="str">
        <f>VLOOKUP(Dataset[[#This Row],[ID Customer]],tbl_customers[],4,FALSE)</f>
        <v>Italy</v>
      </c>
      <c r="F143" s="35" t="s">
        <v>83</v>
      </c>
      <c r="G143" s="35" t="s">
        <v>76</v>
      </c>
      <c r="H143" s="37">
        <v>171288.3892625166</v>
      </c>
    </row>
    <row r="144" spans="1:8" ht="14.4" x14ac:dyDescent="0.55000000000000004">
      <c r="A144" s="36">
        <v>2019</v>
      </c>
      <c r="B144" s="35" t="s">
        <v>43</v>
      </c>
      <c r="C144" s="35" t="str">
        <f>VLOOKUP(Dataset[[#This Row],[ID Customer]],tbl_customers[],2,FALSE)</f>
        <v>Customer 4</v>
      </c>
      <c r="D144" s="35" t="str">
        <f>VLOOKUP(Dataset[[#This Row],[ID Customer]],tbl_customers[],3,FALSE)</f>
        <v>Europe</v>
      </c>
      <c r="E144" s="35" t="str">
        <f>VLOOKUP(Dataset[[#This Row],[ID Customer]],tbl_customers[],4,FALSE)</f>
        <v>Italy</v>
      </c>
      <c r="F144" s="35" t="s">
        <v>83</v>
      </c>
      <c r="G144" s="35" t="s">
        <v>77</v>
      </c>
      <c r="H144" s="37">
        <v>281402.35378842015</v>
      </c>
    </row>
    <row r="145" spans="1:8" ht="14.4" x14ac:dyDescent="0.55000000000000004">
      <c r="A145" s="36">
        <v>2019</v>
      </c>
      <c r="B145" s="35" t="s">
        <v>43</v>
      </c>
      <c r="C145" s="35" t="str">
        <f>VLOOKUP(Dataset[[#This Row],[ID Customer]],tbl_customers[],2,FALSE)</f>
        <v>Customer 4</v>
      </c>
      <c r="D145" s="35" t="str">
        <f>VLOOKUP(Dataset[[#This Row],[ID Customer]],tbl_customers[],3,FALSE)</f>
        <v>Europe</v>
      </c>
      <c r="E145" s="35" t="str">
        <f>VLOOKUP(Dataset[[#This Row],[ID Customer]],tbl_customers[],4,FALSE)</f>
        <v>Italy</v>
      </c>
      <c r="F145" s="35" t="s">
        <v>83</v>
      </c>
      <c r="G145" s="35" t="s">
        <v>78</v>
      </c>
      <c r="H145" s="37">
        <v>281402.35378842015</v>
      </c>
    </row>
    <row r="146" spans="1:8" ht="14.4" x14ac:dyDescent="0.55000000000000004">
      <c r="A146" s="36">
        <v>2019</v>
      </c>
      <c r="B146" s="35" t="s">
        <v>43</v>
      </c>
      <c r="C146" s="35" t="str">
        <f>VLOOKUP(Dataset[[#This Row],[ID Customer]],tbl_customers[],2,FALSE)</f>
        <v>Customer 4</v>
      </c>
      <c r="D146" s="35" t="str">
        <f>VLOOKUP(Dataset[[#This Row],[ID Customer]],tbl_customers[],3,FALSE)</f>
        <v>Europe</v>
      </c>
      <c r="E146" s="35" t="str">
        <f>VLOOKUP(Dataset[[#This Row],[ID Customer]],tbl_customers[],4,FALSE)</f>
        <v>Italy</v>
      </c>
      <c r="F146" s="35" t="s">
        <v>83</v>
      </c>
      <c r="G146" s="35" t="s">
        <v>79</v>
      </c>
      <c r="H146" s="37">
        <v>342576.77852503321</v>
      </c>
    </row>
    <row r="147" spans="1:8" ht="14.4" x14ac:dyDescent="0.55000000000000004">
      <c r="A147" s="36">
        <v>2019</v>
      </c>
      <c r="B147" s="35" t="s">
        <v>43</v>
      </c>
      <c r="C147" s="35" t="str">
        <f>VLOOKUP(Dataset[[#This Row],[ID Customer]],tbl_customers[],2,FALSE)</f>
        <v>Customer 4</v>
      </c>
      <c r="D147" s="35" t="str">
        <f>VLOOKUP(Dataset[[#This Row],[ID Customer]],tbl_customers[],3,FALSE)</f>
        <v>Europe</v>
      </c>
      <c r="E147" s="35" t="str">
        <f>VLOOKUP(Dataset[[#This Row],[ID Customer]],tbl_customers[],4,FALSE)</f>
        <v>Italy</v>
      </c>
      <c r="F147" s="35" t="s">
        <v>83</v>
      </c>
      <c r="G147" s="35" t="s">
        <v>80</v>
      </c>
      <c r="H147" s="37">
        <v>146818.61936787138</v>
      </c>
    </row>
    <row r="148" spans="1:8" ht="14.4" x14ac:dyDescent="0.55000000000000004">
      <c r="A148" s="36">
        <v>2019</v>
      </c>
      <c r="B148" s="35" t="s">
        <v>43</v>
      </c>
      <c r="C148" s="35" t="str">
        <f>VLOOKUP(Dataset[[#This Row],[ID Customer]],tbl_customers[],2,FALSE)</f>
        <v>Customer 4</v>
      </c>
      <c r="D148" s="35" t="str">
        <f>VLOOKUP(Dataset[[#This Row],[ID Customer]],tbl_customers[],3,FALSE)</f>
        <v>Europe</v>
      </c>
      <c r="E148" s="35" t="str">
        <f>VLOOKUP(Dataset[[#This Row],[ID Customer]],tbl_customers[],4,FALSE)</f>
        <v>Italy</v>
      </c>
      <c r="F148" s="35" t="s">
        <v>91</v>
      </c>
      <c r="G148" s="35" t="s">
        <v>81</v>
      </c>
      <c r="H148" s="37">
        <v>73409.309683935688</v>
      </c>
    </row>
    <row r="149" spans="1:8" ht="14.4" x14ac:dyDescent="0.55000000000000004">
      <c r="A149" s="36">
        <v>2016</v>
      </c>
      <c r="B149" s="35" t="s">
        <v>44</v>
      </c>
      <c r="C149" s="35" t="str">
        <f>VLOOKUP(Dataset[[#This Row],[ID Customer]],tbl_customers[],2,FALSE)</f>
        <v>Customer 5</v>
      </c>
      <c r="D149" s="35" t="str">
        <f>VLOOKUP(Dataset[[#This Row],[ID Customer]],tbl_customers[],3,FALSE)</f>
        <v>Apac</v>
      </c>
      <c r="E149" s="35" t="str">
        <f>VLOOKUP(Dataset[[#This Row],[ID Customer]],tbl_customers[],4,FALSE)</f>
        <v>Japan</v>
      </c>
      <c r="F149" s="35" t="s">
        <v>82</v>
      </c>
      <c r="G149" s="35" t="s">
        <v>73</v>
      </c>
      <c r="H149" s="37">
        <v>0</v>
      </c>
    </row>
    <row r="150" spans="1:8" ht="14.4" x14ac:dyDescent="0.55000000000000004">
      <c r="A150" s="36">
        <v>2016</v>
      </c>
      <c r="B150" s="35" t="s">
        <v>44</v>
      </c>
      <c r="C150" s="35" t="str">
        <f>VLOOKUP(Dataset[[#This Row],[ID Customer]],tbl_customers[],2,FALSE)</f>
        <v>Customer 5</v>
      </c>
      <c r="D150" s="35" t="str">
        <f>VLOOKUP(Dataset[[#This Row],[ID Customer]],tbl_customers[],3,FALSE)</f>
        <v>Apac</v>
      </c>
      <c r="E150" s="35" t="str">
        <f>VLOOKUP(Dataset[[#This Row],[ID Customer]],tbl_customers[],4,FALSE)</f>
        <v>Japan</v>
      </c>
      <c r="F150" s="35" t="s">
        <v>82</v>
      </c>
      <c r="G150" s="35" t="s">
        <v>74</v>
      </c>
      <c r="H150" s="37">
        <v>0</v>
      </c>
    </row>
    <row r="151" spans="1:8" ht="14.4" x14ac:dyDescent="0.55000000000000004">
      <c r="A151" s="36">
        <v>2016</v>
      </c>
      <c r="B151" s="35" t="s">
        <v>44</v>
      </c>
      <c r="C151" s="35" t="str">
        <f>VLOOKUP(Dataset[[#This Row],[ID Customer]],tbl_customers[],2,FALSE)</f>
        <v>Customer 5</v>
      </c>
      <c r="D151" s="35" t="str">
        <f>VLOOKUP(Dataset[[#This Row],[ID Customer]],tbl_customers[],3,FALSE)</f>
        <v>Apac</v>
      </c>
      <c r="E151" s="35" t="str">
        <f>VLOOKUP(Dataset[[#This Row],[ID Customer]],tbl_customers[],4,FALSE)</f>
        <v>Japan</v>
      </c>
      <c r="F151" s="35" t="s">
        <v>82</v>
      </c>
      <c r="G151" s="35" t="s">
        <v>75</v>
      </c>
      <c r="H151" s="37">
        <v>0</v>
      </c>
    </row>
    <row r="152" spans="1:8" ht="14.4" x14ac:dyDescent="0.55000000000000004">
      <c r="A152" s="36">
        <v>2016</v>
      </c>
      <c r="B152" s="35" t="s">
        <v>44</v>
      </c>
      <c r="C152" s="35" t="str">
        <f>VLOOKUP(Dataset[[#This Row],[ID Customer]],tbl_customers[],2,FALSE)</f>
        <v>Customer 5</v>
      </c>
      <c r="D152" s="35" t="str">
        <f>VLOOKUP(Dataset[[#This Row],[ID Customer]],tbl_customers[],3,FALSE)</f>
        <v>Apac</v>
      </c>
      <c r="E152" s="35" t="str">
        <f>VLOOKUP(Dataset[[#This Row],[ID Customer]],tbl_customers[],4,FALSE)</f>
        <v>Japan</v>
      </c>
      <c r="F152" s="35" t="s">
        <v>83</v>
      </c>
      <c r="G152" s="35" t="s">
        <v>76</v>
      </c>
      <c r="H152" s="37">
        <v>0</v>
      </c>
    </row>
    <row r="153" spans="1:8" ht="14.4" x14ac:dyDescent="0.55000000000000004">
      <c r="A153" s="36">
        <v>2016</v>
      </c>
      <c r="B153" s="35" t="s">
        <v>44</v>
      </c>
      <c r="C153" s="35" t="str">
        <f>VLOOKUP(Dataset[[#This Row],[ID Customer]],tbl_customers[],2,FALSE)</f>
        <v>Customer 5</v>
      </c>
      <c r="D153" s="35" t="str">
        <f>VLOOKUP(Dataset[[#This Row],[ID Customer]],tbl_customers[],3,FALSE)</f>
        <v>Apac</v>
      </c>
      <c r="E153" s="35" t="str">
        <f>VLOOKUP(Dataset[[#This Row],[ID Customer]],tbl_customers[],4,FALSE)</f>
        <v>Japan</v>
      </c>
      <c r="F153" s="35" t="s">
        <v>83</v>
      </c>
      <c r="G153" s="35" t="s">
        <v>77</v>
      </c>
      <c r="H153" s="37">
        <v>0</v>
      </c>
    </row>
    <row r="154" spans="1:8" ht="14.4" x14ac:dyDescent="0.55000000000000004">
      <c r="A154" s="36">
        <v>2016</v>
      </c>
      <c r="B154" s="35" t="s">
        <v>44</v>
      </c>
      <c r="C154" s="35" t="str">
        <f>VLOOKUP(Dataset[[#This Row],[ID Customer]],tbl_customers[],2,FALSE)</f>
        <v>Customer 5</v>
      </c>
      <c r="D154" s="35" t="str">
        <f>VLOOKUP(Dataset[[#This Row],[ID Customer]],tbl_customers[],3,FALSE)</f>
        <v>Apac</v>
      </c>
      <c r="E154" s="35" t="str">
        <f>VLOOKUP(Dataset[[#This Row],[ID Customer]],tbl_customers[],4,FALSE)</f>
        <v>Japan</v>
      </c>
      <c r="F154" s="35" t="s">
        <v>83</v>
      </c>
      <c r="G154" s="35" t="s">
        <v>78</v>
      </c>
      <c r="H154" s="37">
        <v>0</v>
      </c>
    </row>
    <row r="155" spans="1:8" ht="14.4" x14ac:dyDescent="0.55000000000000004">
      <c r="A155" s="36">
        <v>2016</v>
      </c>
      <c r="B155" s="35" t="s">
        <v>44</v>
      </c>
      <c r="C155" s="35" t="str">
        <f>VLOOKUP(Dataset[[#This Row],[ID Customer]],tbl_customers[],2,FALSE)</f>
        <v>Customer 5</v>
      </c>
      <c r="D155" s="35" t="str">
        <f>VLOOKUP(Dataset[[#This Row],[ID Customer]],tbl_customers[],3,FALSE)</f>
        <v>Apac</v>
      </c>
      <c r="E155" s="35" t="str">
        <f>VLOOKUP(Dataset[[#This Row],[ID Customer]],tbl_customers[],4,FALSE)</f>
        <v>Japan</v>
      </c>
      <c r="F155" s="35" t="s">
        <v>83</v>
      </c>
      <c r="G155" s="35" t="s">
        <v>79</v>
      </c>
      <c r="H155" s="37">
        <v>0</v>
      </c>
    </row>
    <row r="156" spans="1:8" ht="14.4" x14ac:dyDescent="0.55000000000000004">
      <c r="A156" s="36">
        <v>2016</v>
      </c>
      <c r="B156" s="35" t="s">
        <v>44</v>
      </c>
      <c r="C156" s="35" t="str">
        <f>VLOOKUP(Dataset[[#This Row],[ID Customer]],tbl_customers[],2,FALSE)</f>
        <v>Customer 5</v>
      </c>
      <c r="D156" s="35" t="str">
        <f>VLOOKUP(Dataset[[#This Row],[ID Customer]],tbl_customers[],3,FALSE)</f>
        <v>Apac</v>
      </c>
      <c r="E156" s="35" t="str">
        <f>VLOOKUP(Dataset[[#This Row],[ID Customer]],tbl_customers[],4,FALSE)</f>
        <v>Japan</v>
      </c>
      <c r="F156" s="35" t="s">
        <v>83</v>
      </c>
      <c r="G156" s="35" t="s">
        <v>80</v>
      </c>
      <c r="H156" s="37">
        <v>0</v>
      </c>
    </row>
    <row r="157" spans="1:8" ht="14.4" x14ac:dyDescent="0.55000000000000004">
      <c r="A157" s="36">
        <v>2016</v>
      </c>
      <c r="B157" s="35" t="s">
        <v>44</v>
      </c>
      <c r="C157" s="35" t="str">
        <f>VLOOKUP(Dataset[[#This Row],[ID Customer]],tbl_customers[],2,FALSE)</f>
        <v>Customer 5</v>
      </c>
      <c r="D157" s="35" t="str">
        <f>VLOOKUP(Dataset[[#This Row],[ID Customer]],tbl_customers[],3,FALSE)</f>
        <v>Apac</v>
      </c>
      <c r="E157" s="35" t="str">
        <f>VLOOKUP(Dataset[[#This Row],[ID Customer]],tbl_customers[],4,FALSE)</f>
        <v>Japan</v>
      </c>
      <c r="F157" s="35" t="s">
        <v>91</v>
      </c>
      <c r="G157" s="35" t="s">
        <v>81</v>
      </c>
      <c r="H157" s="37">
        <v>0</v>
      </c>
    </row>
    <row r="158" spans="1:8" ht="14.4" x14ac:dyDescent="0.55000000000000004">
      <c r="A158" s="36">
        <v>2017</v>
      </c>
      <c r="B158" s="35" t="s">
        <v>44</v>
      </c>
      <c r="C158" s="35" t="str">
        <f>VLOOKUP(Dataset[[#This Row],[ID Customer]],tbl_customers[],2,FALSE)</f>
        <v>Customer 5</v>
      </c>
      <c r="D158" s="35" t="str">
        <f>VLOOKUP(Dataset[[#This Row],[ID Customer]],tbl_customers[],3,FALSE)</f>
        <v>Apac</v>
      </c>
      <c r="E158" s="35" t="str">
        <f>VLOOKUP(Dataset[[#This Row],[ID Customer]],tbl_customers[],4,FALSE)</f>
        <v>Japan</v>
      </c>
      <c r="F158" s="35" t="s">
        <v>82</v>
      </c>
      <c r="G158" s="35" t="s">
        <v>73</v>
      </c>
      <c r="H158" s="37">
        <v>0</v>
      </c>
    </row>
    <row r="159" spans="1:8" ht="14.4" x14ac:dyDescent="0.55000000000000004">
      <c r="A159" s="36">
        <v>2017</v>
      </c>
      <c r="B159" s="35" t="s">
        <v>44</v>
      </c>
      <c r="C159" s="35" t="str">
        <f>VLOOKUP(Dataset[[#This Row],[ID Customer]],tbl_customers[],2,FALSE)</f>
        <v>Customer 5</v>
      </c>
      <c r="D159" s="35" t="str">
        <f>VLOOKUP(Dataset[[#This Row],[ID Customer]],tbl_customers[],3,FALSE)</f>
        <v>Apac</v>
      </c>
      <c r="E159" s="35" t="str">
        <f>VLOOKUP(Dataset[[#This Row],[ID Customer]],tbl_customers[],4,FALSE)</f>
        <v>Japan</v>
      </c>
      <c r="F159" s="35" t="s">
        <v>82</v>
      </c>
      <c r="G159" s="35" t="s">
        <v>74</v>
      </c>
      <c r="H159" s="37">
        <v>0</v>
      </c>
    </row>
    <row r="160" spans="1:8" ht="14.4" x14ac:dyDescent="0.55000000000000004">
      <c r="A160" s="36">
        <v>2017</v>
      </c>
      <c r="B160" s="35" t="s">
        <v>44</v>
      </c>
      <c r="C160" s="35" t="str">
        <f>VLOOKUP(Dataset[[#This Row],[ID Customer]],tbl_customers[],2,FALSE)</f>
        <v>Customer 5</v>
      </c>
      <c r="D160" s="35" t="str">
        <f>VLOOKUP(Dataset[[#This Row],[ID Customer]],tbl_customers[],3,FALSE)</f>
        <v>Apac</v>
      </c>
      <c r="E160" s="35" t="str">
        <f>VLOOKUP(Dataset[[#This Row],[ID Customer]],tbl_customers[],4,FALSE)</f>
        <v>Japan</v>
      </c>
      <c r="F160" s="35" t="s">
        <v>82</v>
      </c>
      <c r="G160" s="35" t="s">
        <v>75</v>
      </c>
      <c r="H160" s="37">
        <v>0</v>
      </c>
    </row>
    <row r="161" spans="1:8" ht="14.4" x14ac:dyDescent="0.55000000000000004">
      <c r="A161" s="36">
        <v>2017</v>
      </c>
      <c r="B161" s="35" t="s">
        <v>44</v>
      </c>
      <c r="C161" s="35" t="str">
        <f>VLOOKUP(Dataset[[#This Row],[ID Customer]],tbl_customers[],2,FALSE)</f>
        <v>Customer 5</v>
      </c>
      <c r="D161" s="35" t="str">
        <f>VLOOKUP(Dataset[[#This Row],[ID Customer]],tbl_customers[],3,FALSE)</f>
        <v>Apac</v>
      </c>
      <c r="E161" s="35" t="str">
        <f>VLOOKUP(Dataset[[#This Row],[ID Customer]],tbl_customers[],4,FALSE)</f>
        <v>Japan</v>
      </c>
      <c r="F161" s="35" t="s">
        <v>83</v>
      </c>
      <c r="G161" s="35" t="s">
        <v>76</v>
      </c>
      <c r="H161" s="37">
        <v>0</v>
      </c>
    </row>
    <row r="162" spans="1:8" ht="14.4" x14ac:dyDescent="0.55000000000000004">
      <c r="A162" s="36">
        <v>2017</v>
      </c>
      <c r="B162" s="35" t="s">
        <v>44</v>
      </c>
      <c r="C162" s="35" t="str">
        <f>VLOOKUP(Dataset[[#This Row],[ID Customer]],tbl_customers[],2,FALSE)</f>
        <v>Customer 5</v>
      </c>
      <c r="D162" s="35" t="str">
        <f>VLOOKUP(Dataset[[#This Row],[ID Customer]],tbl_customers[],3,FALSE)</f>
        <v>Apac</v>
      </c>
      <c r="E162" s="35" t="str">
        <f>VLOOKUP(Dataset[[#This Row],[ID Customer]],tbl_customers[],4,FALSE)</f>
        <v>Japan</v>
      </c>
      <c r="F162" s="35" t="s">
        <v>83</v>
      </c>
      <c r="G162" s="35" t="s">
        <v>77</v>
      </c>
      <c r="H162" s="37">
        <v>0</v>
      </c>
    </row>
    <row r="163" spans="1:8" ht="14.4" x14ac:dyDescent="0.55000000000000004">
      <c r="A163" s="36">
        <v>2017</v>
      </c>
      <c r="B163" s="35" t="s">
        <v>44</v>
      </c>
      <c r="C163" s="35" t="str">
        <f>VLOOKUP(Dataset[[#This Row],[ID Customer]],tbl_customers[],2,FALSE)</f>
        <v>Customer 5</v>
      </c>
      <c r="D163" s="35" t="str">
        <f>VLOOKUP(Dataset[[#This Row],[ID Customer]],tbl_customers[],3,FALSE)</f>
        <v>Apac</v>
      </c>
      <c r="E163" s="35" t="str">
        <f>VLOOKUP(Dataset[[#This Row],[ID Customer]],tbl_customers[],4,FALSE)</f>
        <v>Japan</v>
      </c>
      <c r="F163" s="35" t="s">
        <v>83</v>
      </c>
      <c r="G163" s="35" t="s">
        <v>78</v>
      </c>
      <c r="H163" s="37">
        <v>0</v>
      </c>
    </row>
    <row r="164" spans="1:8" ht="14.4" x14ac:dyDescent="0.55000000000000004">
      <c r="A164" s="36">
        <v>2017</v>
      </c>
      <c r="B164" s="35" t="s">
        <v>44</v>
      </c>
      <c r="C164" s="35" t="str">
        <f>VLOOKUP(Dataset[[#This Row],[ID Customer]],tbl_customers[],2,FALSE)</f>
        <v>Customer 5</v>
      </c>
      <c r="D164" s="35" t="str">
        <f>VLOOKUP(Dataset[[#This Row],[ID Customer]],tbl_customers[],3,FALSE)</f>
        <v>Apac</v>
      </c>
      <c r="E164" s="35" t="str">
        <f>VLOOKUP(Dataset[[#This Row],[ID Customer]],tbl_customers[],4,FALSE)</f>
        <v>Japan</v>
      </c>
      <c r="F164" s="35" t="s">
        <v>83</v>
      </c>
      <c r="G164" s="35" t="s">
        <v>79</v>
      </c>
      <c r="H164" s="37">
        <v>0</v>
      </c>
    </row>
    <row r="165" spans="1:8" ht="14.4" x14ac:dyDescent="0.55000000000000004">
      <c r="A165" s="36">
        <v>2017</v>
      </c>
      <c r="B165" s="35" t="s">
        <v>44</v>
      </c>
      <c r="C165" s="35" t="str">
        <f>VLOOKUP(Dataset[[#This Row],[ID Customer]],tbl_customers[],2,FALSE)</f>
        <v>Customer 5</v>
      </c>
      <c r="D165" s="35" t="str">
        <f>VLOOKUP(Dataset[[#This Row],[ID Customer]],tbl_customers[],3,FALSE)</f>
        <v>Apac</v>
      </c>
      <c r="E165" s="35" t="str">
        <f>VLOOKUP(Dataset[[#This Row],[ID Customer]],tbl_customers[],4,FALSE)</f>
        <v>Japan</v>
      </c>
      <c r="F165" s="35" t="s">
        <v>83</v>
      </c>
      <c r="G165" s="35" t="s">
        <v>80</v>
      </c>
      <c r="H165" s="37">
        <v>0</v>
      </c>
    </row>
    <row r="166" spans="1:8" ht="14.4" x14ac:dyDescent="0.55000000000000004">
      <c r="A166" s="36">
        <v>2017</v>
      </c>
      <c r="B166" s="35" t="s">
        <v>44</v>
      </c>
      <c r="C166" s="35" t="str">
        <f>VLOOKUP(Dataset[[#This Row],[ID Customer]],tbl_customers[],2,FALSE)</f>
        <v>Customer 5</v>
      </c>
      <c r="D166" s="35" t="str">
        <f>VLOOKUP(Dataset[[#This Row],[ID Customer]],tbl_customers[],3,FALSE)</f>
        <v>Apac</v>
      </c>
      <c r="E166" s="35" t="str">
        <f>VLOOKUP(Dataset[[#This Row],[ID Customer]],tbl_customers[],4,FALSE)</f>
        <v>Japan</v>
      </c>
      <c r="F166" s="35" t="s">
        <v>91</v>
      </c>
      <c r="G166" s="35" t="s">
        <v>81</v>
      </c>
      <c r="H166" s="37">
        <v>0</v>
      </c>
    </row>
    <row r="167" spans="1:8" ht="14.4" x14ac:dyDescent="0.55000000000000004">
      <c r="A167" s="36">
        <v>2018</v>
      </c>
      <c r="B167" s="35" t="s">
        <v>44</v>
      </c>
      <c r="C167" s="35" t="str">
        <f>VLOOKUP(Dataset[[#This Row],[ID Customer]],tbl_customers[],2,FALSE)</f>
        <v>Customer 5</v>
      </c>
      <c r="D167" s="35" t="str">
        <f>VLOOKUP(Dataset[[#This Row],[ID Customer]],tbl_customers[],3,FALSE)</f>
        <v>Apac</v>
      </c>
      <c r="E167" s="35" t="str">
        <f>VLOOKUP(Dataset[[#This Row],[ID Customer]],tbl_customers[],4,FALSE)</f>
        <v>Japan</v>
      </c>
      <c r="F167" s="35" t="s">
        <v>82</v>
      </c>
      <c r="G167" s="35" t="s">
        <v>73</v>
      </c>
      <c r="H167" s="37">
        <v>59160.000000000007</v>
      </c>
    </row>
    <row r="168" spans="1:8" ht="14.4" x14ac:dyDescent="0.55000000000000004">
      <c r="A168" s="36">
        <v>2018</v>
      </c>
      <c r="B168" s="35" t="s">
        <v>44</v>
      </c>
      <c r="C168" s="35" t="str">
        <f>VLOOKUP(Dataset[[#This Row],[ID Customer]],tbl_customers[],2,FALSE)</f>
        <v>Customer 5</v>
      </c>
      <c r="D168" s="35" t="str">
        <f>VLOOKUP(Dataset[[#This Row],[ID Customer]],tbl_customers[],3,FALSE)</f>
        <v>Apac</v>
      </c>
      <c r="E168" s="35" t="str">
        <f>VLOOKUP(Dataset[[#This Row],[ID Customer]],tbl_customers[],4,FALSE)</f>
        <v>Japan</v>
      </c>
      <c r="F168" s="35" t="s">
        <v>82</v>
      </c>
      <c r="G168" s="35" t="s">
        <v>74</v>
      </c>
      <c r="H168" s="37">
        <v>177480</v>
      </c>
    </row>
    <row r="169" spans="1:8" ht="14.4" x14ac:dyDescent="0.55000000000000004">
      <c r="A169" s="36">
        <v>2018</v>
      </c>
      <c r="B169" s="35" t="s">
        <v>44</v>
      </c>
      <c r="C169" s="35" t="str">
        <f>VLOOKUP(Dataset[[#This Row],[ID Customer]],tbl_customers[],2,FALSE)</f>
        <v>Customer 5</v>
      </c>
      <c r="D169" s="35" t="str">
        <f>VLOOKUP(Dataset[[#This Row],[ID Customer]],tbl_customers[],3,FALSE)</f>
        <v>Apac</v>
      </c>
      <c r="E169" s="35" t="str">
        <f>VLOOKUP(Dataset[[#This Row],[ID Customer]],tbl_customers[],4,FALSE)</f>
        <v>Japan</v>
      </c>
      <c r="F169" s="35" t="s">
        <v>82</v>
      </c>
      <c r="G169" s="35" t="s">
        <v>75</v>
      </c>
      <c r="H169" s="37">
        <v>111359.99999999999</v>
      </c>
    </row>
    <row r="170" spans="1:8" ht="14.4" x14ac:dyDescent="0.55000000000000004">
      <c r="A170" s="36">
        <v>2018</v>
      </c>
      <c r="B170" s="35" t="s">
        <v>44</v>
      </c>
      <c r="C170" s="35" t="str">
        <f>VLOOKUP(Dataset[[#This Row],[ID Customer]],tbl_customers[],2,FALSE)</f>
        <v>Customer 5</v>
      </c>
      <c r="D170" s="35" t="str">
        <f>VLOOKUP(Dataset[[#This Row],[ID Customer]],tbl_customers[],3,FALSE)</f>
        <v>Apac</v>
      </c>
      <c r="E170" s="35" t="str">
        <f>VLOOKUP(Dataset[[#This Row],[ID Customer]],tbl_customers[],4,FALSE)</f>
        <v>Japan</v>
      </c>
      <c r="F170" s="35" t="s">
        <v>83</v>
      </c>
      <c r="G170" s="35" t="s">
        <v>76</v>
      </c>
      <c r="H170" s="37">
        <v>26880.000000000007</v>
      </c>
    </row>
    <row r="171" spans="1:8" ht="14.4" x14ac:dyDescent="0.55000000000000004">
      <c r="A171" s="36">
        <v>2018</v>
      </c>
      <c r="B171" s="35" t="s">
        <v>44</v>
      </c>
      <c r="C171" s="35" t="str">
        <f>VLOOKUP(Dataset[[#This Row],[ID Customer]],tbl_customers[],2,FALSE)</f>
        <v>Customer 5</v>
      </c>
      <c r="D171" s="35" t="str">
        <f>VLOOKUP(Dataset[[#This Row],[ID Customer]],tbl_customers[],3,FALSE)</f>
        <v>Apac</v>
      </c>
      <c r="E171" s="35" t="str">
        <f>VLOOKUP(Dataset[[#This Row],[ID Customer]],tbl_customers[],4,FALSE)</f>
        <v>Japan</v>
      </c>
      <c r="F171" s="35" t="s">
        <v>83</v>
      </c>
      <c r="G171" s="35" t="s">
        <v>77</v>
      </c>
      <c r="H171" s="37">
        <v>44160.000000000007</v>
      </c>
    </row>
    <row r="172" spans="1:8" ht="14.4" x14ac:dyDescent="0.55000000000000004">
      <c r="A172" s="36">
        <v>2018</v>
      </c>
      <c r="B172" s="35" t="s">
        <v>44</v>
      </c>
      <c r="C172" s="35" t="str">
        <f>VLOOKUP(Dataset[[#This Row],[ID Customer]],tbl_customers[],2,FALSE)</f>
        <v>Customer 5</v>
      </c>
      <c r="D172" s="35" t="str">
        <f>VLOOKUP(Dataset[[#This Row],[ID Customer]],tbl_customers[],3,FALSE)</f>
        <v>Apac</v>
      </c>
      <c r="E172" s="35" t="str">
        <f>VLOOKUP(Dataset[[#This Row],[ID Customer]],tbl_customers[],4,FALSE)</f>
        <v>Japan</v>
      </c>
      <c r="F172" s="35" t="s">
        <v>83</v>
      </c>
      <c r="G172" s="35" t="s">
        <v>78</v>
      </c>
      <c r="H172" s="37">
        <v>44160.000000000007</v>
      </c>
    </row>
    <row r="173" spans="1:8" ht="14.4" x14ac:dyDescent="0.55000000000000004">
      <c r="A173" s="36">
        <v>2018</v>
      </c>
      <c r="B173" s="35" t="s">
        <v>44</v>
      </c>
      <c r="C173" s="35" t="str">
        <f>VLOOKUP(Dataset[[#This Row],[ID Customer]],tbl_customers[],2,FALSE)</f>
        <v>Customer 5</v>
      </c>
      <c r="D173" s="35" t="str">
        <f>VLOOKUP(Dataset[[#This Row],[ID Customer]],tbl_customers[],3,FALSE)</f>
        <v>Apac</v>
      </c>
      <c r="E173" s="35" t="str">
        <f>VLOOKUP(Dataset[[#This Row],[ID Customer]],tbl_customers[],4,FALSE)</f>
        <v>Japan</v>
      </c>
      <c r="F173" s="35" t="s">
        <v>83</v>
      </c>
      <c r="G173" s="35" t="s">
        <v>79</v>
      </c>
      <c r="H173" s="37">
        <v>53760.000000000015</v>
      </c>
    </row>
    <row r="174" spans="1:8" ht="14.4" x14ac:dyDescent="0.55000000000000004">
      <c r="A174" s="36">
        <v>2018</v>
      </c>
      <c r="B174" s="35" t="s">
        <v>44</v>
      </c>
      <c r="C174" s="35" t="str">
        <f>VLOOKUP(Dataset[[#This Row],[ID Customer]],tbl_customers[],2,FALSE)</f>
        <v>Customer 5</v>
      </c>
      <c r="D174" s="35" t="str">
        <f>VLOOKUP(Dataset[[#This Row],[ID Customer]],tbl_customers[],3,FALSE)</f>
        <v>Apac</v>
      </c>
      <c r="E174" s="35" t="str">
        <f>VLOOKUP(Dataset[[#This Row],[ID Customer]],tbl_customers[],4,FALSE)</f>
        <v>Japan</v>
      </c>
      <c r="F174" s="35" t="s">
        <v>83</v>
      </c>
      <c r="G174" s="35" t="s">
        <v>80</v>
      </c>
      <c r="H174" s="37">
        <v>23040.000000000004</v>
      </c>
    </row>
    <row r="175" spans="1:8" ht="14.4" x14ac:dyDescent="0.55000000000000004">
      <c r="A175" s="36">
        <v>2018</v>
      </c>
      <c r="B175" s="35" t="s">
        <v>44</v>
      </c>
      <c r="C175" s="35" t="str">
        <f>VLOOKUP(Dataset[[#This Row],[ID Customer]],tbl_customers[],2,FALSE)</f>
        <v>Customer 5</v>
      </c>
      <c r="D175" s="35" t="str">
        <f>VLOOKUP(Dataset[[#This Row],[ID Customer]],tbl_customers[],3,FALSE)</f>
        <v>Apac</v>
      </c>
      <c r="E175" s="35" t="str">
        <f>VLOOKUP(Dataset[[#This Row],[ID Customer]],tbl_customers[],4,FALSE)</f>
        <v>Japan</v>
      </c>
      <c r="F175" s="35" t="s">
        <v>91</v>
      </c>
      <c r="G175" s="35" t="s">
        <v>81</v>
      </c>
      <c r="H175" s="37">
        <v>60000</v>
      </c>
    </row>
    <row r="176" spans="1:8" ht="14.4" x14ac:dyDescent="0.55000000000000004">
      <c r="A176" s="36">
        <v>2019</v>
      </c>
      <c r="B176" s="35" t="s">
        <v>44</v>
      </c>
      <c r="C176" s="35" t="str">
        <f>VLOOKUP(Dataset[[#This Row],[ID Customer]],tbl_customers[],2,FALSE)</f>
        <v>Customer 5</v>
      </c>
      <c r="D176" s="35" t="str">
        <f>VLOOKUP(Dataset[[#This Row],[ID Customer]],tbl_customers[],3,FALSE)</f>
        <v>Apac</v>
      </c>
      <c r="E176" s="35" t="str">
        <f>VLOOKUP(Dataset[[#This Row],[ID Customer]],tbl_customers[],4,FALSE)</f>
        <v>Japan</v>
      </c>
      <c r="F176" s="35" t="s">
        <v>82</v>
      </c>
      <c r="G176" s="35" t="s">
        <v>73</v>
      </c>
      <c r="H176" s="37">
        <v>65025.000000000007</v>
      </c>
    </row>
    <row r="177" spans="1:8" ht="14.4" x14ac:dyDescent="0.55000000000000004">
      <c r="A177" s="36">
        <v>2019</v>
      </c>
      <c r="B177" s="35" t="s">
        <v>44</v>
      </c>
      <c r="C177" s="35" t="str">
        <f>VLOOKUP(Dataset[[#This Row],[ID Customer]],tbl_customers[],2,FALSE)</f>
        <v>Customer 5</v>
      </c>
      <c r="D177" s="35" t="str">
        <f>VLOOKUP(Dataset[[#This Row],[ID Customer]],tbl_customers[],3,FALSE)</f>
        <v>Apac</v>
      </c>
      <c r="E177" s="35" t="str">
        <f>VLOOKUP(Dataset[[#This Row],[ID Customer]],tbl_customers[],4,FALSE)</f>
        <v>Japan</v>
      </c>
      <c r="F177" s="35" t="s">
        <v>82</v>
      </c>
      <c r="G177" s="35" t="s">
        <v>74</v>
      </c>
      <c r="H177" s="37">
        <v>195075</v>
      </c>
    </row>
    <row r="178" spans="1:8" ht="14.4" x14ac:dyDescent="0.55000000000000004">
      <c r="A178" s="36">
        <v>2019</v>
      </c>
      <c r="B178" s="35" t="s">
        <v>44</v>
      </c>
      <c r="C178" s="35" t="str">
        <f>VLOOKUP(Dataset[[#This Row],[ID Customer]],tbl_customers[],2,FALSE)</f>
        <v>Customer 5</v>
      </c>
      <c r="D178" s="35" t="str">
        <f>VLOOKUP(Dataset[[#This Row],[ID Customer]],tbl_customers[],3,FALSE)</f>
        <v>Apac</v>
      </c>
      <c r="E178" s="35" t="str">
        <f>VLOOKUP(Dataset[[#This Row],[ID Customer]],tbl_customers[],4,FALSE)</f>
        <v>Japan</v>
      </c>
      <c r="F178" s="35" t="s">
        <v>82</v>
      </c>
      <c r="G178" s="35" t="s">
        <v>75</v>
      </c>
      <c r="H178" s="37">
        <v>122399.99999999999</v>
      </c>
    </row>
    <row r="179" spans="1:8" ht="14.4" x14ac:dyDescent="0.55000000000000004">
      <c r="A179" s="36">
        <v>2019</v>
      </c>
      <c r="B179" s="35" t="s">
        <v>44</v>
      </c>
      <c r="C179" s="35" t="str">
        <f>VLOOKUP(Dataset[[#This Row],[ID Customer]],tbl_customers[],2,FALSE)</f>
        <v>Customer 5</v>
      </c>
      <c r="D179" s="35" t="str">
        <f>VLOOKUP(Dataset[[#This Row],[ID Customer]],tbl_customers[],3,FALSE)</f>
        <v>Apac</v>
      </c>
      <c r="E179" s="35" t="str">
        <f>VLOOKUP(Dataset[[#This Row],[ID Customer]],tbl_customers[],4,FALSE)</f>
        <v>Japan</v>
      </c>
      <c r="F179" s="35" t="s">
        <v>83</v>
      </c>
      <c r="G179" s="35" t="s">
        <v>76</v>
      </c>
      <c r="H179" s="37">
        <v>64260.000000000015</v>
      </c>
    </row>
    <row r="180" spans="1:8" ht="14.4" x14ac:dyDescent="0.55000000000000004">
      <c r="A180" s="36">
        <v>2019</v>
      </c>
      <c r="B180" s="35" t="s">
        <v>44</v>
      </c>
      <c r="C180" s="35" t="str">
        <f>VLOOKUP(Dataset[[#This Row],[ID Customer]],tbl_customers[],2,FALSE)</f>
        <v>Customer 5</v>
      </c>
      <c r="D180" s="35" t="str">
        <f>VLOOKUP(Dataset[[#This Row],[ID Customer]],tbl_customers[],3,FALSE)</f>
        <v>Apac</v>
      </c>
      <c r="E180" s="35" t="str">
        <f>VLOOKUP(Dataset[[#This Row],[ID Customer]],tbl_customers[],4,FALSE)</f>
        <v>Japan</v>
      </c>
      <c r="F180" s="35" t="s">
        <v>83</v>
      </c>
      <c r="G180" s="35" t="s">
        <v>77</v>
      </c>
      <c r="H180" s="37">
        <v>105570.00000000001</v>
      </c>
    </row>
    <row r="181" spans="1:8" ht="14.4" x14ac:dyDescent="0.55000000000000004">
      <c r="A181" s="36">
        <v>2019</v>
      </c>
      <c r="B181" s="35" t="s">
        <v>44</v>
      </c>
      <c r="C181" s="35" t="str">
        <f>VLOOKUP(Dataset[[#This Row],[ID Customer]],tbl_customers[],2,FALSE)</f>
        <v>Customer 5</v>
      </c>
      <c r="D181" s="35" t="str">
        <f>VLOOKUP(Dataset[[#This Row],[ID Customer]],tbl_customers[],3,FALSE)</f>
        <v>Apac</v>
      </c>
      <c r="E181" s="35" t="str">
        <f>VLOOKUP(Dataset[[#This Row],[ID Customer]],tbl_customers[],4,FALSE)</f>
        <v>Japan</v>
      </c>
      <c r="F181" s="35" t="s">
        <v>83</v>
      </c>
      <c r="G181" s="35" t="s">
        <v>78</v>
      </c>
      <c r="H181" s="37">
        <v>105570.00000000001</v>
      </c>
    </row>
    <row r="182" spans="1:8" ht="14.4" x14ac:dyDescent="0.55000000000000004">
      <c r="A182" s="36">
        <v>2019</v>
      </c>
      <c r="B182" s="35" t="s">
        <v>44</v>
      </c>
      <c r="C182" s="35" t="str">
        <f>VLOOKUP(Dataset[[#This Row],[ID Customer]],tbl_customers[],2,FALSE)</f>
        <v>Customer 5</v>
      </c>
      <c r="D182" s="35" t="str">
        <f>VLOOKUP(Dataset[[#This Row],[ID Customer]],tbl_customers[],3,FALSE)</f>
        <v>Apac</v>
      </c>
      <c r="E182" s="35" t="str">
        <f>VLOOKUP(Dataset[[#This Row],[ID Customer]],tbl_customers[],4,FALSE)</f>
        <v>Japan</v>
      </c>
      <c r="F182" s="35" t="s">
        <v>83</v>
      </c>
      <c r="G182" s="35" t="s">
        <v>79</v>
      </c>
      <c r="H182" s="37">
        <v>128520.00000000003</v>
      </c>
    </row>
    <row r="183" spans="1:8" ht="14.4" x14ac:dyDescent="0.55000000000000004">
      <c r="A183" s="36">
        <v>2019</v>
      </c>
      <c r="B183" s="35" t="s">
        <v>44</v>
      </c>
      <c r="C183" s="35" t="str">
        <f>VLOOKUP(Dataset[[#This Row],[ID Customer]],tbl_customers[],2,FALSE)</f>
        <v>Customer 5</v>
      </c>
      <c r="D183" s="35" t="str">
        <f>VLOOKUP(Dataset[[#This Row],[ID Customer]],tbl_customers[],3,FALSE)</f>
        <v>Apac</v>
      </c>
      <c r="E183" s="35" t="str">
        <f>VLOOKUP(Dataset[[#This Row],[ID Customer]],tbl_customers[],4,FALSE)</f>
        <v>Japan</v>
      </c>
      <c r="F183" s="35" t="s">
        <v>83</v>
      </c>
      <c r="G183" s="35" t="s">
        <v>80</v>
      </c>
      <c r="H183" s="37">
        <v>55080.000000000007</v>
      </c>
    </row>
    <row r="184" spans="1:8" ht="14.4" x14ac:dyDescent="0.55000000000000004">
      <c r="A184" s="36">
        <v>2019</v>
      </c>
      <c r="B184" s="35" t="s">
        <v>44</v>
      </c>
      <c r="C184" s="35" t="str">
        <f>VLOOKUP(Dataset[[#This Row],[ID Customer]],tbl_customers[],2,FALSE)</f>
        <v>Customer 5</v>
      </c>
      <c r="D184" s="35" t="str">
        <f>VLOOKUP(Dataset[[#This Row],[ID Customer]],tbl_customers[],3,FALSE)</f>
        <v>Apac</v>
      </c>
      <c r="E184" s="35" t="str">
        <f>VLOOKUP(Dataset[[#This Row],[ID Customer]],tbl_customers[],4,FALSE)</f>
        <v>Japan</v>
      </c>
      <c r="F184" s="35" t="s">
        <v>91</v>
      </c>
      <c r="G184" s="35" t="s">
        <v>81</v>
      </c>
      <c r="H184" s="37">
        <v>8500</v>
      </c>
    </row>
    <row r="185" spans="1:8" ht="14.4" x14ac:dyDescent="0.55000000000000004">
      <c r="A185" s="36">
        <v>2016</v>
      </c>
      <c r="B185" s="35" t="s">
        <v>45</v>
      </c>
      <c r="C185" s="35" t="str">
        <f>VLOOKUP(Dataset[[#This Row],[ID Customer]],tbl_customers[],2,FALSE)</f>
        <v>Customer 6</v>
      </c>
      <c r="D185" s="35" t="str">
        <f>VLOOKUP(Dataset[[#This Row],[ID Customer]],tbl_customers[],3,FALSE)</f>
        <v>Europe</v>
      </c>
      <c r="E185" s="35" t="str">
        <f>VLOOKUP(Dataset[[#This Row],[ID Customer]],tbl_customers[],4,FALSE)</f>
        <v>Germany</v>
      </c>
      <c r="F185" s="35" t="s">
        <v>82</v>
      </c>
      <c r="G185" s="35" t="s">
        <v>73</v>
      </c>
      <c r="H185" s="37">
        <v>191250</v>
      </c>
    </row>
    <row r="186" spans="1:8" ht="14.4" x14ac:dyDescent="0.55000000000000004">
      <c r="A186" s="36">
        <v>2016</v>
      </c>
      <c r="B186" s="35" t="s">
        <v>45</v>
      </c>
      <c r="C186" s="35" t="str">
        <f>VLOOKUP(Dataset[[#This Row],[ID Customer]],tbl_customers[],2,FALSE)</f>
        <v>Customer 6</v>
      </c>
      <c r="D186" s="35" t="str">
        <f>VLOOKUP(Dataset[[#This Row],[ID Customer]],tbl_customers[],3,FALSE)</f>
        <v>Europe</v>
      </c>
      <c r="E186" s="35" t="str">
        <f>VLOOKUP(Dataset[[#This Row],[ID Customer]],tbl_customers[],4,FALSE)</f>
        <v>Germany</v>
      </c>
      <c r="F186" s="35" t="s">
        <v>82</v>
      </c>
      <c r="G186" s="35" t="s">
        <v>74</v>
      </c>
      <c r="H186" s="37">
        <v>573750</v>
      </c>
    </row>
    <row r="187" spans="1:8" ht="14.4" x14ac:dyDescent="0.55000000000000004">
      <c r="A187" s="36">
        <v>2016</v>
      </c>
      <c r="B187" s="35" t="s">
        <v>45</v>
      </c>
      <c r="C187" s="35" t="str">
        <f>VLOOKUP(Dataset[[#This Row],[ID Customer]],tbl_customers[],2,FALSE)</f>
        <v>Customer 6</v>
      </c>
      <c r="D187" s="35" t="str">
        <f>VLOOKUP(Dataset[[#This Row],[ID Customer]],tbl_customers[],3,FALSE)</f>
        <v>Europe</v>
      </c>
      <c r="E187" s="35" t="str">
        <f>VLOOKUP(Dataset[[#This Row],[ID Customer]],tbl_customers[],4,FALSE)</f>
        <v>Germany</v>
      </c>
      <c r="F187" s="35" t="s">
        <v>82</v>
      </c>
      <c r="G187" s="35" t="s">
        <v>75</v>
      </c>
      <c r="H187" s="37">
        <v>359999.99999999994</v>
      </c>
    </row>
    <row r="188" spans="1:8" ht="14.4" x14ac:dyDescent="0.55000000000000004">
      <c r="A188" s="36">
        <v>2016</v>
      </c>
      <c r="B188" s="35" t="s">
        <v>45</v>
      </c>
      <c r="C188" s="35" t="str">
        <f>VLOOKUP(Dataset[[#This Row],[ID Customer]],tbl_customers[],2,FALSE)</f>
        <v>Customer 6</v>
      </c>
      <c r="D188" s="35" t="str">
        <f>VLOOKUP(Dataset[[#This Row],[ID Customer]],tbl_customers[],3,FALSE)</f>
        <v>Europe</v>
      </c>
      <c r="E188" s="35" t="str">
        <f>VLOOKUP(Dataset[[#This Row],[ID Customer]],tbl_customers[],4,FALSE)</f>
        <v>Germany</v>
      </c>
      <c r="F188" s="35" t="s">
        <v>83</v>
      </c>
      <c r="G188" s="35" t="s">
        <v>76</v>
      </c>
      <c r="H188" s="37">
        <v>16800</v>
      </c>
    </row>
    <row r="189" spans="1:8" ht="14.4" x14ac:dyDescent="0.55000000000000004">
      <c r="A189" s="36">
        <v>2016</v>
      </c>
      <c r="B189" s="35" t="s">
        <v>45</v>
      </c>
      <c r="C189" s="35" t="str">
        <f>VLOOKUP(Dataset[[#This Row],[ID Customer]],tbl_customers[],2,FALSE)</f>
        <v>Customer 6</v>
      </c>
      <c r="D189" s="35" t="str">
        <f>VLOOKUP(Dataset[[#This Row],[ID Customer]],tbl_customers[],3,FALSE)</f>
        <v>Europe</v>
      </c>
      <c r="E189" s="35" t="str">
        <f>VLOOKUP(Dataset[[#This Row],[ID Customer]],tbl_customers[],4,FALSE)</f>
        <v>Germany</v>
      </c>
      <c r="F189" s="35" t="s">
        <v>83</v>
      </c>
      <c r="G189" s="35" t="s">
        <v>77</v>
      </c>
      <c r="H189" s="37">
        <v>27599.999999999996</v>
      </c>
    </row>
    <row r="190" spans="1:8" ht="14.4" x14ac:dyDescent="0.55000000000000004">
      <c r="A190" s="36">
        <v>2016</v>
      </c>
      <c r="B190" s="35" t="s">
        <v>45</v>
      </c>
      <c r="C190" s="35" t="str">
        <f>VLOOKUP(Dataset[[#This Row],[ID Customer]],tbl_customers[],2,FALSE)</f>
        <v>Customer 6</v>
      </c>
      <c r="D190" s="35" t="str">
        <f>VLOOKUP(Dataset[[#This Row],[ID Customer]],tbl_customers[],3,FALSE)</f>
        <v>Europe</v>
      </c>
      <c r="E190" s="35" t="str">
        <f>VLOOKUP(Dataset[[#This Row],[ID Customer]],tbl_customers[],4,FALSE)</f>
        <v>Germany</v>
      </c>
      <c r="F190" s="35" t="s">
        <v>83</v>
      </c>
      <c r="G190" s="35" t="s">
        <v>78</v>
      </c>
      <c r="H190" s="37">
        <v>27599.999999999996</v>
      </c>
    </row>
    <row r="191" spans="1:8" ht="14.4" x14ac:dyDescent="0.55000000000000004">
      <c r="A191" s="36">
        <v>2016</v>
      </c>
      <c r="B191" s="35" t="s">
        <v>45</v>
      </c>
      <c r="C191" s="35" t="str">
        <f>VLOOKUP(Dataset[[#This Row],[ID Customer]],tbl_customers[],2,FALSE)</f>
        <v>Customer 6</v>
      </c>
      <c r="D191" s="35" t="str">
        <f>VLOOKUP(Dataset[[#This Row],[ID Customer]],tbl_customers[],3,FALSE)</f>
        <v>Europe</v>
      </c>
      <c r="E191" s="35" t="str">
        <f>VLOOKUP(Dataset[[#This Row],[ID Customer]],tbl_customers[],4,FALSE)</f>
        <v>Germany</v>
      </c>
      <c r="F191" s="35" t="s">
        <v>83</v>
      </c>
      <c r="G191" s="35" t="s">
        <v>79</v>
      </c>
      <c r="H191" s="37">
        <v>33600</v>
      </c>
    </row>
    <row r="192" spans="1:8" ht="14.4" x14ac:dyDescent="0.55000000000000004">
      <c r="A192" s="36">
        <v>2016</v>
      </c>
      <c r="B192" s="35" t="s">
        <v>45</v>
      </c>
      <c r="C192" s="35" t="str">
        <f>VLOOKUP(Dataset[[#This Row],[ID Customer]],tbl_customers[],2,FALSE)</f>
        <v>Customer 6</v>
      </c>
      <c r="D192" s="35" t="str">
        <f>VLOOKUP(Dataset[[#This Row],[ID Customer]],tbl_customers[],3,FALSE)</f>
        <v>Europe</v>
      </c>
      <c r="E192" s="35" t="str">
        <f>VLOOKUP(Dataset[[#This Row],[ID Customer]],tbl_customers[],4,FALSE)</f>
        <v>Germany</v>
      </c>
      <c r="F192" s="35" t="s">
        <v>83</v>
      </c>
      <c r="G192" s="35" t="s">
        <v>80</v>
      </c>
      <c r="H192" s="37">
        <v>14399.999999999998</v>
      </c>
    </row>
    <row r="193" spans="1:8" ht="14.4" x14ac:dyDescent="0.55000000000000004">
      <c r="A193" s="36">
        <v>2016</v>
      </c>
      <c r="B193" s="35" t="s">
        <v>45</v>
      </c>
      <c r="C193" s="35" t="str">
        <f>VLOOKUP(Dataset[[#This Row],[ID Customer]],tbl_customers[],2,FALSE)</f>
        <v>Customer 6</v>
      </c>
      <c r="D193" s="35" t="str">
        <f>VLOOKUP(Dataset[[#This Row],[ID Customer]],tbl_customers[],3,FALSE)</f>
        <v>Europe</v>
      </c>
      <c r="E193" s="35" t="str">
        <f>VLOOKUP(Dataset[[#This Row],[ID Customer]],tbl_customers[],4,FALSE)</f>
        <v>Germany</v>
      </c>
      <c r="F193" s="35" t="s">
        <v>91</v>
      </c>
      <c r="G193" s="35" t="s">
        <v>81</v>
      </c>
      <c r="H193" s="37">
        <v>255000.00000000003</v>
      </c>
    </row>
    <row r="194" spans="1:8" ht="14.4" x14ac:dyDescent="0.55000000000000004">
      <c r="A194" s="36">
        <v>2017</v>
      </c>
      <c r="B194" s="35" t="s">
        <v>45</v>
      </c>
      <c r="C194" s="35" t="str">
        <f>VLOOKUP(Dataset[[#This Row],[ID Customer]],tbl_customers[],2,FALSE)</f>
        <v>Customer 6</v>
      </c>
      <c r="D194" s="35" t="str">
        <f>VLOOKUP(Dataset[[#This Row],[ID Customer]],tbl_customers[],3,FALSE)</f>
        <v>Europe</v>
      </c>
      <c r="E194" s="35" t="str">
        <f>VLOOKUP(Dataset[[#This Row],[ID Customer]],tbl_customers[],4,FALSE)</f>
        <v>Germany</v>
      </c>
      <c r="F194" s="35" t="s">
        <v>82</v>
      </c>
      <c r="G194" s="35" t="s">
        <v>73</v>
      </c>
      <c r="H194" s="37">
        <v>180156.46503412849</v>
      </c>
    </row>
    <row r="195" spans="1:8" ht="14.4" x14ac:dyDescent="0.55000000000000004">
      <c r="A195" s="36">
        <v>2017</v>
      </c>
      <c r="B195" s="35" t="s">
        <v>45</v>
      </c>
      <c r="C195" s="35" t="str">
        <f>VLOOKUP(Dataset[[#This Row],[ID Customer]],tbl_customers[],2,FALSE)</f>
        <v>Customer 6</v>
      </c>
      <c r="D195" s="35" t="str">
        <f>VLOOKUP(Dataset[[#This Row],[ID Customer]],tbl_customers[],3,FALSE)</f>
        <v>Europe</v>
      </c>
      <c r="E195" s="35" t="str">
        <f>VLOOKUP(Dataset[[#This Row],[ID Customer]],tbl_customers[],4,FALSE)</f>
        <v>Germany</v>
      </c>
      <c r="F195" s="35" t="s">
        <v>82</v>
      </c>
      <c r="G195" s="35" t="s">
        <v>74</v>
      </c>
      <c r="H195" s="37">
        <v>540469.39510238543</v>
      </c>
    </row>
    <row r="196" spans="1:8" ht="14.4" x14ac:dyDescent="0.55000000000000004">
      <c r="A196" s="36">
        <v>2017</v>
      </c>
      <c r="B196" s="35" t="s">
        <v>45</v>
      </c>
      <c r="C196" s="35" t="str">
        <f>VLOOKUP(Dataset[[#This Row],[ID Customer]],tbl_customers[],2,FALSE)</f>
        <v>Customer 6</v>
      </c>
      <c r="D196" s="35" t="str">
        <f>VLOOKUP(Dataset[[#This Row],[ID Customer]],tbl_customers[],3,FALSE)</f>
        <v>Europe</v>
      </c>
      <c r="E196" s="35" t="str">
        <f>VLOOKUP(Dataset[[#This Row],[ID Customer]],tbl_customers[],4,FALSE)</f>
        <v>Germany</v>
      </c>
      <c r="F196" s="35" t="s">
        <v>82</v>
      </c>
      <c r="G196" s="35" t="s">
        <v>75</v>
      </c>
      <c r="H196" s="37">
        <v>339118.05182894767</v>
      </c>
    </row>
    <row r="197" spans="1:8" ht="14.4" x14ac:dyDescent="0.55000000000000004">
      <c r="A197" s="36">
        <v>2017</v>
      </c>
      <c r="B197" s="35" t="s">
        <v>45</v>
      </c>
      <c r="C197" s="35" t="str">
        <f>VLOOKUP(Dataset[[#This Row],[ID Customer]],tbl_customers[],2,FALSE)</f>
        <v>Customer 6</v>
      </c>
      <c r="D197" s="35" t="str">
        <f>VLOOKUP(Dataset[[#This Row],[ID Customer]],tbl_customers[],3,FALSE)</f>
        <v>Europe</v>
      </c>
      <c r="E197" s="35" t="str">
        <f>VLOOKUP(Dataset[[#This Row],[ID Customer]],tbl_customers[],4,FALSE)</f>
        <v>Germany</v>
      </c>
      <c r="F197" s="35" t="s">
        <v>83</v>
      </c>
      <c r="G197" s="35" t="s">
        <v>76</v>
      </c>
      <c r="H197" s="37">
        <v>46502.195539976972</v>
      </c>
    </row>
    <row r="198" spans="1:8" ht="14.4" x14ac:dyDescent="0.55000000000000004">
      <c r="A198" s="36">
        <v>2017</v>
      </c>
      <c r="B198" s="35" t="s">
        <v>45</v>
      </c>
      <c r="C198" s="35" t="str">
        <f>VLOOKUP(Dataset[[#This Row],[ID Customer]],tbl_customers[],2,FALSE)</f>
        <v>Customer 6</v>
      </c>
      <c r="D198" s="35" t="str">
        <f>VLOOKUP(Dataset[[#This Row],[ID Customer]],tbl_customers[],3,FALSE)</f>
        <v>Europe</v>
      </c>
      <c r="E198" s="35" t="str">
        <f>VLOOKUP(Dataset[[#This Row],[ID Customer]],tbl_customers[],4,FALSE)</f>
        <v>Germany</v>
      </c>
      <c r="F198" s="35" t="s">
        <v>83</v>
      </c>
      <c r="G198" s="35" t="s">
        <v>77</v>
      </c>
      <c r="H198" s="37">
        <v>76396.464101390739</v>
      </c>
    </row>
    <row r="199" spans="1:8" ht="14.4" x14ac:dyDescent="0.55000000000000004">
      <c r="A199" s="36">
        <v>2017</v>
      </c>
      <c r="B199" s="35" t="s">
        <v>45</v>
      </c>
      <c r="C199" s="35" t="str">
        <f>VLOOKUP(Dataset[[#This Row],[ID Customer]],tbl_customers[],2,FALSE)</f>
        <v>Customer 6</v>
      </c>
      <c r="D199" s="35" t="str">
        <f>VLOOKUP(Dataset[[#This Row],[ID Customer]],tbl_customers[],3,FALSE)</f>
        <v>Europe</v>
      </c>
      <c r="E199" s="35" t="str">
        <f>VLOOKUP(Dataset[[#This Row],[ID Customer]],tbl_customers[],4,FALSE)</f>
        <v>Germany</v>
      </c>
      <c r="F199" s="35" t="s">
        <v>83</v>
      </c>
      <c r="G199" s="35" t="s">
        <v>78</v>
      </c>
      <c r="H199" s="37">
        <v>76396.464101390739</v>
      </c>
    </row>
    <row r="200" spans="1:8" ht="14.4" x14ac:dyDescent="0.55000000000000004">
      <c r="A200" s="36">
        <v>2017</v>
      </c>
      <c r="B200" s="35" t="s">
        <v>45</v>
      </c>
      <c r="C200" s="35" t="str">
        <f>VLOOKUP(Dataset[[#This Row],[ID Customer]],tbl_customers[],2,FALSE)</f>
        <v>Customer 6</v>
      </c>
      <c r="D200" s="35" t="str">
        <f>VLOOKUP(Dataset[[#This Row],[ID Customer]],tbl_customers[],3,FALSE)</f>
        <v>Europe</v>
      </c>
      <c r="E200" s="35" t="str">
        <f>VLOOKUP(Dataset[[#This Row],[ID Customer]],tbl_customers[],4,FALSE)</f>
        <v>Germany</v>
      </c>
      <c r="F200" s="35" t="s">
        <v>83</v>
      </c>
      <c r="G200" s="35" t="s">
        <v>79</v>
      </c>
      <c r="H200" s="37">
        <v>93004.391079953944</v>
      </c>
    </row>
    <row r="201" spans="1:8" ht="14.4" x14ac:dyDescent="0.55000000000000004">
      <c r="A201" s="36">
        <v>2017</v>
      </c>
      <c r="B201" s="35" t="s">
        <v>45</v>
      </c>
      <c r="C201" s="35" t="str">
        <f>VLOOKUP(Dataset[[#This Row],[ID Customer]],tbl_customers[],2,FALSE)</f>
        <v>Customer 6</v>
      </c>
      <c r="D201" s="35" t="str">
        <f>VLOOKUP(Dataset[[#This Row],[ID Customer]],tbl_customers[],3,FALSE)</f>
        <v>Europe</v>
      </c>
      <c r="E201" s="35" t="str">
        <f>VLOOKUP(Dataset[[#This Row],[ID Customer]],tbl_customers[],4,FALSE)</f>
        <v>Germany</v>
      </c>
      <c r="F201" s="35" t="s">
        <v>83</v>
      </c>
      <c r="G201" s="35" t="s">
        <v>80</v>
      </c>
      <c r="H201" s="37">
        <v>39859.024748551688</v>
      </c>
    </row>
    <row r="202" spans="1:8" ht="14.4" x14ac:dyDescent="0.55000000000000004">
      <c r="A202" s="36">
        <v>2017</v>
      </c>
      <c r="B202" s="35" t="s">
        <v>45</v>
      </c>
      <c r="C202" s="35" t="str">
        <f>VLOOKUP(Dataset[[#This Row],[ID Customer]],tbl_customers[],2,FALSE)</f>
        <v>Customer 6</v>
      </c>
      <c r="D202" s="35" t="str">
        <f>VLOOKUP(Dataset[[#This Row],[ID Customer]],tbl_customers[],3,FALSE)</f>
        <v>Europe</v>
      </c>
      <c r="E202" s="35" t="str">
        <f>VLOOKUP(Dataset[[#This Row],[ID Customer]],tbl_customers[],4,FALSE)</f>
        <v>Germany</v>
      </c>
      <c r="F202" s="35" t="s">
        <v>91</v>
      </c>
      <c r="G202" s="35" t="s">
        <v>81</v>
      </c>
      <c r="H202" s="37">
        <v>189804.87975500803</v>
      </c>
    </row>
    <row r="203" spans="1:8" ht="14.4" x14ac:dyDescent="0.55000000000000004">
      <c r="A203" s="36">
        <v>2018</v>
      </c>
      <c r="B203" s="35" t="s">
        <v>45</v>
      </c>
      <c r="C203" s="35" t="str">
        <f>VLOOKUP(Dataset[[#This Row],[ID Customer]],tbl_customers[],2,FALSE)</f>
        <v>Customer 6</v>
      </c>
      <c r="D203" s="35" t="str">
        <f>VLOOKUP(Dataset[[#This Row],[ID Customer]],tbl_customers[],3,FALSE)</f>
        <v>Europe</v>
      </c>
      <c r="E203" s="35" t="str">
        <f>VLOOKUP(Dataset[[#This Row],[ID Customer]],tbl_customers[],4,FALSE)</f>
        <v>Germany</v>
      </c>
      <c r="F203" s="35" t="s">
        <v>82</v>
      </c>
      <c r="G203" s="35" t="s">
        <v>73</v>
      </c>
      <c r="H203" s="37">
        <v>32912.166149518394</v>
      </c>
    </row>
    <row r="204" spans="1:8" ht="14.4" x14ac:dyDescent="0.55000000000000004">
      <c r="A204" s="36">
        <v>2018</v>
      </c>
      <c r="B204" s="35" t="s">
        <v>45</v>
      </c>
      <c r="C204" s="35" t="str">
        <f>VLOOKUP(Dataset[[#This Row],[ID Customer]],tbl_customers[],2,FALSE)</f>
        <v>Customer 6</v>
      </c>
      <c r="D204" s="35" t="str">
        <f>VLOOKUP(Dataset[[#This Row],[ID Customer]],tbl_customers[],3,FALSE)</f>
        <v>Europe</v>
      </c>
      <c r="E204" s="35" t="str">
        <f>VLOOKUP(Dataset[[#This Row],[ID Customer]],tbl_customers[],4,FALSE)</f>
        <v>Germany</v>
      </c>
      <c r="F204" s="35" t="s">
        <v>82</v>
      </c>
      <c r="G204" s="35" t="s">
        <v>74</v>
      </c>
      <c r="H204" s="37">
        <v>98736.498448555183</v>
      </c>
    </row>
    <row r="205" spans="1:8" ht="14.4" x14ac:dyDescent="0.55000000000000004">
      <c r="A205" s="36">
        <v>2018</v>
      </c>
      <c r="B205" s="35" t="s">
        <v>45</v>
      </c>
      <c r="C205" s="35" t="str">
        <f>VLOOKUP(Dataset[[#This Row],[ID Customer]],tbl_customers[],2,FALSE)</f>
        <v>Customer 6</v>
      </c>
      <c r="D205" s="35" t="str">
        <f>VLOOKUP(Dataset[[#This Row],[ID Customer]],tbl_customers[],3,FALSE)</f>
        <v>Europe</v>
      </c>
      <c r="E205" s="35" t="str">
        <f>VLOOKUP(Dataset[[#This Row],[ID Customer]],tbl_customers[],4,FALSE)</f>
        <v>Germany</v>
      </c>
      <c r="F205" s="35" t="s">
        <v>82</v>
      </c>
      <c r="G205" s="35" t="s">
        <v>75</v>
      </c>
      <c r="H205" s="37">
        <v>61952.312752034617</v>
      </c>
    </row>
    <row r="206" spans="1:8" ht="14.4" x14ac:dyDescent="0.55000000000000004">
      <c r="A206" s="36">
        <v>2018</v>
      </c>
      <c r="B206" s="35" t="s">
        <v>45</v>
      </c>
      <c r="C206" s="35" t="str">
        <f>VLOOKUP(Dataset[[#This Row],[ID Customer]],tbl_customers[],2,FALSE)</f>
        <v>Customer 6</v>
      </c>
      <c r="D206" s="35" t="str">
        <f>VLOOKUP(Dataset[[#This Row],[ID Customer]],tbl_customers[],3,FALSE)</f>
        <v>Europe</v>
      </c>
      <c r="E206" s="35" t="str">
        <f>VLOOKUP(Dataset[[#This Row],[ID Customer]],tbl_customers[],4,FALSE)</f>
        <v>Germany</v>
      </c>
      <c r="F206" s="35" t="s">
        <v>83</v>
      </c>
      <c r="G206" s="35" t="s">
        <v>76</v>
      </c>
      <c r="H206" s="37">
        <v>20195.239205932859</v>
      </c>
    </row>
    <row r="207" spans="1:8" ht="14.4" x14ac:dyDescent="0.55000000000000004">
      <c r="A207" s="36">
        <v>2018</v>
      </c>
      <c r="B207" s="35" t="s">
        <v>45</v>
      </c>
      <c r="C207" s="35" t="str">
        <f>VLOOKUP(Dataset[[#This Row],[ID Customer]],tbl_customers[],2,FALSE)</f>
        <v>Customer 6</v>
      </c>
      <c r="D207" s="35" t="str">
        <f>VLOOKUP(Dataset[[#This Row],[ID Customer]],tbl_customers[],3,FALSE)</f>
        <v>Europe</v>
      </c>
      <c r="E207" s="35" t="str">
        <f>VLOOKUP(Dataset[[#This Row],[ID Customer]],tbl_customers[],4,FALSE)</f>
        <v>Germany</v>
      </c>
      <c r="F207" s="35" t="s">
        <v>83</v>
      </c>
      <c r="G207" s="35" t="s">
        <v>77</v>
      </c>
      <c r="H207" s="37">
        <v>33177.892981175406</v>
      </c>
    </row>
    <row r="208" spans="1:8" ht="14.4" x14ac:dyDescent="0.55000000000000004">
      <c r="A208" s="36">
        <v>2018</v>
      </c>
      <c r="B208" s="35" t="s">
        <v>45</v>
      </c>
      <c r="C208" s="35" t="str">
        <f>VLOOKUP(Dataset[[#This Row],[ID Customer]],tbl_customers[],2,FALSE)</f>
        <v>Customer 6</v>
      </c>
      <c r="D208" s="35" t="str">
        <f>VLOOKUP(Dataset[[#This Row],[ID Customer]],tbl_customers[],3,FALSE)</f>
        <v>Europe</v>
      </c>
      <c r="E208" s="35" t="str">
        <f>VLOOKUP(Dataset[[#This Row],[ID Customer]],tbl_customers[],4,FALSE)</f>
        <v>Germany</v>
      </c>
      <c r="F208" s="35" t="s">
        <v>83</v>
      </c>
      <c r="G208" s="35" t="s">
        <v>78</v>
      </c>
      <c r="H208" s="37">
        <v>33177.892981175406</v>
      </c>
    </row>
    <row r="209" spans="1:8" ht="14.4" x14ac:dyDescent="0.55000000000000004">
      <c r="A209" s="36">
        <v>2018</v>
      </c>
      <c r="B209" s="35" t="s">
        <v>45</v>
      </c>
      <c r="C209" s="35" t="str">
        <f>VLOOKUP(Dataset[[#This Row],[ID Customer]],tbl_customers[],2,FALSE)</f>
        <v>Customer 6</v>
      </c>
      <c r="D209" s="35" t="str">
        <f>VLOOKUP(Dataset[[#This Row],[ID Customer]],tbl_customers[],3,FALSE)</f>
        <v>Europe</v>
      </c>
      <c r="E209" s="35" t="str">
        <f>VLOOKUP(Dataset[[#This Row],[ID Customer]],tbl_customers[],4,FALSE)</f>
        <v>Germany</v>
      </c>
      <c r="F209" s="35" t="s">
        <v>83</v>
      </c>
      <c r="G209" s="35" t="s">
        <v>79</v>
      </c>
      <c r="H209" s="37">
        <v>40390.478411865719</v>
      </c>
    </row>
    <row r="210" spans="1:8" ht="14.4" x14ac:dyDescent="0.55000000000000004">
      <c r="A210" s="36">
        <v>2018</v>
      </c>
      <c r="B210" s="35" t="s">
        <v>45</v>
      </c>
      <c r="C210" s="35" t="str">
        <f>VLOOKUP(Dataset[[#This Row],[ID Customer]],tbl_customers[],2,FALSE)</f>
        <v>Customer 6</v>
      </c>
      <c r="D210" s="35" t="str">
        <f>VLOOKUP(Dataset[[#This Row],[ID Customer]],tbl_customers[],3,FALSE)</f>
        <v>Europe</v>
      </c>
      <c r="E210" s="35" t="str">
        <f>VLOOKUP(Dataset[[#This Row],[ID Customer]],tbl_customers[],4,FALSE)</f>
        <v>Germany</v>
      </c>
      <c r="F210" s="35" t="s">
        <v>83</v>
      </c>
      <c r="G210" s="35" t="s">
        <v>80</v>
      </c>
      <c r="H210" s="37">
        <v>17310.205033656734</v>
      </c>
    </row>
    <row r="211" spans="1:8" ht="14.4" x14ac:dyDescent="0.55000000000000004">
      <c r="A211" s="36">
        <v>2018</v>
      </c>
      <c r="B211" s="35" t="s">
        <v>45</v>
      </c>
      <c r="C211" s="35" t="str">
        <f>VLOOKUP(Dataset[[#This Row],[ID Customer]],tbl_customers[],2,FALSE)</f>
        <v>Customer 6</v>
      </c>
      <c r="D211" s="35" t="str">
        <f>VLOOKUP(Dataset[[#This Row],[ID Customer]],tbl_customers[],3,FALSE)</f>
        <v>Europe</v>
      </c>
      <c r="E211" s="35" t="str">
        <f>VLOOKUP(Dataset[[#This Row],[ID Customer]],tbl_customers[],4,FALSE)</f>
        <v>Germany</v>
      </c>
      <c r="F211" s="35" t="s">
        <v>91</v>
      </c>
      <c r="G211" s="35" t="s">
        <v>81</v>
      </c>
      <c r="H211" s="37">
        <v>41757.073546101768</v>
      </c>
    </row>
    <row r="212" spans="1:8" ht="14.4" x14ac:dyDescent="0.55000000000000004">
      <c r="A212" s="36">
        <v>2019</v>
      </c>
      <c r="B212" s="35" t="s">
        <v>45</v>
      </c>
      <c r="C212" s="35" t="str">
        <f>VLOOKUP(Dataset[[#This Row],[ID Customer]],tbl_customers[],2,FALSE)</f>
        <v>Customer 6</v>
      </c>
      <c r="D212" s="35" t="str">
        <f>VLOOKUP(Dataset[[#This Row],[ID Customer]],tbl_customers[],3,FALSE)</f>
        <v>Europe</v>
      </c>
      <c r="E212" s="35" t="str">
        <f>VLOOKUP(Dataset[[#This Row],[ID Customer]],tbl_customers[],4,FALSE)</f>
        <v>Germany</v>
      </c>
      <c r="F212" s="35" t="s">
        <v>82</v>
      </c>
      <c r="G212" s="35" t="s">
        <v>73</v>
      </c>
      <c r="H212" s="37">
        <v>0</v>
      </c>
    </row>
    <row r="213" spans="1:8" ht="14.4" x14ac:dyDescent="0.55000000000000004">
      <c r="A213" s="36">
        <v>2019</v>
      </c>
      <c r="B213" s="35" t="s">
        <v>45</v>
      </c>
      <c r="C213" s="35" t="str">
        <f>VLOOKUP(Dataset[[#This Row],[ID Customer]],tbl_customers[],2,FALSE)</f>
        <v>Customer 6</v>
      </c>
      <c r="D213" s="35" t="str">
        <f>VLOOKUP(Dataset[[#This Row],[ID Customer]],tbl_customers[],3,FALSE)</f>
        <v>Europe</v>
      </c>
      <c r="E213" s="35" t="str">
        <f>VLOOKUP(Dataset[[#This Row],[ID Customer]],tbl_customers[],4,FALSE)</f>
        <v>Germany</v>
      </c>
      <c r="F213" s="35" t="s">
        <v>82</v>
      </c>
      <c r="G213" s="35" t="s">
        <v>74</v>
      </c>
      <c r="H213" s="37">
        <v>0</v>
      </c>
    </row>
    <row r="214" spans="1:8" ht="14.4" x14ac:dyDescent="0.55000000000000004">
      <c r="A214" s="36">
        <v>2019</v>
      </c>
      <c r="B214" s="35" t="s">
        <v>45</v>
      </c>
      <c r="C214" s="35" t="str">
        <f>VLOOKUP(Dataset[[#This Row],[ID Customer]],tbl_customers[],2,FALSE)</f>
        <v>Customer 6</v>
      </c>
      <c r="D214" s="35" t="str">
        <f>VLOOKUP(Dataset[[#This Row],[ID Customer]],tbl_customers[],3,FALSE)</f>
        <v>Europe</v>
      </c>
      <c r="E214" s="35" t="str">
        <f>VLOOKUP(Dataset[[#This Row],[ID Customer]],tbl_customers[],4,FALSE)</f>
        <v>Germany</v>
      </c>
      <c r="F214" s="35" t="s">
        <v>82</v>
      </c>
      <c r="G214" s="35" t="s">
        <v>75</v>
      </c>
      <c r="H214" s="37">
        <v>0</v>
      </c>
    </row>
    <row r="215" spans="1:8" ht="14.4" x14ac:dyDescent="0.55000000000000004">
      <c r="A215" s="36">
        <v>2019</v>
      </c>
      <c r="B215" s="35" t="s">
        <v>45</v>
      </c>
      <c r="C215" s="35" t="str">
        <f>VLOOKUP(Dataset[[#This Row],[ID Customer]],tbl_customers[],2,FALSE)</f>
        <v>Customer 6</v>
      </c>
      <c r="D215" s="35" t="str">
        <f>VLOOKUP(Dataset[[#This Row],[ID Customer]],tbl_customers[],3,FALSE)</f>
        <v>Europe</v>
      </c>
      <c r="E215" s="35" t="str">
        <f>VLOOKUP(Dataset[[#This Row],[ID Customer]],tbl_customers[],4,FALSE)</f>
        <v>Germany</v>
      </c>
      <c r="F215" s="35" t="s">
        <v>83</v>
      </c>
      <c r="G215" s="35" t="s">
        <v>76</v>
      </c>
      <c r="H215" s="37">
        <v>0</v>
      </c>
    </row>
    <row r="216" spans="1:8" ht="14.4" x14ac:dyDescent="0.55000000000000004">
      <c r="A216" s="36">
        <v>2019</v>
      </c>
      <c r="B216" s="35" t="s">
        <v>45</v>
      </c>
      <c r="C216" s="35" t="str">
        <f>VLOOKUP(Dataset[[#This Row],[ID Customer]],tbl_customers[],2,FALSE)</f>
        <v>Customer 6</v>
      </c>
      <c r="D216" s="35" t="str">
        <f>VLOOKUP(Dataset[[#This Row],[ID Customer]],tbl_customers[],3,FALSE)</f>
        <v>Europe</v>
      </c>
      <c r="E216" s="35" t="str">
        <f>VLOOKUP(Dataset[[#This Row],[ID Customer]],tbl_customers[],4,FALSE)</f>
        <v>Germany</v>
      </c>
      <c r="F216" s="35" t="s">
        <v>83</v>
      </c>
      <c r="G216" s="35" t="s">
        <v>77</v>
      </c>
      <c r="H216" s="37">
        <v>0</v>
      </c>
    </row>
    <row r="217" spans="1:8" ht="14.4" x14ac:dyDescent="0.55000000000000004">
      <c r="A217" s="36">
        <v>2019</v>
      </c>
      <c r="B217" s="35" t="s">
        <v>45</v>
      </c>
      <c r="C217" s="35" t="str">
        <f>VLOOKUP(Dataset[[#This Row],[ID Customer]],tbl_customers[],2,FALSE)</f>
        <v>Customer 6</v>
      </c>
      <c r="D217" s="35" t="str">
        <f>VLOOKUP(Dataset[[#This Row],[ID Customer]],tbl_customers[],3,FALSE)</f>
        <v>Europe</v>
      </c>
      <c r="E217" s="35" t="str">
        <f>VLOOKUP(Dataset[[#This Row],[ID Customer]],tbl_customers[],4,FALSE)</f>
        <v>Germany</v>
      </c>
      <c r="F217" s="35" t="s">
        <v>83</v>
      </c>
      <c r="G217" s="35" t="s">
        <v>78</v>
      </c>
      <c r="H217" s="37">
        <v>0</v>
      </c>
    </row>
    <row r="218" spans="1:8" ht="14.4" x14ac:dyDescent="0.55000000000000004">
      <c r="A218" s="36">
        <v>2019</v>
      </c>
      <c r="B218" s="35" t="s">
        <v>45</v>
      </c>
      <c r="C218" s="35" t="str">
        <f>VLOOKUP(Dataset[[#This Row],[ID Customer]],tbl_customers[],2,FALSE)</f>
        <v>Customer 6</v>
      </c>
      <c r="D218" s="35" t="str">
        <f>VLOOKUP(Dataset[[#This Row],[ID Customer]],tbl_customers[],3,FALSE)</f>
        <v>Europe</v>
      </c>
      <c r="E218" s="35" t="str">
        <f>VLOOKUP(Dataset[[#This Row],[ID Customer]],tbl_customers[],4,FALSE)</f>
        <v>Germany</v>
      </c>
      <c r="F218" s="35" t="s">
        <v>83</v>
      </c>
      <c r="G218" s="35" t="s">
        <v>79</v>
      </c>
      <c r="H218" s="37">
        <v>0</v>
      </c>
    </row>
    <row r="219" spans="1:8" ht="14.4" x14ac:dyDescent="0.55000000000000004">
      <c r="A219" s="36">
        <v>2019</v>
      </c>
      <c r="B219" s="35" t="s">
        <v>45</v>
      </c>
      <c r="C219" s="35" t="str">
        <f>VLOOKUP(Dataset[[#This Row],[ID Customer]],tbl_customers[],2,FALSE)</f>
        <v>Customer 6</v>
      </c>
      <c r="D219" s="35" t="str">
        <f>VLOOKUP(Dataset[[#This Row],[ID Customer]],tbl_customers[],3,FALSE)</f>
        <v>Europe</v>
      </c>
      <c r="E219" s="35" t="str">
        <f>VLOOKUP(Dataset[[#This Row],[ID Customer]],tbl_customers[],4,FALSE)</f>
        <v>Germany</v>
      </c>
      <c r="F219" s="35" t="s">
        <v>83</v>
      </c>
      <c r="G219" s="35" t="s">
        <v>80</v>
      </c>
      <c r="H219" s="37">
        <v>0</v>
      </c>
    </row>
    <row r="220" spans="1:8" ht="14.4" x14ac:dyDescent="0.55000000000000004">
      <c r="A220" s="36">
        <v>2019</v>
      </c>
      <c r="B220" s="35" t="s">
        <v>45</v>
      </c>
      <c r="C220" s="35" t="str">
        <f>VLOOKUP(Dataset[[#This Row],[ID Customer]],tbl_customers[],2,FALSE)</f>
        <v>Customer 6</v>
      </c>
      <c r="D220" s="35" t="str">
        <f>VLOOKUP(Dataset[[#This Row],[ID Customer]],tbl_customers[],3,FALSE)</f>
        <v>Europe</v>
      </c>
      <c r="E220" s="35" t="str">
        <f>VLOOKUP(Dataset[[#This Row],[ID Customer]],tbl_customers[],4,FALSE)</f>
        <v>Germany</v>
      </c>
      <c r="F220" s="35" t="s">
        <v>91</v>
      </c>
      <c r="G220" s="35" t="s">
        <v>81</v>
      </c>
      <c r="H220" s="37">
        <v>0</v>
      </c>
    </row>
    <row r="221" spans="1:8" ht="14.4" x14ac:dyDescent="0.55000000000000004">
      <c r="A221" s="36">
        <v>2016</v>
      </c>
      <c r="B221" s="35" t="s">
        <v>46</v>
      </c>
      <c r="C221" s="35" t="str">
        <f>VLOOKUP(Dataset[[#This Row],[ID Customer]],tbl_customers[],2,FALSE)</f>
        <v>Customer 7</v>
      </c>
      <c r="D221" s="35" t="str">
        <f>VLOOKUP(Dataset[[#This Row],[ID Customer]],tbl_customers[],3,FALSE)</f>
        <v>Europe</v>
      </c>
      <c r="E221" s="35" t="str">
        <f>VLOOKUP(Dataset[[#This Row],[ID Customer]],tbl_customers[],4,FALSE)</f>
        <v>Germany</v>
      </c>
      <c r="F221" s="35" t="s">
        <v>82</v>
      </c>
      <c r="G221" s="35" t="s">
        <v>73</v>
      </c>
      <c r="H221" s="37">
        <v>157080</v>
      </c>
    </row>
    <row r="222" spans="1:8" ht="14.4" x14ac:dyDescent="0.55000000000000004">
      <c r="A222" s="36">
        <v>2016</v>
      </c>
      <c r="B222" s="35" t="s">
        <v>46</v>
      </c>
      <c r="C222" s="35" t="str">
        <f>VLOOKUP(Dataset[[#This Row],[ID Customer]],tbl_customers[],2,FALSE)</f>
        <v>Customer 7</v>
      </c>
      <c r="D222" s="35" t="str">
        <f>VLOOKUP(Dataset[[#This Row],[ID Customer]],tbl_customers[],3,FALSE)</f>
        <v>Europe</v>
      </c>
      <c r="E222" s="35" t="str">
        <f>VLOOKUP(Dataset[[#This Row],[ID Customer]],tbl_customers[],4,FALSE)</f>
        <v>Germany</v>
      </c>
      <c r="F222" s="35" t="s">
        <v>82</v>
      </c>
      <c r="G222" s="35" t="s">
        <v>74</v>
      </c>
      <c r="H222" s="37">
        <v>471240</v>
      </c>
    </row>
    <row r="223" spans="1:8" ht="14.4" x14ac:dyDescent="0.55000000000000004">
      <c r="A223" s="36">
        <v>2016</v>
      </c>
      <c r="B223" s="35" t="s">
        <v>46</v>
      </c>
      <c r="C223" s="35" t="str">
        <f>VLOOKUP(Dataset[[#This Row],[ID Customer]],tbl_customers[],2,FALSE)</f>
        <v>Customer 7</v>
      </c>
      <c r="D223" s="35" t="str">
        <f>VLOOKUP(Dataset[[#This Row],[ID Customer]],tbl_customers[],3,FALSE)</f>
        <v>Europe</v>
      </c>
      <c r="E223" s="35" t="str">
        <f>VLOOKUP(Dataset[[#This Row],[ID Customer]],tbl_customers[],4,FALSE)</f>
        <v>Germany</v>
      </c>
      <c r="F223" s="35" t="s">
        <v>82</v>
      </c>
      <c r="G223" s="35" t="s">
        <v>75</v>
      </c>
      <c r="H223" s="37">
        <v>295679.99999999994</v>
      </c>
    </row>
    <row r="224" spans="1:8" ht="14.4" x14ac:dyDescent="0.55000000000000004">
      <c r="A224" s="36">
        <v>2016</v>
      </c>
      <c r="B224" s="35" t="s">
        <v>46</v>
      </c>
      <c r="C224" s="35" t="str">
        <f>VLOOKUP(Dataset[[#This Row],[ID Customer]],tbl_customers[],2,FALSE)</f>
        <v>Customer 7</v>
      </c>
      <c r="D224" s="35" t="str">
        <f>VLOOKUP(Dataset[[#This Row],[ID Customer]],tbl_customers[],3,FALSE)</f>
        <v>Europe</v>
      </c>
      <c r="E224" s="35" t="str">
        <f>VLOOKUP(Dataset[[#This Row],[ID Customer]],tbl_customers[],4,FALSE)</f>
        <v>Germany</v>
      </c>
      <c r="F224" s="35" t="s">
        <v>83</v>
      </c>
      <c r="G224" s="35" t="s">
        <v>76</v>
      </c>
      <c r="H224" s="37">
        <v>5039.9999999999955</v>
      </c>
    </row>
    <row r="225" spans="1:8" ht="14.4" x14ac:dyDescent="0.55000000000000004">
      <c r="A225" s="36">
        <v>2016</v>
      </c>
      <c r="B225" s="35" t="s">
        <v>46</v>
      </c>
      <c r="C225" s="35" t="str">
        <f>VLOOKUP(Dataset[[#This Row],[ID Customer]],tbl_customers[],2,FALSE)</f>
        <v>Customer 7</v>
      </c>
      <c r="D225" s="35" t="str">
        <f>VLOOKUP(Dataset[[#This Row],[ID Customer]],tbl_customers[],3,FALSE)</f>
        <v>Europe</v>
      </c>
      <c r="E225" s="35" t="str">
        <f>VLOOKUP(Dataset[[#This Row],[ID Customer]],tbl_customers[],4,FALSE)</f>
        <v>Germany</v>
      </c>
      <c r="F225" s="35" t="s">
        <v>83</v>
      </c>
      <c r="G225" s="35" t="s">
        <v>77</v>
      </c>
      <c r="H225" s="37">
        <v>8279.9999999999927</v>
      </c>
    </row>
    <row r="226" spans="1:8" ht="14.4" x14ac:dyDescent="0.55000000000000004">
      <c r="A226" s="36">
        <v>2016</v>
      </c>
      <c r="B226" s="35" t="s">
        <v>46</v>
      </c>
      <c r="C226" s="35" t="str">
        <f>VLOOKUP(Dataset[[#This Row],[ID Customer]],tbl_customers[],2,FALSE)</f>
        <v>Customer 7</v>
      </c>
      <c r="D226" s="35" t="str">
        <f>VLOOKUP(Dataset[[#This Row],[ID Customer]],tbl_customers[],3,FALSE)</f>
        <v>Europe</v>
      </c>
      <c r="E226" s="35" t="str">
        <f>VLOOKUP(Dataset[[#This Row],[ID Customer]],tbl_customers[],4,FALSE)</f>
        <v>Germany</v>
      </c>
      <c r="F226" s="35" t="s">
        <v>83</v>
      </c>
      <c r="G226" s="35" t="s">
        <v>78</v>
      </c>
      <c r="H226" s="37">
        <v>8279.9999999999927</v>
      </c>
    </row>
    <row r="227" spans="1:8" ht="14.4" x14ac:dyDescent="0.55000000000000004">
      <c r="A227" s="36">
        <v>2016</v>
      </c>
      <c r="B227" s="35" t="s">
        <v>46</v>
      </c>
      <c r="C227" s="35" t="str">
        <f>VLOOKUP(Dataset[[#This Row],[ID Customer]],tbl_customers[],2,FALSE)</f>
        <v>Customer 7</v>
      </c>
      <c r="D227" s="35" t="str">
        <f>VLOOKUP(Dataset[[#This Row],[ID Customer]],tbl_customers[],3,FALSE)</f>
        <v>Europe</v>
      </c>
      <c r="E227" s="35" t="str">
        <f>VLOOKUP(Dataset[[#This Row],[ID Customer]],tbl_customers[],4,FALSE)</f>
        <v>Germany</v>
      </c>
      <c r="F227" s="35" t="s">
        <v>83</v>
      </c>
      <c r="G227" s="35" t="s">
        <v>79</v>
      </c>
      <c r="H227" s="37">
        <v>10079.999999999991</v>
      </c>
    </row>
    <row r="228" spans="1:8" ht="14.4" x14ac:dyDescent="0.55000000000000004">
      <c r="A228" s="36">
        <v>2016</v>
      </c>
      <c r="B228" s="35" t="s">
        <v>46</v>
      </c>
      <c r="C228" s="35" t="str">
        <f>VLOOKUP(Dataset[[#This Row],[ID Customer]],tbl_customers[],2,FALSE)</f>
        <v>Customer 7</v>
      </c>
      <c r="D228" s="35" t="str">
        <f>VLOOKUP(Dataset[[#This Row],[ID Customer]],tbl_customers[],3,FALSE)</f>
        <v>Europe</v>
      </c>
      <c r="E228" s="35" t="str">
        <f>VLOOKUP(Dataset[[#This Row],[ID Customer]],tbl_customers[],4,FALSE)</f>
        <v>Germany</v>
      </c>
      <c r="F228" s="35" t="s">
        <v>83</v>
      </c>
      <c r="G228" s="35" t="s">
        <v>80</v>
      </c>
      <c r="H228" s="37">
        <v>4319.9999999999955</v>
      </c>
    </row>
    <row r="229" spans="1:8" ht="14.4" x14ac:dyDescent="0.55000000000000004">
      <c r="A229" s="36">
        <v>2016</v>
      </c>
      <c r="B229" s="35" t="s">
        <v>46</v>
      </c>
      <c r="C229" s="35" t="str">
        <f>VLOOKUP(Dataset[[#This Row],[ID Customer]],tbl_customers[],2,FALSE)</f>
        <v>Customer 7</v>
      </c>
      <c r="D229" s="35" t="str">
        <f>VLOOKUP(Dataset[[#This Row],[ID Customer]],tbl_customers[],3,FALSE)</f>
        <v>Europe</v>
      </c>
      <c r="E229" s="35" t="str">
        <f>VLOOKUP(Dataset[[#This Row],[ID Customer]],tbl_customers[],4,FALSE)</f>
        <v>Germany</v>
      </c>
      <c r="F229" s="35" t="s">
        <v>91</v>
      </c>
      <c r="G229" s="35" t="s">
        <v>81</v>
      </c>
      <c r="H229" s="37">
        <v>240000</v>
      </c>
    </row>
    <row r="230" spans="1:8" ht="14.4" x14ac:dyDescent="0.55000000000000004">
      <c r="A230" s="36">
        <v>2017</v>
      </c>
      <c r="B230" s="35" t="s">
        <v>46</v>
      </c>
      <c r="C230" s="35" t="str">
        <f>VLOOKUP(Dataset[[#This Row],[ID Customer]],tbl_customers[],2,FALSE)</f>
        <v>Customer 7</v>
      </c>
      <c r="D230" s="35" t="str">
        <f>VLOOKUP(Dataset[[#This Row],[ID Customer]],tbl_customers[],3,FALSE)</f>
        <v>Europe</v>
      </c>
      <c r="E230" s="35" t="str">
        <f>VLOOKUP(Dataset[[#This Row],[ID Customer]],tbl_customers[],4,FALSE)</f>
        <v>Germany</v>
      </c>
      <c r="F230" s="35" t="s">
        <v>82</v>
      </c>
      <c r="G230" s="35" t="s">
        <v>73</v>
      </c>
      <c r="H230" s="37">
        <v>146894.11545143326</v>
      </c>
    </row>
    <row r="231" spans="1:8" ht="14.4" x14ac:dyDescent="0.55000000000000004">
      <c r="A231" s="36">
        <v>2017</v>
      </c>
      <c r="B231" s="35" t="s">
        <v>46</v>
      </c>
      <c r="C231" s="35" t="str">
        <f>VLOOKUP(Dataset[[#This Row],[ID Customer]],tbl_customers[],2,FALSE)</f>
        <v>Customer 7</v>
      </c>
      <c r="D231" s="35" t="str">
        <f>VLOOKUP(Dataset[[#This Row],[ID Customer]],tbl_customers[],3,FALSE)</f>
        <v>Europe</v>
      </c>
      <c r="E231" s="35" t="str">
        <f>VLOOKUP(Dataset[[#This Row],[ID Customer]],tbl_customers[],4,FALSE)</f>
        <v>Germany</v>
      </c>
      <c r="F231" s="35" t="s">
        <v>82</v>
      </c>
      <c r="G231" s="35" t="s">
        <v>74</v>
      </c>
      <c r="H231" s="37">
        <v>440682.34635429975</v>
      </c>
    </row>
    <row r="232" spans="1:8" ht="14.4" x14ac:dyDescent="0.55000000000000004">
      <c r="A232" s="36">
        <v>2017</v>
      </c>
      <c r="B232" s="35" t="s">
        <v>46</v>
      </c>
      <c r="C232" s="35" t="str">
        <f>VLOOKUP(Dataset[[#This Row],[ID Customer]],tbl_customers[],2,FALSE)</f>
        <v>Customer 7</v>
      </c>
      <c r="D232" s="35" t="str">
        <f>VLOOKUP(Dataset[[#This Row],[ID Customer]],tbl_customers[],3,FALSE)</f>
        <v>Europe</v>
      </c>
      <c r="E232" s="35" t="str">
        <f>VLOOKUP(Dataset[[#This Row],[ID Customer]],tbl_customers[],4,FALSE)</f>
        <v>Germany</v>
      </c>
      <c r="F232" s="35" t="s">
        <v>82</v>
      </c>
      <c r="G232" s="35" t="s">
        <v>75</v>
      </c>
      <c r="H232" s="37">
        <v>276506.57026152138</v>
      </c>
    </row>
    <row r="233" spans="1:8" ht="14.4" x14ac:dyDescent="0.55000000000000004">
      <c r="A233" s="36">
        <v>2017</v>
      </c>
      <c r="B233" s="35" t="s">
        <v>46</v>
      </c>
      <c r="C233" s="35" t="str">
        <f>VLOOKUP(Dataset[[#This Row],[ID Customer]],tbl_customers[],2,FALSE)</f>
        <v>Customer 7</v>
      </c>
      <c r="D233" s="35" t="str">
        <f>VLOOKUP(Dataset[[#This Row],[ID Customer]],tbl_customers[],3,FALSE)</f>
        <v>Europe</v>
      </c>
      <c r="E233" s="35" t="str">
        <f>VLOOKUP(Dataset[[#This Row],[ID Customer]],tbl_customers[],4,FALSE)</f>
        <v>Germany</v>
      </c>
      <c r="F233" s="35" t="s">
        <v>83</v>
      </c>
      <c r="G233" s="35" t="s">
        <v>76</v>
      </c>
      <c r="H233" s="37">
        <v>40323.874829805209</v>
      </c>
    </row>
    <row r="234" spans="1:8" ht="14.4" x14ac:dyDescent="0.55000000000000004">
      <c r="A234" s="36">
        <v>2017</v>
      </c>
      <c r="B234" s="35" t="s">
        <v>46</v>
      </c>
      <c r="C234" s="35" t="str">
        <f>VLOOKUP(Dataset[[#This Row],[ID Customer]],tbl_customers[],2,FALSE)</f>
        <v>Customer 7</v>
      </c>
      <c r="D234" s="35" t="str">
        <f>VLOOKUP(Dataset[[#This Row],[ID Customer]],tbl_customers[],3,FALSE)</f>
        <v>Europe</v>
      </c>
      <c r="E234" s="35" t="str">
        <f>VLOOKUP(Dataset[[#This Row],[ID Customer]],tbl_customers[],4,FALSE)</f>
        <v>Germany</v>
      </c>
      <c r="F234" s="35" t="s">
        <v>83</v>
      </c>
      <c r="G234" s="35" t="s">
        <v>77</v>
      </c>
      <c r="H234" s="37">
        <v>66246.365791822842</v>
      </c>
    </row>
    <row r="235" spans="1:8" ht="14.4" x14ac:dyDescent="0.55000000000000004">
      <c r="A235" s="36">
        <v>2017</v>
      </c>
      <c r="B235" s="35" t="s">
        <v>46</v>
      </c>
      <c r="C235" s="35" t="str">
        <f>VLOOKUP(Dataset[[#This Row],[ID Customer]],tbl_customers[],2,FALSE)</f>
        <v>Customer 7</v>
      </c>
      <c r="D235" s="35" t="str">
        <f>VLOOKUP(Dataset[[#This Row],[ID Customer]],tbl_customers[],3,FALSE)</f>
        <v>Europe</v>
      </c>
      <c r="E235" s="35" t="str">
        <f>VLOOKUP(Dataset[[#This Row],[ID Customer]],tbl_customers[],4,FALSE)</f>
        <v>Germany</v>
      </c>
      <c r="F235" s="35" t="s">
        <v>83</v>
      </c>
      <c r="G235" s="35" t="s">
        <v>78</v>
      </c>
      <c r="H235" s="37">
        <v>66246.365791822842</v>
      </c>
    </row>
    <row r="236" spans="1:8" ht="14.4" x14ac:dyDescent="0.55000000000000004">
      <c r="A236" s="36">
        <v>2017</v>
      </c>
      <c r="B236" s="35" t="s">
        <v>46</v>
      </c>
      <c r="C236" s="35" t="str">
        <f>VLOOKUP(Dataset[[#This Row],[ID Customer]],tbl_customers[],2,FALSE)</f>
        <v>Customer 7</v>
      </c>
      <c r="D236" s="35" t="str">
        <f>VLOOKUP(Dataset[[#This Row],[ID Customer]],tbl_customers[],3,FALSE)</f>
        <v>Europe</v>
      </c>
      <c r="E236" s="35" t="str">
        <f>VLOOKUP(Dataset[[#This Row],[ID Customer]],tbl_customers[],4,FALSE)</f>
        <v>Germany</v>
      </c>
      <c r="F236" s="35" t="s">
        <v>83</v>
      </c>
      <c r="G236" s="35" t="s">
        <v>79</v>
      </c>
      <c r="H236" s="37">
        <v>80647.749659610417</v>
      </c>
    </row>
    <row r="237" spans="1:8" ht="14.4" x14ac:dyDescent="0.55000000000000004">
      <c r="A237" s="36">
        <v>2017</v>
      </c>
      <c r="B237" s="35" t="s">
        <v>46</v>
      </c>
      <c r="C237" s="35" t="str">
        <f>VLOOKUP(Dataset[[#This Row],[ID Customer]],tbl_customers[],2,FALSE)</f>
        <v>Customer 7</v>
      </c>
      <c r="D237" s="35" t="str">
        <f>VLOOKUP(Dataset[[#This Row],[ID Customer]],tbl_customers[],3,FALSE)</f>
        <v>Europe</v>
      </c>
      <c r="E237" s="35" t="str">
        <f>VLOOKUP(Dataset[[#This Row],[ID Customer]],tbl_customers[],4,FALSE)</f>
        <v>Germany</v>
      </c>
      <c r="F237" s="35" t="s">
        <v>83</v>
      </c>
      <c r="G237" s="35" t="s">
        <v>80</v>
      </c>
      <c r="H237" s="37">
        <v>34563.321282690173</v>
      </c>
    </row>
    <row r="238" spans="1:8" ht="14.4" x14ac:dyDescent="0.55000000000000004">
      <c r="A238" s="36">
        <v>2017</v>
      </c>
      <c r="B238" s="35" t="s">
        <v>46</v>
      </c>
      <c r="C238" s="35" t="str">
        <f>VLOOKUP(Dataset[[#This Row],[ID Customer]],tbl_customers[],2,FALSE)</f>
        <v>Customer 7</v>
      </c>
      <c r="D238" s="35" t="str">
        <f>VLOOKUP(Dataset[[#This Row],[ID Customer]],tbl_customers[],3,FALSE)</f>
        <v>Europe</v>
      </c>
      <c r="E238" s="35" t="str">
        <f>VLOOKUP(Dataset[[#This Row],[ID Customer]],tbl_customers[],4,FALSE)</f>
        <v>Germany</v>
      </c>
      <c r="F238" s="35" t="s">
        <v>91</v>
      </c>
      <c r="G238" s="35" t="s">
        <v>81</v>
      </c>
      <c r="H238" s="37">
        <v>157106.00583040988</v>
      </c>
    </row>
    <row r="239" spans="1:8" ht="14.4" x14ac:dyDescent="0.55000000000000004">
      <c r="A239" s="36">
        <v>2018</v>
      </c>
      <c r="B239" s="35" t="s">
        <v>46</v>
      </c>
      <c r="C239" s="35" t="str">
        <f>VLOOKUP(Dataset[[#This Row],[ID Customer]],tbl_customers[],2,FALSE)</f>
        <v>Customer 7</v>
      </c>
      <c r="D239" s="35" t="str">
        <f>VLOOKUP(Dataset[[#This Row],[ID Customer]],tbl_customers[],3,FALSE)</f>
        <v>Europe</v>
      </c>
      <c r="E239" s="35" t="str">
        <f>VLOOKUP(Dataset[[#This Row],[ID Customer]],tbl_customers[],4,FALSE)</f>
        <v>Germany</v>
      </c>
      <c r="F239" s="35" t="s">
        <v>82</v>
      </c>
      <c r="G239" s="35" t="s">
        <v>73</v>
      </c>
      <c r="H239" s="37">
        <v>134277.26408541953</v>
      </c>
    </row>
    <row r="240" spans="1:8" ht="14.4" x14ac:dyDescent="0.55000000000000004">
      <c r="A240" s="36">
        <v>2018</v>
      </c>
      <c r="B240" s="35" t="s">
        <v>46</v>
      </c>
      <c r="C240" s="35" t="str">
        <f>VLOOKUP(Dataset[[#This Row],[ID Customer]],tbl_customers[],2,FALSE)</f>
        <v>Customer 7</v>
      </c>
      <c r="D240" s="35" t="str">
        <f>VLOOKUP(Dataset[[#This Row],[ID Customer]],tbl_customers[],3,FALSE)</f>
        <v>Europe</v>
      </c>
      <c r="E240" s="35" t="str">
        <f>VLOOKUP(Dataset[[#This Row],[ID Customer]],tbl_customers[],4,FALSE)</f>
        <v>Germany</v>
      </c>
      <c r="F240" s="35" t="s">
        <v>82</v>
      </c>
      <c r="G240" s="35" t="s">
        <v>74</v>
      </c>
      <c r="H240" s="37">
        <v>402831.7922562586</v>
      </c>
    </row>
    <row r="241" spans="1:8" ht="14.4" x14ac:dyDescent="0.55000000000000004">
      <c r="A241" s="36">
        <v>2018</v>
      </c>
      <c r="B241" s="35" t="s">
        <v>46</v>
      </c>
      <c r="C241" s="35" t="str">
        <f>VLOOKUP(Dataset[[#This Row],[ID Customer]],tbl_customers[],2,FALSE)</f>
        <v>Customer 7</v>
      </c>
      <c r="D241" s="35" t="str">
        <f>VLOOKUP(Dataset[[#This Row],[ID Customer]],tbl_customers[],3,FALSE)</f>
        <v>Europe</v>
      </c>
      <c r="E241" s="35" t="str">
        <f>VLOOKUP(Dataset[[#This Row],[ID Customer]],tbl_customers[],4,FALSE)</f>
        <v>Germany</v>
      </c>
      <c r="F241" s="35" t="s">
        <v>82</v>
      </c>
      <c r="G241" s="35" t="s">
        <v>75</v>
      </c>
      <c r="H241" s="37">
        <v>252757.20298431907</v>
      </c>
    </row>
    <row r="242" spans="1:8" ht="14.4" x14ac:dyDescent="0.55000000000000004">
      <c r="A242" s="36">
        <v>2018</v>
      </c>
      <c r="B242" s="35" t="s">
        <v>46</v>
      </c>
      <c r="C242" s="35" t="str">
        <f>VLOOKUP(Dataset[[#This Row],[ID Customer]],tbl_customers[],2,FALSE)</f>
        <v>Customer 7</v>
      </c>
      <c r="D242" s="35" t="str">
        <f>VLOOKUP(Dataset[[#This Row],[ID Customer]],tbl_customers[],3,FALSE)</f>
        <v>Europe</v>
      </c>
      <c r="E242" s="35" t="str">
        <f>VLOOKUP(Dataset[[#This Row],[ID Customer]],tbl_customers[],4,FALSE)</f>
        <v>Germany</v>
      </c>
      <c r="F242" s="35" t="s">
        <v>83</v>
      </c>
      <c r="G242" s="35" t="s">
        <v>76</v>
      </c>
      <c r="H242" s="37">
        <v>60140.694131137352</v>
      </c>
    </row>
    <row r="243" spans="1:8" ht="14.4" x14ac:dyDescent="0.55000000000000004">
      <c r="A243" s="36">
        <v>2018</v>
      </c>
      <c r="B243" s="35" t="s">
        <v>46</v>
      </c>
      <c r="C243" s="35" t="str">
        <f>VLOOKUP(Dataset[[#This Row],[ID Customer]],tbl_customers[],2,FALSE)</f>
        <v>Customer 7</v>
      </c>
      <c r="D243" s="35" t="str">
        <f>VLOOKUP(Dataset[[#This Row],[ID Customer]],tbl_customers[],3,FALSE)</f>
        <v>Europe</v>
      </c>
      <c r="E243" s="35" t="str">
        <f>VLOOKUP(Dataset[[#This Row],[ID Customer]],tbl_customers[],4,FALSE)</f>
        <v>Germany</v>
      </c>
      <c r="F243" s="35" t="s">
        <v>83</v>
      </c>
      <c r="G243" s="35" t="s">
        <v>77</v>
      </c>
      <c r="H243" s="37">
        <v>98802.568929725647</v>
      </c>
    </row>
    <row r="244" spans="1:8" ht="14.4" x14ac:dyDescent="0.55000000000000004">
      <c r="A244" s="36">
        <v>2018</v>
      </c>
      <c r="B244" s="35" t="s">
        <v>46</v>
      </c>
      <c r="C244" s="35" t="str">
        <f>VLOOKUP(Dataset[[#This Row],[ID Customer]],tbl_customers[],2,FALSE)</f>
        <v>Customer 7</v>
      </c>
      <c r="D244" s="35" t="str">
        <f>VLOOKUP(Dataset[[#This Row],[ID Customer]],tbl_customers[],3,FALSE)</f>
        <v>Europe</v>
      </c>
      <c r="E244" s="35" t="str">
        <f>VLOOKUP(Dataset[[#This Row],[ID Customer]],tbl_customers[],4,FALSE)</f>
        <v>Germany</v>
      </c>
      <c r="F244" s="35" t="s">
        <v>83</v>
      </c>
      <c r="G244" s="35" t="s">
        <v>78</v>
      </c>
      <c r="H244" s="37">
        <v>98802.568929725647</v>
      </c>
    </row>
    <row r="245" spans="1:8" ht="14.4" x14ac:dyDescent="0.55000000000000004">
      <c r="A245" s="36">
        <v>2018</v>
      </c>
      <c r="B245" s="35" t="s">
        <v>46</v>
      </c>
      <c r="C245" s="35" t="str">
        <f>VLOOKUP(Dataset[[#This Row],[ID Customer]],tbl_customers[],2,FALSE)</f>
        <v>Customer 7</v>
      </c>
      <c r="D245" s="35" t="str">
        <f>VLOOKUP(Dataset[[#This Row],[ID Customer]],tbl_customers[],3,FALSE)</f>
        <v>Europe</v>
      </c>
      <c r="E245" s="35" t="str">
        <f>VLOOKUP(Dataset[[#This Row],[ID Customer]],tbl_customers[],4,FALSE)</f>
        <v>Germany</v>
      </c>
      <c r="F245" s="35" t="s">
        <v>83</v>
      </c>
      <c r="G245" s="35" t="s">
        <v>79</v>
      </c>
      <c r="H245" s="37">
        <v>120281.3882622747</v>
      </c>
    </row>
    <row r="246" spans="1:8" ht="14.4" x14ac:dyDescent="0.55000000000000004">
      <c r="A246" s="36">
        <v>2018</v>
      </c>
      <c r="B246" s="35" t="s">
        <v>46</v>
      </c>
      <c r="C246" s="35" t="str">
        <f>VLOOKUP(Dataset[[#This Row],[ID Customer]],tbl_customers[],2,FALSE)</f>
        <v>Customer 7</v>
      </c>
      <c r="D246" s="35" t="str">
        <f>VLOOKUP(Dataset[[#This Row],[ID Customer]],tbl_customers[],3,FALSE)</f>
        <v>Europe</v>
      </c>
      <c r="E246" s="35" t="str">
        <f>VLOOKUP(Dataset[[#This Row],[ID Customer]],tbl_customers[],4,FALSE)</f>
        <v>Germany</v>
      </c>
      <c r="F246" s="35" t="s">
        <v>83</v>
      </c>
      <c r="G246" s="35" t="s">
        <v>80</v>
      </c>
      <c r="H246" s="37">
        <v>51549.166398117719</v>
      </c>
    </row>
    <row r="247" spans="1:8" ht="14.4" x14ac:dyDescent="0.55000000000000004">
      <c r="A247" s="36">
        <v>2018</v>
      </c>
      <c r="B247" s="35" t="s">
        <v>46</v>
      </c>
      <c r="C247" s="35" t="str">
        <f>VLOOKUP(Dataset[[#This Row],[ID Customer]],tbl_customers[],2,FALSE)</f>
        <v>Customer 7</v>
      </c>
      <c r="D247" s="35" t="str">
        <f>VLOOKUP(Dataset[[#This Row],[ID Customer]],tbl_customers[],3,FALSE)</f>
        <v>Europe</v>
      </c>
      <c r="E247" s="35" t="str">
        <f>VLOOKUP(Dataset[[#This Row],[ID Customer]],tbl_customers[],4,FALSE)</f>
        <v>Germany</v>
      </c>
      <c r="F247" s="35" t="s">
        <v>91</v>
      </c>
      <c r="G247" s="35" t="s">
        <v>81</v>
      </c>
      <c r="H247" s="37">
        <v>166287.63354231522</v>
      </c>
    </row>
    <row r="248" spans="1:8" ht="14.4" x14ac:dyDescent="0.55000000000000004">
      <c r="A248" s="36">
        <v>2019</v>
      </c>
      <c r="B248" s="35" t="s">
        <v>46</v>
      </c>
      <c r="C248" s="35" t="str">
        <f>VLOOKUP(Dataset[[#This Row],[ID Customer]],tbl_customers[],2,FALSE)</f>
        <v>Customer 7</v>
      </c>
      <c r="D248" s="35" t="str">
        <f>VLOOKUP(Dataset[[#This Row],[ID Customer]],tbl_customers[],3,FALSE)</f>
        <v>Europe</v>
      </c>
      <c r="E248" s="35" t="str">
        <f>VLOOKUP(Dataset[[#This Row],[ID Customer]],tbl_customers[],4,FALSE)</f>
        <v>Germany</v>
      </c>
      <c r="F248" s="35" t="s">
        <v>82</v>
      </c>
      <c r="G248" s="35" t="s">
        <v>73</v>
      </c>
      <c r="H248" s="37">
        <v>119888.92003499591</v>
      </c>
    </row>
    <row r="249" spans="1:8" ht="14.4" x14ac:dyDescent="0.55000000000000004">
      <c r="A249" s="36">
        <v>2019</v>
      </c>
      <c r="B249" s="35" t="s">
        <v>46</v>
      </c>
      <c r="C249" s="35" t="str">
        <f>VLOOKUP(Dataset[[#This Row],[ID Customer]],tbl_customers[],2,FALSE)</f>
        <v>Customer 7</v>
      </c>
      <c r="D249" s="35" t="str">
        <f>VLOOKUP(Dataset[[#This Row],[ID Customer]],tbl_customers[],3,FALSE)</f>
        <v>Europe</v>
      </c>
      <c r="E249" s="35" t="str">
        <f>VLOOKUP(Dataset[[#This Row],[ID Customer]],tbl_customers[],4,FALSE)</f>
        <v>Germany</v>
      </c>
      <c r="F249" s="35" t="s">
        <v>82</v>
      </c>
      <c r="G249" s="35" t="s">
        <v>74</v>
      </c>
      <c r="H249" s="37">
        <v>359666.76010498771</v>
      </c>
    </row>
    <row r="250" spans="1:8" ht="14.4" x14ac:dyDescent="0.55000000000000004">
      <c r="A250" s="36">
        <v>2019</v>
      </c>
      <c r="B250" s="35" t="s">
        <v>46</v>
      </c>
      <c r="C250" s="35" t="str">
        <f>VLOOKUP(Dataset[[#This Row],[ID Customer]],tbl_customers[],2,FALSE)</f>
        <v>Customer 7</v>
      </c>
      <c r="D250" s="35" t="str">
        <f>VLOOKUP(Dataset[[#This Row],[ID Customer]],tbl_customers[],3,FALSE)</f>
        <v>Europe</v>
      </c>
      <c r="E250" s="35" t="str">
        <f>VLOOKUP(Dataset[[#This Row],[ID Customer]],tbl_customers[],4,FALSE)</f>
        <v>Germany</v>
      </c>
      <c r="F250" s="35" t="s">
        <v>82</v>
      </c>
      <c r="G250" s="35" t="s">
        <v>75</v>
      </c>
      <c r="H250" s="37">
        <v>225673.26124234521</v>
      </c>
    </row>
    <row r="251" spans="1:8" ht="14.4" x14ac:dyDescent="0.55000000000000004">
      <c r="A251" s="36">
        <v>2019</v>
      </c>
      <c r="B251" s="35" t="s">
        <v>46</v>
      </c>
      <c r="C251" s="35" t="str">
        <f>VLOOKUP(Dataset[[#This Row],[ID Customer]],tbl_customers[],2,FALSE)</f>
        <v>Customer 7</v>
      </c>
      <c r="D251" s="35" t="str">
        <f>VLOOKUP(Dataset[[#This Row],[ID Customer]],tbl_customers[],3,FALSE)</f>
        <v>Europe</v>
      </c>
      <c r="E251" s="35" t="str">
        <f>VLOOKUP(Dataset[[#This Row],[ID Customer]],tbl_customers[],4,FALSE)</f>
        <v>Germany</v>
      </c>
      <c r="F251" s="35" t="s">
        <v>83</v>
      </c>
      <c r="G251" s="35" t="s">
        <v>76</v>
      </c>
      <c r="H251" s="37">
        <v>92430.005934364832</v>
      </c>
    </row>
    <row r="252" spans="1:8" ht="14.4" x14ac:dyDescent="0.55000000000000004">
      <c r="A252" s="36">
        <v>2019</v>
      </c>
      <c r="B252" s="35" t="s">
        <v>46</v>
      </c>
      <c r="C252" s="35" t="str">
        <f>VLOOKUP(Dataset[[#This Row],[ID Customer]],tbl_customers[],2,FALSE)</f>
        <v>Customer 7</v>
      </c>
      <c r="D252" s="35" t="str">
        <f>VLOOKUP(Dataset[[#This Row],[ID Customer]],tbl_customers[],3,FALSE)</f>
        <v>Europe</v>
      </c>
      <c r="E252" s="35" t="str">
        <f>VLOOKUP(Dataset[[#This Row],[ID Customer]],tbl_customers[],4,FALSE)</f>
        <v>Germany</v>
      </c>
      <c r="F252" s="35" t="s">
        <v>83</v>
      </c>
      <c r="G252" s="35" t="s">
        <v>77</v>
      </c>
      <c r="H252" s="37">
        <v>151849.29546359935</v>
      </c>
    </row>
    <row r="253" spans="1:8" ht="14.4" x14ac:dyDescent="0.55000000000000004">
      <c r="A253" s="36">
        <v>2019</v>
      </c>
      <c r="B253" s="35" t="s">
        <v>46</v>
      </c>
      <c r="C253" s="35" t="str">
        <f>VLOOKUP(Dataset[[#This Row],[ID Customer]],tbl_customers[],2,FALSE)</f>
        <v>Customer 7</v>
      </c>
      <c r="D253" s="35" t="str">
        <f>VLOOKUP(Dataset[[#This Row],[ID Customer]],tbl_customers[],3,FALSE)</f>
        <v>Europe</v>
      </c>
      <c r="E253" s="35" t="str">
        <f>VLOOKUP(Dataset[[#This Row],[ID Customer]],tbl_customers[],4,FALSE)</f>
        <v>Germany</v>
      </c>
      <c r="F253" s="35" t="s">
        <v>83</v>
      </c>
      <c r="G253" s="35" t="s">
        <v>78</v>
      </c>
      <c r="H253" s="37">
        <v>151849.29546359935</v>
      </c>
    </row>
    <row r="254" spans="1:8" ht="14.4" x14ac:dyDescent="0.55000000000000004">
      <c r="A254" s="36">
        <v>2019</v>
      </c>
      <c r="B254" s="35" t="s">
        <v>46</v>
      </c>
      <c r="C254" s="35" t="str">
        <f>VLOOKUP(Dataset[[#This Row],[ID Customer]],tbl_customers[],2,FALSE)</f>
        <v>Customer 7</v>
      </c>
      <c r="D254" s="35" t="str">
        <f>VLOOKUP(Dataset[[#This Row],[ID Customer]],tbl_customers[],3,FALSE)</f>
        <v>Europe</v>
      </c>
      <c r="E254" s="35" t="str">
        <f>VLOOKUP(Dataset[[#This Row],[ID Customer]],tbl_customers[],4,FALSE)</f>
        <v>Germany</v>
      </c>
      <c r="F254" s="35" t="s">
        <v>83</v>
      </c>
      <c r="G254" s="35" t="s">
        <v>79</v>
      </c>
      <c r="H254" s="37">
        <v>184860.01186872966</v>
      </c>
    </row>
    <row r="255" spans="1:8" ht="14.4" x14ac:dyDescent="0.55000000000000004">
      <c r="A255" s="36">
        <v>2019</v>
      </c>
      <c r="B255" s="35" t="s">
        <v>46</v>
      </c>
      <c r="C255" s="35" t="str">
        <f>VLOOKUP(Dataset[[#This Row],[ID Customer]],tbl_customers[],2,FALSE)</f>
        <v>Customer 7</v>
      </c>
      <c r="D255" s="35" t="str">
        <f>VLOOKUP(Dataset[[#This Row],[ID Customer]],tbl_customers[],3,FALSE)</f>
        <v>Europe</v>
      </c>
      <c r="E255" s="35" t="str">
        <f>VLOOKUP(Dataset[[#This Row],[ID Customer]],tbl_customers[],4,FALSE)</f>
        <v>Germany</v>
      </c>
      <c r="F255" s="35" t="s">
        <v>83</v>
      </c>
      <c r="G255" s="35" t="s">
        <v>80</v>
      </c>
      <c r="H255" s="37">
        <v>79225.719372312698</v>
      </c>
    </row>
    <row r="256" spans="1:8" ht="14.4" x14ac:dyDescent="0.55000000000000004">
      <c r="A256" s="36">
        <v>2019</v>
      </c>
      <c r="B256" s="35" t="s">
        <v>46</v>
      </c>
      <c r="C256" s="35" t="str">
        <f>VLOOKUP(Dataset[[#This Row],[ID Customer]],tbl_customers[],2,FALSE)</f>
        <v>Customer 7</v>
      </c>
      <c r="D256" s="35" t="str">
        <f>VLOOKUP(Dataset[[#This Row],[ID Customer]],tbl_customers[],3,FALSE)</f>
        <v>Europe</v>
      </c>
      <c r="E256" s="35" t="str">
        <f>VLOOKUP(Dataset[[#This Row],[ID Customer]],tbl_customers[],4,FALSE)</f>
        <v>Germany</v>
      </c>
      <c r="F256" s="35" t="s">
        <v>91</v>
      </c>
      <c r="G256" s="35" t="s">
        <v>81</v>
      </c>
      <c r="H256" s="37">
        <v>135043.83983916938</v>
      </c>
    </row>
    <row r="257" spans="1:8" ht="14.4" x14ac:dyDescent="0.55000000000000004">
      <c r="A257" s="36">
        <v>2016</v>
      </c>
      <c r="B257" s="35" t="s">
        <v>47</v>
      </c>
      <c r="C257" s="35" t="str">
        <f>VLOOKUP(Dataset[[#This Row],[ID Customer]],tbl_customers[],2,FALSE)</f>
        <v>Customer 8</v>
      </c>
      <c r="D257" s="35" t="str">
        <f>VLOOKUP(Dataset[[#This Row],[ID Customer]],tbl_customers[],3,FALSE)</f>
        <v>Europe</v>
      </c>
      <c r="E257" s="35" t="str">
        <f>VLOOKUP(Dataset[[#This Row],[ID Customer]],tbl_customers[],4,FALSE)</f>
        <v>France</v>
      </c>
      <c r="F257" s="35" t="s">
        <v>82</v>
      </c>
      <c r="G257" s="35" t="s">
        <v>73</v>
      </c>
      <c r="H257" s="37">
        <v>116280.00000000001</v>
      </c>
    </row>
    <row r="258" spans="1:8" ht="14.4" x14ac:dyDescent="0.55000000000000004">
      <c r="A258" s="36">
        <v>2016</v>
      </c>
      <c r="B258" s="35" t="s">
        <v>47</v>
      </c>
      <c r="C258" s="35" t="str">
        <f>VLOOKUP(Dataset[[#This Row],[ID Customer]],tbl_customers[],2,FALSE)</f>
        <v>Customer 8</v>
      </c>
      <c r="D258" s="35" t="str">
        <f>VLOOKUP(Dataset[[#This Row],[ID Customer]],tbl_customers[],3,FALSE)</f>
        <v>Europe</v>
      </c>
      <c r="E258" s="35" t="str">
        <f>VLOOKUP(Dataset[[#This Row],[ID Customer]],tbl_customers[],4,FALSE)</f>
        <v>France</v>
      </c>
      <c r="F258" s="35" t="s">
        <v>82</v>
      </c>
      <c r="G258" s="35" t="s">
        <v>74</v>
      </c>
      <c r="H258" s="37">
        <v>348840</v>
      </c>
    </row>
    <row r="259" spans="1:8" ht="14.4" x14ac:dyDescent="0.55000000000000004">
      <c r="A259" s="36">
        <v>2016</v>
      </c>
      <c r="B259" s="35" t="s">
        <v>47</v>
      </c>
      <c r="C259" s="35" t="str">
        <f>VLOOKUP(Dataset[[#This Row],[ID Customer]],tbl_customers[],2,FALSE)</f>
        <v>Customer 8</v>
      </c>
      <c r="D259" s="35" t="str">
        <f>VLOOKUP(Dataset[[#This Row],[ID Customer]],tbl_customers[],3,FALSE)</f>
        <v>Europe</v>
      </c>
      <c r="E259" s="35" t="str">
        <f>VLOOKUP(Dataset[[#This Row],[ID Customer]],tbl_customers[],4,FALSE)</f>
        <v>France</v>
      </c>
      <c r="F259" s="35" t="s">
        <v>82</v>
      </c>
      <c r="G259" s="35" t="s">
        <v>75</v>
      </c>
      <c r="H259" s="37">
        <v>218879.99999999997</v>
      </c>
    </row>
    <row r="260" spans="1:8" ht="14.4" x14ac:dyDescent="0.55000000000000004">
      <c r="A260" s="36">
        <v>2016</v>
      </c>
      <c r="B260" s="35" t="s">
        <v>47</v>
      </c>
      <c r="C260" s="35" t="str">
        <f>VLOOKUP(Dataset[[#This Row],[ID Customer]],tbl_customers[],2,FALSE)</f>
        <v>Customer 8</v>
      </c>
      <c r="D260" s="35" t="str">
        <f>VLOOKUP(Dataset[[#This Row],[ID Customer]],tbl_customers[],3,FALSE)</f>
        <v>Europe</v>
      </c>
      <c r="E260" s="35" t="str">
        <f>VLOOKUP(Dataset[[#This Row],[ID Customer]],tbl_customers[],4,FALSE)</f>
        <v>France</v>
      </c>
      <c r="F260" s="35" t="s">
        <v>83</v>
      </c>
      <c r="G260" s="35" t="s">
        <v>76</v>
      </c>
      <c r="H260" s="37">
        <v>15960.000000000005</v>
      </c>
    </row>
    <row r="261" spans="1:8" ht="14.4" x14ac:dyDescent="0.55000000000000004">
      <c r="A261" s="36">
        <v>2016</v>
      </c>
      <c r="B261" s="35" t="s">
        <v>47</v>
      </c>
      <c r="C261" s="35" t="str">
        <f>VLOOKUP(Dataset[[#This Row],[ID Customer]],tbl_customers[],2,FALSE)</f>
        <v>Customer 8</v>
      </c>
      <c r="D261" s="35" t="str">
        <f>VLOOKUP(Dataset[[#This Row],[ID Customer]],tbl_customers[],3,FALSE)</f>
        <v>Europe</v>
      </c>
      <c r="E261" s="35" t="str">
        <f>VLOOKUP(Dataset[[#This Row],[ID Customer]],tbl_customers[],4,FALSE)</f>
        <v>France</v>
      </c>
      <c r="F261" s="35" t="s">
        <v>83</v>
      </c>
      <c r="G261" s="35" t="s">
        <v>77</v>
      </c>
      <c r="H261" s="37">
        <v>26220.000000000007</v>
      </c>
    </row>
    <row r="262" spans="1:8" ht="14.4" x14ac:dyDescent="0.55000000000000004">
      <c r="A262" s="36">
        <v>2016</v>
      </c>
      <c r="B262" s="35" t="s">
        <v>47</v>
      </c>
      <c r="C262" s="35" t="str">
        <f>VLOOKUP(Dataset[[#This Row],[ID Customer]],tbl_customers[],2,FALSE)</f>
        <v>Customer 8</v>
      </c>
      <c r="D262" s="35" t="str">
        <f>VLOOKUP(Dataset[[#This Row],[ID Customer]],tbl_customers[],3,FALSE)</f>
        <v>Europe</v>
      </c>
      <c r="E262" s="35" t="str">
        <f>VLOOKUP(Dataset[[#This Row],[ID Customer]],tbl_customers[],4,FALSE)</f>
        <v>France</v>
      </c>
      <c r="F262" s="35" t="s">
        <v>83</v>
      </c>
      <c r="G262" s="35" t="s">
        <v>78</v>
      </c>
      <c r="H262" s="37">
        <v>26220.000000000007</v>
      </c>
    </row>
    <row r="263" spans="1:8" ht="14.4" x14ac:dyDescent="0.55000000000000004">
      <c r="A263" s="36">
        <v>2016</v>
      </c>
      <c r="B263" s="35" t="s">
        <v>47</v>
      </c>
      <c r="C263" s="35" t="str">
        <f>VLOOKUP(Dataset[[#This Row],[ID Customer]],tbl_customers[],2,FALSE)</f>
        <v>Customer 8</v>
      </c>
      <c r="D263" s="35" t="str">
        <f>VLOOKUP(Dataset[[#This Row],[ID Customer]],tbl_customers[],3,FALSE)</f>
        <v>Europe</v>
      </c>
      <c r="E263" s="35" t="str">
        <f>VLOOKUP(Dataset[[#This Row],[ID Customer]],tbl_customers[],4,FALSE)</f>
        <v>France</v>
      </c>
      <c r="F263" s="35" t="s">
        <v>83</v>
      </c>
      <c r="G263" s="35" t="s">
        <v>79</v>
      </c>
      <c r="H263" s="37">
        <v>31920.000000000011</v>
      </c>
    </row>
    <row r="264" spans="1:8" ht="14.4" x14ac:dyDescent="0.55000000000000004">
      <c r="A264" s="36">
        <v>2016</v>
      </c>
      <c r="B264" s="35" t="s">
        <v>47</v>
      </c>
      <c r="C264" s="35" t="str">
        <f>VLOOKUP(Dataset[[#This Row],[ID Customer]],tbl_customers[],2,FALSE)</f>
        <v>Customer 8</v>
      </c>
      <c r="D264" s="35" t="str">
        <f>VLOOKUP(Dataset[[#This Row],[ID Customer]],tbl_customers[],3,FALSE)</f>
        <v>Europe</v>
      </c>
      <c r="E264" s="35" t="str">
        <f>VLOOKUP(Dataset[[#This Row],[ID Customer]],tbl_customers[],4,FALSE)</f>
        <v>France</v>
      </c>
      <c r="F264" s="35" t="s">
        <v>83</v>
      </c>
      <c r="G264" s="35" t="s">
        <v>80</v>
      </c>
      <c r="H264" s="37">
        <v>13680.000000000004</v>
      </c>
    </row>
    <row r="265" spans="1:8" ht="14.4" x14ac:dyDescent="0.55000000000000004">
      <c r="A265" s="36">
        <v>2016</v>
      </c>
      <c r="B265" s="35" t="s">
        <v>47</v>
      </c>
      <c r="C265" s="35" t="str">
        <f>VLOOKUP(Dataset[[#This Row],[ID Customer]],tbl_customers[],2,FALSE)</f>
        <v>Customer 8</v>
      </c>
      <c r="D265" s="35" t="str">
        <f>VLOOKUP(Dataset[[#This Row],[ID Customer]],tbl_customers[],3,FALSE)</f>
        <v>Europe</v>
      </c>
      <c r="E265" s="35" t="str">
        <f>VLOOKUP(Dataset[[#This Row],[ID Customer]],tbl_customers[],4,FALSE)</f>
        <v>France</v>
      </c>
      <c r="F265" s="35" t="s">
        <v>91</v>
      </c>
      <c r="G265" s="35" t="s">
        <v>81</v>
      </c>
      <c r="H265" s="37">
        <v>152000</v>
      </c>
    </row>
    <row r="266" spans="1:8" ht="14.4" x14ac:dyDescent="0.55000000000000004">
      <c r="A266" s="36">
        <v>2017</v>
      </c>
      <c r="B266" s="35" t="s">
        <v>47</v>
      </c>
      <c r="C266" s="35" t="str">
        <f>VLOOKUP(Dataset[[#This Row],[ID Customer]],tbl_customers[],2,FALSE)</f>
        <v>Customer 8</v>
      </c>
      <c r="D266" s="35" t="str">
        <f>VLOOKUP(Dataset[[#This Row],[ID Customer]],tbl_customers[],3,FALSE)</f>
        <v>Europe</v>
      </c>
      <c r="E266" s="35" t="str">
        <f>VLOOKUP(Dataset[[#This Row],[ID Customer]],tbl_customers[],4,FALSE)</f>
        <v>France</v>
      </c>
      <c r="F266" s="35" t="s">
        <v>82</v>
      </c>
      <c r="G266" s="35" t="s">
        <v>73</v>
      </c>
      <c r="H266" s="37">
        <v>110291.23590914425</v>
      </c>
    </row>
    <row r="267" spans="1:8" ht="14.4" x14ac:dyDescent="0.55000000000000004">
      <c r="A267" s="36">
        <v>2017</v>
      </c>
      <c r="B267" s="35" t="s">
        <v>47</v>
      </c>
      <c r="C267" s="35" t="str">
        <f>VLOOKUP(Dataset[[#This Row],[ID Customer]],tbl_customers[],2,FALSE)</f>
        <v>Customer 8</v>
      </c>
      <c r="D267" s="35" t="str">
        <f>VLOOKUP(Dataset[[#This Row],[ID Customer]],tbl_customers[],3,FALSE)</f>
        <v>Europe</v>
      </c>
      <c r="E267" s="35" t="str">
        <f>VLOOKUP(Dataset[[#This Row],[ID Customer]],tbl_customers[],4,FALSE)</f>
        <v>France</v>
      </c>
      <c r="F267" s="35" t="s">
        <v>82</v>
      </c>
      <c r="G267" s="35" t="s">
        <v>74</v>
      </c>
      <c r="H267" s="37">
        <v>330873.70772743272</v>
      </c>
    </row>
    <row r="268" spans="1:8" ht="14.4" x14ac:dyDescent="0.55000000000000004">
      <c r="A268" s="36">
        <v>2017</v>
      </c>
      <c r="B268" s="35" t="s">
        <v>47</v>
      </c>
      <c r="C268" s="35" t="str">
        <f>VLOOKUP(Dataset[[#This Row],[ID Customer]],tbl_customers[],2,FALSE)</f>
        <v>Customer 8</v>
      </c>
      <c r="D268" s="35" t="str">
        <f>VLOOKUP(Dataset[[#This Row],[ID Customer]],tbl_customers[],3,FALSE)</f>
        <v>Europe</v>
      </c>
      <c r="E268" s="35" t="str">
        <f>VLOOKUP(Dataset[[#This Row],[ID Customer]],tbl_customers[],4,FALSE)</f>
        <v>France</v>
      </c>
      <c r="F268" s="35" t="s">
        <v>82</v>
      </c>
      <c r="G268" s="35" t="s">
        <v>75</v>
      </c>
      <c r="H268" s="37">
        <v>207607.03229956562</v>
      </c>
    </row>
    <row r="269" spans="1:8" ht="14.4" x14ac:dyDescent="0.55000000000000004">
      <c r="A269" s="36">
        <v>2017</v>
      </c>
      <c r="B269" s="35" t="s">
        <v>47</v>
      </c>
      <c r="C269" s="35" t="str">
        <f>VLOOKUP(Dataset[[#This Row],[ID Customer]],tbl_customers[],2,FALSE)</f>
        <v>Customer 8</v>
      </c>
      <c r="D269" s="35" t="str">
        <f>VLOOKUP(Dataset[[#This Row],[ID Customer]],tbl_customers[],3,FALSE)</f>
        <v>Europe</v>
      </c>
      <c r="E269" s="35" t="str">
        <f>VLOOKUP(Dataset[[#This Row],[ID Customer]],tbl_customers[],4,FALSE)</f>
        <v>France</v>
      </c>
      <c r="F269" s="35" t="s">
        <v>83</v>
      </c>
      <c r="G269" s="35" t="s">
        <v>76</v>
      </c>
      <c r="H269" s="37">
        <v>22357.680401491682</v>
      </c>
    </row>
    <row r="270" spans="1:8" ht="14.4" x14ac:dyDescent="0.55000000000000004">
      <c r="A270" s="36">
        <v>2017</v>
      </c>
      <c r="B270" s="35" t="s">
        <v>47</v>
      </c>
      <c r="C270" s="35" t="str">
        <f>VLOOKUP(Dataset[[#This Row],[ID Customer]],tbl_customers[],2,FALSE)</f>
        <v>Customer 8</v>
      </c>
      <c r="D270" s="35" t="str">
        <f>VLOOKUP(Dataset[[#This Row],[ID Customer]],tbl_customers[],3,FALSE)</f>
        <v>Europe</v>
      </c>
      <c r="E270" s="35" t="str">
        <f>VLOOKUP(Dataset[[#This Row],[ID Customer]],tbl_customers[],4,FALSE)</f>
        <v>France</v>
      </c>
      <c r="F270" s="35" t="s">
        <v>83</v>
      </c>
      <c r="G270" s="35" t="s">
        <v>77</v>
      </c>
      <c r="H270" s="37">
        <v>36730.47494530776</v>
      </c>
    </row>
    <row r="271" spans="1:8" ht="14.4" x14ac:dyDescent="0.55000000000000004">
      <c r="A271" s="36">
        <v>2017</v>
      </c>
      <c r="B271" s="35" t="s">
        <v>47</v>
      </c>
      <c r="C271" s="35" t="str">
        <f>VLOOKUP(Dataset[[#This Row],[ID Customer]],tbl_customers[],2,FALSE)</f>
        <v>Customer 8</v>
      </c>
      <c r="D271" s="35" t="str">
        <f>VLOOKUP(Dataset[[#This Row],[ID Customer]],tbl_customers[],3,FALSE)</f>
        <v>Europe</v>
      </c>
      <c r="E271" s="35" t="str">
        <f>VLOOKUP(Dataset[[#This Row],[ID Customer]],tbl_customers[],4,FALSE)</f>
        <v>France</v>
      </c>
      <c r="F271" s="35" t="s">
        <v>83</v>
      </c>
      <c r="G271" s="35" t="s">
        <v>78</v>
      </c>
      <c r="H271" s="37">
        <v>36730.47494530776</v>
      </c>
    </row>
    <row r="272" spans="1:8" ht="14.4" x14ac:dyDescent="0.55000000000000004">
      <c r="A272" s="36">
        <v>2017</v>
      </c>
      <c r="B272" s="35" t="s">
        <v>47</v>
      </c>
      <c r="C272" s="35" t="str">
        <f>VLOOKUP(Dataset[[#This Row],[ID Customer]],tbl_customers[],2,FALSE)</f>
        <v>Customer 8</v>
      </c>
      <c r="D272" s="35" t="str">
        <f>VLOOKUP(Dataset[[#This Row],[ID Customer]],tbl_customers[],3,FALSE)</f>
        <v>Europe</v>
      </c>
      <c r="E272" s="35" t="str">
        <f>VLOOKUP(Dataset[[#This Row],[ID Customer]],tbl_customers[],4,FALSE)</f>
        <v>France</v>
      </c>
      <c r="F272" s="35" t="s">
        <v>83</v>
      </c>
      <c r="G272" s="35" t="s">
        <v>79</v>
      </c>
      <c r="H272" s="37">
        <v>44715.360802983363</v>
      </c>
    </row>
    <row r="273" spans="1:8" ht="14.4" x14ac:dyDescent="0.55000000000000004">
      <c r="A273" s="36">
        <v>2017</v>
      </c>
      <c r="B273" s="35" t="s">
        <v>47</v>
      </c>
      <c r="C273" s="35" t="str">
        <f>VLOOKUP(Dataset[[#This Row],[ID Customer]],tbl_customers[],2,FALSE)</f>
        <v>Customer 8</v>
      </c>
      <c r="D273" s="35" t="str">
        <f>VLOOKUP(Dataset[[#This Row],[ID Customer]],tbl_customers[],3,FALSE)</f>
        <v>Europe</v>
      </c>
      <c r="E273" s="35" t="str">
        <f>VLOOKUP(Dataset[[#This Row],[ID Customer]],tbl_customers[],4,FALSE)</f>
        <v>France</v>
      </c>
      <c r="F273" s="35" t="s">
        <v>83</v>
      </c>
      <c r="G273" s="35" t="s">
        <v>80</v>
      </c>
      <c r="H273" s="37">
        <v>19163.726058421438</v>
      </c>
    </row>
    <row r="274" spans="1:8" ht="14.4" x14ac:dyDescent="0.55000000000000004">
      <c r="A274" s="36">
        <v>2017</v>
      </c>
      <c r="B274" s="35" t="s">
        <v>47</v>
      </c>
      <c r="C274" s="35" t="str">
        <f>VLOOKUP(Dataset[[#This Row],[ID Customer]],tbl_customers[],2,FALSE)</f>
        <v>Customer 8</v>
      </c>
      <c r="D274" s="35" t="str">
        <f>VLOOKUP(Dataset[[#This Row],[ID Customer]],tbl_customers[],3,FALSE)</f>
        <v>Europe</v>
      </c>
      <c r="E274" s="35" t="str">
        <f>VLOOKUP(Dataset[[#This Row],[ID Customer]],tbl_customers[],4,FALSE)</f>
        <v>France</v>
      </c>
      <c r="F274" s="35" t="s">
        <v>91</v>
      </c>
      <c r="G274" s="35" t="s">
        <v>81</v>
      </c>
      <c r="H274" s="37">
        <v>189641.03911979555</v>
      </c>
    </row>
    <row r="275" spans="1:8" ht="14.4" x14ac:dyDescent="0.55000000000000004">
      <c r="A275" s="36">
        <v>2018</v>
      </c>
      <c r="B275" s="35" t="s">
        <v>47</v>
      </c>
      <c r="C275" s="35" t="str">
        <f>VLOOKUP(Dataset[[#This Row],[ID Customer]],tbl_customers[],2,FALSE)</f>
        <v>Customer 8</v>
      </c>
      <c r="D275" s="35" t="str">
        <f>VLOOKUP(Dataset[[#This Row],[ID Customer]],tbl_customers[],3,FALSE)</f>
        <v>Europe</v>
      </c>
      <c r="E275" s="35" t="str">
        <f>VLOOKUP(Dataset[[#This Row],[ID Customer]],tbl_customers[],4,FALSE)</f>
        <v>France</v>
      </c>
      <c r="F275" s="35" t="s">
        <v>82</v>
      </c>
      <c r="G275" s="35" t="s">
        <v>73</v>
      </c>
      <c r="H275" s="37">
        <v>97001.594505025918</v>
      </c>
    </row>
    <row r="276" spans="1:8" ht="14.4" x14ac:dyDescent="0.55000000000000004">
      <c r="A276" s="36">
        <v>2018</v>
      </c>
      <c r="B276" s="35" t="s">
        <v>47</v>
      </c>
      <c r="C276" s="35" t="str">
        <f>VLOOKUP(Dataset[[#This Row],[ID Customer]],tbl_customers[],2,FALSE)</f>
        <v>Customer 8</v>
      </c>
      <c r="D276" s="35" t="str">
        <f>VLOOKUP(Dataset[[#This Row],[ID Customer]],tbl_customers[],3,FALSE)</f>
        <v>Europe</v>
      </c>
      <c r="E276" s="35" t="str">
        <f>VLOOKUP(Dataset[[#This Row],[ID Customer]],tbl_customers[],4,FALSE)</f>
        <v>France</v>
      </c>
      <c r="F276" s="35" t="s">
        <v>82</v>
      </c>
      <c r="G276" s="35" t="s">
        <v>74</v>
      </c>
      <c r="H276" s="37">
        <v>291004.78351507772</v>
      </c>
    </row>
    <row r="277" spans="1:8" ht="14.4" x14ac:dyDescent="0.55000000000000004">
      <c r="A277" s="36">
        <v>2018</v>
      </c>
      <c r="B277" s="35" t="s">
        <v>47</v>
      </c>
      <c r="C277" s="35" t="str">
        <f>VLOOKUP(Dataset[[#This Row],[ID Customer]],tbl_customers[],2,FALSE)</f>
        <v>Customer 8</v>
      </c>
      <c r="D277" s="35" t="str">
        <f>VLOOKUP(Dataset[[#This Row],[ID Customer]],tbl_customers[],3,FALSE)</f>
        <v>Europe</v>
      </c>
      <c r="E277" s="35" t="str">
        <f>VLOOKUP(Dataset[[#This Row],[ID Customer]],tbl_customers[],4,FALSE)</f>
        <v>France</v>
      </c>
      <c r="F277" s="35" t="s">
        <v>82</v>
      </c>
      <c r="G277" s="35" t="s">
        <v>75</v>
      </c>
      <c r="H277" s="37">
        <v>182591.23671534285</v>
      </c>
    </row>
    <row r="278" spans="1:8" ht="14.4" x14ac:dyDescent="0.55000000000000004">
      <c r="A278" s="36">
        <v>2018</v>
      </c>
      <c r="B278" s="35" t="s">
        <v>47</v>
      </c>
      <c r="C278" s="35" t="str">
        <f>VLOOKUP(Dataset[[#This Row],[ID Customer]],tbl_customers[],2,FALSE)</f>
        <v>Customer 8</v>
      </c>
      <c r="D278" s="35" t="str">
        <f>VLOOKUP(Dataset[[#This Row],[ID Customer]],tbl_customers[],3,FALSE)</f>
        <v>Europe</v>
      </c>
      <c r="E278" s="35" t="str">
        <f>VLOOKUP(Dataset[[#This Row],[ID Customer]],tbl_customers[],4,FALSE)</f>
        <v>France</v>
      </c>
      <c r="F278" s="35" t="s">
        <v>83</v>
      </c>
      <c r="G278" s="35" t="s">
        <v>76</v>
      </c>
      <c r="H278" s="37">
        <v>50297.123076680102</v>
      </c>
    </row>
    <row r="279" spans="1:8" ht="14.4" x14ac:dyDescent="0.55000000000000004">
      <c r="A279" s="36">
        <v>2018</v>
      </c>
      <c r="B279" s="35" t="s">
        <v>47</v>
      </c>
      <c r="C279" s="35" t="str">
        <f>VLOOKUP(Dataset[[#This Row],[ID Customer]],tbl_customers[],2,FALSE)</f>
        <v>Customer 8</v>
      </c>
      <c r="D279" s="35" t="str">
        <f>VLOOKUP(Dataset[[#This Row],[ID Customer]],tbl_customers[],3,FALSE)</f>
        <v>Europe</v>
      </c>
      <c r="E279" s="35" t="str">
        <f>VLOOKUP(Dataset[[#This Row],[ID Customer]],tbl_customers[],4,FALSE)</f>
        <v>France</v>
      </c>
      <c r="F279" s="35" t="s">
        <v>83</v>
      </c>
      <c r="G279" s="35" t="s">
        <v>77</v>
      </c>
      <c r="H279" s="37">
        <v>82630.987911688731</v>
      </c>
    </row>
    <row r="280" spans="1:8" ht="14.4" x14ac:dyDescent="0.55000000000000004">
      <c r="A280" s="36">
        <v>2018</v>
      </c>
      <c r="B280" s="35" t="s">
        <v>47</v>
      </c>
      <c r="C280" s="35" t="str">
        <f>VLOOKUP(Dataset[[#This Row],[ID Customer]],tbl_customers[],2,FALSE)</f>
        <v>Customer 8</v>
      </c>
      <c r="D280" s="35" t="str">
        <f>VLOOKUP(Dataset[[#This Row],[ID Customer]],tbl_customers[],3,FALSE)</f>
        <v>Europe</v>
      </c>
      <c r="E280" s="35" t="str">
        <f>VLOOKUP(Dataset[[#This Row],[ID Customer]],tbl_customers[],4,FALSE)</f>
        <v>France</v>
      </c>
      <c r="F280" s="35" t="s">
        <v>83</v>
      </c>
      <c r="G280" s="35" t="s">
        <v>78</v>
      </c>
      <c r="H280" s="37">
        <v>82630.987911688731</v>
      </c>
    </row>
    <row r="281" spans="1:8" ht="14.4" x14ac:dyDescent="0.55000000000000004">
      <c r="A281" s="36">
        <v>2018</v>
      </c>
      <c r="B281" s="35" t="s">
        <v>47</v>
      </c>
      <c r="C281" s="35" t="str">
        <f>VLOOKUP(Dataset[[#This Row],[ID Customer]],tbl_customers[],2,FALSE)</f>
        <v>Customer 8</v>
      </c>
      <c r="D281" s="35" t="str">
        <f>VLOOKUP(Dataset[[#This Row],[ID Customer]],tbl_customers[],3,FALSE)</f>
        <v>Europe</v>
      </c>
      <c r="E281" s="35" t="str">
        <f>VLOOKUP(Dataset[[#This Row],[ID Customer]],tbl_customers[],4,FALSE)</f>
        <v>France</v>
      </c>
      <c r="F281" s="35" t="s">
        <v>83</v>
      </c>
      <c r="G281" s="35" t="s">
        <v>79</v>
      </c>
      <c r="H281" s="37">
        <v>100594.2461533602</v>
      </c>
    </row>
    <row r="282" spans="1:8" ht="14.4" x14ac:dyDescent="0.55000000000000004">
      <c r="A282" s="36">
        <v>2018</v>
      </c>
      <c r="B282" s="35" t="s">
        <v>47</v>
      </c>
      <c r="C282" s="35" t="str">
        <f>VLOOKUP(Dataset[[#This Row],[ID Customer]],tbl_customers[],2,FALSE)</f>
        <v>Customer 8</v>
      </c>
      <c r="D282" s="35" t="str">
        <f>VLOOKUP(Dataset[[#This Row],[ID Customer]],tbl_customers[],3,FALSE)</f>
        <v>Europe</v>
      </c>
      <c r="E282" s="35" t="str">
        <f>VLOOKUP(Dataset[[#This Row],[ID Customer]],tbl_customers[],4,FALSE)</f>
        <v>France</v>
      </c>
      <c r="F282" s="35" t="s">
        <v>83</v>
      </c>
      <c r="G282" s="35" t="s">
        <v>80</v>
      </c>
      <c r="H282" s="37">
        <v>43111.819780011509</v>
      </c>
    </row>
    <row r="283" spans="1:8" ht="14.4" x14ac:dyDescent="0.55000000000000004">
      <c r="A283" s="36">
        <v>2018</v>
      </c>
      <c r="B283" s="35" t="s">
        <v>47</v>
      </c>
      <c r="C283" s="35" t="str">
        <f>VLOOKUP(Dataset[[#This Row],[ID Customer]],tbl_customers[],2,FALSE)</f>
        <v>Customer 8</v>
      </c>
      <c r="D283" s="35" t="str">
        <f>VLOOKUP(Dataset[[#This Row],[ID Customer]],tbl_customers[],3,FALSE)</f>
        <v>Europe</v>
      </c>
      <c r="E283" s="35" t="str">
        <f>VLOOKUP(Dataset[[#This Row],[ID Customer]],tbl_customers[],4,FALSE)</f>
        <v>France</v>
      </c>
      <c r="F283" s="35" t="s">
        <v>91</v>
      </c>
      <c r="G283" s="35" t="s">
        <v>81</v>
      </c>
      <c r="H283" s="37">
        <v>126799.46994121034</v>
      </c>
    </row>
    <row r="284" spans="1:8" ht="14.4" x14ac:dyDescent="0.55000000000000004">
      <c r="A284" s="36">
        <v>2019</v>
      </c>
      <c r="B284" s="35" t="s">
        <v>47</v>
      </c>
      <c r="C284" s="35" t="str">
        <f>VLOOKUP(Dataset[[#This Row],[ID Customer]],tbl_customers[],2,FALSE)</f>
        <v>Customer 8</v>
      </c>
      <c r="D284" s="35" t="str">
        <f>VLOOKUP(Dataset[[#This Row],[ID Customer]],tbl_customers[],3,FALSE)</f>
        <v>Europe</v>
      </c>
      <c r="E284" s="35" t="str">
        <f>VLOOKUP(Dataset[[#This Row],[ID Customer]],tbl_customers[],4,FALSE)</f>
        <v>France</v>
      </c>
      <c r="F284" s="35" t="s">
        <v>82</v>
      </c>
      <c r="G284" s="35" t="s">
        <v>73</v>
      </c>
      <c r="H284" s="37">
        <v>92536.841354835895</v>
      </c>
    </row>
    <row r="285" spans="1:8" ht="14.4" x14ac:dyDescent="0.55000000000000004">
      <c r="A285" s="36">
        <v>2019</v>
      </c>
      <c r="B285" s="35" t="s">
        <v>47</v>
      </c>
      <c r="C285" s="35" t="str">
        <f>VLOOKUP(Dataset[[#This Row],[ID Customer]],tbl_customers[],2,FALSE)</f>
        <v>Customer 8</v>
      </c>
      <c r="D285" s="35" t="str">
        <f>VLOOKUP(Dataset[[#This Row],[ID Customer]],tbl_customers[],3,FALSE)</f>
        <v>Europe</v>
      </c>
      <c r="E285" s="35" t="str">
        <f>VLOOKUP(Dataset[[#This Row],[ID Customer]],tbl_customers[],4,FALSE)</f>
        <v>France</v>
      </c>
      <c r="F285" s="35" t="s">
        <v>82</v>
      </c>
      <c r="G285" s="35" t="s">
        <v>74</v>
      </c>
      <c r="H285" s="37">
        <v>277610.52406450768</v>
      </c>
    </row>
    <row r="286" spans="1:8" ht="14.4" x14ac:dyDescent="0.55000000000000004">
      <c r="A286" s="36">
        <v>2019</v>
      </c>
      <c r="B286" s="35" t="s">
        <v>47</v>
      </c>
      <c r="C286" s="35" t="str">
        <f>VLOOKUP(Dataset[[#This Row],[ID Customer]],tbl_customers[],2,FALSE)</f>
        <v>Customer 8</v>
      </c>
      <c r="D286" s="35" t="str">
        <f>VLOOKUP(Dataset[[#This Row],[ID Customer]],tbl_customers[],3,FALSE)</f>
        <v>Europe</v>
      </c>
      <c r="E286" s="35" t="str">
        <f>VLOOKUP(Dataset[[#This Row],[ID Customer]],tbl_customers[],4,FALSE)</f>
        <v>France</v>
      </c>
      <c r="F286" s="35" t="s">
        <v>82</v>
      </c>
      <c r="G286" s="35" t="s">
        <v>75</v>
      </c>
      <c r="H286" s="37">
        <v>174186.99549145577</v>
      </c>
    </row>
    <row r="287" spans="1:8" ht="14.4" x14ac:dyDescent="0.55000000000000004">
      <c r="A287" s="36">
        <v>2019</v>
      </c>
      <c r="B287" s="35" t="s">
        <v>47</v>
      </c>
      <c r="C287" s="35" t="str">
        <f>VLOOKUP(Dataset[[#This Row],[ID Customer]],tbl_customers[],2,FALSE)</f>
        <v>Customer 8</v>
      </c>
      <c r="D287" s="35" t="str">
        <f>VLOOKUP(Dataset[[#This Row],[ID Customer]],tbl_customers[],3,FALSE)</f>
        <v>Europe</v>
      </c>
      <c r="E287" s="35" t="str">
        <f>VLOOKUP(Dataset[[#This Row],[ID Customer]],tbl_customers[],4,FALSE)</f>
        <v>France</v>
      </c>
      <c r="F287" s="35" t="s">
        <v>83</v>
      </c>
      <c r="G287" s="35" t="s">
        <v>76</v>
      </c>
      <c r="H287" s="37">
        <v>73031.526755532264</v>
      </c>
    </row>
    <row r="288" spans="1:8" ht="14.4" x14ac:dyDescent="0.55000000000000004">
      <c r="A288" s="36">
        <v>2019</v>
      </c>
      <c r="B288" s="35" t="s">
        <v>47</v>
      </c>
      <c r="C288" s="35" t="str">
        <f>VLOOKUP(Dataset[[#This Row],[ID Customer]],tbl_customers[],2,FALSE)</f>
        <v>Customer 8</v>
      </c>
      <c r="D288" s="35" t="str">
        <f>VLOOKUP(Dataset[[#This Row],[ID Customer]],tbl_customers[],3,FALSE)</f>
        <v>Europe</v>
      </c>
      <c r="E288" s="35" t="str">
        <f>VLOOKUP(Dataset[[#This Row],[ID Customer]],tbl_customers[],4,FALSE)</f>
        <v>France</v>
      </c>
      <c r="F288" s="35" t="s">
        <v>83</v>
      </c>
      <c r="G288" s="35" t="s">
        <v>77</v>
      </c>
      <c r="H288" s="37">
        <v>119980.36538408871</v>
      </c>
    </row>
    <row r="289" spans="1:8" ht="14.4" x14ac:dyDescent="0.55000000000000004">
      <c r="A289" s="36">
        <v>2019</v>
      </c>
      <c r="B289" s="35" t="s">
        <v>47</v>
      </c>
      <c r="C289" s="35" t="str">
        <f>VLOOKUP(Dataset[[#This Row],[ID Customer]],tbl_customers[],2,FALSE)</f>
        <v>Customer 8</v>
      </c>
      <c r="D289" s="35" t="str">
        <f>VLOOKUP(Dataset[[#This Row],[ID Customer]],tbl_customers[],3,FALSE)</f>
        <v>Europe</v>
      </c>
      <c r="E289" s="35" t="str">
        <f>VLOOKUP(Dataset[[#This Row],[ID Customer]],tbl_customers[],4,FALSE)</f>
        <v>France</v>
      </c>
      <c r="F289" s="35" t="s">
        <v>83</v>
      </c>
      <c r="G289" s="35" t="s">
        <v>78</v>
      </c>
      <c r="H289" s="37">
        <v>119980.36538408871</v>
      </c>
    </row>
    <row r="290" spans="1:8" ht="14.4" x14ac:dyDescent="0.55000000000000004">
      <c r="A290" s="36">
        <v>2019</v>
      </c>
      <c r="B290" s="35" t="s">
        <v>47</v>
      </c>
      <c r="C290" s="35" t="str">
        <f>VLOOKUP(Dataset[[#This Row],[ID Customer]],tbl_customers[],2,FALSE)</f>
        <v>Customer 8</v>
      </c>
      <c r="D290" s="35" t="str">
        <f>VLOOKUP(Dataset[[#This Row],[ID Customer]],tbl_customers[],3,FALSE)</f>
        <v>Europe</v>
      </c>
      <c r="E290" s="35" t="str">
        <f>VLOOKUP(Dataset[[#This Row],[ID Customer]],tbl_customers[],4,FALSE)</f>
        <v>France</v>
      </c>
      <c r="F290" s="35" t="s">
        <v>83</v>
      </c>
      <c r="G290" s="35" t="s">
        <v>79</v>
      </c>
      <c r="H290" s="37">
        <v>146063.05351106453</v>
      </c>
    </row>
    <row r="291" spans="1:8" ht="14.4" x14ac:dyDescent="0.55000000000000004">
      <c r="A291" s="36">
        <v>2019</v>
      </c>
      <c r="B291" s="35" t="s">
        <v>47</v>
      </c>
      <c r="C291" s="35" t="str">
        <f>VLOOKUP(Dataset[[#This Row],[ID Customer]],tbl_customers[],2,FALSE)</f>
        <v>Customer 8</v>
      </c>
      <c r="D291" s="35" t="str">
        <f>VLOOKUP(Dataset[[#This Row],[ID Customer]],tbl_customers[],3,FALSE)</f>
        <v>Europe</v>
      </c>
      <c r="E291" s="35" t="str">
        <f>VLOOKUP(Dataset[[#This Row],[ID Customer]],tbl_customers[],4,FALSE)</f>
        <v>France</v>
      </c>
      <c r="F291" s="35" t="s">
        <v>83</v>
      </c>
      <c r="G291" s="35" t="s">
        <v>80</v>
      </c>
      <c r="H291" s="37">
        <v>62598.451504741934</v>
      </c>
    </row>
    <row r="292" spans="1:8" ht="14.4" x14ac:dyDescent="0.55000000000000004">
      <c r="A292" s="36">
        <v>2019</v>
      </c>
      <c r="B292" s="35" t="s">
        <v>47</v>
      </c>
      <c r="C292" s="35" t="str">
        <f>VLOOKUP(Dataset[[#This Row],[ID Customer]],tbl_customers[],2,FALSE)</f>
        <v>Customer 8</v>
      </c>
      <c r="D292" s="35" t="str">
        <f>VLOOKUP(Dataset[[#This Row],[ID Customer]],tbl_customers[],3,FALSE)</f>
        <v>Europe</v>
      </c>
      <c r="E292" s="35" t="str">
        <f>VLOOKUP(Dataset[[#This Row],[ID Customer]],tbl_customers[],4,FALSE)</f>
        <v>France</v>
      </c>
      <c r="F292" s="35" t="s">
        <v>91</v>
      </c>
      <c r="G292" s="35" t="s">
        <v>81</v>
      </c>
      <c r="H292" s="37">
        <v>68041.795113849919</v>
      </c>
    </row>
    <row r="293" spans="1:8" ht="14.4" x14ac:dyDescent="0.55000000000000004">
      <c r="A293" s="36">
        <v>2016</v>
      </c>
      <c r="B293" s="35" t="s">
        <v>48</v>
      </c>
      <c r="C293" s="35" t="str">
        <f>VLOOKUP(Dataset[[#This Row],[ID Customer]],tbl_customers[],2,FALSE)</f>
        <v>Customer 9</v>
      </c>
      <c r="D293" s="35" t="str">
        <f>VLOOKUP(Dataset[[#This Row],[ID Customer]],tbl_customers[],3,FALSE)</f>
        <v>North America</v>
      </c>
      <c r="E293" s="35" t="str">
        <f>VLOOKUP(Dataset[[#This Row],[ID Customer]],tbl_customers[],4,FALSE)</f>
        <v>USA</v>
      </c>
      <c r="F293" s="35" t="s">
        <v>82</v>
      </c>
      <c r="G293" s="35" t="s">
        <v>73</v>
      </c>
      <c r="H293" s="37">
        <v>136510</v>
      </c>
    </row>
    <row r="294" spans="1:8" ht="14.4" x14ac:dyDescent="0.55000000000000004">
      <c r="A294" s="36">
        <v>2016</v>
      </c>
      <c r="B294" s="35" t="s">
        <v>48</v>
      </c>
      <c r="C294" s="35" t="str">
        <f>VLOOKUP(Dataset[[#This Row],[ID Customer]],tbl_customers[],2,FALSE)</f>
        <v>Customer 9</v>
      </c>
      <c r="D294" s="35" t="str">
        <f>VLOOKUP(Dataset[[#This Row],[ID Customer]],tbl_customers[],3,FALSE)</f>
        <v>North America</v>
      </c>
      <c r="E294" s="35" t="str">
        <f>VLOOKUP(Dataset[[#This Row],[ID Customer]],tbl_customers[],4,FALSE)</f>
        <v>USA</v>
      </c>
      <c r="F294" s="35" t="s">
        <v>82</v>
      </c>
      <c r="G294" s="35" t="s">
        <v>74</v>
      </c>
      <c r="H294" s="37">
        <v>409530</v>
      </c>
    </row>
    <row r="295" spans="1:8" ht="14.4" x14ac:dyDescent="0.55000000000000004">
      <c r="A295" s="36">
        <v>2016</v>
      </c>
      <c r="B295" s="35" t="s">
        <v>48</v>
      </c>
      <c r="C295" s="35" t="str">
        <f>VLOOKUP(Dataset[[#This Row],[ID Customer]],tbl_customers[],2,FALSE)</f>
        <v>Customer 9</v>
      </c>
      <c r="D295" s="35" t="str">
        <f>VLOOKUP(Dataset[[#This Row],[ID Customer]],tbl_customers[],3,FALSE)</f>
        <v>North America</v>
      </c>
      <c r="E295" s="35" t="str">
        <f>VLOOKUP(Dataset[[#This Row],[ID Customer]],tbl_customers[],4,FALSE)</f>
        <v>USA</v>
      </c>
      <c r="F295" s="35" t="s">
        <v>82</v>
      </c>
      <c r="G295" s="35" t="s">
        <v>75</v>
      </c>
      <c r="H295" s="37">
        <v>256959.99999999997</v>
      </c>
    </row>
    <row r="296" spans="1:8" ht="14.4" x14ac:dyDescent="0.55000000000000004">
      <c r="A296" s="36">
        <v>2016</v>
      </c>
      <c r="B296" s="35" t="s">
        <v>48</v>
      </c>
      <c r="C296" s="35" t="str">
        <f>VLOOKUP(Dataset[[#This Row],[ID Customer]],tbl_customers[],2,FALSE)</f>
        <v>Customer 9</v>
      </c>
      <c r="D296" s="35" t="str">
        <f>VLOOKUP(Dataset[[#This Row],[ID Customer]],tbl_customers[],3,FALSE)</f>
        <v>North America</v>
      </c>
      <c r="E296" s="35" t="str">
        <f>VLOOKUP(Dataset[[#This Row],[ID Customer]],tbl_customers[],4,FALSE)</f>
        <v>USA</v>
      </c>
      <c r="F296" s="35" t="s">
        <v>83</v>
      </c>
      <c r="G296" s="35" t="s">
        <v>76</v>
      </c>
      <c r="H296" s="37">
        <v>15400.000000000002</v>
      </c>
    </row>
    <row r="297" spans="1:8" ht="14.4" x14ac:dyDescent="0.55000000000000004">
      <c r="A297" s="36">
        <v>2016</v>
      </c>
      <c r="B297" s="35" t="s">
        <v>48</v>
      </c>
      <c r="C297" s="35" t="str">
        <f>VLOOKUP(Dataset[[#This Row],[ID Customer]],tbl_customers[],2,FALSE)</f>
        <v>Customer 9</v>
      </c>
      <c r="D297" s="35" t="str">
        <f>VLOOKUP(Dataset[[#This Row],[ID Customer]],tbl_customers[],3,FALSE)</f>
        <v>North America</v>
      </c>
      <c r="E297" s="35" t="str">
        <f>VLOOKUP(Dataset[[#This Row],[ID Customer]],tbl_customers[],4,FALSE)</f>
        <v>USA</v>
      </c>
      <c r="F297" s="35" t="s">
        <v>83</v>
      </c>
      <c r="G297" s="35" t="s">
        <v>77</v>
      </c>
      <c r="H297" s="37">
        <v>25300</v>
      </c>
    </row>
    <row r="298" spans="1:8" ht="14.4" x14ac:dyDescent="0.55000000000000004">
      <c r="A298" s="36">
        <v>2016</v>
      </c>
      <c r="B298" s="35" t="s">
        <v>48</v>
      </c>
      <c r="C298" s="35" t="str">
        <f>VLOOKUP(Dataset[[#This Row],[ID Customer]],tbl_customers[],2,FALSE)</f>
        <v>Customer 9</v>
      </c>
      <c r="D298" s="35" t="str">
        <f>VLOOKUP(Dataset[[#This Row],[ID Customer]],tbl_customers[],3,FALSE)</f>
        <v>North America</v>
      </c>
      <c r="E298" s="35" t="str">
        <f>VLOOKUP(Dataset[[#This Row],[ID Customer]],tbl_customers[],4,FALSE)</f>
        <v>USA</v>
      </c>
      <c r="F298" s="35" t="s">
        <v>83</v>
      </c>
      <c r="G298" s="35" t="s">
        <v>78</v>
      </c>
      <c r="H298" s="37">
        <v>25300</v>
      </c>
    </row>
    <row r="299" spans="1:8" ht="14.4" x14ac:dyDescent="0.55000000000000004">
      <c r="A299" s="36">
        <v>2016</v>
      </c>
      <c r="B299" s="35" t="s">
        <v>48</v>
      </c>
      <c r="C299" s="35" t="str">
        <f>VLOOKUP(Dataset[[#This Row],[ID Customer]],tbl_customers[],2,FALSE)</f>
        <v>Customer 9</v>
      </c>
      <c r="D299" s="35" t="str">
        <f>VLOOKUP(Dataset[[#This Row],[ID Customer]],tbl_customers[],3,FALSE)</f>
        <v>North America</v>
      </c>
      <c r="E299" s="35" t="str">
        <f>VLOOKUP(Dataset[[#This Row],[ID Customer]],tbl_customers[],4,FALSE)</f>
        <v>USA</v>
      </c>
      <c r="F299" s="35" t="s">
        <v>83</v>
      </c>
      <c r="G299" s="35" t="s">
        <v>79</v>
      </c>
      <c r="H299" s="37">
        <v>30800.000000000004</v>
      </c>
    </row>
    <row r="300" spans="1:8" ht="14.4" x14ac:dyDescent="0.55000000000000004">
      <c r="A300" s="36">
        <v>2016</v>
      </c>
      <c r="B300" s="35" t="s">
        <v>48</v>
      </c>
      <c r="C300" s="35" t="str">
        <f>VLOOKUP(Dataset[[#This Row],[ID Customer]],tbl_customers[],2,FALSE)</f>
        <v>Customer 9</v>
      </c>
      <c r="D300" s="35" t="str">
        <f>VLOOKUP(Dataset[[#This Row],[ID Customer]],tbl_customers[],3,FALSE)</f>
        <v>North America</v>
      </c>
      <c r="E300" s="35" t="str">
        <f>VLOOKUP(Dataset[[#This Row],[ID Customer]],tbl_customers[],4,FALSE)</f>
        <v>USA</v>
      </c>
      <c r="F300" s="35" t="s">
        <v>83</v>
      </c>
      <c r="G300" s="35" t="s">
        <v>80</v>
      </c>
      <c r="H300" s="37">
        <v>13200</v>
      </c>
    </row>
    <row r="301" spans="1:8" ht="14.4" x14ac:dyDescent="0.55000000000000004">
      <c r="A301" s="36">
        <v>2016</v>
      </c>
      <c r="B301" s="35" t="s">
        <v>48</v>
      </c>
      <c r="C301" s="35" t="str">
        <f>VLOOKUP(Dataset[[#This Row],[ID Customer]],tbl_customers[],2,FALSE)</f>
        <v>Customer 9</v>
      </c>
      <c r="D301" s="35" t="str">
        <f>VLOOKUP(Dataset[[#This Row],[ID Customer]],tbl_customers[],3,FALSE)</f>
        <v>North America</v>
      </c>
      <c r="E301" s="35" t="str">
        <f>VLOOKUP(Dataset[[#This Row],[ID Customer]],tbl_customers[],4,FALSE)</f>
        <v>USA</v>
      </c>
      <c r="F301" s="35" t="s">
        <v>91</v>
      </c>
      <c r="G301" s="35" t="s">
        <v>81</v>
      </c>
      <c r="H301" s="37">
        <v>187000</v>
      </c>
    </row>
    <row r="302" spans="1:8" ht="14.4" x14ac:dyDescent="0.55000000000000004">
      <c r="A302" s="36">
        <v>2017</v>
      </c>
      <c r="B302" s="35" t="s">
        <v>48</v>
      </c>
      <c r="C302" s="35" t="str">
        <f>VLOOKUP(Dataset[[#This Row],[ID Customer]],tbl_customers[],2,FALSE)</f>
        <v>Customer 9</v>
      </c>
      <c r="D302" s="35" t="str">
        <f>VLOOKUP(Dataset[[#This Row],[ID Customer]],tbl_customers[],3,FALSE)</f>
        <v>North America</v>
      </c>
      <c r="E302" s="35" t="str">
        <f>VLOOKUP(Dataset[[#This Row],[ID Customer]],tbl_customers[],4,FALSE)</f>
        <v>USA</v>
      </c>
      <c r="F302" s="35" t="s">
        <v>82</v>
      </c>
      <c r="G302" s="35" t="s">
        <v>73</v>
      </c>
      <c r="H302" s="37">
        <v>140689.08236541774</v>
      </c>
    </row>
    <row r="303" spans="1:8" ht="14.4" x14ac:dyDescent="0.55000000000000004">
      <c r="A303" s="36">
        <v>2017</v>
      </c>
      <c r="B303" s="35" t="s">
        <v>48</v>
      </c>
      <c r="C303" s="35" t="str">
        <f>VLOOKUP(Dataset[[#This Row],[ID Customer]],tbl_customers[],2,FALSE)</f>
        <v>Customer 9</v>
      </c>
      <c r="D303" s="35" t="str">
        <f>VLOOKUP(Dataset[[#This Row],[ID Customer]],tbl_customers[],3,FALSE)</f>
        <v>North America</v>
      </c>
      <c r="E303" s="35" t="str">
        <f>VLOOKUP(Dataset[[#This Row],[ID Customer]],tbl_customers[],4,FALSE)</f>
        <v>USA</v>
      </c>
      <c r="F303" s="35" t="s">
        <v>82</v>
      </c>
      <c r="G303" s="35" t="s">
        <v>74</v>
      </c>
      <c r="H303" s="37">
        <v>422067.24709625321</v>
      </c>
    </row>
    <row r="304" spans="1:8" ht="14.4" x14ac:dyDescent="0.55000000000000004">
      <c r="A304" s="36">
        <v>2017</v>
      </c>
      <c r="B304" s="35" t="s">
        <v>48</v>
      </c>
      <c r="C304" s="35" t="str">
        <f>VLOOKUP(Dataset[[#This Row],[ID Customer]],tbl_customers[],2,FALSE)</f>
        <v>Customer 9</v>
      </c>
      <c r="D304" s="35" t="str">
        <f>VLOOKUP(Dataset[[#This Row],[ID Customer]],tbl_customers[],3,FALSE)</f>
        <v>North America</v>
      </c>
      <c r="E304" s="35" t="str">
        <f>VLOOKUP(Dataset[[#This Row],[ID Customer]],tbl_customers[],4,FALSE)</f>
        <v>USA</v>
      </c>
      <c r="F304" s="35" t="s">
        <v>82</v>
      </c>
      <c r="G304" s="35" t="s">
        <v>75</v>
      </c>
      <c r="H304" s="37">
        <v>264826.50798196276</v>
      </c>
    </row>
    <row r="305" spans="1:8" ht="14.4" x14ac:dyDescent="0.55000000000000004">
      <c r="A305" s="36">
        <v>2017</v>
      </c>
      <c r="B305" s="35" t="s">
        <v>48</v>
      </c>
      <c r="C305" s="35" t="str">
        <f>VLOOKUP(Dataset[[#This Row],[ID Customer]],tbl_customers[],2,FALSE)</f>
        <v>Customer 9</v>
      </c>
      <c r="D305" s="35" t="str">
        <f>VLOOKUP(Dataset[[#This Row],[ID Customer]],tbl_customers[],3,FALSE)</f>
        <v>North America</v>
      </c>
      <c r="E305" s="35" t="str">
        <f>VLOOKUP(Dataset[[#This Row],[ID Customer]],tbl_customers[],4,FALSE)</f>
        <v>USA</v>
      </c>
      <c r="F305" s="35" t="s">
        <v>83</v>
      </c>
      <c r="G305" s="35" t="s">
        <v>76</v>
      </c>
      <c r="H305" s="37">
        <v>26482.65079819629</v>
      </c>
    </row>
    <row r="306" spans="1:8" ht="14.4" x14ac:dyDescent="0.55000000000000004">
      <c r="A306" s="36">
        <v>2017</v>
      </c>
      <c r="B306" s="35" t="s">
        <v>48</v>
      </c>
      <c r="C306" s="35" t="str">
        <f>VLOOKUP(Dataset[[#This Row],[ID Customer]],tbl_customers[],2,FALSE)</f>
        <v>Customer 9</v>
      </c>
      <c r="D306" s="35" t="str">
        <f>VLOOKUP(Dataset[[#This Row],[ID Customer]],tbl_customers[],3,FALSE)</f>
        <v>North America</v>
      </c>
      <c r="E306" s="35" t="str">
        <f>VLOOKUP(Dataset[[#This Row],[ID Customer]],tbl_customers[],4,FALSE)</f>
        <v>USA</v>
      </c>
      <c r="F306" s="35" t="s">
        <v>83</v>
      </c>
      <c r="G306" s="35" t="s">
        <v>77</v>
      </c>
      <c r="H306" s="37">
        <v>43507.212025608191</v>
      </c>
    </row>
    <row r="307" spans="1:8" ht="14.4" x14ac:dyDescent="0.55000000000000004">
      <c r="A307" s="36">
        <v>2017</v>
      </c>
      <c r="B307" s="35" t="s">
        <v>48</v>
      </c>
      <c r="C307" s="35" t="str">
        <f>VLOOKUP(Dataset[[#This Row],[ID Customer]],tbl_customers[],2,FALSE)</f>
        <v>Customer 9</v>
      </c>
      <c r="D307" s="35" t="str">
        <f>VLOOKUP(Dataset[[#This Row],[ID Customer]],tbl_customers[],3,FALSE)</f>
        <v>North America</v>
      </c>
      <c r="E307" s="35" t="str">
        <f>VLOOKUP(Dataset[[#This Row],[ID Customer]],tbl_customers[],4,FALSE)</f>
        <v>USA</v>
      </c>
      <c r="F307" s="35" t="s">
        <v>83</v>
      </c>
      <c r="G307" s="35" t="s">
        <v>78</v>
      </c>
      <c r="H307" s="37">
        <v>43507.212025608191</v>
      </c>
    </row>
    <row r="308" spans="1:8" ht="14.4" x14ac:dyDescent="0.55000000000000004">
      <c r="A308" s="36">
        <v>2017</v>
      </c>
      <c r="B308" s="35" t="s">
        <v>48</v>
      </c>
      <c r="C308" s="35" t="str">
        <f>VLOOKUP(Dataset[[#This Row],[ID Customer]],tbl_customers[],2,FALSE)</f>
        <v>Customer 9</v>
      </c>
      <c r="D308" s="35" t="str">
        <f>VLOOKUP(Dataset[[#This Row],[ID Customer]],tbl_customers[],3,FALSE)</f>
        <v>North America</v>
      </c>
      <c r="E308" s="35" t="str">
        <f>VLOOKUP(Dataset[[#This Row],[ID Customer]],tbl_customers[],4,FALSE)</f>
        <v>USA</v>
      </c>
      <c r="F308" s="35" t="s">
        <v>83</v>
      </c>
      <c r="G308" s="35" t="s">
        <v>79</v>
      </c>
      <c r="H308" s="37">
        <v>52965.301596392579</v>
      </c>
    </row>
    <row r="309" spans="1:8" ht="14.4" x14ac:dyDescent="0.55000000000000004">
      <c r="A309" s="36">
        <v>2017</v>
      </c>
      <c r="B309" s="35" t="s">
        <v>48</v>
      </c>
      <c r="C309" s="35" t="str">
        <f>VLOOKUP(Dataset[[#This Row],[ID Customer]],tbl_customers[],2,FALSE)</f>
        <v>Customer 9</v>
      </c>
      <c r="D309" s="35" t="str">
        <f>VLOOKUP(Dataset[[#This Row],[ID Customer]],tbl_customers[],3,FALSE)</f>
        <v>North America</v>
      </c>
      <c r="E309" s="35" t="str">
        <f>VLOOKUP(Dataset[[#This Row],[ID Customer]],tbl_customers[],4,FALSE)</f>
        <v>USA</v>
      </c>
      <c r="F309" s="35" t="s">
        <v>83</v>
      </c>
      <c r="G309" s="35" t="s">
        <v>80</v>
      </c>
      <c r="H309" s="37">
        <v>22699.414969882531</v>
      </c>
    </row>
    <row r="310" spans="1:8" ht="14.4" x14ac:dyDescent="0.55000000000000004">
      <c r="A310" s="36">
        <v>2017</v>
      </c>
      <c r="B310" s="35" t="s">
        <v>48</v>
      </c>
      <c r="C310" s="35" t="str">
        <f>VLOOKUP(Dataset[[#This Row],[ID Customer]],tbl_customers[],2,FALSE)</f>
        <v>Customer 9</v>
      </c>
      <c r="D310" s="35" t="str">
        <f>VLOOKUP(Dataset[[#This Row],[ID Customer]],tbl_customers[],3,FALSE)</f>
        <v>North America</v>
      </c>
      <c r="E310" s="35" t="str">
        <f>VLOOKUP(Dataset[[#This Row],[ID Customer]],tbl_customers[],4,FALSE)</f>
        <v>USA</v>
      </c>
      <c r="F310" s="35" t="s">
        <v>91</v>
      </c>
      <c r="G310" s="35" t="s">
        <v>81</v>
      </c>
      <c r="H310" s="37">
        <v>165516.56748872678</v>
      </c>
    </row>
    <row r="311" spans="1:8" ht="14.4" x14ac:dyDescent="0.55000000000000004">
      <c r="A311" s="36">
        <v>2018</v>
      </c>
      <c r="B311" s="35" t="s">
        <v>48</v>
      </c>
      <c r="C311" s="35" t="str">
        <f>VLOOKUP(Dataset[[#This Row],[ID Customer]],tbl_customers[],2,FALSE)</f>
        <v>Customer 9</v>
      </c>
      <c r="D311" s="35" t="str">
        <f>VLOOKUP(Dataset[[#This Row],[ID Customer]],tbl_customers[],3,FALSE)</f>
        <v>North America</v>
      </c>
      <c r="E311" s="35" t="str">
        <f>VLOOKUP(Dataset[[#This Row],[ID Customer]],tbl_customers[],4,FALSE)</f>
        <v>USA</v>
      </c>
      <c r="F311" s="35" t="s">
        <v>82</v>
      </c>
      <c r="G311" s="35" t="s">
        <v>73</v>
      </c>
      <c r="H311" s="37">
        <v>106023.17754936763</v>
      </c>
    </row>
    <row r="312" spans="1:8" ht="14.4" x14ac:dyDescent="0.55000000000000004">
      <c r="A312" s="36">
        <v>2018</v>
      </c>
      <c r="B312" s="35" t="s">
        <v>48</v>
      </c>
      <c r="C312" s="35" t="str">
        <f>VLOOKUP(Dataset[[#This Row],[ID Customer]],tbl_customers[],2,FALSE)</f>
        <v>Customer 9</v>
      </c>
      <c r="D312" s="35" t="str">
        <f>VLOOKUP(Dataset[[#This Row],[ID Customer]],tbl_customers[],3,FALSE)</f>
        <v>North America</v>
      </c>
      <c r="E312" s="35" t="str">
        <f>VLOOKUP(Dataset[[#This Row],[ID Customer]],tbl_customers[],4,FALSE)</f>
        <v>USA</v>
      </c>
      <c r="F312" s="35" t="s">
        <v>82</v>
      </c>
      <c r="G312" s="35" t="s">
        <v>74</v>
      </c>
      <c r="H312" s="37">
        <v>318069.5326481029</v>
      </c>
    </row>
    <row r="313" spans="1:8" ht="14.4" x14ac:dyDescent="0.55000000000000004">
      <c r="A313" s="36">
        <v>2018</v>
      </c>
      <c r="B313" s="35" t="s">
        <v>48</v>
      </c>
      <c r="C313" s="35" t="str">
        <f>VLOOKUP(Dataset[[#This Row],[ID Customer]],tbl_customers[],2,FALSE)</f>
        <v>Customer 9</v>
      </c>
      <c r="D313" s="35" t="str">
        <f>VLOOKUP(Dataset[[#This Row],[ID Customer]],tbl_customers[],3,FALSE)</f>
        <v>North America</v>
      </c>
      <c r="E313" s="35" t="str">
        <f>VLOOKUP(Dataset[[#This Row],[ID Customer]],tbl_customers[],4,FALSE)</f>
        <v>USA</v>
      </c>
      <c r="F313" s="35" t="s">
        <v>82</v>
      </c>
      <c r="G313" s="35" t="s">
        <v>75</v>
      </c>
      <c r="H313" s="37">
        <v>199573.04009292726</v>
      </c>
    </row>
    <row r="314" spans="1:8" ht="14.4" x14ac:dyDescent="0.55000000000000004">
      <c r="A314" s="36">
        <v>2018</v>
      </c>
      <c r="B314" s="35" t="s">
        <v>48</v>
      </c>
      <c r="C314" s="35" t="str">
        <f>VLOOKUP(Dataset[[#This Row],[ID Customer]],tbl_customers[],2,FALSE)</f>
        <v>Customer 9</v>
      </c>
      <c r="D314" s="35" t="str">
        <f>VLOOKUP(Dataset[[#This Row],[ID Customer]],tbl_customers[],3,FALSE)</f>
        <v>North America</v>
      </c>
      <c r="E314" s="35" t="str">
        <f>VLOOKUP(Dataset[[#This Row],[ID Customer]],tbl_customers[],4,FALSE)</f>
        <v>USA</v>
      </c>
      <c r="F314" s="35" t="s">
        <v>83</v>
      </c>
      <c r="G314" s="35" t="s">
        <v>76</v>
      </c>
      <c r="H314" s="37">
        <v>73343.092234150783</v>
      </c>
    </row>
    <row r="315" spans="1:8" ht="14.4" x14ac:dyDescent="0.55000000000000004">
      <c r="A315" s="36">
        <v>2018</v>
      </c>
      <c r="B315" s="35" t="s">
        <v>48</v>
      </c>
      <c r="C315" s="35" t="str">
        <f>VLOOKUP(Dataset[[#This Row],[ID Customer]],tbl_customers[],2,FALSE)</f>
        <v>Customer 9</v>
      </c>
      <c r="D315" s="35" t="str">
        <f>VLOOKUP(Dataset[[#This Row],[ID Customer]],tbl_customers[],3,FALSE)</f>
        <v>North America</v>
      </c>
      <c r="E315" s="35" t="str">
        <f>VLOOKUP(Dataset[[#This Row],[ID Customer]],tbl_customers[],4,FALSE)</f>
        <v>USA</v>
      </c>
      <c r="F315" s="35" t="s">
        <v>83</v>
      </c>
      <c r="G315" s="35" t="s">
        <v>77</v>
      </c>
      <c r="H315" s="37">
        <v>120492.22295610486</v>
      </c>
    </row>
    <row r="316" spans="1:8" ht="14.4" x14ac:dyDescent="0.55000000000000004">
      <c r="A316" s="36">
        <v>2018</v>
      </c>
      <c r="B316" s="35" t="s">
        <v>48</v>
      </c>
      <c r="C316" s="35" t="str">
        <f>VLOOKUP(Dataset[[#This Row],[ID Customer]],tbl_customers[],2,FALSE)</f>
        <v>Customer 9</v>
      </c>
      <c r="D316" s="35" t="str">
        <f>VLOOKUP(Dataset[[#This Row],[ID Customer]],tbl_customers[],3,FALSE)</f>
        <v>North America</v>
      </c>
      <c r="E316" s="35" t="str">
        <f>VLOOKUP(Dataset[[#This Row],[ID Customer]],tbl_customers[],4,FALSE)</f>
        <v>USA</v>
      </c>
      <c r="F316" s="35" t="s">
        <v>83</v>
      </c>
      <c r="G316" s="35" t="s">
        <v>78</v>
      </c>
      <c r="H316" s="37">
        <v>120492.22295610486</v>
      </c>
    </row>
    <row r="317" spans="1:8" ht="14.4" x14ac:dyDescent="0.55000000000000004">
      <c r="A317" s="36">
        <v>2018</v>
      </c>
      <c r="B317" s="35" t="s">
        <v>48</v>
      </c>
      <c r="C317" s="35" t="str">
        <f>VLOOKUP(Dataset[[#This Row],[ID Customer]],tbl_customers[],2,FALSE)</f>
        <v>Customer 9</v>
      </c>
      <c r="D317" s="35" t="str">
        <f>VLOOKUP(Dataset[[#This Row],[ID Customer]],tbl_customers[],3,FALSE)</f>
        <v>North America</v>
      </c>
      <c r="E317" s="35" t="str">
        <f>VLOOKUP(Dataset[[#This Row],[ID Customer]],tbl_customers[],4,FALSE)</f>
        <v>USA</v>
      </c>
      <c r="F317" s="35" t="s">
        <v>83</v>
      </c>
      <c r="G317" s="35" t="s">
        <v>79</v>
      </c>
      <c r="H317" s="37">
        <v>146686.18446830157</v>
      </c>
    </row>
    <row r="318" spans="1:8" ht="14.4" x14ac:dyDescent="0.55000000000000004">
      <c r="A318" s="36">
        <v>2018</v>
      </c>
      <c r="B318" s="35" t="s">
        <v>48</v>
      </c>
      <c r="C318" s="35" t="str">
        <f>VLOOKUP(Dataset[[#This Row],[ID Customer]],tbl_customers[],2,FALSE)</f>
        <v>Customer 9</v>
      </c>
      <c r="D318" s="35" t="str">
        <f>VLOOKUP(Dataset[[#This Row],[ID Customer]],tbl_customers[],3,FALSE)</f>
        <v>North America</v>
      </c>
      <c r="E318" s="35" t="str">
        <f>VLOOKUP(Dataset[[#This Row],[ID Customer]],tbl_customers[],4,FALSE)</f>
        <v>USA</v>
      </c>
      <c r="F318" s="35" t="s">
        <v>83</v>
      </c>
      <c r="G318" s="35" t="s">
        <v>80</v>
      </c>
      <c r="H318" s="37">
        <v>62865.507629272091</v>
      </c>
    </row>
    <row r="319" spans="1:8" ht="14.4" x14ac:dyDescent="0.55000000000000004">
      <c r="A319" s="36">
        <v>2018</v>
      </c>
      <c r="B319" s="35" t="s">
        <v>48</v>
      </c>
      <c r="C319" s="35" t="str">
        <f>VLOOKUP(Dataset[[#This Row],[ID Customer]],tbl_customers[],2,FALSE)</f>
        <v>Customer 9</v>
      </c>
      <c r="D319" s="35" t="str">
        <f>VLOOKUP(Dataset[[#This Row],[ID Customer]],tbl_customers[],3,FALSE)</f>
        <v>North America</v>
      </c>
      <c r="E319" s="35" t="str">
        <f>VLOOKUP(Dataset[[#This Row],[ID Customer]],tbl_customers[],4,FALSE)</f>
        <v>USA</v>
      </c>
      <c r="F319" s="35" t="s">
        <v>91</v>
      </c>
      <c r="G319" s="35" t="s">
        <v>81</v>
      </c>
      <c r="H319" s="37">
        <v>99786.520046463644</v>
      </c>
    </row>
    <row r="320" spans="1:8" ht="14.4" x14ac:dyDescent="0.55000000000000004">
      <c r="A320" s="36">
        <v>2019</v>
      </c>
      <c r="B320" s="35" t="s">
        <v>48</v>
      </c>
      <c r="C320" s="35" t="str">
        <f>VLOOKUP(Dataset[[#This Row],[ID Customer]],tbl_customers[],2,FALSE)</f>
        <v>Customer 9</v>
      </c>
      <c r="D320" s="35" t="str">
        <f>VLOOKUP(Dataset[[#This Row],[ID Customer]],tbl_customers[],3,FALSE)</f>
        <v>North America</v>
      </c>
      <c r="E320" s="35" t="str">
        <f>VLOOKUP(Dataset[[#This Row],[ID Customer]],tbl_customers[],4,FALSE)</f>
        <v>USA</v>
      </c>
      <c r="F320" s="35" t="s">
        <v>82</v>
      </c>
      <c r="G320" s="35" t="s">
        <v>73</v>
      </c>
      <c r="H320" s="37">
        <v>110608.80251386341</v>
      </c>
    </row>
    <row r="321" spans="1:8" ht="14.4" x14ac:dyDescent="0.55000000000000004">
      <c r="A321" s="36">
        <v>2019</v>
      </c>
      <c r="B321" s="35" t="s">
        <v>48</v>
      </c>
      <c r="C321" s="35" t="str">
        <f>VLOOKUP(Dataset[[#This Row],[ID Customer]],tbl_customers[],2,FALSE)</f>
        <v>Customer 9</v>
      </c>
      <c r="D321" s="35" t="str">
        <f>VLOOKUP(Dataset[[#This Row],[ID Customer]],tbl_customers[],3,FALSE)</f>
        <v>North America</v>
      </c>
      <c r="E321" s="35" t="str">
        <f>VLOOKUP(Dataset[[#This Row],[ID Customer]],tbl_customers[],4,FALSE)</f>
        <v>USA</v>
      </c>
      <c r="F321" s="35" t="s">
        <v>82</v>
      </c>
      <c r="G321" s="35" t="s">
        <v>74</v>
      </c>
      <c r="H321" s="37">
        <v>331826.40754159022</v>
      </c>
    </row>
    <row r="322" spans="1:8" ht="14.4" x14ac:dyDescent="0.55000000000000004">
      <c r="A322" s="36">
        <v>2019</v>
      </c>
      <c r="B322" s="35" t="s">
        <v>48</v>
      </c>
      <c r="C322" s="35" t="str">
        <f>VLOOKUP(Dataset[[#This Row],[ID Customer]],tbl_customers[],2,FALSE)</f>
        <v>Customer 9</v>
      </c>
      <c r="D322" s="35" t="str">
        <f>VLOOKUP(Dataset[[#This Row],[ID Customer]],tbl_customers[],3,FALSE)</f>
        <v>North America</v>
      </c>
      <c r="E322" s="35" t="str">
        <f>VLOOKUP(Dataset[[#This Row],[ID Customer]],tbl_customers[],4,FALSE)</f>
        <v>USA</v>
      </c>
      <c r="F322" s="35" t="s">
        <v>82</v>
      </c>
      <c r="G322" s="35" t="s">
        <v>75</v>
      </c>
      <c r="H322" s="37">
        <v>208204.80473197813</v>
      </c>
    </row>
    <row r="323" spans="1:8" ht="14.4" x14ac:dyDescent="0.55000000000000004">
      <c r="A323" s="36">
        <v>2019</v>
      </c>
      <c r="B323" s="35" t="s">
        <v>48</v>
      </c>
      <c r="C323" s="35" t="str">
        <f>VLOOKUP(Dataset[[#This Row],[ID Customer]],tbl_customers[],2,FALSE)</f>
        <v>Customer 9</v>
      </c>
      <c r="D323" s="35" t="str">
        <f>VLOOKUP(Dataset[[#This Row],[ID Customer]],tbl_customers[],3,FALSE)</f>
        <v>North America</v>
      </c>
      <c r="E323" s="35" t="str">
        <f>VLOOKUP(Dataset[[#This Row],[ID Customer]],tbl_customers[],4,FALSE)</f>
        <v>USA</v>
      </c>
      <c r="F323" s="35" t="s">
        <v>83</v>
      </c>
      <c r="G323" s="35" t="s">
        <v>76</v>
      </c>
      <c r="H323" s="37">
        <v>87371.659128597996</v>
      </c>
    </row>
    <row r="324" spans="1:8" ht="14.4" x14ac:dyDescent="0.55000000000000004">
      <c r="A324" s="36">
        <v>2019</v>
      </c>
      <c r="B324" s="35" t="s">
        <v>48</v>
      </c>
      <c r="C324" s="35" t="str">
        <f>VLOOKUP(Dataset[[#This Row],[ID Customer]],tbl_customers[],2,FALSE)</f>
        <v>Customer 9</v>
      </c>
      <c r="D324" s="35" t="str">
        <f>VLOOKUP(Dataset[[#This Row],[ID Customer]],tbl_customers[],3,FALSE)</f>
        <v>North America</v>
      </c>
      <c r="E324" s="35" t="str">
        <f>VLOOKUP(Dataset[[#This Row],[ID Customer]],tbl_customers[],4,FALSE)</f>
        <v>USA</v>
      </c>
      <c r="F324" s="35" t="s">
        <v>83</v>
      </c>
      <c r="G324" s="35" t="s">
        <v>77</v>
      </c>
      <c r="H324" s="37">
        <v>143539.15428269672</v>
      </c>
    </row>
    <row r="325" spans="1:8" ht="14.4" x14ac:dyDescent="0.55000000000000004">
      <c r="A325" s="36">
        <v>2019</v>
      </c>
      <c r="B325" s="35" t="s">
        <v>48</v>
      </c>
      <c r="C325" s="35" t="str">
        <f>VLOOKUP(Dataset[[#This Row],[ID Customer]],tbl_customers[],2,FALSE)</f>
        <v>Customer 9</v>
      </c>
      <c r="D325" s="35" t="str">
        <f>VLOOKUP(Dataset[[#This Row],[ID Customer]],tbl_customers[],3,FALSE)</f>
        <v>North America</v>
      </c>
      <c r="E325" s="35" t="str">
        <f>VLOOKUP(Dataset[[#This Row],[ID Customer]],tbl_customers[],4,FALSE)</f>
        <v>USA</v>
      </c>
      <c r="F325" s="35" t="s">
        <v>83</v>
      </c>
      <c r="G325" s="35" t="s">
        <v>78</v>
      </c>
      <c r="H325" s="37">
        <v>143539.15428269672</v>
      </c>
    </row>
    <row r="326" spans="1:8" ht="14.4" x14ac:dyDescent="0.55000000000000004">
      <c r="A326" s="36">
        <v>2019</v>
      </c>
      <c r="B326" s="35" t="s">
        <v>48</v>
      </c>
      <c r="C326" s="35" t="str">
        <f>VLOOKUP(Dataset[[#This Row],[ID Customer]],tbl_customers[],2,FALSE)</f>
        <v>Customer 9</v>
      </c>
      <c r="D326" s="35" t="str">
        <f>VLOOKUP(Dataset[[#This Row],[ID Customer]],tbl_customers[],3,FALSE)</f>
        <v>North America</v>
      </c>
      <c r="E326" s="35" t="str">
        <f>VLOOKUP(Dataset[[#This Row],[ID Customer]],tbl_customers[],4,FALSE)</f>
        <v>USA</v>
      </c>
      <c r="F326" s="35" t="s">
        <v>83</v>
      </c>
      <c r="G326" s="35" t="s">
        <v>79</v>
      </c>
      <c r="H326" s="37">
        <v>174743.31825719599</v>
      </c>
    </row>
    <row r="327" spans="1:8" ht="14.4" x14ac:dyDescent="0.55000000000000004">
      <c r="A327" s="36">
        <v>2019</v>
      </c>
      <c r="B327" s="35" t="s">
        <v>48</v>
      </c>
      <c r="C327" s="35" t="str">
        <f>VLOOKUP(Dataset[[#This Row],[ID Customer]],tbl_customers[],2,FALSE)</f>
        <v>Customer 9</v>
      </c>
      <c r="D327" s="35" t="str">
        <f>VLOOKUP(Dataset[[#This Row],[ID Customer]],tbl_customers[],3,FALSE)</f>
        <v>North America</v>
      </c>
      <c r="E327" s="35" t="str">
        <f>VLOOKUP(Dataset[[#This Row],[ID Customer]],tbl_customers[],4,FALSE)</f>
        <v>USA</v>
      </c>
      <c r="F327" s="35" t="s">
        <v>83</v>
      </c>
      <c r="G327" s="35" t="s">
        <v>80</v>
      </c>
      <c r="H327" s="37">
        <v>74889.993538798284</v>
      </c>
    </row>
    <row r="328" spans="1:8" ht="14.4" x14ac:dyDescent="0.55000000000000004">
      <c r="A328" s="36">
        <v>2019</v>
      </c>
      <c r="B328" s="35" t="s">
        <v>48</v>
      </c>
      <c r="C328" s="35" t="str">
        <f>VLOOKUP(Dataset[[#This Row],[ID Customer]],tbl_customers[],2,FALSE)</f>
        <v>Customer 9</v>
      </c>
      <c r="D328" s="35" t="str">
        <f>VLOOKUP(Dataset[[#This Row],[ID Customer]],tbl_customers[],3,FALSE)</f>
        <v>North America</v>
      </c>
      <c r="E328" s="35" t="str">
        <f>VLOOKUP(Dataset[[#This Row],[ID Customer]],tbl_customers[],4,FALSE)</f>
        <v>USA</v>
      </c>
      <c r="F328" s="35" t="s">
        <v>91</v>
      </c>
      <c r="G328" s="35" t="s">
        <v>81</v>
      </c>
      <c r="H328" s="37">
        <v>53113.470594892395</v>
      </c>
    </row>
    <row r="329" spans="1:8" ht="14.4" x14ac:dyDescent="0.55000000000000004">
      <c r="A329" s="36">
        <v>2016</v>
      </c>
      <c r="B329" s="35" t="s">
        <v>84</v>
      </c>
      <c r="C329" s="35" t="str">
        <f>VLOOKUP(Dataset[[#This Row],[ID Customer]],tbl_customers[],2,FALSE)</f>
        <v>Customer 10</v>
      </c>
      <c r="D329" s="35" t="str">
        <f>VLOOKUP(Dataset[[#This Row],[ID Customer]],tbl_customers[],3,FALSE)</f>
        <v>Apac</v>
      </c>
      <c r="E329" s="35" t="str">
        <f>VLOOKUP(Dataset[[#This Row],[ID Customer]],tbl_customers[],4,FALSE)</f>
        <v>China</v>
      </c>
      <c r="F329" s="35" t="s">
        <v>82</v>
      </c>
      <c r="G329" s="35" t="s">
        <v>73</v>
      </c>
      <c r="H329" s="37">
        <v>0</v>
      </c>
    </row>
    <row r="330" spans="1:8" ht="14.4" x14ac:dyDescent="0.55000000000000004">
      <c r="A330" s="36">
        <v>2016</v>
      </c>
      <c r="B330" s="35" t="s">
        <v>84</v>
      </c>
      <c r="C330" s="35" t="str">
        <f>VLOOKUP(Dataset[[#This Row],[ID Customer]],tbl_customers[],2,FALSE)</f>
        <v>Customer 10</v>
      </c>
      <c r="D330" s="35" t="str">
        <f>VLOOKUP(Dataset[[#This Row],[ID Customer]],tbl_customers[],3,FALSE)</f>
        <v>Apac</v>
      </c>
      <c r="E330" s="35" t="str">
        <f>VLOOKUP(Dataset[[#This Row],[ID Customer]],tbl_customers[],4,FALSE)</f>
        <v>China</v>
      </c>
      <c r="F330" s="35" t="s">
        <v>82</v>
      </c>
      <c r="G330" s="35" t="s">
        <v>74</v>
      </c>
      <c r="H330" s="37">
        <v>0</v>
      </c>
    </row>
    <row r="331" spans="1:8" ht="14.4" x14ac:dyDescent="0.55000000000000004">
      <c r="A331" s="36">
        <v>2016</v>
      </c>
      <c r="B331" s="35" t="s">
        <v>84</v>
      </c>
      <c r="C331" s="35" t="str">
        <f>VLOOKUP(Dataset[[#This Row],[ID Customer]],tbl_customers[],2,FALSE)</f>
        <v>Customer 10</v>
      </c>
      <c r="D331" s="35" t="str">
        <f>VLOOKUP(Dataset[[#This Row],[ID Customer]],tbl_customers[],3,FALSE)</f>
        <v>Apac</v>
      </c>
      <c r="E331" s="35" t="str">
        <f>VLOOKUP(Dataset[[#This Row],[ID Customer]],tbl_customers[],4,FALSE)</f>
        <v>China</v>
      </c>
      <c r="F331" s="35" t="s">
        <v>82</v>
      </c>
      <c r="G331" s="35" t="s">
        <v>75</v>
      </c>
      <c r="H331" s="37">
        <v>0</v>
      </c>
    </row>
    <row r="332" spans="1:8" ht="14.4" x14ac:dyDescent="0.55000000000000004">
      <c r="A332" s="36">
        <v>2016</v>
      </c>
      <c r="B332" s="35" t="s">
        <v>84</v>
      </c>
      <c r="C332" s="35" t="str">
        <f>VLOOKUP(Dataset[[#This Row],[ID Customer]],tbl_customers[],2,FALSE)</f>
        <v>Customer 10</v>
      </c>
      <c r="D332" s="35" t="str">
        <f>VLOOKUP(Dataset[[#This Row],[ID Customer]],tbl_customers[],3,FALSE)</f>
        <v>Apac</v>
      </c>
      <c r="E332" s="35" t="str">
        <f>VLOOKUP(Dataset[[#This Row],[ID Customer]],tbl_customers[],4,FALSE)</f>
        <v>China</v>
      </c>
      <c r="F332" s="35" t="s">
        <v>83</v>
      </c>
      <c r="G332" s="35" t="s">
        <v>76</v>
      </c>
      <c r="H332" s="37">
        <v>0</v>
      </c>
    </row>
    <row r="333" spans="1:8" ht="14.4" x14ac:dyDescent="0.55000000000000004">
      <c r="A333" s="36">
        <v>2016</v>
      </c>
      <c r="B333" s="35" t="s">
        <v>84</v>
      </c>
      <c r="C333" s="35" t="str">
        <f>VLOOKUP(Dataset[[#This Row],[ID Customer]],tbl_customers[],2,FALSE)</f>
        <v>Customer 10</v>
      </c>
      <c r="D333" s="35" t="str">
        <f>VLOOKUP(Dataset[[#This Row],[ID Customer]],tbl_customers[],3,FALSE)</f>
        <v>Apac</v>
      </c>
      <c r="E333" s="35" t="str">
        <f>VLOOKUP(Dataset[[#This Row],[ID Customer]],tbl_customers[],4,FALSE)</f>
        <v>China</v>
      </c>
      <c r="F333" s="35" t="s">
        <v>83</v>
      </c>
      <c r="G333" s="35" t="s">
        <v>77</v>
      </c>
      <c r="H333" s="37">
        <v>0</v>
      </c>
    </row>
    <row r="334" spans="1:8" ht="14.4" x14ac:dyDescent="0.55000000000000004">
      <c r="A334" s="36">
        <v>2016</v>
      </c>
      <c r="B334" s="35" t="s">
        <v>84</v>
      </c>
      <c r="C334" s="35" t="str">
        <f>VLOOKUP(Dataset[[#This Row],[ID Customer]],tbl_customers[],2,FALSE)</f>
        <v>Customer 10</v>
      </c>
      <c r="D334" s="35" t="str">
        <f>VLOOKUP(Dataset[[#This Row],[ID Customer]],tbl_customers[],3,FALSE)</f>
        <v>Apac</v>
      </c>
      <c r="E334" s="35" t="str">
        <f>VLOOKUP(Dataset[[#This Row],[ID Customer]],tbl_customers[],4,FALSE)</f>
        <v>China</v>
      </c>
      <c r="F334" s="35" t="s">
        <v>83</v>
      </c>
      <c r="G334" s="35" t="s">
        <v>78</v>
      </c>
      <c r="H334" s="37">
        <v>0</v>
      </c>
    </row>
    <row r="335" spans="1:8" ht="14.4" x14ac:dyDescent="0.55000000000000004">
      <c r="A335" s="36">
        <v>2016</v>
      </c>
      <c r="B335" s="35" t="s">
        <v>84</v>
      </c>
      <c r="C335" s="35" t="str">
        <f>VLOOKUP(Dataset[[#This Row],[ID Customer]],tbl_customers[],2,FALSE)</f>
        <v>Customer 10</v>
      </c>
      <c r="D335" s="35" t="str">
        <f>VLOOKUP(Dataset[[#This Row],[ID Customer]],tbl_customers[],3,FALSE)</f>
        <v>Apac</v>
      </c>
      <c r="E335" s="35" t="str">
        <f>VLOOKUP(Dataset[[#This Row],[ID Customer]],tbl_customers[],4,FALSE)</f>
        <v>China</v>
      </c>
      <c r="F335" s="35" t="s">
        <v>83</v>
      </c>
      <c r="G335" s="35" t="s">
        <v>79</v>
      </c>
      <c r="H335" s="37">
        <v>0</v>
      </c>
    </row>
    <row r="336" spans="1:8" ht="14.4" x14ac:dyDescent="0.55000000000000004">
      <c r="A336" s="36">
        <v>2016</v>
      </c>
      <c r="B336" s="35" t="s">
        <v>84</v>
      </c>
      <c r="C336" s="35" t="str">
        <f>VLOOKUP(Dataset[[#This Row],[ID Customer]],tbl_customers[],2,FALSE)</f>
        <v>Customer 10</v>
      </c>
      <c r="D336" s="35" t="str">
        <f>VLOOKUP(Dataset[[#This Row],[ID Customer]],tbl_customers[],3,FALSE)</f>
        <v>Apac</v>
      </c>
      <c r="E336" s="35" t="str">
        <f>VLOOKUP(Dataset[[#This Row],[ID Customer]],tbl_customers[],4,FALSE)</f>
        <v>China</v>
      </c>
      <c r="F336" s="35" t="s">
        <v>83</v>
      </c>
      <c r="G336" s="35" t="s">
        <v>80</v>
      </c>
      <c r="H336" s="37">
        <v>0</v>
      </c>
    </row>
    <row r="337" spans="1:8" ht="14.4" x14ac:dyDescent="0.55000000000000004">
      <c r="A337" s="36">
        <v>2016</v>
      </c>
      <c r="B337" s="35" t="s">
        <v>84</v>
      </c>
      <c r="C337" s="35" t="str">
        <f>VLOOKUP(Dataset[[#This Row],[ID Customer]],tbl_customers[],2,FALSE)</f>
        <v>Customer 10</v>
      </c>
      <c r="D337" s="35" t="str">
        <f>VLOOKUP(Dataset[[#This Row],[ID Customer]],tbl_customers[],3,FALSE)</f>
        <v>Apac</v>
      </c>
      <c r="E337" s="35" t="str">
        <f>VLOOKUP(Dataset[[#This Row],[ID Customer]],tbl_customers[],4,FALSE)</f>
        <v>China</v>
      </c>
      <c r="F337" s="35" t="s">
        <v>91</v>
      </c>
      <c r="G337" s="35" t="s">
        <v>81</v>
      </c>
      <c r="H337" s="37">
        <v>0</v>
      </c>
    </row>
    <row r="338" spans="1:8" ht="14.4" x14ac:dyDescent="0.55000000000000004">
      <c r="A338" s="36">
        <v>2017</v>
      </c>
      <c r="B338" s="35" t="s">
        <v>84</v>
      </c>
      <c r="C338" s="35" t="str">
        <f>VLOOKUP(Dataset[[#This Row],[ID Customer]],tbl_customers[],2,FALSE)</f>
        <v>Customer 10</v>
      </c>
      <c r="D338" s="35" t="str">
        <f>VLOOKUP(Dataset[[#This Row],[ID Customer]],tbl_customers[],3,FALSE)</f>
        <v>Apac</v>
      </c>
      <c r="E338" s="35" t="str">
        <f>VLOOKUP(Dataset[[#This Row],[ID Customer]],tbl_customers[],4,FALSE)</f>
        <v>China</v>
      </c>
      <c r="F338" s="35" t="s">
        <v>82</v>
      </c>
      <c r="G338" s="35" t="s">
        <v>73</v>
      </c>
      <c r="H338" s="37">
        <v>0</v>
      </c>
    </row>
    <row r="339" spans="1:8" ht="14.4" x14ac:dyDescent="0.55000000000000004">
      <c r="A339" s="36">
        <v>2017</v>
      </c>
      <c r="B339" s="35" t="s">
        <v>84</v>
      </c>
      <c r="C339" s="35" t="str">
        <f>VLOOKUP(Dataset[[#This Row],[ID Customer]],tbl_customers[],2,FALSE)</f>
        <v>Customer 10</v>
      </c>
      <c r="D339" s="35" t="str">
        <f>VLOOKUP(Dataset[[#This Row],[ID Customer]],tbl_customers[],3,FALSE)</f>
        <v>Apac</v>
      </c>
      <c r="E339" s="35" t="str">
        <f>VLOOKUP(Dataset[[#This Row],[ID Customer]],tbl_customers[],4,FALSE)</f>
        <v>China</v>
      </c>
      <c r="F339" s="35" t="s">
        <v>82</v>
      </c>
      <c r="G339" s="35" t="s">
        <v>74</v>
      </c>
      <c r="H339" s="37">
        <v>0</v>
      </c>
    </row>
    <row r="340" spans="1:8" ht="14.4" x14ac:dyDescent="0.55000000000000004">
      <c r="A340" s="36">
        <v>2017</v>
      </c>
      <c r="B340" s="35" t="s">
        <v>84</v>
      </c>
      <c r="C340" s="35" t="str">
        <f>VLOOKUP(Dataset[[#This Row],[ID Customer]],tbl_customers[],2,FALSE)</f>
        <v>Customer 10</v>
      </c>
      <c r="D340" s="35" t="str">
        <f>VLOOKUP(Dataset[[#This Row],[ID Customer]],tbl_customers[],3,FALSE)</f>
        <v>Apac</v>
      </c>
      <c r="E340" s="35" t="str">
        <f>VLOOKUP(Dataset[[#This Row],[ID Customer]],tbl_customers[],4,FALSE)</f>
        <v>China</v>
      </c>
      <c r="F340" s="35" t="s">
        <v>82</v>
      </c>
      <c r="G340" s="35" t="s">
        <v>75</v>
      </c>
      <c r="H340" s="37">
        <v>0</v>
      </c>
    </row>
    <row r="341" spans="1:8" ht="14.4" x14ac:dyDescent="0.55000000000000004">
      <c r="A341" s="36">
        <v>2017</v>
      </c>
      <c r="B341" s="35" t="s">
        <v>84</v>
      </c>
      <c r="C341" s="35" t="str">
        <f>VLOOKUP(Dataset[[#This Row],[ID Customer]],tbl_customers[],2,FALSE)</f>
        <v>Customer 10</v>
      </c>
      <c r="D341" s="35" t="str">
        <f>VLOOKUP(Dataset[[#This Row],[ID Customer]],tbl_customers[],3,FALSE)</f>
        <v>Apac</v>
      </c>
      <c r="E341" s="35" t="str">
        <f>VLOOKUP(Dataset[[#This Row],[ID Customer]],tbl_customers[],4,FALSE)</f>
        <v>China</v>
      </c>
      <c r="F341" s="35" t="s">
        <v>83</v>
      </c>
      <c r="G341" s="35" t="s">
        <v>76</v>
      </c>
      <c r="H341" s="37">
        <v>0</v>
      </c>
    </row>
    <row r="342" spans="1:8" ht="14.4" x14ac:dyDescent="0.55000000000000004">
      <c r="A342" s="36">
        <v>2017</v>
      </c>
      <c r="B342" s="35" t="s">
        <v>84</v>
      </c>
      <c r="C342" s="35" t="str">
        <f>VLOOKUP(Dataset[[#This Row],[ID Customer]],tbl_customers[],2,FALSE)</f>
        <v>Customer 10</v>
      </c>
      <c r="D342" s="35" t="str">
        <f>VLOOKUP(Dataset[[#This Row],[ID Customer]],tbl_customers[],3,FALSE)</f>
        <v>Apac</v>
      </c>
      <c r="E342" s="35" t="str">
        <f>VLOOKUP(Dataset[[#This Row],[ID Customer]],tbl_customers[],4,FALSE)</f>
        <v>China</v>
      </c>
      <c r="F342" s="35" t="s">
        <v>83</v>
      </c>
      <c r="G342" s="35" t="s">
        <v>77</v>
      </c>
      <c r="H342" s="37">
        <v>0</v>
      </c>
    </row>
    <row r="343" spans="1:8" ht="14.4" x14ac:dyDescent="0.55000000000000004">
      <c r="A343" s="36">
        <v>2017</v>
      </c>
      <c r="B343" s="35" t="s">
        <v>84</v>
      </c>
      <c r="C343" s="35" t="str">
        <f>VLOOKUP(Dataset[[#This Row],[ID Customer]],tbl_customers[],2,FALSE)</f>
        <v>Customer 10</v>
      </c>
      <c r="D343" s="35" t="str">
        <f>VLOOKUP(Dataset[[#This Row],[ID Customer]],tbl_customers[],3,FALSE)</f>
        <v>Apac</v>
      </c>
      <c r="E343" s="35" t="str">
        <f>VLOOKUP(Dataset[[#This Row],[ID Customer]],tbl_customers[],4,FALSE)</f>
        <v>China</v>
      </c>
      <c r="F343" s="35" t="s">
        <v>83</v>
      </c>
      <c r="G343" s="35" t="s">
        <v>78</v>
      </c>
      <c r="H343" s="37">
        <v>0</v>
      </c>
    </row>
    <row r="344" spans="1:8" ht="14.4" x14ac:dyDescent="0.55000000000000004">
      <c r="A344" s="36">
        <v>2017</v>
      </c>
      <c r="B344" s="35" t="s">
        <v>84</v>
      </c>
      <c r="C344" s="35" t="str">
        <f>VLOOKUP(Dataset[[#This Row],[ID Customer]],tbl_customers[],2,FALSE)</f>
        <v>Customer 10</v>
      </c>
      <c r="D344" s="35" t="str">
        <f>VLOOKUP(Dataset[[#This Row],[ID Customer]],tbl_customers[],3,FALSE)</f>
        <v>Apac</v>
      </c>
      <c r="E344" s="35" t="str">
        <f>VLOOKUP(Dataset[[#This Row],[ID Customer]],tbl_customers[],4,FALSE)</f>
        <v>China</v>
      </c>
      <c r="F344" s="35" t="s">
        <v>83</v>
      </c>
      <c r="G344" s="35" t="s">
        <v>79</v>
      </c>
      <c r="H344" s="37">
        <v>0</v>
      </c>
    </row>
    <row r="345" spans="1:8" ht="14.4" x14ac:dyDescent="0.55000000000000004">
      <c r="A345" s="36">
        <v>2017</v>
      </c>
      <c r="B345" s="35" t="s">
        <v>84</v>
      </c>
      <c r="C345" s="35" t="str">
        <f>VLOOKUP(Dataset[[#This Row],[ID Customer]],tbl_customers[],2,FALSE)</f>
        <v>Customer 10</v>
      </c>
      <c r="D345" s="35" t="str">
        <f>VLOOKUP(Dataset[[#This Row],[ID Customer]],tbl_customers[],3,FALSE)</f>
        <v>Apac</v>
      </c>
      <c r="E345" s="35" t="str">
        <f>VLOOKUP(Dataset[[#This Row],[ID Customer]],tbl_customers[],4,FALSE)</f>
        <v>China</v>
      </c>
      <c r="F345" s="35" t="s">
        <v>83</v>
      </c>
      <c r="G345" s="35" t="s">
        <v>80</v>
      </c>
      <c r="H345" s="37">
        <v>0</v>
      </c>
    </row>
    <row r="346" spans="1:8" ht="14.4" x14ac:dyDescent="0.55000000000000004">
      <c r="A346" s="36">
        <v>2017</v>
      </c>
      <c r="B346" s="35" t="s">
        <v>84</v>
      </c>
      <c r="C346" s="35" t="str">
        <f>VLOOKUP(Dataset[[#This Row],[ID Customer]],tbl_customers[],2,FALSE)</f>
        <v>Customer 10</v>
      </c>
      <c r="D346" s="35" t="str">
        <f>VLOOKUP(Dataset[[#This Row],[ID Customer]],tbl_customers[],3,FALSE)</f>
        <v>Apac</v>
      </c>
      <c r="E346" s="35" t="str">
        <f>VLOOKUP(Dataset[[#This Row],[ID Customer]],tbl_customers[],4,FALSE)</f>
        <v>China</v>
      </c>
      <c r="F346" s="35" t="s">
        <v>91</v>
      </c>
      <c r="G346" s="35" t="s">
        <v>81</v>
      </c>
      <c r="H346" s="37">
        <v>0</v>
      </c>
    </row>
    <row r="347" spans="1:8" ht="14.4" x14ac:dyDescent="0.55000000000000004">
      <c r="A347" s="36">
        <v>2018</v>
      </c>
      <c r="B347" s="35" t="s">
        <v>84</v>
      </c>
      <c r="C347" s="35" t="str">
        <f>VLOOKUP(Dataset[[#This Row],[ID Customer]],tbl_customers[],2,FALSE)</f>
        <v>Customer 10</v>
      </c>
      <c r="D347" s="35" t="str">
        <f>VLOOKUP(Dataset[[#This Row],[ID Customer]],tbl_customers[],3,FALSE)</f>
        <v>Apac</v>
      </c>
      <c r="E347" s="35" t="str">
        <f>VLOOKUP(Dataset[[#This Row],[ID Customer]],tbl_customers[],4,FALSE)</f>
        <v>China</v>
      </c>
      <c r="F347" s="35" t="s">
        <v>82</v>
      </c>
      <c r="G347" s="35" t="s">
        <v>73</v>
      </c>
      <c r="H347" s="37">
        <v>0</v>
      </c>
    </row>
    <row r="348" spans="1:8" ht="14.4" x14ac:dyDescent="0.55000000000000004">
      <c r="A348" s="36">
        <v>2018</v>
      </c>
      <c r="B348" s="35" t="s">
        <v>84</v>
      </c>
      <c r="C348" s="35" t="str">
        <f>VLOOKUP(Dataset[[#This Row],[ID Customer]],tbl_customers[],2,FALSE)</f>
        <v>Customer 10</v>
      </c>
      <c r="D348" s="35" t="str">
        <f>VLOOKUP(Dataset[[#This Row],[ID Customer]],tbl_customers[],3,FALSE)</f>
        <v>Apac</v>
      </c>
      <c r="E348" s="35" t="str">
        <f>VLOOKUP(Dataset[[#This Row],[ID Customer]],tbl_customers[],4,FALSE)</f>
        <v>China</v>
      </c>
      <c r="F348" s="35" t="s">
        <v>82</v>
      </c>
      <c r="G348" s="35" t="s">
        <v>74</v>
      </c>
      <c r="H348" s="37">
        <v>0</v>
      </c>
    </row>
    <row r="349" spans="1:8" ht="14.4" x14ac:dyDescent="0.55000000000000004">
      <c r="A349" s="36">
        <v>2018</v>
      </c>
      <c r="B349" s="35" t="s">
        <v>84</v>
      </c>
      <c r="C349" s="35" t="str">
        <f>VLOOKUP(Dataset[[#This Row],[ID Customer]],tbl_customers[],2,FALSE)</f>
        <v>Customer 10</v>
      </c>
      <c r="D349" s="35" t="str">
        <f>VLOOKUP(Dataset[[#This Row],[ID Customer]],tbl_customers[],3,FALSE)</f>
        <v>Apac</v>
      </c>
      <c r="E349" s="35" t="str">
        <f>VLOOKUP(Dataset[[#This Row],[ID Customer]],tbl_customers[],4,FALSE)</f>
        <v>China</v>
      </c>
      <c r="F349" s="35" t="s">
        <v>82</v>
      </c>
      <c r="G349" s="35" t="s">
        <v>75</v>
      </c>
      <c r="H349" s="37">
        <v>0</v>
      </c>
    </row>
    <row r="350" spans="1:8" ht="14.4" x14ac:dyDescent="0.55000000000000004">
      <c r="A350" s="36">
        <v>2018</v>
      </c>
      <c r="B350" s="35" t="s">
        <v>84</v>
      </c>
      <c r="C350" s="35" t="str">
        <f>VLOOKUP(Dataset[[#This Row],[ID Customer]],tbl_customers[],2,FALSE)</f>
        <v>Customer 10</v>
      </c>
      <c r="D350" s="35" t="str">
        <f>VLOOKUP(Dataset[[#This Row],[ID Customer]],tbl_customers[],3,FALSE)</f>
        <v>Apac</v>
      </c>
      <c r="E350" s="35" t="str">
        <f>VLOOKUP(Dataset[[#This Row],[ID Customer]],tbl_customers[],4,FALSE)</f>
        <v>China</v>
      </c>
      <c r="F350" s="35" t="s">
        <v>83</v>
      </c>
      <c r="G350" s="35" t="s">
        <v>76</v>
      </c>
      <c r="H350" s="37">
        <v>0</v>
      </c>
    </row>
    <row r="351" spans="1:8" ht="14.4" x14ac:dyDescent="0.55000000000000004">
      <c r="A351" s="36">
        <v>2018</v>
      </c>
      <c r="B351" s="35" t="s">
        <v>84</v>
      </c>
      <c r="C351" s="35" t="str">
        <f>VLOOKUP(Dataset[[#This Row],[ID Customer]],tbl_customers[],2,FALSE)</f>
        <v>Customer 10</v>
      </c>
      <c r="D351" s="35" t="str">
        <f>VLOOKUP(Dataset[[#This Row],[ID Customer]],tbl_customers[],3,FALSE)</f>
        <v>Apac</v>
      </c>
      <c r="E351" s="35" t="str">
        <f>VLOOKUP(Dataset[[#This Row],[ID Customer]],tbl_customers[],4,FALSE)</f>
        <v>China</v>
      </c>
      <c r="F351" s="35" t="s">
        <v>83</v>
      </c>
      <c r="G351" s="35" t="s">
        <v>77</v>
      </c>
      <c r="H351" s="37">
        <v>0</v>
      </c>
    </row>
    <row r="352" spans="1:8" ht="14.4" x14ac:dyDescent="0.55000000000000004">
      <c r="A352" s="36">
        <v>2018</v>
      </c>
      <c r="B352" s="35" t="s">
        <v>84</v>
      </c>
      <c r="C352" s="35" t="str">
        <f>VLOOKUP(Dataset[[#This Row],[ID Customer]],tbl_customers[],2,FALSE)</f>
        <v>Customer 10</v>
      </c>
      <c r="D352" s="35" t="str">
        <f>VLOOKUP(Dataset[[#This Row],[ID Customer]],tbl_customers[],3,FALSE)</f>
        <v>Apac</v>
      </c>
      <c r="E352" s="35" t="str">
        <f>VLOOKUP(Dataset[[#This Row],[ID Customer]],tbl_customers[],4,FALSE)</f>
        <v>China</v>
      </c>
      <c r="F352" s="35" t="s">
        <v>83</v>
      </c>
      <c r="G352" s="35" t="s">
        <v>78</v>
      </c>
      <c r="H352" s="37">
        <v>0</v>
      </c>
    </row>
    <row r="353" spans="1:8" ht="14.4" x14ac:dyDescent="0.55000000000000004">
      <c r="A353" s="36">
        <v>2018</v>
      </c>
      <c r="B353" s="35" t="s">
        <v>84</v>
      </c>
      <c r="C353" s="35" t="str">
        <f>VLOOKUP(Dataset[[#This Row],[ID Customer]],tbl_customers[],2,FALSE)</f>
        <v>Customer 10</v>
      </c>
      <c r="D353" s="35" t="str">
        <f>VLOOKUP(Dataset[[#This Row],[ID Customer]],tbl_customers[],3,FALSE)</f>
        <v>Apac</v>
      </c>
      <c r="E353" s="35" t="str">
        <f>VLOOKUP(Dataset[[#This Row],[ID Customer]],tbl_customers[],4,FALSE)</f>
        <v>China</v>
      </c>
      <c r="F353" s="35" t="s">
        <v>83</v>
      </c>
      <c r="G353" s="35" t="s">
        <v>79</v>
      </c>
      <c r="H353" s="37">
        <v>0</v>
      </c>
    </row>
    <row r="354" spans="1:8" ht="14.4" x14ac:dyDescent="0.55000000000000004">
      <c r="A354" s="36">
        <v>2018</v>
      </c>
      <c r="B354" s="35" t="s">
        <v>84</v>
      </c>
      <c r="C354" s="35" t="str">
        <f>VLOOKUP(Dataset[[#This Row],[ID Customer]],tbl_customers[],2,FALSE)</f>
        <v>Customer 10</v>
      </c>
      <c r="D354" s="35" t="str">
        <f>VLOOKUP(Dataset[[#This Row],[ID Customer]],tbl_customers[],3,FALSE)</f>
        <v>Apac</v>
      </c>
      <c r="E354" s="35" t="str">
        <f>VLOOKUP(Dataset[[#This Row],[ID Customer]],tbl_customers[],4,FALSE)</f>
        <v>China</v>
      </c>
      <c r="F354" s="35" t="s">
        <v>83</v>
      </c>
      <c r="G354" s="35" t="s">
        <v>80</v>
      </c>
      <c r="H354" s="37">
        <v>0</v>
      </c>
    </row>
    <row r="355" spans="1:8" ht="14.4" x14ac:dyDescent="0.55000000000000004">
      <c r="A355" s="36">
        <v>2018</v>
      </c>
      <c r="B355" s="35" t="s">
        <v>84</v>
      </c>
      <c r="C355" s="35" t="str">
        <f>VLOOKUP(Dataset[[#This Row],[ID Customer]],tbl_customers[],2,FALSE)</f>
        <v>Customer 10</v>
      </c>
      <c r="D355" s="35" t="str">
        <f>VLOOKUP(Dataset[[#This Row],[ID Customer]],tbl_customers[],3,FALSE)</f>
        <v>Apac</v>
      </c>
      <c r="E355" s="35" t="str">
        <f>VLOOKUP(Dataset[[#This Row],[ID Customer]],tbl_customers[],4,FALSE)</f>
        <v>China</v>
      </c>
      <c r="F355" s="35" t="s">
        <v>91</v>
      </c>
      <c r="G355" s="35" t="s">
        <v>81</v>
      </c>
      <c r="H355" s="37">
        <v>0</v>
      </c>
    </row>
    <row r="356" spans="1:8" ht="14.4" x14ac:dyDescent="0.55000000000000004">
      <c r="A356" s="36">
        <v>2019</v>
      </c>
      <c r="B356" s="35" t="s">
        <v>84</v>
      </c>
      <c r="C356" s="35" t="str">
        <f>VLOOKUP(Dataset[[#This Row],[ID Customer]],tbl_customers[],2,FALSE)</f>
        <v>Customer 10</v>
      </c>
      <c r="D356" s="35" t="str">
        <f>VLOOKUP(Dataset[[#This Row],[ID Customer]],tbl_customers[],3,FALSE)</f>
        <v>Apac</v>
      </c>
      <c r="E356" s="35" t="str">
        <f>VLOOKUP(Dataset[[#This Row],[ID Customer]],tbl_customers[],4,FALSE)</f>
        <v>China</v>
      </c>
      <c r="F356" s="35" t="s">
        <v>82</v>
      </c>
      <c r="G356" s="35" t="s">
        <v>73</v>
      </c>
      <c r="H356" s="37">
        <v>39950</v>
      </c>
    </row>
    <row r="357" spans="1:8" ht="14.4" x14ac:dyDescent="0.55000000000000004">
      <c r="A357" s="36">
        <v>2019</v>
      </c>
      <c r="B357" s="35" t="s">
        <v>84</v>
      </c>
      <c r="C357" s="35" t="str">
        <f>VLOOKUP(Dataset[[#This Row],[ID Customer]],tbl_customers[],2,FALSE)</f>
        <v>Customer 10</v>
      </c>
      <c r="D357" s="35" t="str">
        <f>VLOOKUP(Dataset[[#This Row],[ID Customer]],tbl_customers[],3,FALSE)</f>
        <v>Apac</v>
      </c>
      <c r="E357" s="35" t="str">
        <f>VLOOKUP(Dataset[[#This Row],[ID Customer]],tbl_customers[],4,FALSE)</f>
        <v>China</v>
      </c>
      <c r="F357" s="35" t="s">
        <v>82</v>
      </c>
      <c r="G357" s="35" t="s">
        <v>74</v>
      </c>
      <c r="H357" s="37">
        <v>119850</v>
      </c>
    </row>
    <row r="358" spans="1:8" ht="14.4" x14ac:dyDescent="0.55000000000000004">
      <c r="A358" s="36">
        <v>2019</v>
      </c>
      <c r="B358" s="35" t="s">
        <v>84</v>
      </c>
      <c r="C358" s="35" t="str">
        <f>VLOOKUP(Dataset[[#This Row],[ID Customer]],tbl_customers[],2,FALSE)</f>
        <v>Customer 10</v>
      </c>
      <c r="D358" s="35" t="str">
        <f>VLOOKUP(Dataset[[#This Row],[ID Customer]],tbl_customers[],3,FALSE)</f>
        <v>Apac</v>
      </c>
      <c r="E358" s="35" t="str">
        <f>VLOOKUP(Dataset[[#This Row],[ID Customer]],tbl_customers[],4,FALSE)</f>
        <v>China</v>
      </c>
      <c r="F358" s="35" t="s">
        <v>82</v>
      </c>
      <c r="G358" s="35" t="s">
        <v>75</v>
      </c>
      <c r="H358" s="37">
        <v>75199.999999999985</v>
      </c>
    </row>
    <row r="359" spans="1:8" ht="14.4" x14ac:dyDescent="0.55000000000000004">
      <c r="A359" s="36">
        <v>2019</v>
      </c>
      <c r="B359" s="35" t="s">
        <v>84</v>
      </c>
      <c r="C359" s="35" t="str">
        <f>VLOOKUP(Dataset[[#This Row],[ID Customer]],tbl_customers[],2,FALSE)</f>
        <v>Customer 10</v>
      </c>
      <c r="D359" s="35" t="str">
        <f>VLOOKUP(Dataset[[#This Row],[ID Customer]],tbl_customers[],3,FALSE)</f>
        <v>Apac</v>
      </c>
      <c r="E359" s="35" t="str">
        <f>VLOOKUP(Dataset[[#This Row],[ID Customer]],tbl_customers[],4,FALSE)</f>
        <v>China</v>
      </c>
      <c r="F359" s="35" t="s">
        <v>83</v>
      </c>
      <c r="G359" s="35" t="s">
        <v>76</v>
      </c>
      <c r="H359" s="37">
        <v>30800.000000000007</v>
      </c>
    </row>
    <row r="360" spans="1:8" ht="14.4" x14ac:dyDescent="0.55000000000000004">
      <c r="A360" s="36">
        <v>2019</v>
      </c>
      <c r="B360" s="35" t="s">
        <v>84</v>
      </c>
      <c r="C360" s="35" t="str">
        <f>VLOOKUP(Dataset[[#This Row],[ID Customer]],tbl_customers[],2,FALSE)</f>
        <v>Customer 10</v>
      </c>
      <c r="D360" s="35" t="str">
        <f>VLOOKUP(Dataset[[#This Row],[ID Customer]],tbl_customers[],3,FALSE)</f>
        <v>Apac</v>
      </c>
      <c r="E360" s="35" t="str">
        <f>VLOOKUP(Dataset[[#This Row],[ID Customer]],tbl_customers[],4,FALSE)</f>
        <v>China</v>
      </c>
      <c r="F360" s="35" t="s">
        <v>83</v>
      </c>
      <c r="G360" s="35" t="s">
        <v>77</v>
      </c>
      <c r="H360" s="37">
        <v>50600.000000000007</v>
      </c>
    </row>
    <row r="361" spans="1:8" ht="14.4" x14ac:dyDescent="0.55000000000000004">
      <c r="A361" s="36">
        <v>2019</v>
      </c>
      <c r="B361" s="35" t="s">
        <v>84</v>
      </c>
      <c r="C361" s="35" t="str">
        <f>VLOOKUP(Dataset[[#This Row],[ID Customer]],tbl_customers[],2,FALSE)</f>
        <v>Customer 10</v>
      </c>
      <c r="D361" s="35" t="str">
        <f>VLOOKUP(Dataset[[#This Row],[ID Customer]],tbl_customers[],3,FALSE)</f>
        <v>Apac</v>
      </c>
      <c r="E361" s="35" t="str">
        <f>VLOOKUP(Dataset[[#This Row],[ID Customer]],tbl_customers[],4,FALSE)</f>
        <v>China</v>
      </c>
      <c r="F361" s="35" t="s">
        <v>83</v>
      </c>
      <c r="G361" s="35" t="s">
        <v>78</v>
      </c>
      <c r="H361" s="37">
        <v>50600.000000000007</v>
      </c>
    </row>
    <row r="362" spans="1:8" ht="14.4" x14ac:dyDescent="0.55000000000000004">
      <c r="A362" s="36">
        <v>2019</v>
      </c>
      <c r="B362" s="35" t="s">
        <v>84</v>
      </c>
      <c r="C362" s="35" t="str">
        <f>VLOOKUP(Dataset[[#This Row],[ID Customer]],tbl_customers[],2,FALSE)</f>
        <v>Customer 10</v>
      </c>
      <c r="D362" s="35" t="str">
        <f>VLOOKUP(Dataset[[#This Row],[ID Customer]],tbl_customers[],3,FALSE)</f>
        <v>Apac</v>
      </c>
      <c r="E362" s="35" t="str">
        <f>VLOOKUP(Dataset[[#This Row],[ID Customer]],tbl_customers[],4,FALSE)</f>
        <v>China</v>
      </c>
      <c r="F362" s="35" t="s">
        <v>83</v>
      </c>
      <c r="G362" s="35" t="s">
        <v>79</v>
      </c>
      <c r="H362" s="37">
        <v>61600.000000000015</v>
      </c>
    </row>
    <row r="363" spans="1:8" ht="14.4" x14ac:dyDescent="0.55000000000000004">
      <c r="A363" s="36">
        <v>2019</v>
      </c>
      <c r="B363" s="35" t="s">
        <v>84</v>
      </c>
      <c r="C363" s="35" t="str">
        <f>VLOOKUP(Dataset[[#This Row],[ID Customer]],tbl_customers[],2,FALSE)</f>
        <v>Customer 10</v>
      </c>
      <c r="D363" s="35" t="str">
        <f>VLOOKUP(Dataset[[#This Row],[ID Customer]],tbl_customers[],3,FALSE)</f>
        <v>Apac</v>
      </c>
      <c r="E363" s="35" t="str">
        <f>VLOOKUP(Dataset[[#This Row],[ID Customer]],tbl_customers[],4,FALSE)</f>
        <v>China</v>
      </c>
      <c r="F363" s="35" t="s">
        <v>83</v>
      </c>
      <c r="G363" s="35" t="s">
        <v>80</v>
      </c>
      <c r="H363" s="37">
        <v>26400.000000000004</v>
      </c>
    </row>
    <row r="364" spans="1:8" ht="14.4" x14ac:dyDescent="0.55000000000000004">
      <c r="A364" s="36">
        <v>2019</v>
      </c>
      <c r="B364" s="35" t="s">
        <v>84</v>
      </c>
      <c r="C364" s="35" t="str">
        <f>VLOOKUP(Dataset[[#This Row],[ID Customer]],tbl_customers[],2,FALSE)</f>
        <v>Customer 10</v>
      </c>
      <c r="D364" s="35" t="str">
        <f>VLOOKUP(Dataset[[#This Row],[ID Customer]],tbl_customers[],3,FALSE)</f>
        <v>Apac</v>
      </c>
      <c r="E364" s="35" t="str">
        <f>VLOOKUP(Dataset[[#This Row],[ID Customer]],tbl_customers[],4,FALSE)</f>
        <v>China</v>
      </c>
      <c r="F364" s="35" t="s">
        <v>91</v>
      </c>
      <c r="G364" s="35" t="s">
        <v>81</v>
      </c>
      <c r="H364" s="37">
        <v>45000</v>
      </c>
    </row>
  </sheetData>
  <phoneticPr fontId="33"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88780-3C8D-4E77-83B7-A488CD44937E}">
  <dimension ref="A2:O92"/>
  <sheetViews>
    <sheetView showGridLines="0" topLeftCell="A31" zoomScaleNormal="100" workbookViewId="0">
      <selection activeCell="K51" sqref="K51"/>
    </sheetView>
  </sheetViews>
  <sheetFormatPr defaultRowHeight="11.7" x14ac:dyDescent="0.45"/>
  <cols>
    <col min="1" max="2" width="18.1328125" style="46" customWidth="1"/>
    <col min="3" max="3" width="14.265625" style="46" bestFit="1" customWidth="1"/>
    <col min="4" max="4" width="15.3984375" style="46" bestFit="1" customWidth="1"/>
    <col min="5" max="5" width="20.19921875" style="46" customWidth="1"/>
    <col min="6" max="6" width="16.59765625" style="46" bestFit="1" customWidth="1"/>
    <col min="7" max="7" width="17.46484375" style="46" bestFit="1" customWidth="1"/>
    <col min="8" max="8" width="20.73046875" style="46" bestFit="1" customWidth="1"/>
    <col min="9" max="9" width="9.33203125" style="46" bestFit="1" customWidth="1"/>
    <col min="10" max="10" width="18.86328125" style="46" bestFit="1" customWidth="1"/>
    <col min="11" max="11" width="18.796875" style="46" bestFit="1" customWidth="1"/>
    <col min="12" max="12" width="11.1328125" style="46" bestFit="1" customWidth="1"/>
    <col min="13" max="16384" width="9.06640625" style="46"/>
  </cols>
  <sheetData>
    <row r="2" spans="1:15" ht="30.6" customHeight="1" thickBot="1" x14ac:dyDescent="0.5">
      <c r="A2" s="108" t="s">
        <v>112</v>
      </c>
      <c r="B2" s="58"/>
      <c r="C2" s="107"/>
      <c r="D2" s="58"/>
      <c r="E2" s="58"/>
      <c r="F2" s="58"/>
      <c r="G2" s="58"/>
      <c r="H2" s="58"/>
      <c r="I2" s="98"/>
      <c r="J2" s="58"/>
      <c r="K2" s="58"/>
      <c r="L2" s="58"/>
      <c r="M2" s="58"/>
      <c r="N2" s="58"/>
      <c r="O2" s="60"/>
    </row>
    <row r="3" spans="1:15" ht="11.7" customHeight="1" x14ac:dyDescent="0.45">
      <c r="A3" s="61"/>
      <c r="B3" s="62"/>
      <c r="C3" s="62"/>
      <c r="D3" s="62"/>
      <c r="E3" s="62"/>
      <c r="F3" s="62"/>
      <c r="G3" s="62"/>
      <c r="H3" s="62"/>
      <c r="I3" s="62"/>
      <c r="J3" s="62"/>
      <c r="K3" s="62"/>
      <c r="L3" s="62"/>
      <c r="M3" s="62"/>
      <c r="N3" s="62"/>
      <c r="O3" s="63"/>
    </row>
    <row r="4" spans="1:15" ht="11.7" customHeight="1" x14ac:dyDescent="0.45">
      <c r="A4" s="61"/>
      <c r="B4" s="62"/>
      <c r="C4" s="62"/>
      <c r="D4" s="62"/>
      <c r="E4" s="62"/>
      <c r="F4" s="62"/>
      <c r="G4" s="62"/>
      <c r="H4" s="62"/>
      <c r="I4" s="62"/>
      <c r="J4" s="62"/>
      <c r="K4" s="62"/>
      <c r="L4" s="62"/>
      <c r="M4" s="62"/>
      <c r="N4" s="62"/>
      <c r="O4" s="63"/>
    </row>
    <row r="5" spans="1:15" ht="11.7" customHeight="1" x14ac:dyDescent="0.45">
      <c r="A5" s="61"/>
      <c r="B5" s="62"/>
      <c r="C5" s="62"/>
      <c r="D5" s="62"/>
      <c r="E5" s="62"/>
      <c r="F5" s="62"/>
      <c r="G5" s="62"/>
      <c r="H5" s="62"/>
      <c r="I5" s="62"/>
      <c r="J5" s="62"/>
      <c r="K5" s="62"/>
      <c r="L5" s="62"/>
      <c r="M5" s="62"/>
      <c r="N5" s="62"/>
      <c r="O5" s="63"/>
    </row>
    <row r="6" spans="1:15" ht="11.7" customHeight="1" x14ac:dyDescent="0.45">
      <c r="A6" s="85" t="s">
        <v>135</v>
      </c>
      <c r="B6" s="62"/>
      <c r="C6" s="62"/>
      <c r="D6" s="62"/>
      <c r="E6" s="62"/>
      <c r="F6" s="62"/>
      <c r="G6" s="62"/>
      <c r="H6" s="62"/>
      <c r="I6" s="62"/>
      <c r="J6" s="62"/>
      <c r="K6" s="62"/>
      <c r="L6" s="62"/>
      <c r="M6" s="62"/>
      <c r="N6" s="62"/>
      <c r="O6" s="63"/>
    </row>
    <row r="7" spans="1:15" ht="11.7" customHeight="1" x14ac:dyDescent="0.45">
      <c r="A7" s="38" t="s">
        <v>119</v>
      </c>
      <c r="B7" t="s">
        <v>116</v>
      </c>
      <c r="C7"/>
      <c r="D7" s="62"/>
      <c r="E7" s="62"/>
      <c r="F7" s="62"/>
      <c r="G7" s="62"/>
      <c r="H7" s="62"/>
      <c r="I7" s="62"/>
      <c r="J7" s="62"/>
      <c r="K7" s="62"/>
      <c r="L7" s="62"/>
      <c r="M7" s="62"/>
      <c r="N7" s="62"/>
      <c r="O7" s="63"/>
    </row>
    <row r="8" spans="1:15" ht="11.7" customHeight="1" x14ac:dyDescent="0.45">
      <c r="A8" s="88">
        <v>2016</v>
      </c>
      <c r="B8" s="87">
        <v>9200000</v>
      </c>
      <c r="C8"/>
      <c r="D8" s="62"/>
      <c r="E8" s="62"/>
      <c r="F8" s="62"/>
      <c r="G8" s="62"/>
      <c r="H8" s="62"/>
      <c r="I8" s="62"/>
      <c r="J8" s="62"/>
      <c r="K8" s="62"/>
      <c r="L8" s="62"/>
      <c r="M8" s="62"/>
      <c r="N8" s="62"/>
      <c r="O8" s="63"/>
    </row>
    <row r="9" spans="1:15" ht="11.7" customHeight="1" x14ac:dyDescent="0.45">
      <c r="A9" s="88">
        <v>2017</v>
      </c>
      <c r="B9" s="87">
        <v>9806305.2121275179</v>
      </c>
      <c r="C9"/>
      <c r="D9" s="62"/>
      <c r="E9" s="62"/>
      <c r="F9" s="62"/>
      <c r="G9" s="62"/>
      <c r="H9" s="62"/>
      <c r="I9" s="62"/>
      <c r="J9" s="62"/>
      <c r="K9" s="62"/>
      <c r="L9" s="62"/>
      <c r="M9" s="62"/>
      <c r="N9" s="62"/>
      <c r="O9" s="63"/>
    </row>
    <row r="10" spans="1:15" ht="11.7" customHeight="1" x14ac:dyDescent="0.45">
      <c r="A10" s="88">
        <v>2018</v>
      </c>
      <c r="B10" s="87">
        <v>9774567.90767923</v>
      </c>
      <c r="C10"/>
      <c r="D10" s="62"/>
      <c r="E10" s="62"/>
      <c r="F10" s="62"/>
      <c r="G10" s="62"/>
      <c r="H10" s="62"/>
      <c r="I10" s="62"/>
      <c r="J10" s="62"/>
      <c r="K10" s="62"/>
      <c r="L10" s="62"/>
      <c r="M10" s="62"/>
      <c r="N10" s="62"/>
      <c r="O10" s="63"/>
    </row>
    <row r="11" spans="1:15" ht="11.7" customHeight="1" x14ac:dyDescent="0.45">
      <c r="A11" s="88">
        <v>2019</v>
      </c>
      <c r="B11" s="87">
        <v>10780864.997287096</v>
      </c>
      <c r="C11"/>
      <c r="D11" s="62"/>
      <c r="E11" s="62"/>
      <c r="F11" s="62"/>
      <c r="G11" s="62"/>
      <c r="H11" s="62"/>
      <c r="I11" s="62"/>
      <c r="J11" s="62"/>
      <c r="K11" s="62"/>
      <c r="L11" s="62"/>
      <c r="M11" s="62"/>
      <c r="N11" s="62"/>
      <c r="O11" s="63"/>
    </row>
    <row r="12" spans="1:15" ht="11.7" customHeight="1" x14ac:dyDescent="0.45">
      <c r="A12" s="88" t="s">
        <v>108</v>
      </c>
      <c r="B12" s="87">
        <v>39561738.117093846</v>
      </c>
      <c r="C12"/>
      <c r="D12" s="62"/>
      <c r="E12" s="62"/>
      <c r="F12" s="62"/>
      <c r="G12" s="62"/>
      <c r="H12" s="62"/>
      <c r="I12" s="62"/>
      <c r="J12" s="62"/>
      <c r="K12" s="62"/>
      <c r="L12" s="62"/>
      <c r="M12" s="62"/>
      <c r="N12" s="62"/>
      <c r="O12" s="63"/>
    </row>
    <row r="13" spans="1:15" ht="11.7" customHeight="1" x14ac:dyDescent="0.45">
      <c r="A13" s="88"/>
      <c r="B13" s="87"/>
      <c r="C13"/>
      <c r="D13" s="62"/>
      <c r="E13" s="62"/>
      <c r="F13" s="62"/>
      <c r="G13" s="62"/>
      <c r="H13" s="62"/>
      <c r="I13" s="62"/>
      <c r="J13" s="62"/>
      <c r="K13" s="62"/>
      <c r="L13" s="62"/>
      <c r="M13" s="62"/>
      <c r="N13" s="62"/>
      <c r="O13" s="63"/>
    </row>
    <row r="14" spans="1:15" ht="11.7" customHeight="1" x14ac:dyDescent="0.45">
      <c r="A14" s="88"/>
      <c r="B14" s="87"/>
      <c r="C14"/>
      <c r="D14" s="62"/>
      <c r="E14" s="62"/>
      <c r="F14" s="62"/>
      <c r="G14" s="62"/>
      <c r="H14" s="62"/>
      <c r="I14" s="62"/>
      <c r="J14" s="62"/>
      <c r="K14" s="62"/>
      <c r="L14" s="62"/>
      <c r="M14" s="62"/>
      <c r="N14" s="62"/>
      <c r="O14" s="63"/>
    </row>
    <row r="15" spans="1:15" ht="11.7" customHeight="1" x14ac:dyDescent="0.45">
      <c r="A15" s="88"/>
      <c r="B15" s="87"/>
      <c r="C15"/>
      <c r="D15" s="62"/>
      <c r="E15" s="62"/>
      <c r="F15" s="62"/>
      <c r="G15" s="62"/>
      <c r="H15" s="62"/>
      <c r="I15" s="62"/>
      <c r="J15" s="62"/>
      <c r="K15" s="62"/>
      <c r="L15" s="62"/>
      <c r="M15" s="62"/>
      <c r="N15" s="62"/>
      <c r="O15" s="63"/>
    </row>
    <row r="16" spans="1:15" ht="11.7" customHeight="1" thickBot="1" x14ac:dyDescent="0.5">
      <c r="A16" s="94"/>
      <c r="B16" s="95"/>
      <c r="C16" s="96"/>
      <c r="D16" s="58"/>
      <c r="E16" s="58"/>
      <c r="F16" s="58"/>
      <c r="G16" s="58"/>
      <c r="H16" s="58"/>
      <c r="I16" s="58"/>
      <c r="J16" s="58"/>
      <c r="K16" s="58"/>
      <c r="L16" s="58"/>
      <c r="M16" s="58"/>
      <c r="N16" s="58"/>
      <c r="O16" s="60"/>
    </row>
    <row r="17" spans="1:15" ht="11.7" customHeight="1" x14ac:dyDescent="0.45">
      <c r="A17" s="88"/>
      <c r="B17" s="87"/>
      <c r="C17"/>
      <c r="D17" s="62"/>
      <c r="E17" s="62"/>
      <c r="F17" s="62"/>
      <c r="G17" s="62"/>
      <c r="H17" s="62"/>
      <c r="I17" s="62"/>
      <c r="J17" s="62"/>
      <c r="K17" s="62"/>
      <c r="L17" s="62"/>
      <c r="M17" s="62"/>
      <c r="N17" s="62"/>
      <c r="O17" s="63"/>
    </row>
    <row r="18" spans="1:15" ht="11.7" customHeight="1" x14ac:dyDescent="0.45">
      <c r="A18" s="88"/>
      <c r="B18" s="87"/>
      <c r="C18"/>
      <c r="D18" s="62"/>
      <c r="E18" s="62"/>
      <c r="F18" s="62"/>
      <c r="G18" s="62"/>
      <c r="H18" s="62"/>
      <c r="I18" s="62"/>
      <c r="J18" s="62"/>
      <c r="K18" s="62"/>
      <c r="L18" s="62"/>
      <c r="M18" s="62"/>
      <c r="N18" s="62"/>
      <c r="O18" s="63"/>
    </row>
    <row r="19" spans="1:15" ht="11.7" customHeight="1" x14ac:dyDescent="0.45">
      <c r="A19"/>
      <c r="B19"/>
      <c r="C19"/>
      <c r="D19" s="62"/>
      <c r="E19" s="62"/>
      <c r="F19" s="62"/>
      <c r="G19" s="62"/>
      <c r="H19" s="62"/>
      <c r="I19" s="62"/>
      <c r="J19" s="62"/>
      <c r="K19" s="62"/>
      <c r="L19" s="62"/>
      <c r="M19" s="62"/>
      <c r="N19" s="62"/>
      <c r="O19" s="63"/>
    </row>
    <row r="20" spans="1:15" ht="11.7" customHeight="1" x14ac:dyDescent="0.45">
      <c r="A20" s="85" t="s">
        <v>123</v>
      </c>
      <c r="B20"/>
      <c r="C20"/>
      <c r="D20" s="47"/>
      <c r="E20" s="47"/>
      <c r="F20" s="47"/>
      <c r="G20" s="47"/>
      <c r="H20" s="47"/>
      <c r="I20" s="47"/>
      <c r="J20" s="47"/>
      <c r="K20" s="47"/>
      <c r="L20" s="47"/>
      <c r="M20" s="47"/>
      <c r="N20" s="47"/>
    </row>
    <row r="21" spans="1:15" x14ac:dyDescent="0.45">
      <c r="A21" s="46" t="s">
        <v>113</v>
      </c>
      <c r="B21" s="46" t="s">
        <v>116</v>
      </c>
      <c r="C21" s="47"/>
      <c r="D21" s="47"/>
      <c r="E21" s="47"/>
      <c r="F21" s="47"/>
      <c r="G21" s="47"/>
      <c r="H21" s="47"/>
      <c r="I21" s="47"/>
      <c r="J21" s="47"/>
      <c r="K21" s="47"/>
      <c r="L21" s="47"/>
      <c r="M21" s="47"/>
      <c r="N21" s="47"/>
    </row>
    <row r="22" spans="1:15" x14ac:dyDescent="0.45">
      <c r="A22" s="48" t="s">
        <v>82</v>
      </c>
      <c r="B22" s="110">
        <v>23907020.689706784</v>
      </c>
      <c r="C22" s="49"/>
      <c r="D22" s="49"/>
      <c r="E22" s="49"/>
      <c r="F22" s="49"/>
      <c r="G22" s="49"/>
      <c r="H22" s="49"/>
      <c r="I22" s="49"/>
      <c r="J22" s="49"/>
      <c r="K22" s="49"/>
      <c r="L22" s="49"/>
      <c r="M22" s="49"/>
      <c r="N22" s="49"/>
    </row>
    <row r="23" spans="1:15" x14ac:dyDescent="0.45">
      <c r="A23" s="48" t="s">
        <v>83</v>
      </c>
      <c r="B23" s="110">
        <v>11002596.797003029</v>
      </c>
      <c r="C23" s="49"/>
      <c r="D23" s="49"/>
      <c r="E23" s="49"/>
      <c r="F23" s="49"/>
      <c r="G23" s="49"/>
      <c r="H23" s="49"/>
      <c r="I23" s="49"/>
      <c r="J23" s="49"/>
      <c r="K23" s="49"/>
      <c r="L23" s="49"/>
      <c r="M23" s="49"/>
      <c r="N23" s="49"/>
    </row>
    <row r="24" spans="1:15" x14ac:dyDescent="0.45">
      <c r="A24" s="48" t="s">
        <v>91</v>
      </c>
      <c r="B24" s="110">
        <v>4652120.6303840308</v>
      </c>
    </row>
    <row r="25" spans="1:15" x14ac:dyDescent="0.45">
      <c r="A25" s="48" t="s">
        <v>108</v>
      </c>
      <c r="B25" s="110">
        <v>39561738.117093846</v>
      </c>
    </row>
    <row r="28" spans="1:15" ht="12" thickBot="1" x14ac:dyDescent="0.5">
      <c r="A28" s="97"/>
      <c r="B28" s="97"/>
      <c r="C28" s="97"/>
      <c r="D28" s="97"/>
      <c r="E28" s="97"/>
      <c r="F28" s="97"/>
      <c r="G28" s="97"/>
      <c r="H28" s="97"/>
      <c r="I28" s="97"/>
      <c r="J28" s="97"/>
      <c r="K28" s="97"/>
      <c r="L28" s="97"/>
      <c r="M28" s="97"/>
      <c r="N28" s="97"/>
      <c r="O28" s="97"/>
    </row>
    <row r="31" spans="1:15" x14ac:dyDescent="0.45">
      <c r="A31" s="85" t="s">
        <v>124</v>
      </c>
    </row>
    <row r="32" spans="1:15" x14ac:dyDescent="0.45">
      <c r="A32" s="43" t="s">
        <v>114</v>
      </c>
      <c r="B32" s="43" t="s">
        <v>71</v>
      </c>
      <c r="C32" s="43" t="s">
        <v>109</v>
      </c>
      <c r="D32" s="43" t="s">
        <v>110</v>
      </c>
    </row>
    <row r="33" spans="1:15" x14ac:dyDescent="0.45">
      <c r="A33" s="43" t="s">
        <v>74</v>
      </c>
      <c r="B33" s="43" t="s">
        <v>82</v>
      </c>
      <c r="C33" s="109">
        <v>12192580.551750459</v>
      </c>
      <c r="D33" s="44">
        <f>Table4[[#This Row],[Net Sales]]/SUM(Table4[Net Sales])</f>
        <v>0.30819122546292493</v>
      </c>
    </row>
    <row r="34" spans="1:15" x14ac:dyDescent="0.45">
      <c r="A34" s="43" t="s">
        <v>75</v>
      </c>
      <c r="B34" s="43" t="s">
        <v>82</v>
      </c>
      <c r="C34" s="109">
        <v>7650246.6207061689</v>
      </c>
      <c r="D34" s="44">
        <f>Table4[[#This Row],[Net Sales]]/SUM(Table4[Net Sales])</f>
        <v>0.19337488656497248</v>
      </c>
      <c r="E34" s="43"/>
    </row>
    <row r="35" spans="1:15" x14ac:dyDescent="0.45">
      <c r="A35" s="43" t="s">
        <v>81</v>
      </c>
      <c r="B35" s="43" t="s">
        <v>91</v>
      </c>
      <c r="C35" s="109">
        <v>4652120.6303840308</v>
      </c>
      <c r="D35" s="44">
        <f>Table4[[#This Row],[Net Sales]]/SUM(Table4[Net Sales])</f>
        <v>0.1175914115960932</v>
      </c>
      <c r="E35" s="44"/>
    </row>
    <row r="36" spans="1:15" x14ac:dyDescent="0.45">
      <c r="A36" s="50" t="s">
        <v>73</v>
      </c>
      <c r="B36" s="51" t="s">
        <v>82</v>
      </c>
      <c r="C36" s="109">
        <v>4064193.5172501537</v>
      </c>
      <c r="D36" s="44">
        <f>Table4[[#This Row],[Net Sales]]/SUM(Table4[Net Sales])</f>
        <v>0.10273040848764167</v>
      </c>
      <c r="E36" s="44"/>
    </row>
    <row r="37" spans="1:15" x14ac:dyDescent="0.45">
      <c r="A37" s="43" t="s">
        <v>79</v>
      </c>
      <c r="B37" s="43" t="s">
        <v>83</v>
      </c>
      <c r="C37" s="109">
        <v>3080727.1031608479</v>
      </c>
      <c r="D37" s="44">
        <f>Table4[[#This Row],[Net Sales]]/SUM(Table4[Net Sales])</f>
        <v>7.7871379008742969E-2</v>
      </c>
      <c r="E37" s="44"/>
    </row>
    <row r="38" spans="1:15" x14ac:dyDescent="0.45">
      <c r="A38" s="43" t="s">
        <v>78</v>
      </c>
      <c r="B38" s="43" t="s">
        <v>83</v>
      </c>
      <c r="C38" s="109">
        <v>2530597.2633106965</v>
      </c>
      <c r="D38" s="44">
        <f>Table4[[#This Row],[Net Sales]]/SUM(Table4[Net Sales])</f>
        <v>6.396577561432458E-2</v>
      </c>
      <c r="E38" s="44"/>
    </row>
    <row r="39" spans="1:15" x14ac:dyDescent="0.45">
      <c r="A39" s="43" t="s">
        <v>77</v>
      </c>
      <c r="B39" s="43" t="s">
        <v>83</v>
      </c>
      <c r="C39" s="109">
        <v>2530597.2633106965</v>
      </c>
      <c r="D39" s="44">
        <f>Table4[[#This Row],[Net Sales]]/SUM(Table4[Net Sales])</f>
        <v>6.396577561432458E-2</v>
      </c>
      <c r="E39" s="44"/>
    </row>
    <row r="40" spans="1:15" x14ac:dyDescent="0.45">
      <c r="A40" s="43" t="s">
        <v>76</v>
      </c>
      <c r="B40" s="43" t="s">
        <v>83</v>
      </c>
      <c r="C40" s="109">
        <v>1540363.551580424</v>
      </c>
      <c r="D40" s="44">
        <f>Table4[[#This Row],[Net Sales]]/SUM(Table4[Net Sales])</f>
        <v>3.8935689504371485E-2</v>
      </c>
      <c r="E40" s="44"/>
    </row>
    <row r="41" spans="1:15" x14ac:dyDescent="0.45">
      <c r="A41" s="43" t="s">
        <v>80</v>
      </c>
      <c r="B41" s="43" t="s">
        <v>83</v>
      </c>
      <c r="C41" s="109">
        <v>1320311.6156403632</v>
      </c>
      <c r="D41" s="44">
        <f>Table4[[#This Row],[Net Sales]]/SUM(Table4[Net Sales])</f>
        <v>3.3373448146604125E-2</v>
      </c>
      <c r="E41" s="44"/>
    </row>
    <row r="42" spans="1:15" x14ac:dyDescent="0.45">
      <c r="A42" s="52" t="s">
        <v>111</v>
      </c>
      <c r="B42" s="52"/>
      <c r="C42" s="109">
        <f>SUBTOTAL(109,Table4[Net Sales])</f>
        <v>39561738.117093839</v>
      </c>
      <c r="D42" s="53">
        <f>SUBTOTAL(109,Table4[Net Sales (%)])</f>
        <v>1</v>
      </c>
      <c r="E42" s="44"/>
    </row>
    <row r="43" spans="1:15" x14ac:dyDescent="0.45">
      <c r="E43" s="44"/>
    </row>
    <row r="44" spans="1:15" ht="12" thickBot="1" x14ac:dyDescent="0.5">
      <c r="A44" s="97"/>
      <c r="B44" s="97"/>
      <c r="C44" s="97"/>
      <c r="D44" s="97"/>
      <c r="E44" s="99"/>
      <c r="F44" s="97"/>
      <c r="G44" s="97"/>
      <c r="H44" s="97"/>
      <c r="I44" s="97"/>
      <c r="J44" s="97"/>
      <c r="K44" s="97"/>
      <c r="L44" s="97"/>
      <c r="M44" s="97"/>
      <c r="N44" s="97"/>
      <c r="O44" s="97"/>
    </row>
    <row r="45" spans="1:15" x14ac:dyDescent="0.45">
      <c r="A45" s="49"/>
      <c r="B45" s="49"/>
      <c r="C45" s="49"/>
      <c r="D45" s="49"/>
      <c r="E45" s="100"/>
      <c r="F45" s="49"/>
      <c r="G45" s="49"/>
      <c r="H45" s="49"/>
      <c r="I45" s="49"/>
      <c r="J45" s="49"/>
      <c r="K45" s="49"/>
      <c r="L45" s="49"/>
      <c r="M45" s="49"/>
      <c r="N45" s="49"/>
      <c r="O45" s="49"/>
    </row>
    <row r="46" spans="1:15" x14ac:dyDescent="0.45">
      <c r="A46" s="49"/>
      <c r="B46" s="49"/>
      <c r="C46" s="49"/>
      <c r="D46" s="49"/>
      <c r="E46" s="100"/>
      <c r="F46" s="49"/>
      <c r="G46" s="49"/>
      <c r="H46" s="49"/>
      <c r="I46" s="49"/>
      <c r="J46" s="49"/>
      <c r="K46" s="49"/>
      <c r="L46" s="49"/>
      <c r="M46" s="49"/>
      <c r="N46" s="49"/>
      <c r="O46" s="49"/>
    </row>
    <row r="47" spans="1:15" x14ac:dyDescent="0.45">
      <c r="E47" s="44"/>
    </row>
    <row r="48" spans="1:15" x14ac:dyDescent="0.45">
      <c r="A48" s="85" t="s">
        <v>125</v>
      </c>
      <c r="B48" s="52"/>
      <c r="E48" s="44"/>
    </row>
    <row r="49" spans="1:12" x14ac:dyDescent="0.45">
      <c r="A49" s="55" t="s">
        <v>115</v>
      </c>
      <c r="B49" s="43" t="s">
        <v>110</v>
      </c>
      <c r="E49" s="44"/>
    </row>
    <row r="50" spans="1:12" x14ac:dyDescent="0.45">
      <c r="A50" s="50" t="s">
        <v>62</v>
      </c>
      <c r="B50" s="56">
        <v>0.72751517612386851</v>
      </c>
      <c r="E50" s="44"/>
    </row>
    <row r="51" spans="1:12" x14ac:dyDescent="0.45">
      <c r="A51" s="57" t="s">
        <v>65</v>
      </c>
      <c r="B51" s="56">
        <v>0.39902723010091196</v>
      </c>
      <c r="E51" s="53"/>
    </row>
    <row r="52" spans="1:12" x14ac:dyDescent="0.45">
      <c r="A52" s="57" t="s">
        <v>66</v>
      </c>
      <c r="B52" s="56">
        <v>0.22387164003473692</v>
      </c>
    </row>
    <row r="53" spans="1:12" x14ac:dyDescent="0.45">
      <c r="A53" s="57" t="s">
        <v>67</v>
      </c>
      <c r="B53" s="56">
        <v>0.10461630598821962</v>
      </c>
    </row>
    <row r="54" spans="1:12" x14ac:dyDescent="0.45">
      <c r="A54" s="50" t="s">
        <v>64</v>
      </c>
      <c r="B54" s="56">
        <v>0.22319477513690686</v>
      </c>
    </row>
    <row r="55" spans="1:12" x14ac:dyDescent="0.45">
      <c r="A55" s="57" t="s">
        <v>68</v>
      </c>
      <c r="B55" s="56">
        <v>0.22319477513690686</v>
      </c>
    </row>
    <row r="56" spans="1:12" x14ac:dyDescent="0.45">
      <c r="A56" s="50" t="s">
        <v>63</v>
      </c>
      <c r="B56" s="56">
        <v>4.9290048739224719E-2</v>
      </c>
    </row>
    <row r="57" spans="1:12" x14ac:dyDescent="0.45">
      <c r="A57" s="57" t="s">
        <v>69</v>
      </c>
      <c r="B57" s="56">
        <v>3.665157470352607E-2</v>
      </c>
    </row>
    <row r="58" spans="1:12" x14ac:dyDescent="0.45">
      <c r="A58" s="57" t="s">
        <v>86</v>
      </c>
      <c r="B58" s="56">
        <v>1.2638474035698646E-2</v>
      </c>
    </row>
    <row r="59" spans="1:12" x14ac:dyDescent="0.45">
      <c r="A59" s="50" t="s">
        <v>108</v>
      </c>
      <c r="B59" s="56">
        <v>1</v>
      </c>
    </row>
    <row r="62" spans="1:12" x14ac:dyDescent="0.45">
      <c r="F62" s="54"/>
      <c r="G62" s="54"/>
      <c r="H62" s="54"/>
      <c r="I62" s="54"/>
      <c r="J62" s="54"/>
      <c r="K62" s="54"/>
      <c r="L62" s="54"/>
    </row>
    <row r="63" spans="1:12" x14ac:dyDescent="0.45">
      <c r="C63" s="43"/>
      <c r="D63" s="54"/>
      <c r="E63" s="54"/>
    </row>
    <row r="64" spans="1:12" x14ac:dyDescent="0.45">
      <c r="C64" s="43"/>
    </row>
    <row r="65" spans="1:15" x14ac:dyDescent="0.45">
      <c r="C65" s="43"/>
    </row>
    <row r="66" spans="1:15" x14ac:dyDescent="0.45">
      <c r="C66" s="43"/>
    </row>
    <row r="67" spans="1:15" x14ac:dyDescent="0.45">
      <c r="C67" s="43"/>
    </row>
    <row r="68" spans="1:15" x14ac:dyDescent="0.45">
      <c r="C68" s="43"/>
    </row>
    <row r="69" spans="1:15" ht="12" thickBot="1" x14ac:dyDescent="0.5">
      <c r="A69" s="96"/>
      <c r="B69" s="96"/>
      <c r="C69" s="101"/>
      <c r="D69" s="97"/>
      <c r="E69" s="97"/>
      <c r="F69" s="97"/>
      <c r="G69" s="97"/>
      <c r="H69" s="97"/>
      <c r="I69" s="97"/>
      <c r="J69" s="97"/>
      <c r="K69" s="97"/>
      <c r="L69" s="97"/>
      <c r="M69" s="97"/>
      <c r="N69" s="97"/>
      <c r="O69" s="97"/>
    </row>
    <row r="70" spans="1:15" x14ac:dyDescent="0.45">
      <c r="A70"/>
      <c r="B70"/>
      <c r="C70" s="43"/>
    </row>
    <row r="71" spans="1:15" x14ac:dyDescent="0.45">
      <c r="A71"/>
      <c r="B71"/>
      <c r="C71" s="43"/>
      <c r="F71" s="43"/>
    </row>
    <row r="72" spans="1:15" x14ac:dyDescent="0.45">
      <c r="A72"/>
      <c r="B72"/>
      <c r="C72" s="43"/>
      <c r="D72" s="43"/>
      <c r="E72" s="43"/>
    </row>
    <row r="73" spans="1:15" x14ac:dyDescent="0.45">
      <c r="A73"/>
      <c r="B73"/>
      <c r="C73" s="43"/>
      <c r="F73" s="43"/>
      <c r="G73" s="43"/>
      <c r="H73" s="43"/>
      <c r="I73" s="43"/>
      <c r="J73" s="43"/>
      <c r="K73" s="43"/>
      <c r="L73" s="43"/>
    </row>
    <row r="74" spans="1:15" x14ac:dyDescent="0.45">
      <c r="A74"/>
      <c r="B74"/>
      <c r="C74" s="43"/>
      <c r="D74" s="43"/>
      <c r="E74" s="43"/>
      <c r="F74" s="43"/>
      <c r="G74" s="43"/>
      <c r="H74" s="43"/>
      <c r="I74" s="43"/>
      <c r="J74" s="43"/>
      <c r="K74" s="43"/>
      <c r="L74" s="43"/>
    </row>
    <row r="75" spans="1:15" x14ac:dyDescent="0.45">
      <c r="A75"/>
      <c r="B75"/>
      <c r="C75" s="43"/>
      <c r="D75" s="43"/>
      <c r="E75" s="43"/>
      <c r="F75" s="43"/>
      <c r="G75" s="43"/>
      <c r="H75" s="43"/>
      <c r="I75" s="43"/>
      <c r="J75" s="43"/>
      <c r="K75" s="43"/>
      <c r="L75" s="43"/>
    </row>
    <row r="76" spans="1:15" x14ac:dyDescent="0.45">
      <c r="A76"/>
      <c r="B76"/>
      <c r="C76" s="43"/>
      <c r="D76" s="43"/>
      <c r="E76" s="43"/>
      <c r="F76" s="43"/>
      <c r="G76" s="43"/>
      <c r="H76" s="43"/>
      <c r="I76" s="43"/>
      <c r="J76" s="43"/>
      <c r="K76" s="43"/>
      <c r="L76" s="43"/>
    </row>
    <row r="77" spans="1:15" x14ac:dyDescent="0.45">
      <c r="A77"/>
      <c r="B77"/>
      <c r="C77" s="43"/>
      <c r="D77" s="43"/>
      <c r="E77" s="43"/>
      <c r="F77" s="43"/>
      <c r="G77" s="43"/>
      <c r="H77" s="43"/>
      <c r="I77" s="43"/>
    </row>
    <row r="78" spans="1:15" x14ac:dyDescent="0.45">
      <c r="A78"/>
      <c r="B78"/>
      <c r="C78" s="43"/>
      <c r="D78" s="43"/>
      <c r="E78" s="43"/>
      <c r="F78" s="43"/>
      <c r="G78" s="43"/>
      <c r="H78" s="43"/>
      <c r="I78" s="43"/>
    </row>
    <row r="79" spans="1:15" x14ac:dyDescent="0.45">
      <c r="A79" s="43"/>
      <c r="B79" s="43"/>
      <c r="C79" s="43"/>
      <c r="D79" s="43"/>
      <c r="E79" s="43"/>
      <c r="F79" s="43"/>
    </row>
    <row r="80" spans="1:15" x14ac:dyDescent="0.45">
      <c r="A80" s="43"/>
      <c r="B80" s="43"/>
      <c r="C80" s="43"/>
      <c r="D80" s="43"/>
      <c r="E80" s="43"/>
      <c r="F80" s="43"/>
    </row>
    <row r="81" spans="1:6" x14ac:dyDescent="0.45">
      <c r="A81" s="43"/>
      <c r="B81" s="43"/>
      <c r="C81" s="43"/>
      <c r="D81" s="43"/>
      <c r="E81" s="43"/>
      <c r="F81" s="43"/>
    </row>
    <row r="82" spans="1:6" x14ac:dyDescent="0.45">
      <c r="C82" s="43"/>
      <c r="D82" s="43"/>
      <c r="E82" s="43"/>
      <c r="F82" s="43"/>
    </row>
    <row r="83" spans="1:6" x14ac:dyDescent="0.45">
      <c r="F83" s="43"/>
    </row>
    <row r="84" spans="1:6" x14ac:dyDescent="0.45">
      <c r="F84" s="43"/>
    </row>
    <row r="85" spans="1:6" x14ac:dyDescent="0.45">
      <c r="F85" s="43"/>
    </row>
    <row r="86" spans="1:6" x14ac:dyDescent="0.45">
      <c r="D86" s="43"/>
      <c r="E86" s="43"/>
      <c r="F86" s="43"/>
    </row>
    <row r="87" spans="1:6" x14ac:dyDescent="0.45">
      <c r="D87" s="43"/>
      <c r="E87" s="43"/>
      <c r="F87" s="43"/>
    </row>
    <row r="88" spans="1:6" x14ac:dyDescent="0.45">
      <c r="D88" s="43"/>
      <c r="E88" s="43"/>
      <c r="F88" s="43"/>
    </row>
    <row r="89" spans="1:6" x14ac:dyDescent="0.45">
      <c r="D89" s="43"/>
      <c r="E89" s="43"/>
      <c r="F89" s="43"/>
    </row>
    <row r="90" spans="1:6" x14ac:dyDescent="0.45">
      <c r="D90" s="43"/>
      <c r="E90" s="43"/>
      <c r="F90" s="43"/>
    </row>
    <row r="91" spans="1:6" x14ac:dyDescent="0.45">
      <c r="D91" s="43"/>
      <c r="E91" s="43"/>
      <c r="F91" s="43"/>
    </row>
    <row r="92" spans="1:6" x14ac:dyDescent="0.45">
      <c r="D92" s="43"/>
      <c r="E92" s="43"/>
    </row>
  </sheetData>
  <pageMargins left="0.7" right="0.7" top="0.75" bottom="0.75" header="0.3" footer="0.3"/>
  <pageSetup orientation="portrait" r:id="rId4"/>
  <drawing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13E91-852C-4299-9494-7C5C47BCADDE}">
  <dimension ref="A2:BG125"/>
  <sheetViews>
    <sheetView showGridLines="0" zoomScaleNormal="100" workbookViewId="0">
      <selection activeCell="N53" sqref="N53"/>
    </sheetView>
  </sheetViews>
  <sheetFormatPr defaultColWidth="12.59765625" defaultRowHeight="11.7" x14ac:dyDescent="0.45"/>
  <cols>
    <col min="1" max="1" width="15.6640625" style="68" bestFit="1" customWidth="1"/>
    <col min="2" max="4" width="16.796875" style="68" customWidth="1"/>
    <col min="5" max="5" width="9.33203125" style="68" bestFit="1" customWidth="1"/>
    <col min="6" max="6" width="17.1328125" style="68" customWidth="1"/>
    <col min="7" max="8" width="15.19921875" style="68" customWidth="1"/>
    <col min="9" max="9" width="14.265625" style="68" bestFit="1" customWidth="1"/>
    <col min="10" max="10" width="11.53125" style="68" bestFit="1" customWidth="1"/>
    <col min="11" max="11" width="10.73046875" style="68" bestFit="1" customWidth="1"/>
    <col min="12" max="13" width="8.73046875" style="68" bestFit="1" customWidth="1"/>
    <col min="14" max="14" width="10.265625" style="68" bestFit="1" customWidth="1"/>
    <col min="15" max="18" width="10" style="68" bestFit="1" customWidth="1"/>
    <col min="19" max="19" width="9.33203125" style="68" bestFit="1" customWidth="1"/>
    <col min="20" max="23" width="10" style="68" bestFit="1" customWidth="1"/>
    <col min="24" max="24" width="14.06640625" style="68" bestFit="1" customWidth="1"/>
    <col min="25" max="25" width="11.1328125" style="68" bestFit="1" customWidth="1"/>
    <col min="26" max="28" width="10" style="68" bestFit="1" customWidth="1"/>
    <col min="29" max="29" width="14.06640625" style="68" bestFit="1" customWidth="1"/>
    <col min="30" max="30" width="11.1328125" style="68" bestFit="1" customWidth="1"/>
    <col min="31" max="33" width="8.46484375" style="68" bestFit="1" customWidth="1"/>
    <col min="34" max="34" width="14.06640625" style="68" bestFit="1" customWidth="1"/>
    <col min="35" max="35" width="11.1328125" style="68" bestFit="1" customWidth="1"/>
    <col min="36" max="37" width="8.46484375" style="68" bestFit="1" customWidth="1"/>
    <col min="38" max="38" width="10" style="68" bestFit="1" customWidth="1"/>
    <col min="39" max="39" width="14.06640625" style="68" bestFit="1" customWidth="1"/>
    <col min="40" max="40" width="11.1328125" style="68" bestFit="1" customWidth="1"/>
    <col min="41" max="42" width="8.46484375" style="68" bestFit="1" customWidth="1"/>
    <col min="43" max="43" width="10" style="68" bestFit="1" customWidth="1"/>
    <col min="44" max="44" width="14.06640625" style="68" bestFit="1" customWidth="1"/>
    <col min="45" max="45" width="11.1328125" style="68" bestFit="1" customWidth="1"/>
    <col min="46" max="47" width="8.46484375" style="68" bestFit="1" customWidth="1"/>
    <col min="48" max="48" width="10" style="68" bestFit="1" customWidth="1"/>
    <col min="49" max="49" width="14.06640625" style="68" bestFit="1" customWidth="1"/>
    <col min="50" max="50" width="11.1328125" style="68" bestFit="1" customWidth="1"/>
    <col min="51" max="53" width="8.46484375" style="68" bestFit="1" customWidth="1"/>
    <col min="54" max="54" width="14.06640625" style="68" bestFit="1" customWidth="1"/>
    <col min="55" max="55" width="11.1328125" style="68" bestFit="1" customWidth="1"/>
    <col min="56" max="57" width="10" style="68" bestFit="1" customWidth="1"/>
    <col min="58" max="58" width="8.46484375" style="68" bestFit="1" customWidth="1"/>
    <col min="59" max="59" width="14.06640625" style="68" bestFit="1" customWidth="1"/>
    <col min="60" max="16384" width="12.59765625" style="68"/>
  </cols>
  <sheetData>
    <row r="2" spans="1:15" ht="30.6" customHeight="1" thickBot="1" x14ac:dyDescent="0.5">
      <c r="A2" s="106" t="s">
        <v>117</v>
      </c>
      <c r="B2" s="69"/>
      <c r="C2" s="69"/>
      <c r="D2" s="69"/>
      <c r="E2" s="69"/>
      <c r="F2" s="69"/>
      <c r="G2" s="69"/>
      <c r="H2" s="69"/>
      <c r="I2" s="69"/>
      <c r="J2" s="69"/>
      <c r="K2" s="69"/>
      <c r="L2" s="69"/>
      <c r="M2" s="69"/>
      <c r="N2" s="69"/>
      <c r="O2" s="70"/>
    </row>
    <row r="3" spans="1:15" ht="11.7" customHeight="1" x14ac:dyDescent="0.45">
      <c r="A3" s="71"/>
      <c r="B3" s="72"/>
      <c r="C3" s="72"/>
      <c r="D3" s="72"/>
      <c r="E3" s="72"/>
      <c r="F3" s="72"/>
      <c r="G3" s="72"/>
      <c r="H3" s="72"/>
      <c r="I3" s="72"/>
      <c r="J3" s="72"/>
      <c r="K3" s="72"/>
      <c r="L3" s="72"/>
      <c r="M3" s="72"/>
      <c r="N3" s="72"/>
      <c r="O3" s="73"/>
    </row>
    <row r="4" spans="1:15" ht="11.7" customHeight="1" x14ac:dyDescent="0.45">
      <c r="A4" s="71"/>
      <c r="B4" s="72"/>
      <c r="C4" s="72"/>
      <c r="D4" s="72"/>
      <c r="E4" s="72"/>
      <c r="F4" s="72"/>
      <c r="G4" s="72"/>
      <c r="H4" s="72"/>
      <c r="I4" s="72"/>
      <c r="J4" s="72"/>
      <c r="K4" s="72"/>
      <c r="L4" s="72"/>
      <c r="M4" s="72"/>
      <c r="N4" s="72"/>
      <c r="O4" s="73"/>
    </row>
    <row r="5" spans="1:15" ht="11.7" customHeight="1" x14ac:dyDescent="0.45">
      <c r="A5" s="86" t="s">
        <v>121</v>
      </c>
      <c r="B5" s="72"/>
      <c r="C5" s="72"/>
      <c r="D5" s="72"/>
      <c r="F5" s="86" t="s">
        <v>122</v>
      </c>
      <c r="G5" s="78"/>
      <c r="H5" s="78"/>
      <c r="I5" s="78"/>
      <c r="J5" s="84"/>
      <c r="O5" s="73"/>
    </row>
    <row r="6" spans="1:15" ht="11.7" customHeight="1" x14ac:dyDescent="0.45">
      <c r="A6" s="74" t="s">
        <v>120</v>
      </c>
      <c r="B6" s="74" t="s">
        <v>119</v>
      </c>
      <c r="C6" s="75"/>
      <c r="D6" s="75"/>
      <c r="F6" s="74" t="s">
        <v>120</v>
      </c>
      <c r="G6" s="74" t="s">
        <v>118</v>
      </c>
      <c r="H6" s="75"/>
      <c r="I6" s="75"/>
      <c r="J6" s="75"/>
      <c r="O6" s="73"/>
    </row>
    <row r="7" spans="1:15" ht="11.7" customHeight="1" x14ac:dyDescent="0.45">
      <c r="A7" s="74" t="s">
        <v>118</v>
      </c>
      <c r="B7" s="75" t="s">
        <v>82</v>
      </c>
      <c r="C7" s="75" t="s">
        <v>83</v>
      </c>
      <c r="D7" s="75" t="s">
        <v>91</v>
      </c>
      <c r="F7" s="74" t="s">
        <v>119</v>
      </c>
      <c r="G7" s="75" t="s">
        <v>82</v>
      </c>
      <c r="H7" s="75" t="s">
        <v>83</v>
      </c>
      <c r="I7" s="75" t="s">
        <v>91</v>
      </c>
      <c r="J7" s="75" t="s">
        <v>108</v>
      </c>
      <c r="O7" s="73"/>
    </row>
    <row r="8" spans="1:15" ht="11.7" customHeight="1" x14ac:dyDescent="0.45">
      <c r="A8" s="77">
        <v>2016</v>
      </c>
      <c r="B8" s="78">
        <v>0.76070652173913045</v>
      </c>
      <c r="C8" s="78">
        <v>6.233695652173913E-2</v>
      </c>
      <c r="D8" s="78">
        <v>0.17695652173913043</v>
      </c>
      <c r="F8" s="77">
        <v>2016</v>
      </c>
      <c r="G8" s="79">
        <v>6998500</v>
      </c>
      <c r="H8" s="79">
        <v>573500</v>
      </c>
      <c r="I8" s="79">
        <v>1628000</v>
      </c>
      <c r="J8" s="79">
        <v>9200000</v>
      </c>
      <c r="O8" s="73"/>
    </row>
    <row r="9" spans="1:15" ht="11.7" customHeight="1" x14ac:dyDescent="0.45">
      <c r="A9" s="77">
        <v>2017</v>
      </c>
      <c r="B9" s="78">
        <v>0.65916735533747706</v>
      </c>
      <c r="C9" s="78">
        <v>0.20193139011719741</v>
      </c>
      <c r="D9" s="78">
        <v>0.13890125454532554</v>
      </c>
      <c r="F9" s="77">
        <v>2017</v>
      </c>
      <c r="G9" s="79">
        <v>6463996.2723102113</v>
      </c>
      <c r="H9" s="79">
        <v>1980200.8433984278</v>
      </c>
      <c r="I9" s="79">
        <v>1362108.0964188767</v>
      </c>
      <c r="J9" s="79">
        <v>9806305.212127516</v>
      </c>
      <c r="O9" s="73"/>
    </row>
    <row r="10" spans="1:15" ht="11.7" customHeight="1" x14ac:dyDescent="0.45">
      <c r="A10" s="77">
        <v>2018</v>
      </c>
      <c r="B10" s="78">
        <v>0.54310488555826597</v>
      </c>
      <c r="C10" s="78">
        <v>0.34705428629351581</v>
      </c>
      <c r="D10" s="78">
        <v>0.10984082814821809</v>
      </c>
      <c r="F10" s="77">
        <v>2018</v>
      </c>
      <c r="G10" s="79">
        <v>5308615.5848816298</v>
      </c>
      <c r="H10" s="79">
        <v>3392305.6890271208</v>
      </c>
      <c r="I10" s="79">
        <v>1073646.6337704824</v>
      </c>
      <c r="J10" s="79">
        <v>9774567.9076792337</v>
      </c>
      <c r="O10" s="73"/>
    </row>
    <row r="11" spans="1:15" ht="11.7" customHeight="1" x14ac:dyDescent="0.45">
      <c r="A11" s="77">
        <v>2019</v>
      </c>
      <c r="B11" s="78">
        <v>0.47639116469850479</v>
      </c>
      <c r="C11" s="78">
        <v>0.46903381740239991</v>
      </c>
      <c r="D11" s="78">
        <v>5.4575017899095246E-2</v>
      </c>
      <c r="F11" s="77">
        <v>2019</v>
      </c>
      <c r="G11" s="79">
        <v>5135908.8325149408</v>
      </c>
      <c r="H11" s="79">
        <v>5056590.2645774791</v>
      </c>
      <c r="I11" s="79">
        <v>588365.90019467252</v>
      </c>
      <c r="J11" s="79">
        <v>10780864.997287093</v>
      </c>
      <c r="N11" s="72"/>
      <c r="O11" s="73"/>
    </row>
    <row r="12" spans="1:15" ht="11.7" customHeight="1" x14ac:dyDescent="0.45">
      <c r="A12" s="77" t="s">
        <v>108</v>
      </c>
      <c r="B12" s="78">
        <v>0.60429652051553917</v>
      </c>
      <c r="C12" s="78">
        <v>0.27811206788836773</v>
      </c>
      <c r="D12" s="78">
        <v>0.11759141159609322</v>
      </c>
      <c r="F12" s="77" t="s">
        <v>108</v>
      </c>
      <c r="G12" s="79">
        <v>23907020.689706784</v>
      </c>
      <c r="H12" s="79">
        <v>11002596.797003027</v>
      </c>
      <c r="I12" s="79">
        <v>4652120.6303840317</v>
      </c>
      <c r="J12" s="79">
        <v>39561738.117093839</v>
      </c>
      <c r="N12" s="72"/>
      <c r="O12" s="73"/>
    </row>
    <row r="13" spans="1:15" ht="11.7" customHeight="1" x14ac:dyDescent="0.45">
      <c r="G13" s="72"/>
      <c r="H13" s="72"/>
    </row>
    <row r="14" spans="1:15" ht="11.7" customHeight="1" x14ac:dyDescent="0.45">
      <c r="G14" s="72"/>
      <c r="H14" s="72"/>
    </row>
    <row r="15" spans="1:15" ht="11.7" customHeight="1" x14ac:dyDescent="0.45">
      <c r="G15" s="72"/>
      <c r="H15" s="72"/>
    </row>
    <row r="16" spans="1:15" ht="11.7" customHeight="1" x14ac:dyDescent="0.45">
      <c r="G16" s="72"/>
      <c r="H16" s="72"/>
    </row>
    <row r="17" spans="1:15" ht="11.7" customHeight="1" x14ac:dyDescent="0.45">
      <c r="G17" s="72"/>
      <c r="H17" s="72"/>
    </row>
    <row r="18" spans="1:15" ht="11.7" customHeight="1" x14ac:dyDescent="0.45">
      <c r="G18" s="72"/>
      <c r="H18" s="72"/>
    </row>
    <row r="19" spans="1:15" ht="11.7" customHeight="1" x14ac:dyDescent="0.45">
      <c r="G19" s="72"/>
      <c r="H19" s="72"/>
    </row>
    <row r="20" spans="1:15" ht="11.7" customHeight="1" x14ac:dyDescent="0.45">
      <c r="G20" s="72"/>
      <c r="H20" s="72"/>
      <c r="N20" s="72"/>
      <c r="O20" s="73"/>
    </row>
    <row r="21" spans="1:15" ht="11.7" customHeight="1" x14ac:dyDescent="0.45">
      <c r="A21" s="77"/>
      <c r="B21" s="79"/>
      <c r="C21" s="79"/>
      <c r="D21" s="79"/>
      <c r="E21" s="79"/>
      <c r="F21" s="72"/>
      <c r="G21" s="72"/>
      <c r="H21" s="72"/>
      <c r="N21" s="72"/>
      <c r="O21" s="73"/>
    </row>
    <row r="22" spans="1:15" ht="11.7" customHeight="1" x14ac:dyDescent="0.45">
      <c r="A22" s="77"/>
      <c r="B22" s="79"/>
      <c r="C22" s="79"/>
      <c r="D22" s="79"/>
      <c r="E22" s="79"/>
      <c r="F22" s="72"/>
      <c r="G22" s="72"/>
      <c r="H22" s="72"/>
      <c r="N22" s="72"/>
      <c r="O22" s="73"/>
    </row>
    <row r="23" spans="1:15" ht="11.7" customHeight="1" x14ac:dyDescent="0.45">
      <c r="A23" s="77"/>
      <c r="B23" s="79"/>
      <c r="C23" s="79"/>
      <c r="D23" s="79"/>
      <c r="E23" s="79"/>
      <c r="F23" s="72"/>
      <c r="G23" s="72"/>
      <c r="H23" s="72"/>
      <c r="N23" s="72"/>
      <c r="O23" s="73"/>
    </row>
    <row r="24" spans="1:15" ht="11.7" customHeight="1" x14ac:dyDescent="0.45">
      <c r="A24" s="77"/>
      <c r="B24" s="79"/>
      <c r="C24" s="79"/>
      <c r="D24" s="79"/>
      <c r="E24" s="79"/>
      <c r="F24" s="72"/>
      <c r="G24" s="72"/>
      <c r="H24" s="72"/>
      <c r="N24" s="72"/>
      <c r="O24" s="73"/>
    </row>
    <row r="25" spans="1:15" ht="11.7" customHeight="1" x14ac:dyDescent="0.45">
      <c r="A25" s="77"/>
      <c r="B25" s="79"/>
      <c r="C25" s="79"/>
      <c r="D25" s="79"/>
      <c r="E25" s="79"/>
      <c r="F25" s="72"/>
      <c r="G25" s="72"/>
      <c r="H25" s="72"/>
      <c r="N25" s="72"/>
      <c r="O25" s="73"/>
    </row>
    <row r="26" spans="1:15" ht="11.7" customHeight="1" x14ac:dyDescent="0.45">
      <c r="F26" s="72"/>
      <c r="G26" s="72"/>
      <c r="H26" s="72"/>
      <c r="N26" s="72"/>
      <c r="O26" s="73"/>
    </row>
    <row r="27" spans="1:15" ht="11.7" customHeight="1" x14ac:dyDescent="0.45">
      <c r="F27" s="72"/>
      <c r="G27" s="72"/>
      <c r="H27" s="72"/>
      <c r="N27" s="72"/>
      <c r="O27" s="73"/>
    </row>
    <row r="28" spans="1:15" ht="11.7" customHeight="1" x14ac:dyDescent="0.45">
      <c r="F28"/>
      <c r="G28" s="72"/>
      <c r="H28" s="72"/>
      <c r="N28" s="72"/>
      <c r="O28" s="73"/>
    </row>
    <row r="29" spans="1:15" ht="11.7" customHeight="1" x14ac:dyDescent="0.45">
      <c r="F29"/>
      <c r="G29" s="72"/>
      <c r="H29" s="72"/>
      <c r="N29" s="72"/>
      <c r="O29" s="73"/>
    </row>
    <row r="30" spans="1:15" ht="11.7" customHeight="1" x14ac:dyDescent="0.45">
      <c r="F30"/>
      <c r="G30" s="72"/>
      <c r="H30" s="72"/>
      <c r="N30" s="72"/>
      <c r="O30" s="73"/>
    </row>
    <row r="31" spans="1:15" ht="11.7" customHeight="1" x14ac:dyDescent="0.45">
      <c r="F31"/>
      <c r="G31" s="72"/>
      <c r="H31" s="72"/>
      <c r="I31" s="72"/>
      <c r="J31" s="72"/>
      <c r="K31" s="72"/>
      <c r="L31" s="72"/>
      <c r="M31" s="72"/>
      <c r="N31" s="72"/>
      <c r="O31" s="73"/>
    </row>
    <row r="32" spans="1:15" ht="11.7" customHeight="1" x14ac:dyDescent="0.45">
      <c r="F32"/>
      <c r="G32" s="72"/>
      <c r="H32" s="72"/>
      <c r="I32" s="72"/>
      <c r="J32" s="72"/>
      <c r="K32" s="72"/>
      <c r="L32" s="72"/>
      <c r="M32" s="72"/>
      <c r="N32" s="72"/>
      <c r="O32" s="73"/>
    </row>
    <row r="33" spans="1:59" ht="11.7" customHeight="1" x14ac:dyDescent="0.45">
      <c r="F33"/>
      <c r="G33" s="72"/>
      <c r="H33" s="72"/>
      <c r="I33" s="85" t="s">
        <v>141</v>
      </c>
      <c r="N33" s="72"/>
      <c r="O33" s="73"/>
    </row>
    <row r="34" spans="1:59" ht="11.7" customHeight="1" x14ac:dyDescent="0.45">
      <c r="I34" s="64" t="s">
        <v>120</v>
      </c>
      <c r="J34" s="65"/>
      <c r="K34" s="64" t="s">
        <v>70</v>
      </c>
      <c r="L34" s="65"/>
      <c r="M34" s="65"/>
      <c r="N34" s="65"/>
      <c r="S34"/>
      <c r="T34" s="72"/>
      <c r="U34" s="72"/>
      <c r="V34" s="72"/>
      <c r="W34" s="72"/>
    </row>
    <row r="35" spans="1:59" ht="11.7" customHeight="1" x14ac:dyDescent="0.45">
      <c r="I35" s="64" t="s">
        <v>72</v>
      </c>
      <c r="J35" s="38" t="s">
        <v>71</v>
      </c>
      <c r="K35" s="66">
        <v>2016</v>
      </c>
      <c r="L35" s="66">
        <v>2017</v>
      </c>
      <c r="M35" s="66">
        <v>2018</v>
      </c>
      <c r="N35" s="66">
        <v>2019</v>
      </c>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row>
    <row r="36" spans="1:59" ht="11.7" customHeight="1" x14ac:dyDescent="0.45">
      <c r="I36" s="65" t="s">
        <v>76</v>
      </c>
      <c r="J36" t="s">
        <v>83</v>
      </c>
      <c r="K36" s="91">
        <v>80290</v>
      </c>
      <c r="L36" s="91">
        <v>277228.11807577999</v>
      </c>
      <c r="M36" s="91">
        <v>474922.79646379699</v>
      </c>
      <c r="N36" s="91">
        <v>707922.63704084721</v>
      </c>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row>
    <row r="37" spans="1:59" ht="11.7" customHeight="1" x14ac:dyDescent="0.45">
      <c r="I37" s="65" t="s">
        <v>77</v>
      </c>
      <c r="J37" t="s">
        <v>83</v>
      </c>
      <c r="K37" s="91">
        <v>131904.99999999997</v>
      </c>
      <c r="L37" s="91">
        <v>455446.19398163853</v>
      </c>
      <c r="M37" s="91">
        <v>780230.30847623793</v>
      </c>
      <c r="N37" s="91">
        <v>1163015.7608528205</v>
      </c>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row>
    <row r="38" spans="1:59" ht="11.7" customHeight="1" x14ac:dyDescent="0.45">
      <c r="I38" s="65" t="s">
        <v>78</v>
      </c>
      <c r="J38" t="s">
        <v>83</v>
      </c>
      <c r="K38" s="91">
        <v>131904.99999999997</v>
      </c>
      <c r="L38" s="91">
        <v>455446.19398163853</v>
      </c>
      <c r="M38" s="91">
        <v>780230.30847623793</v>
      </c>
      <c r="N38" s="91">
        <v>1163015.7608528205</v>
      </c>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row>
    <row r="39" spans="1:59" ht="11.7" customHeight="1" x14ac:dyDescent="0.45">
      <c r="I39" s="65" t="s">
        <v>79</v>
      </c>
      <c r="J39" t="s">
        <v>83</v>
      </c>
      <c r="K39" s="91">
        <v>160580</v>
      </c>
      <c r="L39" s="91">
        <v>554456.23615155998</v>
      </c>
      <c r="M39" s="91">
        <v>949845.59292759397</v>
      </c>
      <c r="N39" s="91">
        <v>1415845.2740816944</v>
      </c>
      <c r="P39"/>
      <c r="Q39"/>
      <c r="R39"/>
      <c r="S39"/>
      <c r="T39"/>
      <c r="U39"/>
      <c r="V39"/>
      <c r="W39"/>
      <c r="X39"/>
      <c r="Y39"/>
      <c r="Z39"/>
      <c r="AA39"/>
      <c r="AB39"/>
      <c r="AC39"/>
      <c r="AD39"/>
      <c r="AE39"/>
      <c r="AF39"/>
    </row>
    <row r="40" spans="1:59" ht="11.7" customHeight="1" x14ac:dyDescent="0.45">
      <c r="I40" s="65" t="s">
        <v>80</v>
      </c>
      <c r="J40" t="s">
        <v>83</v>
      </c>
      <c r="K40" s="91">
        <v>68819.999999999971</v>
      </c>
      <c r="L40" s="91">
        <v>237624.10120781136</v>
      </c>
      <c r="M40" s="91">
        <v>407076.68268325453</v>
      </c>
      <c r="N40" s="91">
        <v>606790.83174929756</v>
      </c>
      <c r="P40"/>
      <c r="Q40"/>
      <c r="R40"/>
      <c r="S40"/>
      <c r="T40"/>
      <c r="U40"/>
      <c r="V40"/>
      <c r="W40"/>
      <c r="X40"/>
      <c r="Y40"/>
      <c r="Z40"/>
      <c r="AA40"/>
      <c r="AB40"/>
      <c r="AC40"/>
      <c r="AD40"/>
      <c r="AE40"/>
      <c r="AF40"/>
    </row>
    <row r="41" spans="1:59" ht="11.7" customHeight="1" x14ac:dyDescent="0.45">
      <c r="A41"/>
      <c r="B41"/>
      <c r="C41"/>
      <c r="D41"/>
      <c r="E41"/>
      <c r="F41" s="72"/>
      <c r="G41" s="72"/>
      <c r="H41" s="72"/>
      <c r="I41"/>
      <c r="J41"/>
      <c r="K41"/>
      <c r="L41"/>
      <c r="M41"/>
      <c r="N41"/>
      <c r="S41"/>
      <c r="T41"/>
      <c r="U41"/>
      <c r="V41"/>
      <c r="W41"/>
      <c r="X41"/>
      <c r="Y41"/>
      <c r="Z41"/>
      <c r="AA41"/>
      <c r="AB41"/>
      <c r="AC41"/>
      <c r="AD41"/>
      <c r="AE41"/>
      <c r="AF41"/>
    </row>
    <row r="42" spans="1:59" ht="11.7" customHeight="1" x14ac:dyDescent="0.45">
      <c r="A42"/>
      <c r="B42"/>
      <c r="C42"/>
      <c r="D42"/>
      <c r="E42"/>
      <c r="F42" s="72"/>
      <c r="G42" s="72"/>
      <c r="H42" s="72"/>
      <c r="I42"/>
      <c r="J42"/>
      <c r="K42"/>
      <c r="L42"/>
      <c r="M42"/>
      <c r="N42"/>
      <c r="P42"/>
      <c r="Q42"/>
      <c r="R42"/>
    </row>
    <row r="43" spans="1:59" ht="11.7" customHeight="1" x14ac:dyDescent="0.45">
      <c r="A43"/>
      <c r="B43"/>
      <c r="C43"/>
      <c r="D43"/>
      <c r="E43"/>
      <c r="F43" s="72"/>
      <c r="G43" s="72"/>
      <c r="H43" s="72"/>
      <c r="I43"/>
      <c r="J43"/>
      <c r="K43"/>
      <c r="L43"/>
      <c r="M43"/>
      <c r="N43"/>
      <c r="P43"/>
      <c r="Q43"/>
      <c r="R43"/>
    </row>
    <row r="44" spans="1:59" ht="11.7" customHeight="1" x14ac:dyDescent="0.45">
      <c r="A44"/>
      <c r="B44"/>
      <c r="C44"/>
      <c r="D44"/>
      <c r="E44"/>
      <c r="F44" s="72"/>
      <c r="G44" s="72"/>
      <c r="H44" s="72"/>
      <c r="I44"/>
      <c r="J44"/>
      <c r="K44"/>
      <c r="L44"/>
      <c r="M44"/>
      <c r="N44"/>
      <c r="P44"/>
      <c r="Q44"/>
      <c r="R44"/>
    </row>
    <row r="45" spans="1:59" ht="11.7" customHeight="1" x14ac:dyDescent="0.45">
      <c r="A45"/>
      <c r="B45"/>
      <c r="C45"/>
      <c r="D45"/>
      <c r="E45"/>
      <c r="F45" s="72"/>
      <c r="G45" s="72"/>
      <c r="H45" s="72"/>
      <c r="I45"/>
      <c r="J45"/>
      <c r="K45"/>
      <c r="L45"/>
      <c r="M45"/>
      <c r="N45"/>
      <c r="P45"/>
      <c r="Q45"/>
      <c r="R45"/>
    </row>
    <row r="46" spans="1:59" ht="30.3" x14ac:dyDescent="0.45">
      <c r="A46" s="71"/>
      <c r="B46" s="72"/>
      <c r="C46" s="72"/>
      <c r="D46" s="72"/>
      <c r="E46" s="72"/>
      <c r="F46" s="72"/>
      <c r="G46" s="72"/>
      <c r="H46" s="72"/>
      <c r="I46"/>
      <c r="J46"/>
      <c r="K46"/>
      <c r="L46"/>
      <c r="M46"/>
      <c r="N46"/>
      <c r="O46" s="73"/>
    </row>
    <row r="47" spans="1:59" ht="30.3" x14ac:dyDescent="0.45">
      <c r="A47" s="71"/>
      <c r="B47" s="72"/>
      <c r="C47" s="72"/>
      <c r="D47" s="72"/>
      <c r="E47" s="72"/>
      <c r="F47" s="72"/>
      <c r="G47" s="72"/>
      <c r="H47" s="72"/>
      <c r="I47"/>
      <c r="J47"/>
      <c r="K47"/>
      <c r="L47"/>
      <c r="M47"/>
      <c r="N47"/>
      <c r="O47" s="73"/>
    </row>
    <row r="48" spans="1:59" ht="30.3" x14ac:dyDescent="0.45">
      <c r="A48" s="71"/>
      <c r="B48" s="72"/>
      <c r="C48" s="72"/>
      <c r="D48" s="72"/>
      <c r="E48" s="72"/>
      <c r="F48" s="72"/>
      <c r="G48" s="72"/>
      <c r="H48" s="72"/>
      <c r="I48"/>
      <c r="J48"/>
      <c r="K48"/>
      <c r="L48"/>
      <c r="M48"/>
      <c r="N48"/>
      <c r="O48" s="73"/>
    </row>
    <row r="49" spans="1:15" ht="30.3" x14ac:dyDescent="0.45">
      <c r="A49" s="71"/>
      <c r="B49" s="72"/>
      <c r="C49" s="72"/>
      <c r="D49" s="72"/>
      <c r="E49" s="72"/>
      <c r="F49" s="72"/>
      <c r="G49" s="72"/>
      <c r="H49" s="72"/>
      <c r="I49"/>
      <c r="J49"/>
      <c r="K49"/>
      <c r="L49"/>
      <c r="M49"/>
      <c r="N49"/>
      <c r="O49" s="73"/>
    </row>
    <row r="50" spans="1:15" x14ac:dyDescent="0.45">
      <c r="F50" s="72"/>
      <c r="G50" s="72"/>
      <c r="H50" s="72"/>
      <c r="I50"/>
      <c r="J50"/>
      <c r="K50"/>
      <c r="L50"/>
      <c r="M50"/>
      <c r="N50"/>
      <c r="O50" s="73"/>
    </row>
    <row r="51" spans="1:15" ht="11.7" customHeight="1" x14ac:dyDescent="0.45">
      <c r="F51" s="80"/>
      <c r="G51" s="80"/>
      <c r="H51" s="80"/>
      <c r="I51"/>
      <c r="J51"/>
      <c r="K51"/>
      <c r="L51"/>
      <c r="M51"/>
      <c r="N51"/>
    </row>
    <row r="52" spans="1:15" x14ac:dyDescent="0.45">
      <c r="F52" s="80"/>
      <c r="G52" s="80"/>
      <c r="H52" s="80"/>
      <c r="I52"/>
      <c r="J52"/>
      <c r="K52"/>
      <c r="L52"/>
      <c r="M52"/>
      <c r="N52"/>
    </row>
    <row r="53" spans="1:15" x14ac:dyDescent="0.45">
      <c r="F53" s="80"/>
      <c r="G53" s="80"/>
      <c r="H53" s="80"/>
      <c r="I53"/>
      <c r="J53"/>
      <c r="K53"/>
      <c r="L53"/>
      <c r="M53"/>
      <c r="N53"/>
    </row>
    <row r="54" spans="1:15" x14ac:dyDescent="0.45">
      <c r="F54" s="81"/>
      <c r="G54" s="81"/>
      <c r="H54" s="81"/>
      <c r="I54" s="81"/>
      <c r="J54" s="81"/>
      <c r="K54" s="81"/>
      <c r="L54" s="81"/>
      <c r="M54" s="81"/>
      <c r="N54" s="81"/>
    </row>
    <row r="55" spans="1:15" x14ac:dyDescent="0.45">
      <c r="F55" s="81"/>
      <c r="G55" s="81"/>
      <c r="H55" s="81"/>
      <c r="I55" s="81"/>
      <c r="J55" s="81"/>
      <c r="K55" s="81"/>
      <c r="L55" s="81"/>
      <c r="M55" s="81"/>
      <c r="N55" s="81"/>
    </row>
    <row r="62" spans="1:15" x14ac:dyDescent="0.45">
      <c r="A62" s="59"/>
      <c r="B62" s="59"/>
      <c r="C62" s="45"/>
      <c r="D62" s="82"/>
    </row>
    <row r="63" spans="1:15" x14ac:dyDescent="0.45">
      <c r="A63" s="59"/>
      <c r="B63" s="59"/>
      <c r="C63" s="45"/>
      <c r="D63" s="82"/>
    </row>
    <row r="64" spans="1:15" x14ac:dyDescent="0.45">
      <c r="A64" s="59"/>
      <c r="B64" s="59"/>
      <c r="C64" s="45"/>
      <c r="D64" s="82"/>
    </row>
    <row r="65" spans="1:5" x14ac:dyDescent="0.45">
      <c r="A65" s="39"/>
      <c r="B65" s="40"/>
      <c r="C65" s="45"/>
      <c r="D65" s="82"/>
    </row>
    <row r="66" spans="1:5" x14ac:dyDescent="0.45">
      <c r="A66" s="59"/>
      <c r="B66" s="59"/>
      <c r="C66" s="45"/>
      <c r="D66" s="82"/>
    </row>
    <row r="67" spans="1:5" x14ac:dyDescent="0.45">
      <c r="A67" s="59"/>
      <c r="B67" s="59"/>
      <c r="C67" s="45"/>
      <c r="D67" s="82"/>
      <c r="E67" s="59"/>
    </row>
    <row r="68" spans="1:5" x14ac:dyDescent="0.45">
      <c r="A68" s="59"/>
      <c r="B68" s="59"/>
      <c r="C68" s="45"/>
      <c r="D68" s="82"/>
      <c r="E68" s="82"/>
    </row>
    <row r="69" spans="1:5" x14ac:dyDescent="0.45">
      <c r="A69" s="59"/>
      <c r="B69" s="59"/>
      <c r="C69" s="45"/>
      <c r="D69" s="82"/>
      <c r="E69" s="82"/>
    </row>
    <row r="70" spans="1:5" x14ac:dyDescent="0.45">
      <c r="A70" s="59"/>
      <c r="B70" s="59"/>
      <c r="C70" s="45"/>
      <c r="D70" s="82"/>
      <c r="E70" s="82"/>
    </row>
    <row r="71" spans="1:5" x14ac:dyDescent="0.45">
      <c r="A71" s="41"/>
      <c r="B71" s="41"/>
      <c r="C71" s="45"/>
      <c r="D71" s="83"/>
      <c r="E71" s="82"/>
    </row>
    <row r="72" spans="1:5" x14ac:dyDescent="0.45">
      <c r="A72" s="41"/>
      <c r="B72" s="41"/>
      <c r="C72" s="45"/>
      <c r="D72" s="83"/>
      <c r="E72" s="82"/>
    </row>
    <row r="73" spans="1:5" x14ac:dyDescent="0.45">
      <c r="A73" s="41"/>
      <c r="B73" s="41"/>
      <c r="C73" s="45"/>
      <c r="D73" s="83"/>
      <c r="E73" s="82"/>
    </row>
    <row r="74" spans="1:5" x14ac:dyDescent="0.45">
      <c r="A74" s="41"/>
      <c r="B74" s="41"/>
      <c r="C74" s="45"/>
      <c r="D74" s="83"/>
      <c r="E74" s="82"/>
    </row>
    <row r="75" spans="1:5" x14ac:dyDescent="0.45">
      <c r="A75" s="76"/>
      <c r="B75" s="76"/>
      <c r="C75" s="45"/>
      <c r="D75" s="83"/>
      <c r="E75" s="82"/>
    </row>
    <row r="76" spans="1:5" x14ac:dyDescent="0.45">
      <c r="A76" s="76"/>
      <c r="B76" s="76"/>
      <c r="E76" s="82"/>
    </row>
    <row r="77" spans="1:5" x14ac:dyDescent="0.45">
      <c r="A77" s="76"/>
      <c r="B77" s="76"/>
      <c r="E77" s="82"/>
    </row>
    <row r="78" spans="1:5" x14ac:dyDescent="0.45">
      <c r="A78" s="76"/>
      <c r="B78" s="76"/>
      <c r="E78" s="82"/>
    </row>
    <row r="79" spans="1:5" x14ac:dyDescent="0.45">
      <c r="A79" s="76"/>
      <c r="B79" s="76"/>
      <c r="E79" s="82"/>
    </row>
    <row r="80" spans="1:5" x14ac:dyDescent="0.45">
      <c r="A80" s="76"/>
      <c r="B80" s="76"/>
      <c r="E80" s="82"/>
    </row>
    <row r="81" spans="1:5" x14ac:dyDescent="0.45">
      <c r="A81" s="76"/>
      <c r="B81" s="76"/>
      <c r="E81" s="83"/>
    </row>
    <row r="82" spans="1:5" x14ac:dyDescent="0.45">
      <c r="A82" s="76"/>
      <c r="B82" s="76"/>
    </row>
    <row r="83" spans="1:5" x14ac:dyDescent="0.45">
      <c r="A83" s="76"/>
      <c r="B83" s="76"/>
    </row>
    <row r="84" spans="1:5" x14ac:dyDescent="0.45">
      <c r="A84" s="76"/>
      <c r="B84" s="76"/>
    </row>
    <row r="85" spans="1:5" x14ac:dyDescent="0.45">
      <c r="A85" s="76"/>
      <c r="B85" s="76"/>
    </row>
    <row r="93" spans="1:5" x14ac:dyDescent="0.45">
      <c r="C93" s="59"/>
    </row>
    <row r="94" spans="1:5" x14ac:dyDescent="0.45">
      <c r="C94" s="59"/>
    </row>
    <row r="95" spans="1:5" x14ac:dyDescent="0.45">
      <c r="C95" s="59"/>
    </row>
    <row r="96" spans="1:5" x14ac:dyDescent="0.45">
      <c r="C96" s="59"/>
    </row>
    <row r="97" spans="1:12" x14ac:dyDescent="0.45">
      <c r="C97" s="59"/>
    </row>
    <row r="98" spans="1:12" x14ac:dyDescent="0.45">
      <c r="C98" s="59"/>
    </row>
    <row r="99" spans="1:12" x14ac:dyDescent="0.45">
      <c r="C99" s="59"/>
    </row>
    <row r="100" spans="1:12" x14ac:dyDescent="0.45">
      <c r="C100" s="59"/>
    </row>
    <row r="101" spans="1:12" x14ac:dyDescent="0.45">
      <c r="C101" s="59"/>
    </row>
    <row r="102" spans="1:12" x14ac:dyDescent="0.45">
      <c r="C102" s="59"/>
    </row>
    <row r="103" spans="1:12" x14ac:dyDescent="0.45">
      <c r="C103" s="59"/>
    </row>
    <row r="104" spans="1:12" x14ac:dyDescent="0.45">
      <c r="C104" s="59"/>
      <c r="F104" s="59"/>
    </row>
    <row r="105" spans="1:12" x14ac:dyDescent="0.45">
      <c r="C105" s="59"/>
      <c r="D105" s="59"/>
      <c r="E105" s="59"/>
    </row>
    <row r="106" spans="1:12" x14ac:dyDescent="0.45">
      <c r="C106" s="59"/>
      <c r="F106" s="59"/>
      <c r="G106" s="59"/>
      <c r="H106" s="59"/>
      <c r="I106" s="59"/>
      <c r="J106" s="59"/>
      <c r="K106" s="59"/>
      <c r="L106" s="59"/>
    </row>
    <row r="107" spans="1:12" x14ac:dyDescent="0.45">
      <c r="C107" s="59"/>
      <c r="D107" s="59"/>
      <c r="E107" s="59"/>
      <c r="F107" s="59"/>
      <c r="G107" s="59"/>
      <c r="H107" s="59"/>
      <c r="I107" s="59"/>
      <c r="J107" s="59"/>
      <c r="K107" s="59"/>
      <c r="L107" s="59"/>
    </row>
    <row r="108" spans="1:12" x14ac:dyDescent="0.45">
      <c r="C108" s="59"/>
      <c r="D108" s="59"/>
      <c r="E108" s="59"/>
      <c r="F108" s="59"/>
      <c r="G108" s="59"/>
      <c r="H108" s="59"/>
      <c r="I108" s="59"/>
      <c r="J108" s="59"/>
      <c r="K108" s="59"/>
      <c r="L108" s="59"/>
    </row>
    <row r="109" spans="1:12" x14ac:dyDescent="0.45">
      <c r="C109" s="59"/>
      <c r="D109" s="59"/>
      <c r="E109" s="59"/>
      <c r="F109" s="59"/>
      <c r="G109" s="59"/>
      <c r="H109" s="59"/>
      <c r="I109" s="59"/>
      <c r="J109" s="59"/>
      <c r="K109" s="59"/>
      <c r="L109" s="59"/>
    </row>
    <row r="110" spans="1:12" x14ac:dyDescent="0.45">
      <c r="C110" s="59"/>
      <c r="D110" s="59"/>
      <c r="E110" s="59"/>
      <c r="F110" s="59"/>
      <c r="G110" s="59"/>
      <c r="H110" s="59"/>
      <c r="I110" s="59"/>
    </row>
    <row r="111" spans="1:12" x14ac:dyDescent="0.45">
      <c r="C111" s="59"/>
      <c r="D111" s="59"/>
      <c r="E111" s="59"/>
      <c r="F111" s="59"/>
      <c r="G111" s="59"/>
      <c r="H111" s="59"/>
      <c r="I111" s="59"/>
    </row>
    <row r="112" spans="1:12" x14ac:dyDescent="0.45">
      <c r="A112" s="59"/>
      <c r="B112" s="59"/>
      <c r="C112" s="59"/>
      <c r="D112" s="59"/>
      <c r="E112" s="59"/>
      <c r="F112" s="59"/>
    </row>
    <row r="113" spans="1:6" x14ac:dyDescent="0.45">
      <c r="A113" s="59"/>
      <c r="B113" s="59"/>
      <c r="C113" s="59"/>
      <c r="D113" s="59"/>
      <c r="E113" s="59"/>
      <c r="F113" s="59"/>
    </row>
    <row r="114" spans="1:6" x14ac:dyDescent="0.45">
      <c r="A114" s="59"/>
      <c r="B114" s="59"/>
      <c r="C114" s="59"/>
      <c r="D114" s="59"/>
      <c r="E114" s="59"/>
      <c r="F114" s="59"/>
    </row>
    <row r="115" spans="1:6" x14ac:dyDescent="0.45">
      <c r="C115" s="59"/>
      <c r="D115" s="59"/>
      <c r="E115" s="59"/>
      <c r="F115" s="59"/>
    </row>
    <row r="116" spans="1:6" x14ac:dyDescent="0.45">
      <c r="F116" s="59"/>
    </row>
    <row r="117" spans="1:6" x14ac:dyDescent="0.45">
      <c r="F117" s="59"/>
    </row>
    <row r="118" spans="1:6" x14ac:dyDescent="0.45">
      <c r="F118" s="59"/>
    </row>
    <row r="119" spans="1:6" x14ac:dyDescent="0.45">
      <c r="D119" s="59"/>
      <c r="E119" s="59"/>
      <c r="F119" s="59"/>
    </row>
    <row r="120" spans="1:6" x14ac:dyDescent="0.45">
      <c r="D120" s="59"/>
      <c r="E120" s="59"/>
      <c r="F120" s="59"/>
    </row>
    <row r="121" spans="1:6" x14ac:dyDescent="0.45">
      <c r="D121" s="59"/>
      <c r="E121" s="59"/>
      <c r="F121" s="59"/>
    </row>
    <row r="122" spans="1:6" x14ac:dyDescent="0.45">
      <c r="D122" s="59"/>
      <c r="E122" s="59"/>
      <c r="F122" s="59"/>
    </row>
    <row r="123" spans="1:6" x14ac:dyDescent="0.45">
      <c r="D123" s="59"/>
      <c r="E123" s="59"/>
      <c r="F123" s="59"/>
    </row>
    <row r="124" spans="1:6" x14ac:dyDescent="0.45">
      <c r="D124" s="59"/>
      <c r="E124" s="59"/>
      <c r="F124" s="59"/>
    </row>
    <row r="125" spans="1:6" x14ac:dyDescent="0.45">
      <c r="D125" s="59"/>
      <c r="E125" s="59"/>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F5DD-88DF-4591-88BC-5C3225ADB857}">
  <dimension ref="A2:BG149"/>
  <sheetViews>
    <sheetView showGridLines="0" topLeftCell="A25" zoomScaleNormal="100" workbookViewId="0">
      <selection activeCell="L56" sqref="L56"/>
    </sheetView>
  </sheetViews>
  <sheetFormatPr defaultColWidth="12.59765625" defaultRowHeight="11.7" x14ac:dyDescent="0.45"/>
  <cols>
    <col min="1" max="4" width="15.46484375" style="68" customWidth="1"/>
    <col min="5" max="5" width="9.33203125" style="68" bestFit="1" customWidth="1"/>
    <col min="6" max="6" width="15.19921875" style="68" bestFit="1" customWidth="1"/>
    <col min="7" max="7" width="15.6640625" style="68" bestFit="1" customWidth="1"/>
    <col min="8" max="8" width="11.265625" style="68" bestFit="1" customWidth="1"/>
    <col min="9" max="9" width="17.06640625" style="68" bestFit="1" customWidth="1"/>
    <col min="10" max="10" width="11.265625" style="68" bestFit="1" customWidth="1"/>
    <col min="11" max="17" width="13.59765625" style="68" bestFit="1" customWidth="1"/>
    <col min="18" max="18" width="11.33203125" style="68" bestFit="1" customWidth="1"/>
    <col min="19" max="19" width="11.265625" style="68" bestFit="1" customWidth="1"/>
    <col min="20" max="23" width="10" style="68" bestFit="1" customWidth="1"/>
    <col min="24" max="24" width="14.06640625" style="68" bestFit="1" customWidth="1"/>
    <col min="25" max="25" width="11.1328125" style="68" bestFit="1" customWidth="1"/>
    <col min="26" max="28" width="10" style="68" bestFit="1" customWidth="1"/>
    <col min="29" max="29" width="14.06640625" style="68" bestFit="1" customWidth="1"/>
    <col min="30" max="30" width="11.1328125" style="68" bestFit="1" customWidth="1"/>
    <col min="31" max="33" width="8.46484375" style="68" bestFit="1" customWidth="1"/>
    <col min="34" max="34" width="14.06640625" style="68" bestFit="1" customWidth="1"/>
    <col min="35" max="35" width="11.1328125" style="68" bestFit="1" customWidth="1"/>
    <col min="36" max="37" width="8.46484375" style="68" bestFit="1" customWidth="1"/>
    <col min="38" max="38" width="10" style="68" bestFit="1" customWidth="1"/>
    <col min="39" max="39" width="14.06640625" style="68" bestFit="1" customWidth="1"/>
    <col min="40" max="40" width="11.1328125" style="68" bestFit="1" customWidth="1"/>
    <col min="41" max="42" width="8.46484375" style="68" bestFit="1" customWidth="1"/>
    <col min="43" max="43" width="10" style="68" bestFit="1" customWidth="1"/>
    <col min="44" max="44" width="14.06640625" style="68" bestFit="1" customWidth="1"/>
    <col min="45" max="45" width="11.1328125" style="68" bestFit="1" customWidth="1"/>
    <col min="46" max="47" width="8.46484375" style="68" bestFit="1" customWidth="1"/>
    <col min="48" max="48" width="10" style="68" bestFit="1" customWidth="1"/>
    <col min="49" max="49" width="14.06640625" style="68" bestFit="1" customWidth="1"/>
    <col min="50" max="50" width="11.1328125" style="68" bestFit="1" customWidth="1"/>
    <col min="51" max="53" width="8.46484375" style="68" bestFit="1" customWidth="1"/>
    <col min="54" max="54" width="14.06640625" style="68" bestFit="1" customWidth="1"/>
    <col min="55" max="55" width="11.1328125" style="68" bestFit="1" customWidth="1"/>
    <col min="56" max="57" width="10" style="68" bestFit="1" customWidth="1"/>
    <col min="58" max="58" width="8.46484375" style="68" bestFit="1" customWidth="1"/>
    <col min="59" max="59" width="14.06640625" style="68" bestFit="1" customWidth="1"/>
    <col min="60" max="16384" width="12.59765625" style="68"/>
  </cols>
  <sheetData>
    <row r="2" spans="1:19" ht="30.6" customHeight="1" thickBot="1" x14ac:dyDescent="0.5">
      <c r="A2" s="105" t="s">
        <v>130</v>
      </c>
      <c r="B2" s="103"/>
      <c r="C2" s="69"/>
      <c r="D2" s="69"/>
      <c r="E2" s="102"/>
      <c r="F2" s="69"/>
      <c r="G2" s="69"/>
      <c r="H2" s="69"/>
      <c r="I2" s="69"/>
      <c r="J2" s="69"/>
      <c r="K2" s="69"/>
      <c r="L2" s="69"/>
      <c r="M2" s="69"/>
      <c r="N2" s="69"/>
      <c r="O2" s="70"/>
    </row>
    <row r="3" spans="1:19" ht="11.7" customHeight="1" x14ac:dyDescent="0.45">
      <c r="A3" s="71"/>
      <c r="B3" s="72"/>
      <c r="C3" s="72"/>
      <c r="D3" s="72"/>
      <c r="E3" s="72"/>
      <c r="F3" s="72"/>
      <c r="G3" s="72"/>
      <c r="H3" s="72"/>
      <c r="I3" s="72"/>
      <c r="J3" s="72"/>
      <c r="K3" s="72"/>
      <c r="L3" s="72"/>
      <c r="M3" s="72"/>
      <c r="N3" s="72"/>
      <c r="O3" s="73"/>
    </row>
    <row r="4" spans="1:19" ht="11.7" customHeight="1" x14ac:dyDescent="0.45">
      <c r="A4" s="71"/>
      <c r="B4" s="72"/>
      <c r="C4" s="72"/>
      <c r="D4" s="72"/>
      <c r="E4" s="72"/>
      <c r="F4" s="72"/>
      <c r="G4" s="72"/>
      <c r="H4" s="72"/>
      <c r="I4" s="72"/>
      <c r="J4" s="72"/>
      <c r="K4" s="72"/>
      <c r="L4" s="72"/>
      <c r="M4" s="72"/>
      <c r="N4" s="72"/>
      <c r="O4" s="73"/>
    </row>
    <row r="5" spans="1:19" ht="11.7" customHeight="1" x14ac:dyDescent="0.45">
      <c r="A5" s="86" t="s">
        <v>126</v>
      </c>
      <c r="B5" s="72"/>
      <c r="C5" s="72"/>
      <c r="D5" s="72"/>
      <c r="F5" s="86" t="s">
        <v>127</v>
      </c>
      <c r="G5" s="78"/>
      <c r="H5" s="78"/>
      <c r="I5" s="78"/>
      <c r="J5" s="84"/>
      <c r="O5" s="73"/>
    </row>
    <row r="6" spans="1:19" ht="11.7" customHeight="1" x14ac:dyDescent="0.45">
      <c r="A6" s="74" t="s">
        <v>120</v>
      </c>
      <c r="B6" s="74" t="s">
        <v>128</v>
      </c>
      <c r="C6" s="75"/>
      <c r="D6" s="75"/>
      <c r="F6" s="74" t="s">
        <v>120</v>
      </c>
      <c r="G6" s="74" t="s">
        <v>128</v>
      </c>
      <c r="H6" s="75"/>
      <c r="I6" s="75"/>
      <c r="J6" s="75"/>
      <c r="K6"/>
      <c r="L6"/>
      <c r="M6"/>
      <c r="N6"/>
      <c r="O6"/>
      <c r="P6"/>
      <c r="Q6"/>
      <c r="R6"/>
      <c r="S6"/>
    </row>
    <row r="7" spans="1:19" ht="11.7" customHeight="1" x14ac:dyDescent="0.45">
      <c r="A7" s="74" t="s">
        <v>119</v>
      </c>
      <c r="B7" s="75" t="s">
        <v>63</v>
      </c>
      <c r="C7" s="75" t="s">
        <v>62</v>
      </c>
      <c r="D7" s="75" t="s">
        <v>64</v>
      </c>
      <c r="F7" s="74" t="s">
        <v>119</v>
      </c>
      <c r="G7" s="75" t="s">
        <v>63</v>
      </c>
      <c r="H7" s="75" t="s">
        <v>62</v>
      </c>
      <c r="I7" s="75" t="s">
        <v>64</v>
      </c>
      <c r="J7" s="75" t="s">
        <v>108</v>
      </c>
      <c r="K7"/>
      <c r="L7"/>
      <c r="M7"/>
      <c r="N7"/>
      <c r="O7"/>
      <c r="P7"/>
      <c r="Q7"/>
      <c r="R7"/>
      <c r="S7"/>
    </row>
    <row r="8" spans="1:19" ht="11.7" customHeight="1" x14ac:dyDescent="0.45">
      <c r="A8" s="77">
        <v>2016</v>
      </c>
      <c r="B8" s="78">
        <v>0</v>
      </c>
      <c r="C8" s="78">
        <v>0.78260869565217395</v>
      </c>
      <c r="D8" s="78">
        <v>0.21739130434782608</v>
      </c>
      <c r="F8" s="77">
        <v>2016</v>
      </c>
      <c r="G8" s="79">
        <v>0</v>
      </c>
      <c r="H8" s="79">
        <v>7200000</v>
      </c>
      <c r="I8" s="79">
        <v>2000000</v>
      </c>
      <c r="J8" s="79">
        <v>9200000</v>
      </c>
      <c r="K8"/>
      <c r="L8"/>
      <c r="M8"/>
      <c r="N8"/>
      <c r="O8"/>
      <c r="P8"/>
      <c r="Q8"/>
      <c r="R8"/>
      <c r="S8"/>
    </row>
    <row r="9" spans="1:19" ht="11.7" customHeight="1" x14ac:dyDescent="0.45">
      <c r="A9" s="77">
        <v>2017</v>
      </c>
      <c r="B9" s="78">
        <v>0</v>
      </c>
      <c r="C9" s="78">
        <v>0.78230200443557396</v>
      </c>
      <c r="D9" s="78">
        <v>0.21769799556442612</v>
      </c>
      <c r="F9" s="77">
        <v>2017</v>
      </c>
      <c r="G9" s="79">
        <v>0</v>
      </c>
      <c r="H9" s="79">
        <v>7671492.2235543737</v>
      </c>
      <c r="I9" s="79">
        <v>2134812.9885731451</v>
      </c>
      <c r="J9" s="79">
        <v>9806305.2121275179</v>
      </c>
      <c r="K9"/>
      <c r="L9"/>
      <c r="M9"/>
      <c r="N9"/>
      <c r="O9"/>
      <c r="P9"/>
      <c r="Q9"/>
      <c r="R9"/>
      <c r="S9"/>
    </row>
    <row r="10" spans="1:19" ht="11.7" customHeight="1" x14ac:dyDescent="0.45">
      <c r="A10" s="77">
        <v>2018</v>
      </c>
      <c r="B10" s="78">
        <v>6.1383787566570557E-2</v>
      </c>
      <c r="C10" s="78">
        <v>0.70769604400627306</v>
      </c>
      <c r="D10" s="78">
        <v>0.23092016842715632</v>
      </c>
      <c r="F10" s="77">
        <v>2018</v>
      </c>
      <c r="G10" s="79">
        <v>600000</v>
      </c>
      <c r="H10" s="79">
        <v>6917423.0401352663</v>
      </c>
      <c r="I10" s="79">
        <v>2257144.8675439651</v>
      </c>
      <c r="J10" s="79">
        <v>9774567.9076792318</v>
      </c>
      <c r="K10"/>
      <c r="L10"/>
      <c r="M10"/>
      <c r="N10"/>
      <c r="O10"/>
      <c r="P10"/>
      <c r="Q10"/>
      <c r="R10"/>
      <c r="S10"/>
    </row>
    <row r="11" spans="1:19" ht="11.7" customHeight="1" x14ac:dyDescent="0.45">
      <c r="A11" s="77">
        <v>2019</v>
      </c>
      <c r="B11" s="78">
        <v>0.12522186302673446</v>
      </c>
      <c r="C11" s="78">
        <v>0.64863530079394693</v>
      </c>
      <c r="D11" s="78">
        <v>0.22614283617931871</v>
      </c>
      <c r="F11" s="77">
        <v>2019</v>
      </c>
      <c r="G11" s="79">
        <v>1350000</v>
      </c>
      <c r="H11" s="79">
        <v>6992849.6103342455</v>
      </c>
      <c r="I11" s="79">
        <v>2438015.3869528458</v>
      </c>
      <c r="J11" s="79">
        <v>10780864.997287091</v>
      </c>
      <c r="K11"/>
      <c r="L11"/>
      <c r="M11"/>
      <c r="N11"/>
      <c r="O11"/>
      <c r="P11"/>
      <c r="Q11"/>
      <c r="R11"/>
      <c r="S11"/>
    </row>
    <row r="12" spans="1:19" ht="11.7" customHeight="1" x14ac:dyDescent="0.45">
      <c r="A12" s="77" t="s">
        <v>108</v>
      </c>
      <c r="B12" s="78">
        <v>4.9290048739224719E-2</v>
      </c>
      <c r="C12" s="78">
        <v>0.72751517612386829</v>
      </c>
      <c r="D12" s="78">
        <v>0.2231947751369068</v>
      </c>
      <c r="F12" s="77" t="s">
        <v>108</v>
      </c>
      <c r="G12" s="79">
        <v>1950000</v>
      </c>
      <c r="H12" s="79">
        <v>28781764.874023885</v>
      </c>
      <c r="I12" s="79">
        <v>8829973.2430699561</v>
      </c>
      <c r="J12" s="79">
        <v>39561738.117093846</v>
      </c>
      <c r="K12"/>
      <c r="L12"/>
      <c r="M12"/>
      <c r="N12"/>
      <c r="O12"/>
      <c r="P12"/>
      <c r="Q12"/>
      <c r="R12"/>
      <c r="S12"/>
    </row>
    <row r="13" spans="1:19" ht="11.7" customHeight="1" x14ac:dyDescent="0.45">
      <c r="F13"/>
      <c r="G13"/>
      <c r="H13"/>
      <c r="I13"/>
      <c r="J13"/>
      <c r="K13"/>
      <c r="L13"/>
      <c r="M13"/>
      <c r="N13"/>
      <c r="O13"/>
      <c r="P13"/>
      <c r="Q13"/>
      <c r="R13"/>
      <c r="S13"/>
    </row>
    <row r="14" spans="1:19" ht="11.7" customHeight="1" x14ac:dyDescent="0.45">
      <c r="F14"/>
      <c r="G14"/>
      <c r="H14"/>
      <c r="I14"/>
      <c r="J14"/>
      <c r="K14"/>
      <c r="L14"/>
      <c r="M14"/>
      <c r="N14"/>
      <c r="O14"/>
      <c r="P14"/>
      <c r="Q14"/>
      <c r="R14"/>
      <c r="S14"/>
    </row>
    <row r="15" spans="1:19" ht="11.7" customHeight="1" x14ac:dyDescent="0.45">
      <c r="F15"/>
      <c r="G15"/>
      <c r="H15"/>
      <c r="I15"/>
      <c r="J15"/>
      <c r="K15"/>
      <c r="L15"/>
      <c r="M15"/>
      <c r="N15"/>
      <c r="O15"/>
      <c r="P15"/>
      <c r="Q15"/>
      <c r="R15"/>
      <c r="S15"/>
    </row>
    <row r="16" spans="1:19" ht="11.7" customHeight="1" x14ac:dyDescent="0.45">
      <c r="F16"/>
      <c r="G16"/>
      <c r="H16"/>
      <c r="I16"/>
      <c r="J16"/>
      <c r="K16"/>
      <c r="L16"/>
      <c r="M16"/>
      <c r="N16"/>
      <c r="O16"/>
      <c r="P16"/>
      <c r="Q16"/>
      <c r="R16"/>
      <c r="S16"/>
    </row>
    <row r="17" spans="6:19" ht="11.7" customHeight="1" x14ac:dyDescent="0.45">
      <c r="F17"/>
      <c r="G17"/>
      <c r="H17"/>
      <c r="I17"/>
      <c r="J17"/>
      <c r="K17"/>
      <c r="L17"/>
      <c r="M17"/>
      <c r="N17"/>
      <c r="O17"/>
      <c r="P17"/>
      <c r="Q17"/>
      <c r="R17"/>
      <c r="S17"/>
    </row>
    <row r="18" spans="6:19" ht="11.7" customHeight="1" x14ac:dyDescent="0.45">
      <c r="F18"/>
      <c r="G18"/>
      <c r="H18"/>
      <c r="I18"/>
      <c r="J18"/>
      <c r="K18"/>
      <c r="L18"/>
      <c r="M18"/>
      <c r="N18"/>
      <c r="O18"/>
      <c r="P18"/>
      <c r="Q18"/>
      <c r="R18"/>
      <c r="S18"/>
    </row>
    <row r="19" spans="6:19" ht="11.7" customHeight="1" x14ac:dyDescent="0.45">
      <c r="F19"/>
      <c r="G19"/>
      <c r="H19"/>
      <c r="I19"/>
      <c r="J19"/>
      <c r="K19"/>
      <c r="L19"/>
      <c r="M19"/>
      <c r="N19"/>
      <c r="O19"/>
      <c r="P19"/>
      <c r="Q19"/>
      <c r="R19"/>
      <c r="S19"/>
    </row>
    <row r="20" spans="6:19" ht="11.7" customHeight="1" x14ac:dyDescent="0.45">
      <c r="F20"/>
      <c r="G20"/>
      <c r="H20"/>
      <c r="I20"/>
      <c r="J20"/>
      <c r="K20"/>
      <c r="L20"/>
      <c r="M20"/>
      <c r="N20"/>
      <c r="O20"/>
      <c r="P20"/>
      <c r="Q20"/>
      <c r="R20"/>
      <c r="S20"/>
    </row>
    <row r="21" spans="6:19" ht="11.7" customHeight="1" x14ac:dyDescent="0.45">
      <c r="F21"/>
      <c r="G21"/>
      <c r="H21"/>
      <c r="I21"/>
      <c r="J21"/>
      <c r="K21"/>
      <c r="L21"/>
      <c r="M21"/>
      <c r="N21"/>
      <c r="O21"/>
      <c r="P21"/>
      <c r="Q21"/>
      <c r="R21"/>
      <c r="S21"/>
    </row>
    <row r="22" spans="6:19" ht="11.7" customHeight="1" x14ac:dyDescent="0.45">
      <c r="F22"/>
      <c r="G22"/>
      <c r="H22"/>
      <c r="I22"/>
      <c r="J22"/>
      <c r="K22"/>
      <c r="L22"/>
      <c r="M22"/>
      <c r="N22"/>
      <c r="O22"/>
      <c r="P22"/>
      <c r="Q22"/>
      <c r="R22"/>
      <c r="S22"/>
    </row>
    <row r="23" spans="6:19" ht="11.7" customHeight="1" x14ac:dyDescent="0.45">
      <c r="F23"/>
      <c r="G23"/>
      <c r="H23"/>
      <c r="I23"/>
      <c r="J23"/>
      <c r="K23"/>
      <c r="L23"/>
      <c r="M23"/>
      <c r="N23"/>
      <c r="O23"/>
      <c r="P23"/>
      <c r="Q23"/>
      <c r="R23"/>
      <c r="S23"/>
    </row>
    <row r="24" spans="6:19" ht="11.7" customHeight="1" x14ac:dyDescent="0.45">
      <c r="F24"/>
      <c r="G24"/>
      <c r="H24"/>
      <c r="I24"/>
      <c r="J24"/>
      <c r="K24"/>
      <c r="L24"/>
      <c r="M24"/>
      <c r="N24"/>
      <c r="O24"/>
      <c r="P24"/>
      <c r="Q24"/>
      <c r="R24"/>
      <c r="S24"/>
    </row>
    <row r="25" spans="6:19" ht="11.7" customHeight="1" x14ac:dyDescent="0.45">
      <c r="F25"/>
      <c r="G25"/>
      <c r="H25"/>
      <c r="I25"/>
      <c r="J25"/>
      <c r="K25"/>
      <c r="L25"/>
      <c r="M25"/>
      <c r="N25"/>
      <c r="O25"/>
      <c r="P25"/>
      <c r="Q25"/>
      <c r="R25"/>
      <c r="S25"/>
    </row>
    <row r="26" spans="6:19" ht="11.7" customHeight="1" x14ac:dyDescent="0.45">
      <c r="F26"/>
      <c r="G26"/>
      <c r="H26"/>
      <c r="I26"/>
      <c r="J26"/>
      <c r="K26"/>
      <c r="L26"/>
      <c r="M26"/>
      <c r="N26"/>
      <c r="O26"/>
      <c r="P26"/>
      <c r="Q26"/>
      <c r="R26"/>
      <c r="S26"/>
    </row>
    <row r="27" spans="6:19" ht="11.7" customHeight="1" x14ac:dyDescent="0.45">
      <c r="F27"/>
      <c r="G27"/>
      <c r="H27"/>
      <c r="I27"/>
      <c r="J27"/>
      <c r="K27"/>
      <c r="L27"/>
      <c r="M27"/>
      <c r="N27"/>
      <c r="O27"/>
      <c r="P27"/>
      <c r="Q27"/>
      <c r="R27"/>
      <c r="S27"/>
    </row>
    <row r="28" spans="6:19" ht="11.7" customHeight="1" x14ac:dyDescent="0.45">
      <c r="F28"/>
      <c r="G28"/>
      <c r="H28"/>
      <c r="I28"/>
      <c r="J28"/>
      <c r="K28"/>
      <c r="L28"/>
      <c r="M28"/>
      <c r="N28"/>
      <c r="O28"/>
      <c r="P28"/>
      <c r="Q28"/>
      <c r="R28"/>
      <c r="S28"/>
    </row>
    <row r="29" spans="6:19" ht="11.7" customHeight="1" x14ac:dyDescent="0.45">
      <c r="F29"/>
      <c r="G29"/>
      <c r="H29"/>
      <c r="I29"/>
      <c r="J29"/>
      <c r="K29"/>
      <c r="L29"/>
      <c r="M29"/>
      <c r="N29"/>
      <c r="O29"/>
      <c r="P29"/>
      <c r="Q29"/>
      <c r="R29"/>
      <c r="S29"/>
    </row>
    <row r="30" spans="6:19" ht="11.7" customHeight="1" x14ac:dyDescent="0.45">
      <c r="F30"/>
      <c r="G30"/>
      <c r="H30"/>
      <c r="I30"/>
      <c r="J30"/>
      <c r="K30"/>
      <c r="L30"/>
      <c r="M30"/>
      <c r="N30"/>
      <c r="O30"/>
      <c r="P30"/>
      <c r="Q30"/>
      <c r="R30"/>
      <c r="S30"/>
    </row>
    <row r="31" spans="6:19" ht="11.7" customHeight="1" x14ac:dyDescent="0.45">
      <c r="F31"/>
      <c r="G31"/>
      <c r="H31"/>
      <c r="I31"/>
      <c r="J31"/>
      <c r="K31"/>
      <c r="L31"/>
      <c r="M31"/>
      <c r="N31"/>
      <c r="O31"/>
      <c r="P31"/>
      <c r="Q31"/>
      <c r="R31"/>
      <c r="S31"/>
    </row>
    <row r="32" spans="6:19" ht="11.7" customHeight="1" x14ac:dyDescent="0.45">
      <c r="F32"/>
      <c r="G32"/>
      <c r="H32"/>
      <c r="I32"/>
      <c r="J32"/>
      <c r="K32"/>
      <c r="L32"/>
      <c r="M32"/>
      <c r="N32"/>
      <c r="O32"/>
      <c r="P32"/>
      <c r="Q32"/>
      <c r="R32"/>
      <c r="S32"/>
    </row>
    <row r="33" spans="1:19" ht="11.7" customHeight="1" x14ac:dyDescent="0.45">
      <c r="F33"/>
      <c r="G33"/>
      <c r="H33"/>
      <c r="I33"/>
      <c r="J33"/>
      <c r="K33"/>
      <c r="L33"/>
      <c r="M33"/>
      <c r="N33"/>
      <c r="O33"/>
      <c r="P33"/>
      <c r="Q33"/>
      <c r="R33"/>
      <c r="S33"/>
    </row>
    <row r="34" spans="1:19" ht="11.7" customHeight="1" x14ac:dyDescent="0.45">
      <c r="F34"/>
      <c r="G34"/>
      <c r="H34"/>
      <c r="I34"/>
      <c r="J34" s="38" t="s">
        <v>120</v>
      </c>
      <c r="K34" s="38" t="s">
        <v>129</v>
      </c>
      <c r="L34" s="38" t="s">
        <v>128</v>
      </c>
      <c r="M34"/>
      <c r="N34"/>
      <c r="O34"/>
      <c r="P34"/>
      <c r="Q34"/>
      <c r="R34"/>
      <c r="S34"/>
    </row>
    <row r="35" spans="1:19" ht="11.7" customHeight="1" x14ac:dyDescent="0.45">
      <c r="F35"/>
      <c r="G35"/>
      <c r="H35"/>
      <c r="J35"/>
      <c r="K35" t="s">
        <v>86</v>
      </c>
      <c r="L35" t="s">
        <v>67</v>
      </c>
      <c r="M35" t="s">
        <v>66</v>
      </c>
      <c r="N35" t="s">
        <v>65</v>
      </c>
      <c r="O35" t="s">
        <v>69</v>
      </c>
      <c r="P35" t="s">
        <v>68</v>
      </c>
      <c r="Q35"/>
      <c r="R35"/>
      <c r="S35"/>
    </row>
    <row r="36" spans="1:19" ht="11.7" customHeight="1" x14ac:dyDescent="0.45">
      <c r="F36"/>
      <c r="G36"/>
      <c r="H36"/>
      <c r="J36" s="38" t="s">
        <v>119</v>
      </c>
      <c r="K36" t="s">
        <v>63</v>
      </c>
      <c r="L36" t="s">
        <v>62</v>
      </c>
      <c r="M36" t="s">
        <v>62</v>
      </c>
      <c r="N36" t="s">
        <v>62</v>
      </c>
      <c r="O36" t="s">
        <v>63</v>
      </c>
      <c r="P36" t="s">
        <v>64</v>
      </c>
      <c r="Q36"/>
      <c r="R36"/>
      <c r="S36"/>
    </row>
    <row r="37" spans="1:19" ht="11.7" customHeight="1" x14ac:dyDescent="0.45">
      <c r="F37"/>
      <c r="G37"/>
      <c r="H37"/>
      <c r="J37" s="67">
        <v>2016</v>
      </c>
      <c r="K37" s="87">
        <v>0</v>
      </c>
      <c r="L37" s="87">
        <v>950000</v>
      </c>
      <c r="M37" s="87">
        <v>2700000</v>
      </c>
      <c r="N37" s="87">
        <v>3550000</v>
      </c>
      <c r="O37" s="87">
        <v>0</v>
      </c>
      <c r="P37" s="87">
        <v>2000000</v>
      </c>
      <c r="Q37"/>
      <c r="R37"/>
      <c r="S37"/>
    </row>
    <row r="38" spans="1:19" ht="11.7" customHeight="1" x14ac:dyDescent="0.45">
      <c r="G38" s="72"/>
      <c r="H38" s="72"/>
      <c r="J38" s="67">
        <v>2017</v>
      </c>
      <c r="K38" s="87">
        <v>0</v>
      </c>
      <c r="L38" s="87">
        <v>998110.7322094501</v>
      </c>
      <c r="M38" s="87">
        <v>2890924.0465451493</v>
      </c>
      <c r="N38" s="87">
        <v>3782457.4447997729</v>
      </c>
      <c r="O38" s="87">
        <v>0</v>
      </c>
      <c r="P38" s="87">
        <v>2134812.9885731451</v>
      </c>
    </row>
    <row r="39" spans="1:19" ht="11.7" customHeight="1" x14ac:dyDescent="0.45">
      <c r="G39" s="72"/>
      <c r="H39" s="72"/>
      <c r="J39" s="67">
        <v>2018</v>
      </c>
      <c r="K39" s="87">
        <v>0</v>
      </c>
      <c r="L39" s="87">
        <v>1056662.2495100861</v>
      </c>
      <c r="M39" s="87">
        <v>1765340.0390293095</v>
      </c>
      <c r="N39" s="87">
        <v>4095420.7515958711</v>
      </c>
      <c r="O39" s="87">
        <v>600000</v>
      </c>
      <c r="P39" s="87">
        <v>2257144.8675439651</v>
      </c>
    </row>
    <row r="40" spans="1:19" ht="11.7" customHeight="1" x14ac:dyDescent="0.45">
      <c r="G40" s="72"/>
      <c r="H40" s="72"/>
      <c r="J40" s="67">
        <v>2019</v>
      </c>
      <c r="K40" s="87">
        <v>500000</v>
      </c>
      <c r="L40" s="87">
        <v>1134029.9185641655</v>
      </c>
      <c r="M40" s="87">
        <v>1500487.1093241042</v>
      </c>
      <c r="N40" s="87">
        <v>4358332.5824459773</v>
      </c>
      <c r="O40" s="87">
        <v>850000</v>
      </c>
      <c r="P40" s="87">
        <v>2438015.3869528458</v>
      </c>
    </row>
    <row r="41" spans="1:19" ht="11.7" customHeight="1" x14ac:dyDescent="0.45">
      <c r="G41" s="72"/>
      <c r="H41" s="72"/>
      <c r="J41"/>
      <c r="K41"/>
      <c r="L41"/>
      <c r="M41"/>
      <c r="N41"/>
      <c r="O41"/>
    </row>
    <row r="42" spans="1:19" ht="11.7" customHeight="1" x14ac:dyDescent="0.45">
      <c r="G42" s="72"/>
      <c r="H42" s="72"/>
      <c r="O42"/>
    </row>
    <row r="43" spans="1:19" ht="11.7" customHeight="1" x14ac:dyDescent="0.45">
      <c r="G43" s="72"/>
      <c r="H43" s="72"/>
      <c r="I43"/>
      <c r="J43"/>
      <c r="K43"/>
      <c r="L43"/>
      <c r="M43"/>
      <c r="N43"/>
      <c r="O43"/>
    </row>
    <row r="44" spans="1:19" ht="11.7" customHeight="1" x14ac:dyDescent="0.45">
      <c r="G44" s="72"/>
      <c r="H44" s="72"/>
      <c r="I44"/>
      <c r="J44"/>
      <c r="K44"/>
      <c r="L44"/>
      <c r="M44"/>
      <c r="N44"/>
      <c r="O44" s="73"/>
    </row>
    <row r="45" spans="1:19" ht="11.7" customHeight="1" x14ac:dyDescent="0.45">
      <c r="A45" s="77"/>
      <c r="B45" s="79"/>
      <c r="C45" s="79"/>
      <c r="D45" s="79"/>
      <c r="E45" s="79"/>
      <c r="F45" s="72"/>
      <c r="G45" s="72"/>
      <c r="H45" s="72"/>
      <c r="I45"/>
      <c r="J45"/>
      <c r="K45"/>
      <c r="L45"/>
      <c r="M45"/>
      <c r="N45"/>
      <c r="O45" s="73"/>
    </row>
    <row r="46" spans="1:19" ht="11.7" customHeight="1" x14ac:dyDescent="0.45">
      <c r="A46" s="77"/>
      <c r="B46" s="79"/>
      <c r="C46" s="79"/>
      <c r="D46" s="79"/>
      <c r="E46" s="79"/>
      <c r="F46" s="72"/>
      <c r="G46" s="72"/>
      <c r="H46" s="72"/>
      <c r="I46"/>
      <c r="J46"/>
      <c r="K46"/>
      <c r="L46"/>
      <c r="M46"/>
      <c r="N46"/>
      <c r="O46" s="73"/>
    </row>
    <row r="47" spans="1:19" ht="11.7" customHeight="1" x14ac:dyDescent="0.45">
      <c r="A47" s="77"/>
      <c r="B47" s="79"/>
      <c r="C47" s="79"/>
      <c r="D47" s="79"/>
      <c r="E47" s="79"/>
      <c r="F47" s="72"/>
      <c r="G47" s="72"/>
      <c r="H47" s="72"/>
      <c r="I47"/>
      <c r="J47"/>
      <c r="K47"/>
      <c r="L47"/>
      <c r="M47"/>
      <c r="N47"/>
      <c r="O47" s="73"/>
    </row>
    <row r="48" spans="1:19" ht="11.7" customHeight="1" x14ac:dyDescent="0.45">
      <c r="A48" s="77"/>
      <c r="B48" s="79"/>
      <c r="C48" s="79"/>
      <c r="D48" s="79"/>
      <c r="E48" s="79"/>
      <c r="F48" s="72"/>
      <c r="G48" s="72"/>
      <c r="H48" s="72"/>
      <c r="I48"/>
      <c r="J48"/>
      <c r="K48"/>
      <c r="L48"/>
      <c r="M48"/>
      <c r="N48"/>
      <c r="O48" s="73"/>
    </row>
    <row r="49" spans="1:59" ht="11.7" customHeight="1" x14ac:dyDescent="0.45">
      <c r="A49" s="77"/>
      <c r="B49" s="79"/>
      <c r="C49" s="79"/>
      <c r="D49" s="79"/>
      <c r="E49" s="79"/>
      <c r="F49" s="72"/>
      <c r="G49" s="72"/>
      <c r="H49" s="72"/>
      <c r="I49"/>
      <c r="J49"/>
      <c r="K49"/>
      <c r="L49"/>
      <c r="M49"/>
      <c r="N49"/>
      <c r="O49" s="73"/>
    </row>
    <row r="50" spans="1:59" ht="11.7" customHeight="1" x14ac:dyDescent="0.45">
      <c r="F50" s="72"/>
      <c r="G50" s="72"/>
      <c r="H50" s="72"/>
      <c r="O50" s="73"/>
    </row>
    <row r="51" spans="1:59" ht="11.7" customHeight="1" x14ac:dyDescent="0.45">
      <c r="F51" s="72"/>
      <c r="G51" s="72"/>
      <c r="H51" s="72"/>
      <c r="O51" s="73"/>
    </row>
    <row r="52" spans="1:59" ht="11.7" customHeight="1" x14ac:dyDescent="0.45">
      <c r="F52"/>
      <c r="G52" s="72"/>
      <c r="H52" s="72"/>
      <c r="O52" s="73"/>
    </row>
    <row r="53" spans="1:59" ht="11.7" customHeight="1" x14ac:dyDescent="0.45">
      <c r="F53"/>
      <c r="G53" s="72"/>
      <c r="H53" s="72"/>
      <c r="O53" s="73"/>
    </row>
    <row r="54" spans="1:59" ht="11.7" customHeight="1" x14ac:dyDescent="0.45">
      <c r="F54"/>
      <c r="G54" s="72"/>
      <c r="H54" s="72"/>
      <c r="O54" s="73"/>
    </row>
    <row r="55" spans="1:59" ht="11.7" customHeight="1" x14ac:dyDescent="0.45">
      <c r="F55"/>
      <c r="G55" s="72"/>
      <c r="H55" s="72"/>
      <c r="O55" s="73"/>
    </row>
    <row r="56" spans="1:59" ht="11.7" customHeight="1" x14ac:dyDescent="0.45">
      <c r="F56"/>
      <c r="G56" s="72"/>
      <c r="H56" s="72"/>
      <c r="O56" s="73"/>
    </row>
    <row r="57" spans="1:59" ht="11.7" customHeight="1" x14ac:dyDescent="0.45">
      <c r="F57"/>
      <c r="G57" s="72"/>
      <c r="H57" s="72"/>
      <c r="O57" s="73"/>
    </row>
    <row r="58" spans="1:59" ht="11.7" customHeight="1" x14ac:dyDescent="0.45">
      <c r="I58"/>
      <c r="J58"/>
      <c r="K58"/>
      <c r="L58"/>
      <c r="M58"/>
      <c r="N58"/>
      <c r="S58"/>
      <c r="T58" s="72"/>
      <c r="U58" s="72"/>
      <c r="V58" s="72"/>
      <c r="W58" s="72"/>
    </row>
    <row r="59" spans="1:59" ht="11.7" customHeight="1" x14ac:dyDescent="0.45">
      <c r="I59"/>
      <c r="J59"/>
      <c r="K59"/>
      <c r="L59"/>
      <c r="M59"/>
      <c r="N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row>
    <row r="60" spans="1:59" ht="11.7" customHeight="1" x14ac:dyDescent="0.45">
      <c r="I60"/>
      <c r="J60"/>
      <c r="K60"/>
      <c r="L60"/>
      <c r="M60"/>
      <c r="N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row>
    <row r="61" spans="1:59" ht="11.7" customHeight="1" x14ac:dyDescent="0.45">
      <c r="I61"/>
      <c r="J61"/>
      <c r="K61"/>
      <c r="L61"/>
      <c r="M61"/>
      <c r="N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row>
    <row r="62" spans="1:59" ht="11.7" customHeight="1" x14ac:dyDescent="0.45">
      <c r="I62"/>
      <c r="J62"/>
      <c r="K62"/>
      <c r="L62"/>
      <c r="M62"/>
      <c r="N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row>
    <row r="63" spans="1:59" ht="11.7" customHeight="1" x14ac:dyDescent="0.45">
      <c r="I63"/>
      <c r="J63"/>
      <c r="K63"/>
      <c r="L63"/>
      <c r="M63"/>
      <c r="N63"/>
      <c r="P63"/>
      <c r="Q63"/>
      <c r="R63"/>
      <c r="S63"/>
      <c r="T63"/>
      <c r="U63"/>
      <c r="V63"/>
      <c r="W63"/>
      <c r="X63"/>
      <c r="Y63"/>
      <c r="Z63"/>
      <c r="AA63"/>
      <c r="AB63"/>
      <c r="AC63"/>
      <c r="AD63"/>
      <c r="AE63"/>
      <c r="AF63"/>
    </row>
    <row r="64" spans="1:59" ht="11.7" customHeight="1" x14ac:dyDescent="0.45">
      <c r="I64"/>
      <c r="J64"/>
      <c r="K64"/>
      <c r="L64"/>
      <c r="M64"/>
      <c r="N64"/>
      <c r="P64"/>
      <c r="Q64"/>
      <c r="R64"/>
      <c r="S64"/>
      <c r="T64"/>
      <c r="U64"/>
      <c r="V64"/>
      <c r="W64"/>
      <c r="X64"/>
      <c r="Y64"/>
      <c r="Z64"/>
      <c r="AA64"/>
      <c r="AB64"/>
      <c r="AC64"/>
      <c r="AD64"/>
      <c r="AE64"/>
      <c r="AF64"/>
    </row>
    <row r="65" spans="1:32" ht="11.7" customHeight="1" x14ac:dyDescent="0.45">
      <c r="A65"/>
      <c r="B65"/>
      <c r="C65"/>
      <c r="D65"/>
      <c r="E65"/>
      <c r="F65" s="72"/>
      <c r="G65" s="72"/>
      <c r="H65" s="72"/>
      <c r="I65"/>
      <c r="J65"/>
      <c r="K65"/>
      <c r="L65"/>
      <c r="M65"/>
      <c r="N65"/>
      <c r="S65"/>
      <c r="T65"/>
      <c r="U65"/>
      <c r="V65"/>
      <c r="W65"/>
      <c r="X65"/>
      <c r="Y65"/>
      <c r="Z65"/>
      <c r="AA65"/>
      <c r="AB65"/>
      <c r="AC65"/>
      <c r="AD65"/>
      <c r="AE65"/>
      <c r="AF65"/>
    </row>
    <row r="66" spans="1:32" ht="11.7" customHeight="1" x14ac:dyDescent="0.45">
      <c r="A66"/>
      <c r="B66"/>
      <c r="C66"/>
      <c r="D66"/>
      <c r="E66"/>
      <c r="F66" s="72"/>
      <c r="G66" s="72"/>
      <c r="H66" s="72"/>
      <c r="I66"/>
      <c r="J66"/>
      <c r="K66"/>
      <c r="L66"/>
      <c r="M66"/>
      <c r="N66"/>
      <c r="P66"/>
      <c r="Q66"/>
      <c r="R66"/>
    </row>
    <row r="67" spans="1:32" ht="11.7" customHeight="1" x14ac:dyDescent="0.45">
      <c r="A67"/>
      <c r="B67"/>
      <c r="C67"/>
      <c r="D67"/>
      <c r="E67"/>
      <c r="F67" s="72"/>
      <c r="G67" s="72"/>
      <c r="H67" s="72"/>
      <c r="I67"/>
      <c r="J67"/>
      <c r="K67"/>
      <c r="L67"/>
      <c r="M67"/>
      <c r="N67"/>
      <c r="P67"/>
      <c r="Q67"/>
      <c r="R67"/>
    </row>
    <row r="68" spans="1:32" ht="11.7" customHeight="1" x14ac:dyDescent="0.45">
      <c r="A68"/>
      <c r="B68"/>
      <c r="C68"/>
      <c r="D68"/>
      <c r="E68"/>
      <c r="F68" s="72"/>
      <c r="G68" s="72"/>
      <c r="H68" s="72"/>
      <c r="I68"/>
      <c r="J68"/>
      <c r="K68"/>
      <c r="L68"/>
      <c r="M68"/>
      <c r="N68"/>
      <c r="P68"/>
      <c r="Q68"/>
      <c r="R68"/>
    </row>
    <row r="69" spans="1:32" ht="11.7" customHeight="1" x14ac:dyDescent="0.45">
      <c r="A69"/>
      <c r="B69"/>
      <c r="C69"/>
      <c r="D69"/>
      <c r="E69"/>
      <c r="F69" s="72"/>
      <c r="G69" s="72"/>
      <c r="H69" s="72"/>
      <c r="I69"/>
      <c r="J69"/>
      <c r="K69"/>
      <c r="L69"/>
      <c r="M69"/>
      <c r="N69"/>
      <c r="P69"/>
      <c r="Q69"/>
      <c r="R69"/>
    </row>
    <row r="70" spans="1:32" ht="30.3" x14ac:dyDescent="0.45">
      <c r="A70" s="71"/>
      <c r="B70" s="72"/>
      <c r="C70" s="72"/>
      <c r="D70" s="72"/>
      <c r="E70" s="72"/>
      <c r="F70" s="72"/>
      <c r="G70" s="72"/>
      <c r="H70" s="72"/>
      <c r="I70"/>
      <c r="J70"/>
      <c r="K70"/>
      <c r="L70"/>
      <c r="M70"/>
      <c r="N70"/>
      <c r="O70" s="73"/>
    </row>
    <row r="71" spans="1:32" ht="30.3" x14ac:dyDescent="0.45">
      <c r="A71" s="71"/>
      <c r="B71" s="72"/>
      <c r="C71" s="72"/>
      <c r="D71" s="72"/>
      <c r="E71" s="72"/>
      <c r="F71" s="72"/>
      <c r="G71" s="72"/>
      <c r="H71" s="72"/>
      <c r="I71"/>
      <c r="J71"/>
      <c r="K71"/>
      <c r="L71"/>
      <c r="M71"/>
      <c r="N71"/>
      <c r="O71" s="73"/>
    </row>
    <row r="72" spans="1:32" ht="30.3" x14ac:dyDescent="0.45">
      <c r="A72" s="71"/>
      <c r="B72" s="72"/>
      <c r="C72" s="72"/>
      <c r="D72" s="72"/>
      <c r="E72" s="72"/>
      <c r="F72" s="72"/>
      <c r="G72" s="72"/>
      <c r="H72" s="72"/>
      <c r="I72"/>
      <c r="J72"/>
      <c r="K72"/>
      <c r="L72"/>
      <c r="M72"/>
      <c r="N72"/>
      <c r="O72" s="73"/>
    </row>
    <row r="73" spans="1:32" ht="30.3" x14ac:dyDescent="0.45">
      <c r="A73" s="71"/>
      <c r="B73" s="72"/>
      <c r="C73" s="72"/>
      <c r="D73" s="72"/>
      <c r="E73" s="72"/>
      <c r="F73" s="72"/>
      <c r="G73" s="72"/>
      <c r="H73" s="72"/>
      <c r="I73"/>
      <c r="J73"/>
      <c r="K73"/>
      <c r="L73"/>
      <c r="M73"/>
      <c r="N73"/>
      <c r="O73" s="73"/>
    </row>
    <row r="74" spans="1:32" x14ac:dyDescent="0.45">
      <c r="F74" s="72"/>
      <c r="G74" s="72"/>
      <c r="H74" s="72"/>
      <c r="I74"/>
      <c r="J74"/>
      <c r="K74"/>
      <c r="L74"/>
      <c r="M74"/>
      <c r="N74"/>
      <c r="O74" s="73"/>
    </row>
    <row r="75" spans="1:32" ht="11.7" customHeight="1" x14ac:dyDescent="0.45">
      <c r="F75" s="80"/>
      <c r="G75" s="80"/>
      <c r="H75" s="80"/>
      <c r="I75"/>
      <c r="J75"/>
      <c r="K75"/>
      <c r="L75"/>
      <c r="M75"/>
      <c r="N75"/>
    </row>
    <row r="76" spans="1:32" x14ac:dyDescent="0.45">
      <c r="F76" s="80"/>
      <c r="G76" s="80"/>
      <c r="H76" s="80"/>
      <c r="I76"/>
      <c r="J76"/>
      <c r="K76"/>
      <c r="L76"/>
      <c r="M76"/>
      <c r="N76"/>
    </row>
    <row r="77" spans="1:32" x14ac:dyDescent="0.45">
      <c r="F77" s="80"/>
      <c r="G77" s="80"/>
      <c r="H77" s="80"/>
      <c r="I77"/>
      <c r="J77"/>
      <c r="K77"/>
      <c r="L77"/>
      <c r="M77"/>
      <c r="N77"/>
    </row>
    <row r="78" spans="1:32" x14ac:dyDescent="0.45">
      <c r="F78" s="81"/>
      <c r="G78" s="81"/>
      <c r="H78" s="81"/>
      <c r="I78" s="81"/>
      <c r="J78" s="81"/>
      <c r="K78" s="81"/>
      <c r="L78" s="81"/>
      <c r="M78" s="81"/>
      <c r="N78" s="81"/>
    </row>
    <row r="79" spans="1:32" x14ac:dyDescent="0.45">
      <c r="F79" s="81"/>
      <c r="G79" s="81"/>
      <c r="H79" s="81"/>
      <c r="I79" s="81"/>
      <c r="J79" s="81"/>
      <c r="K79" s="81"/>
      <c r="L79" s="81"/>
      <c r="M79" s="81"/>
      <c r="N79" s="81"/>
    </row>
    <row r="86" spans="1:5" x14ac:dyDescent="0.45">
      <c r="A86" s="59"/>
      <c r="B86" s="59"/>
      <c r="C86" s="45"/>
      <c r="D86" s="82"/>
    </row>
    <row r="87" spans="1:5" x14ac:dyDescent="0.45">
      <c r="A87" s="59"/>
      <c r="B87" s="59"/>
      <c r="C87" s="45"/>
      <c r="D87" s="82"/>
    </row>
    <row r="88" spans="1:5" x14ac:dyDescent="0.45">
      <c r="A88" s="59"/>
      <c r="B88" s="59"/>
      <c r="C88" s="45"/>
      <c r="D88" s="82"/>
    </row>
    <row r="89" spans="1:5" x14ac:dyDescent="0.45">
      <c r="A89" s="39"/>
      <c r="B89" s="40"/>
      <c r="C89" s="45"/>
      <c r="D89" s="82"/>
    </row>
    <row r="90" spans="1:5" x14ac:dyDescent="0.45">
      <c r="A90" s="59"/>
      <c r="B90" s="59"/>
      <c r="C90" s="45"/>
      <c r="D90" s="82"/>
    </row>
    <row r="91" spans="1:5" x14ac:dyDescent="0.45">
      <c r="A91" s="59"/>
      <c r="B91" s="59"/>
      <c r="C91" s="45"/>
      <c r="D91" s="82"/>
      <c r="E91" s="59"/>
    </row>
    <row r="92" spans="1:5" x14ac:dyDescent="0.45">
      <c r="A92" s="59"/>
      <c r="B92" s="59"/>
      <c r="C92" s="45"/>
      <c r="D92" s="82"/>
      <c r="E92" s="82"/>
    </row>
    <row r="93" spans="1:5" x14ac:dyDescent="0.45">
      <c r="A93" s="59"/>
      <c r="B93" s="59"/>
      <c r="C93" s="45"/>
      <c r="D93" s="82"/>
      <c r="E93" s="82"/>
    </row>
    <row r="94" spans="1:5" x14ac:dyDescent="0.45">
      <c r="A94" s="59"/>
      <c r="B94" s="59"/>
      <c r="C94" s="45"/>
      <c r="D94" s="82"/>
      <c r="E94" s="82"/>
    </row>
    <row r="95" spans="1:5" x14ac:dyDescent="0.45">
      <c r="A95" s="41"/>
      <c r="B95" s="41"/>
      <c r="C95" s="45"/>
      <c r="D95" s="83"/>
      <c r="E95" s="82"/>
    </row>
    <row r="96" spans="1:5" x14ac:dyDescent="0.45">
      <c r="A96" s="41"/>
      <c r="B96" s="41"/>
      <c r="C96" s="45"/>
      <c r="D96" s="83"/>
      <c r="E96" s="82"/>
    </row>
    <row r="97" spans="1:5" x14ac:dyDescent="0.45">
      <c r="A97" s="41"/>
      <c r="B97" s="41"/>
      <c r="C97" s="45"/>
      <c r="D97" s="83"/>
      <c r="E97" s="82"/>
    </row>
    <row r="98" spans="1:5" x14ac:dyDescent="0.45">
      <c r="A98" s="41"/>
      <c r="B98" s="41"/>
      <c r="C98" s="45"/>
      <c r="D98" s="83"/>
      <c r="E98" s="82"/>
    </row>
    <row r="99" spans="1:5" x14ac:dyDescent="0.45">
      <c r="A99" s="76"/>
      <c r="B99" s="76"/>
      <c r="C99" s="45"/>
      <c r="D99" s="83"/>
      <c r="E99" s="82"/>
    </row>
    <row r="100" spans="1:5" x14ac:dyDescent="0.45">
      <c r="A100" s="76"/>
      <c r="B100" s="76"/>
      <c r="E100" s="82"/>
    </row>
    <row r="101" spans="1:5" x14ac:dyDescent="0.45">
      <c r="A101" s="76"/>
      <c r="B101" s="76"/>
      <c r="E101" s="82"/>
    </row>
    <row r="102" spans="1:5" x14ac:dyDescent="0.45">
      <c r="A102" s="76"/>
      <c r="B102" s="76"/>
      <c r="E102" s="82"/>
    </row>
    <row r="103" spans="1:5" x14ac:dyDescent="0.45">
      <c r="A103" s="76"/>
      <c r="B103" s="76"/>
      <c r="E103" s="82"/>
    </row>
    <row r="104" spans="1:5" x14ac:dyDescent="0.45">
      <c r="A104" s="76"/>
      <c r="B104" s="76"/>
      <c r="E104" s="82"/>
    </row>
    <row r="105" spans="1:5" x14ac:dyDescent="0.45">
      <c r="A105" s="76"/>
      <c r="B105" s="76"/>
      <c r="E105" s="83"/>
    </row>
    <row r="106" spans="1:5" x14ac:dyDescent="0.45">
      <c r="A106" s="76"/>
      <c r="B106" s="76"/>
    </row>
    <row r="107" spans="1:5" x14ac:dyDescent="0.45">
      <c r="A107" s="76"/>
      <c r="B107" s="76"/>
    </row>
    <row r="108" spans="1:5" x14ac:dyDescent="0.45">
      <c r="A108" s="76"/>
      <c r="B108" s="76"/>
    </row>
    <row r="109" spans="1:5" x14ac:dyDescent="0.45">
      <c r="A109" s="76"/>
      <c r="B109" s="76"/>
    </row>
    <row r="117" spans="3:6" x14ac:dyDescent="0.45">
      <c r="C117" s="59"/>
    </row>
    <row r="118" spans="3:6" x14ac:dyDescent="0.45">
      <c r="C118" s="59"/>
    </row>
    <row r="119" spans="3:6" x14ac:dyDescent="0.45">
      <c r="C119" s="59"/>
    </row>
    <row r="120" spans="3:6" x14ac:dyDescent="0.45">
      <c r="C120" s="59"/>
    </row>
    <row r="121" spans="3:6" x14ac:dyDescent="0.45">
      <c r="C121" s="59"/>
    </row>
    <row r="122" spans="3:6" x14ac:dyDescent="0.45">
      <c r="C122" s="59"/>
    </row>
    <row r="123" spans="3:6" x14ac:dyDescent="0.45">
      <c r="C123" s="59"/>
    </row>
    <row r="124" spans="3:6" x14ac:dyDescent="0.45">
      <c r="C124" s="59"/>
    </row>
    <row r="125" spans="3:6" x14ac:dyDescent="0.45">
      <c r="C125" s="59"/>
    </row>
    <row r="126" spans="3:6" x14ac:dyDescent="0.45">
      <c r="C126" s="59"/>
    </row>
    <row r="127" spans="3:6" x14ac:dyDescent="0.45">
      <c r="C127" s="59"/>
    </row>
    <row r="128" spans="3:6" x14ac:dyDescent="0.45">
      <c r="C128" s="59"/>
      <c r="F128" s="59"/>
    </row>
    <row r="129" spans="1:12" x14ac:dyDescent="0.45">
      <c r="C129" s="59"/>
      <c r="D129" s="59"/>
      <c r="E129" s="59"/>
    </row>
    <row r="130" spans="1:12" x14ac:dyDescent="0.45">
      <c r="C130" s="59"/>
      <c r="F130" s="59"/>
      <c r="G130" s="59"/>
      <c r="H130" s="59"/>
      <c r="I130" s="59"/>
      <c r="J130" s="59"/>
      <c r="K130" s="59"/>
      <c r="L130" s="59"/>
    </row>
    <row r="131" spans="1:12" x14ac:dyDescent="0.45">
      <c r="C131" s="59"/>
      <c r="D131" s="59"/>
      <c r="E131" s="59"/>
      <c r="F131" s="59"/>
      <c r="G131" s="59"/>
      <c r="H131" s="59"/>
      <c r="I131" s="59"/>
      <c r="J131" s="59"/>
      <c r="K131" s="59"/>
      <c r="L131" s="59"/>
    </row>
    <row r="132" spans="1:12" x14ac:dyDescent="0.45">
      <c r="C132" s="59"/>
      <c r="D132" s="59"/>
      <c r="E132" s="59"/>
      <c r="F132" s="59"/>
      <c r="G132" s="59"/>
      <c r="H132" s="59"/>
      <c r="I132" s="59"/>
      <c r="J132" s="59"/>
      <c r="K132" s="59"/>
      <c r="L132" s="59"/>
    </row>
    <row r="133" spans="1:12" x14ac:dyDescent="0.45">
      <c r="C133" s="59"/>
      <c r="D133" s="59"/>
      <c r="E133" s="59"/>
      <c r="F133" s="59"/>
      <c r="G133" s="59"/>
      <c r="H133" s="59"/>
      <c r="I133" s="59"/>
      <c r="J133" s="59"/>
      <c r="K133" s="59"/>
      <c r="L133" s="59"/>
    </row>
    <row r="134" spans="1:12" x14ac:dyDescent="0.45">
      <c r="C134" s="59"/>
      <c r="D134" s="59"/>
      <c r="E134" s="59"/>
      <c r="F134" s="59"/>
      <c r="G134" s="59"/>
      <c r="H134" s="59"/>
      <c r="I134" s="59"/>
    </row>
    <row r="135" spans="1:12" x14ac:dyDescent="0.45">
      <c r="C135" s="59"/>
      <c r="D135" s="59"/>
      <c r="E135" s="59"/>
      <c r="F135" s="59"/>
      <c r="G135" s="59"/>
      <c r="H135" s="59"/>
      <c r="I135" s="59"/>
    </row>
    <row r="136" spans="1:12" x14ac:dyDescent="0.45">
      <c r="A136" s="59"/>
      <c r="B136" s="59"/>
      <c r="C136" s="59"/>
      <c r="D136" s="59"/>
      <c r="E136" s="59"/>
      <c r="F136" s="59"/>
    </row>
    <row r="137" spans="1:12" x14ac:dyDescent="0.45">
      <c r="A137" s="59"/>
      <c r="B137" s="59"/>
      <c r="C137" s="59"/>
      <c r="D137" s="59"/>
      <c r="E137" s="59"/>
      <c r="F137" s="59"/>
    </row>
    <row r="138" spans="1:12" x14ac:dyDescent="0.45">
      <c r="A138" s="59"/>
      <c r="B138" s="59"/>
      <c r="C138" s="59"/>
      <c r="D138" s="59"/>
      <c r="E138" s="59"/>
      <c r="F138" s="59"/>
    </row>
    <row r="139" spans="1:12" x14ac:dyDescent="0.45">
      <c r="C139" s="59"/>
      <c r="D139" s="59"/>
      <c r="E139" s="59"/>
      <c r="F139" s="59"/>
    </row>
    <row r="140" spans="1:12" x14ac:dyDescent="0.45">
      <c r="F140" s="59"/>
    </row>
    <row r="141" spans="1:12" x14ac:dyDescent="0.45">
      <c r="F141" s="59"/>
    </row>
    <row r="142" spans="1:12" x14ac:dyDescent="0.45">
      <c r="F142" s="59"/>
    </row>
    <row r="143" spans="1:12" x14ac:dyDescent="0.45">
      <c r="D143" s="59"/>
      <c r="E143" s="59"/>
      <c r="F143" s="59"/>
    </row>
    <row r="144" spans="1:12" x14ac:dyDescent="0.45">
      <c r="D144" s="59"/>
      <c r="E144" s="59"/>
      <c r="F144" s="59"/>
    </row>
    <row r="145" spans="4:6" x14ac:dyDescent="0.45">
      <c r="D145" s="59"/>
      <c r="E145" s="59"/>
      <c r="F145" s="59"/>
    </row>
    <row r="146" spans="4:6" x14ac:dyDescent="0.45">
      <c r="D146" s="59"/>
      <c r="E146" s="59"/>
      <c r="F146" s="59"/>
    </row>
    <row r="147" spans="4:6" x14ac:dyDescent="0.45">
      <c r="D147" s="59"/>
      <c r="E147" s="59"/>
      <c r="F147" s="59"/>
    </row>
    <row r="148" spans="4:6" x14ac:dyDescent="0.45">
      <c r="D148" s="59"/>
      <c r="E148" s="59"/>
      <c r="F148" s="59"/>
    </row>
    <row r="149" spans="4:6" x14ac:dyDescent="0.45">
      <c r="D149" s="59"/>
      <c r="E149" s="59"/>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9DCF-0703-48D9-8C75-4683E680E9F8}">
  <dimension ref="A2:BG132"/>
  <sheetViews>
    <sheetView showGridLines="0" tabSelected="1" topLeftCell="A7" zoomScaleNormal="100" workbookViewId="0">
      <selection activeCell="M34" sqref="M34"/>
    </sheetView>
  </sheetViews>
  <sheetFormatPr defaultColWidth="12.59765625" defaultRowHeight="11.7" x14ac:dyDescent="0.45"/>
  <cols>
    <col min="1" max="1" width="15.19921875" style="68" bestFit="1" customWidth="1"/>
    <col min="2" max="2" width="10.6640625" style="68" customWidth="1"/>
    <col min="3" max="6" width="16.46484375" style="68" customWidth="1"/>
    <col min="7" max="7" width="4.86328125" style="68" customWidth="1"/>
    <col min="8" max="8" width="22.19921875" style="68" bestFit="1" customWidth="1"/>
    <col min="9" max="15" width="15.796875" style="68" customWidth="1"/>
    <col min="16" max="41" width="22.19921875" style="68" bestFit="1" customWidth="1"/>
    <col min="42" max="42" width="11" style="68" bestFit="1" customWidth="1"/>
    <col min="43" max="43" width="10" style="68" bestFit="1" customWidth="1"/>
    <col min="44" max="44" width="14.06640625" style="68" bestFit="1" customWidth="1"/>
    <col min="45" max="45" width="11.1328125" style="68" bestFit="1" customWidth="1"/>
    <col min="46" max="47" width="8.46484375" style="68" bestFit="1" customWidth="1"/>
    <col min="48" max="48" width="10" style="68" bestFit="1" customWidth="1"/>
    <col min="49" max="49" width="14.06640625" style="68" bestFit="1" customWidth="1"/>
    <col min="50" max="50" width="11.1328125" style="68" bestFit="1" customWidth="1"/>
    <col min="51" max="53" width="8.46484375" style="68" bestFit="1" customWidth="1"/>
    <col min="54" max="54" width="14.06640625" style="68" bestFit="1" customWidth="1"/>
    <col min="55" max="55" width="11.1328125" style="68" bestFit="1" customWidth="1"/>
    <col min="56" max="57" width="10" style="68" bestFit="1" customWidth="1"/>
    <col min="58" max="58" width="8.46484375" style="68" bestFit="1" customWidth="1"/>
    <col min="59" max="59" width="14.06640625" style="68" bestFit="1" customWidth="1"/>
    <col min="60" max="16384" width="12.59765625" style="68"/>
  </cols>
  <sheetData>
    <row r="2" spans="1:19" ht="30.6" customHeight="1" thickBot="1" x14ac:dyDescent="0.5">
      <c r="A2" s="104" t="s">
        <v>131</v>
      </c>
      <c r="B2" s="69"/>
      <c r="C2" s="69"/>
      <c r="D2" s="69"/>
      <c r="E2" s="69"/>
      <c r="F2" s="69"/>
      <c r="G2" s="69"/>
      <c r="H2" s="69"/>
      <c r="I2" s="69"/>
      <c r="J2" s="69"/>
      <c r="K2" s="69"/>
      <c r="L2" s="69"/>
      <c r="M2" s="69"/>
      <c r="N2" s="69"/>
      <c r="O2" s="70"/>
    </row>
    <row r="3" spans="1:19" ht="11.7" customHeight="1" x14ac:dyDescent="0.45">
      <c r="A3" s="71"/>
      <c r="B3" s="72"/>
      <c r="C3" s="72"/>
      <c r="D3" s="72"/>
      <c r="E3" s="72"/>
      <c r="F3" s="72"/>
      <c r="G3" s="72"/>
      <c r="H3" s="72"/>
      <c r="I3" s="72"/>
      <c r="J3" s="72"/>
      <c r="K3" s="72"/>
      <c r="L3" s="72"/>
      <c r="M3" s="72"/>
      <c r="N3" s="72"/>
      <c r="O3" s="73"/>
    </row>
    <row r="4" spans="1:19" ht="11.7" customHeight="1" x14ac:dyDescent="0.45">
      <c r="A4" s="71"/>
      <c r="B4" s="72"/>
      <c r="C4" s="72"/>
      <c r="D4" s="72"/>
      <c r="E4" s="72"/>
      <c r="F4" s="72"/>
      <c r="G4" s="72"/>
      <c r="H4" s="72"/>
      <c r="I4" s="72"/>
      <c r="J4" s="72"/>
      <c r="K4" s="72"/>
      <c r="L4" s="72"/>
      <c r="M4" s="72"/>
      <c r="N4" s="72"/>
      <c r="O4" s="73"/>
    </row>
    <row r="5" spans="1:19" ht="11.7" customHeight="1" x14ac:dyDescent="0.45">
      <c r="A5" s="86" t="s">
        <v>132</v>
      </c>
      <c r="B5" s="72"/>
      <c r="C5" s="72"/>
      <c r="D5" s="72"/>
      <c r="F5" s="86"/>
      <c r="G5" s="78"/>
      <c r="H5" s="86" t="s">
        <v>134</v>
      </c>
      <c r="I5" s="72"/>
      <c r="J5" s="72"/>
      <c r="K5" s="72"/>
      <c r="M5" s="86"/>
      <c r="O5" s="73"/>
    </row>
    <row r="6" spans="1:19" ht="11.7" customHeight="1" x14ac:dyDescent="0.45">
      <c r="A6" s="74" t="s">
        <v>120</v>
      </c>
      <c r="B6" s="74" t="s">
        <v>119</v>
      </c>
      <c r="C6" s="75"/>
      <c r="D6" s="75"/>
      <c r="E6" s="75"/>
      <c r="F6" s="75"/>
      <c r="G6"/>
      <c r="H6" s="74" t="s">
        <v>120</v>
      </c>
      <c r="I6" s="75"/>
      <c r="J6" s="75"/>
      <c r="K6" s="74" t="s">
        <v>70</v>
      </c>
      <c r="L6" s="75"/>
      <c r="M6" s="75"/>
      <c r="N6" s="75"/>
      <c r="O6" s="75"/>
      <c r="P6"/>
      <c r="Q6"/>
      <c r="R6"/>
      <c r="S6"/>
    </row>
    <row r="7" spans="1:19" ht="11.7" customHeight="1" x14ac:dyDescent="0.45">
      <c r="A7" s="74" t="s">
        <v>133</v>
      </c>
      <c r="B7" s="77">
        <v>2016</v>
      </c>
      <c r="C7" s="77">
        <v>2017</v>
      </c>
      <c r="D7" s="77">
        <v>2018</v>
      </c>
      <c r="E7" s="77">
        <v>2019</v>
      </c>
      <c r="F7" s="77" t="s">
        <v>108</v>
      </c>
      <c r="G7"/>
      <c r="H7" s="74" t="s">
        <v>139</v>
      </c>
      <c r="I7" s="74" t="s">
        <v>140</v>
      </c>
      <c r="J7" s="74" t="s">
        <v>52</v>
      </c>
      <c r="K7" s="77">
        <v>2016</v>
      </c>
      <c r="L7" s="77">
        <v>2017</v>
      </c>
      <c r="M7" s="77">
        <v>2018</v>
      </c>
      <c r="N7" s="77">
        <v>2019</v>
      </c>
      <c r="O7" s="77" t="s">
        <v>108</v>
      </c>
      <c r="P7" s="38"/>
      <c r="Q7" s="38"/>
      <c r="R7" s="38"/>
      <c r="S7" s="38"/>
    </row>
    <row r="8" spans="1:19" ht="11.7" customHeight="1" x14ac:dyDescent="0.45">
      <c r="A8" s="75" t="s">
        <v>56</v>
      </c>
      <c r="B8" s="78">
        <v>0.21739130434782608</v>
      </c>
      <c r="C8" s="78">
        <v>0.2158948248904429</v>
      </c>
      <c r="D8" s="78">
        <v>0.236303651461331</v>
      </c>
      <c r="E8" s="78">
        <v>0.22697408696614624</v>
      </c>
      <c r="F8" s="78">
        <v>0.22430444278852729</v>
      </c>
      <c r="G8"/>
      <c r="H8" s="75" t="s">
        <v>56</v>
      </c>
      <c r="I8" s="75" t="s">
        <v>62</v>
      </c>
      <c r="J8" s="75" t="s">
        <v>65</v>
      </c>
      <c r="K8" s="79">
        <v>2000000</v>
      </c>
      <c r="L8" s="79">
        <v>2117130.546594508</v>
      </c>
      <c r="M8" s="79">
        <v>2309766.0880413447</v>
      </c>
      <c r="N8" s="79">
        <v>2446976.9894645228</v>
      </c>
      <c r="O8" s="79">
        <v>8873873.6241003759</v>
      </c>
      <c r="P8"/>
      <c r="Q8"/>
      <c r="R8"/>
      <c r="S8"/>
    </row>
    <row r="9" spans="1:19" ht="11.7" customHeight="1" x14ac:dyDescent="0.45">
      <c r="A9" s="75" t="s">
        <v>59</v>
      </c>
      <c r="B9" s="78">
        <v>0.13043478260869565</v>
      </c>
      <c r="C9" s="78">
        <v>0.13350764502356091</v>
      </c>
      <c r="D9" s="78">
        <v>0.14176895517096125</v>
      </c>
      <c r="E9" s="78">
        <v>0.13918058613123233</v>
      </c>
      <c r="F9" s="78">
        <v>0.13638010767190112</v>
      </c>
      <c r="G9"/>
      <c r="H9" s="75" t="s">
        <v>59</v>
      </c>
      <c r="I9" s="75" t="s">
        <v>62</v>
      </c>
      <c r="J9" s="75" t="s">
        <v>66</v>
      </c>
      <c r="K9" s="79">
        <v>1200000</v>
      </c>
      <c r="L9" s="79">
        <v>1309216.7152534158</v>
      </c>
      <c r="M9" s="79">
        <v>1385730.2795192935</v>
      </c>
      <c r="N9" s="79">
        <v>1500487.1093241042</v>
      </c>
      <c r="O9" s="79">
        <v>5395434.1040968131</v>
      </c>
      <c r="P9"/>
      <c r="Q9"/>
      <c r="R9"/>
      <c r="S9"/>
    </row>
    <row r="10" spans="1:19" ht="11.7" customHeight="1" x14ac:dyDescent="0.45">
      <c r="A10" s="75" t="s">
        <v>61</v>
      </c>
      <c r="B10" s="78">
        <v>0.11956521739130435</v>
      </c>
      <c r="C10" s="78">
        <v>0.1205613297540381</v>
      </c>
      <c r="D10" s="78">
        <v>0.12760988642790538</v>
      </c>
      <c r="E10" s="78">
        <v>0.12316606925385372</v>
      </c>
      <c r="F10" s="78">
        <v>0.12278099226642306</v>
      </c>
      <c r="G10"/>
      <c r="H10" s="75" t="s">
        <v>61</v>
      </c>
      <c r="I10" s="75" t="s">
        <v>64</v>
      </c>
      <c r="J10" s="75" t="s">
        <v>68</v>
      </c>
      <c r="K10" s="79">
        <v>1100000</v>
      </c>
      <c r="L10" s="79">
        <v>1182261.1963480483</v>
      </c>
      <c r="M10" s="79">
        <v>1247331.5005807956</v>
      </c>
      <c r="N10" s="79">
        <v>1327836.7648723098</v>
      </c>
      <c r="O10" s="79">
        <v>4857429.4618011536</v>
      </c>
      <c r="P10"/>
      <c r="Q10"/>
      <c r="R10"/>
      <c r="S10"/>
    </row>
    <row r="11" spans="1:19" ht="11.7" customHeight="1" x14ac:dyDescent="0.45">
      <c r="A11" s="75" t="s">
        <v>60</v>
      </c>
      <c r="B11" s="78">
        <v>0.10326086956521739</v>
      </c>
      <c r="C11" s="78">
        <v>0.10178254812781887</v>
      </c>
      <c r="D11" s="78">
        <v>0.10810321842256949</v>
      </c>
      <c r="E11" s="78">
        <v>0.1051891400967857</v>
      </c>
      <c r="F11" s="78">
        <v>0.10461630598821962</v>
      </c>
      <c r="G11"/>
      <c r="H11" s="75" t="s">
        <v>60</v>
      </c>
      <c r="I11" s="75" t="s">
        <v>62</v>
      </c>
      <c r="J11" s="75" t="s">
        <v>67</v>
      </c>
      <c r="K11" s="79">
        <v>950000</v>
      </c>
      <c r="L11" s="79">
        <v>998110.7322094501</v>
      </c>
      <c r="M11" s="79">
        <v>1056662.2495100861</v>
      </c>
      <c r="N11" s="79">
        <v>1134029.9185641655</v>
      </c>
      <c r="O11" s="79">
        <v>4138802.9002837017</v>
      </c>
      <c r="P11"/>
      <c r="Q11"/>
      <c r="R11"/>
      <c r="S11"/>
    </row>
    <row r="12" spans="1:19" ht="11.7" customHeight="1" x14ac:dyDescent="0.45">
      <c r="A12" s="75" t="s">
        <v>54</v>
      </c>
      <c r="B12" s="78">
        <v>9.7826086956521743E-2</v>
      </c>
      <c r="C12" s="78">
        <v>9.7136665810388018E-2</v>
      </c>
      <c r="D12" s="78">
        <v>0.10331028199925094</v>
      </c>
      <c r="E12" s="78">
        <v>0.10297676692546494</v>
      </c>
      <c r="F12" s="78">
        <v>0.10041378287048376</v>
      </c>
      <c r="G12"/>
      <c r="H12" s="75" t="s">
        <v>54</v>
      </c>
      <c r="I12" s="75" t="s">
        <v>64</v>
      </c>
      <c r="J12" s="75" t="s">
        <v>68</v>
      </c>
      <c r="K12" s="79">
        <v>900000</v>
      </c>
      <c r="L12" s="79">
        <v>952551.79222509684</v>
      </c>
      <c r="M12" s="79">
        <v>1009813.3669631697</v>
      </c>
      <c r="N12" s="79">
        <v>1110178.6220805363</v>
      </c>
      <c r="O12" s="79">
        <v>3972543.7812688025</v>
      </c>
      <c r="P12"/>
      <c r="Q12"/>
      <c r="R12"/>
      <c r="S12"/>
    </row>
    <row r="13" spans="1:19" ht="11.7" customHeight="1" x14ac:dyDescent="0.45">
      <c r="A13" s="75" t="s">
        <v>53</v>
      </c>
      <c r="B13" s="78">
        <v>8.6956521739130432E-2</v>
      </c>
      <c r="C13" s="78">
        <v>8.6894279430562008E-2</v>
      </c>
      <c r="D13" s="78">
        <v>9.2702656248970366E-2</v>
      </c>
      <c r="E13" s="78">
        <v>9.0699006524536052E-2</v>
      </c>
      <c r="F13" s="78">
        <v>8.9380652798290883E-2</v>
      </c>
      <c r="G13"/>
      <c r="H13" s="75" t="s">
        <v>53</v>
      </c>
      <c r="I13" s="75" t="s">
        <v>62</v>
      </c>
      <c r="J13" s="75" t="s">
        <v>65</v>
      </c>
      <c r="K13" s="79">
        <v>800000</v>
      </c>
      <c r="L13" s="79">
        <v>852111.82528398512</v>
      </c>
      <c r="M13" s="79">
        <v>906128.40872780536</v>
      </c>
      <c r="N13" s="79">
        <v>977813.74472908454</v>
      </c>
      <c r="O13" s="79">
        <v>3536053.9787408751</v>
      </c>
      <c r="P13"/>
      <c r="Q13"/>
      <c r="R13"/>
      <c r="S13"/>
    </row>
    <row r="14" spans="1:19" ht="11.7" customHeight="1" x14ac:dyDescent="0.45">
      <c r="A14" s="75" t="s">
        <v>58</v>
      </c>
      <c r="B14" s="78">
        <v>0.16304347826086957</v>
      </c>
      <c r="C14" s="78">
        <v>0.16129493189092528</v>
      </c>
      <c r="D14" s="78">
        <v>3.8836474726599603E-2</v>
      </c>
      <c r="E14" s="78">
        <v>0</v>
      </c>
      <c r="F14" s="78">
        <v>8.7491532362835758E-2</v>
      </c>
      <c r="G14"/>
      <c r="H14" s="75" t="s">
        <v>58</v>
      </c>
      <c r="I14" s="75" t="s">
        <v>62</v>
      </c>
      <c r="J14" s="75" t="s">
        <v>66</v>
      </c>
      <c r="K14" s="79">
        <v>1500000</v>
      </c>
      <c r="L14" s="79">
        <v>1581707.3312917335</v>
      </c>
      <c r="M14" s="79">
        <v>379609.75951001607</v>
      </c>
      <c r="N14" s="79">
        <v>0</v>
      </c>
      <c r="O14" s="79">
        <v>3461317.0908017494</v>
      </c>
      <c r="P14"/>
      <c r="Q14"/>
      <c r="R14"/>
      <c r="S14"/>
    </row>
    <row r="15" spans="1:19" ht="11.7" customHeight="1" x14ac:dyDescent="0.45">
      <c r="A15" s="75" t="s">
        <v>55</v>
      </c>
      <c r="B15" s="78">
        <v>8.1521739130434784E-2</v>
      </c>
      <c r="C15" s="78">
        <v>8.2927775072263898E-2</v>
      </c>
      <c r="D15" s="78">
        <v>8.9981087975841437E-2</v>
      </c>
      <c r="E15" s="78">
        <v>8.6592481075246613E-2</v>
      </c>
      <c r="F15" s="78">
        <v>8.534213451409374E-2</v>
      </c>
      <c r="G15"/>
      <c r="H15" s="75" t="s">
        <v>55</v>
      </c>
      <c r="I15" s="75" t="s">
        <v>62</v>
      </c>
      <c r="J15" s="75" t="s">
        <v>65</v>
      </c>
      <c r="K15" s="79">
        <v>750000</v>
      </c>
      <c r="L15" s="79">
        <v>813215.07292127993</v>
      </c>
      <c r="M15" s="79">
        <v>879526.25482672127</v>
      </c>
      <c r="N15" s="79">
        <v>933541.8482523713</v>
      </c>
      <c r="O15" s="79">
        <v>3376283.1760003725</v>
      </c>
      <c r="P15"/>
      <c r="Q15"/>
      <c r="R15"/>
      <c r="S15"/>
    </row>
    <row r="16" spans="1:19" ht="11.7" customHeight="1" x14ac:dyDescent="0.45">
      <c r="A16" s="75" t="s">
        <v>57</v>
      </c>
      <c r="B16" s="78">
        <v>0</v>
      </c>
      <c r="C16" s="78">
        <v>0</v>
      </c>
      <c r="D16" s="78">
        <v>6.1383787566570557E-2</v>
      </c>
      <c r="E16" s="78">
        <v>7.8843395239054995E-2</v>
      </c>
      <c r="F16" s="78">
        <v>3.665157470352607E-2</v>
      </c>
      <c r="G16"/>
      <c r="H16" s="75" t="s">
        <v>57</v>
      </c>
      <c r="I16" s="75" t="s">
        <v>63</v>
      </c>
      <c r="J16" s="75" t="s">
        <v>69</v>
      </c>
      <c r="K16" s="79">
        <v>0</v>
      </c>
      <c r="L16" s="79">
        <v>0</v>
      </c>
      <c r="M16" s="79">
        <v>600000</v>
      </c>
      <c r="N16" s="79">
        <v>850000</v>
      </c>
      <c r="O16" s="79">
        <v>1450000</v>
      </c>
      <c r="P16"/>
      <c r="Q16"/>
      <c r="R16"/>
      <c r="S16"/>
    </row>
    <row r="17" spans="1:19" ht="11.7" customHeight="1" x14ac:dyDescent="0.45">
      <c r="A17" s="75" t="s">
        <v>85</v>
      </c>
      <c r="B17" s="78">
        <v>0</v>
      </c>
      <c r="C17" s="78">
        <v>0</v>
      </c>
      <c r="D17" s="78">
        <v>0</v>
      </c>
      <c r="E17" s="78">
        <v>4.6378467787679414E-2</v>
      </c>
      <c r="F17" s="78">
        <v>1.2638474035698646E-2</v>
      </c>
      <c r="G17"/>
      <c r="H17" s="75" t="s">
        <v>85</v>
      </c>
      <c r="I17" s="75" t="s">
        <v>63</v>
      </c>
      <c r="J17" s="75" t="s">
        <v>86</v>
      </c>
      <c r="K17" s="79">
        <v>0</v>
      </c>
      <c r="L17" s="79">
        <v>0</v>
      </c>
      <c r="M17" s="79">
        <v>0</v>
      </c>
      <c r="N17" s="79">
        <v>500000</v>
      </c>
      <c r="O17" s="79">
        <v>500000</v>
      </c>
      <c r="P17"/>
      <c r="Q17"/>
      <c r="R17"/>
      <c r="S17"/>
    </row>
    <row r="18" spans="1:19" ht="11.7" customHeight="1" x14ac:dyDescent="0.45">
      <c r="A18" s="75" t="s">
        <v>108</v>
      </c>
      <c r="B18" s="78">
        <v>1</v>
      </c>
      <c r="C18" s="78">
        <v>1</v>
      </c>
      <c r="D18" s="78">
        <v>1</v>
      </c>
      <c r="E18" s="78">
        <v>1</v>
      </c>
      <c r="F18" s="78">
        <v>1</v>
      </c>
      <c r="G18"/>
      <c r="H18" s="75" t="s">
        <v>108</v>
      </c>
      <c r="I18" s="75"/>
      <c r="J18" s="75"/>
      <c r="K18" s="79">
        <v>9200000</v>
      </c>
      <c r="L18" s="79">
        <v>9806305.2121275179</v>
      </c>
      <c r="M18" s="79">
        <v>9774567.9076792318</v>
      </c>
      <c r="N18" s="79">
        <v>10780864.997287095</v>
      </c>
      <c r="O18" s="79">
        <v>39561738.117093846</v>
      </c>
      <c r="P18"/>
      <c r="Q18"/>
      <c r="R18"/>
      <c r="S18"/>
    </row>
    <row r="19" spans="1:19" ht="11.7" customHeight="1" x14ac:dyDescent="0.45">
      <c r="A19"/>
      <c r="B19"/>
      <c r="C19"/>
      <c r="D19"/>
      <c r="E19"/>
      <c r="F19"/>
      <c r="G19"/>
      <c r="H19"/>
      <c r="I19"/>
      <c r="J19"/>
      <c r="K19"/>
      <c r="L19"/>
      <c r="M19"/>
      <c r="N19"/>
      <c r="O19"/>
      <c r="P19"/>
      <c r="Q19"/>
      <c r="R19"/>
      <c r="S19"/>
    </row>
    <row r="20" spans="1:19" ht="11.7" customHeight="1" x14ac:dyDescent="0.45">
      <c r="A20"/>
      <c r="B20"/>
      <c r="C20"/>
      <c r="D20"/>
      <c r="E20"/>
      <c r="F20"/>
      <c r="G20"/>
      <c r="H20"/>
      <c r="I20"/>
      <c r="J20"/>
      <c r="K20"/>
      <c r="L20"/>
      <c r="M20"/>
      <c r="N20"/>
      <c r="O20"/>
      <c r="P20"/>
      <c r="Q20"/>
      <c r="R20"/>
      <c r="S20"/>
    </row>
    <row r="21" spans="1:19" ht="11.7" customHeight="1" x14ac:dyDescent="0.45">
      <c r="A21"/>
      <c r="B21"/>
      <c r="C21"/>
      <c r="D21"/>
      <c r="E21"/>
      <c r="F21"/>
      <c r="G21"/>
      <c r="H21"/>
      <c r="I21"/>
      <c r="J21"/>
      <c r="K21"/>
      <c r="L21"/>
      <c r="M21"/>
      <c r="N21"/>
      <c r="O21"/>
      <c r="P21"/>
      <c r="Q21"/>
      <c r="R21"/>
      <c r="S21"/>
    </row>
    <row r="22" spans="1:19" ht="11.7" customHeight="1" x14ac:dyDescent="0.45">
      <c r="A22"/>
      <c r="B22"/>
      <c r="C22"/>
      <c r="D22"/>
      <c r="E22"/>
      <c r="F22"/>
      <c r="G22"/>
      <c r="H22"/>
      <c r="I22"/>
      <c r="J22"/>
      <c r="K22"/>
      <c r="L22"/>
      <c r="M22"/>
      <c r="N22"/>
      <c r="O22"/>
      <c r="P22"/>
      <c r="Q22"/>
      <c r="R22"/>
      <c r="S22"/>
    </row>
    <row r="23" spans="1:19" ht="11.7" customHeight="1" x14ac:dyDescent="0.45">
      <c r="A23"/>
      <c r="B23"/>
      <c r="C23"/>
      <c r="D23"/>
      <c r="E23"/>
      <c r="F23"/>
      <c r="G23"/>
      <c r="H23"/>
      <c r="I23"/>
      <c r="J23"/>
      <c r="K23"/>
      <c r="L23"/>
      <c r="M23"/>
      <c r="N23"/>
      <c r="O23"/>
      <c r="P23"/>
      <c r="Q23"/>
      <c r="R23"/>
      <c r="S23"/>
    </row>
    <row r="24" spans="1:19" ht="11.7" customHeight="1" x14ac:dyDescent="0.45">
      <c r="A24"/>
      <c r="B24"/>
      <c r="C24"/>
      <c r="D24"/>
      <c r="E24"/>
      <c r="F24"/>
      <c r="G24"/>
      <c r="H24"/>
      <c r="I24"/>
      <c r="J24"/>
      <c r="K24"/>
      <c r="L24"/>
      <c r="M24"/>
      <c r="N24"/>
      <c r="O24"/>
      <c r="P24"/>
      <c r="Q24"/>
      <c r="R24"/>
      <c r="S24"/>
    </row>
    <row r="25" spans="1:19" ht="11.7" customHeight="1" x14ac:dyDescent="0.45">
      <c r="A25"/>
      <c r="B25"/>
      <c r="C25"/>
      <c r="D25"/>
      <c r="E25"/>
      <c r="F25"/>
      <c r="G25"/>
      <c r="H25"/>
      <c r="I25"/>
      <c r="J25"/>
      <c r="K25"/>
      <c r="L25"/>
      <c r="M25"/>
      <c r="N25"/>
      <c r="O25"/>
      <c r="P25"/>
      <c r="Q25"/>
      <c r="R25"/>
      <c r="S25"/>
    </row>
    <row r="26" spans="1:19" ht="11.7" customHeight="1" x14ac:dyDescent="0.45">
      <c r="A26"/>
      <c r="B26"/>
      <c r="C26"/>
      <c r="D26"/>
      <c r="E26"/>
      <c r="F26"/>
      <c r="G26"/>
      <c r="H26"/>
      <c r="I26"/>
      <c r="J26"/>
      <c r="K26"/>
      <c r="L26"/>
      <c r="M26"/>
      <c r="N26"/>
      <c r="O26"/>
      <c r="P26"/>
      <c r="Q26"/>
      <c r="R26"/>
      <c r="S26"/>
    </row>
    <row r="27" spans="1:19" ht="11.7" customHeight="1" x14ac:dyDescent="0.45">
      <c r="A27"/>
      <c r="B27"/>
      <c r="C27"/>
      <c r="D27"/>
      <c r="E27"/>
      <c r="F27"/>
      <c r="G27"/>
      <c r="H27"/>
      <c r="I27"/>
      <c r="J27"/>
      <c r="K27"/>
      <c r="L27"/>
      <c r="M27"/>
      <c r="N27"/>
      <c r="O27"/>
      <c r="P27"/>
      <c r="Q27"/>
      <c r="R27"/>
      <c r="S27"/>
    </row>
    <row r="28" spans="1:19" ht="11.7" customHeight="1" x14ac:dyDescent="0.45">
      <c r="A28"/>
      <c r="B28"/>
      <c r="C28"/>
      <c r="D28"/>
      <c r="E28"/>
      <c r="F28"/>
      <c r="G28"/>
      <c r="H28"/>
      <c r="I28"/>
      <c r="J28"/>
      <c r="K28"/>
      <c r="L28"/>
      <c r="M28"/>
      <c r="N28"/>
      <c r="O28"/>
      <c r="P28"/>
      <c r="Q28"/>
      <c r="R28"/>
      <c r="S28"/>
    </row>
    <row r="29" spans="1:19" ht="11.7" customHeight="1" x14ac:dyDescent="0.45">
      <c r="A29"/>
      <c r="B29"/>
      <c r="C29"/>
      <c r="D29"/>
      <c r="F29"/>
      <c r="G29"/>
      <c r="H29"/>
      <c r="I29"/>
      <c r="J29"/>
      <c r="K29"/>
      <c r="L29"/>
      <c r="M29"/>
      <c r="N29"/>
      <c r="O29"/>
      <c r="P29"/>
      <c r="Q29"/>
      <c r="R29"/>
      <c r="S29"/>
    </row>
    <row r="30" spans="1:19" ht="11.7" customHeight="1" x14ac:dyDescent="0.45">
      <c r="A30"/>
      <c r="B30"/>
      <c r="C30"/>
      <c r="D30"/>
      <c r="F30"/>
      <c r="G30"/>
      <c r="H30"/>
      <c r="I30"/>
      <c r="J30"/>
      <c r="K30"/>
      <c r="L30"/>
      <c r="M30"/>
      <c r="N30"/>
      <c r="O30"/>
      <c r="P30"/>
      <c r="Q30"/>
      <c r="R30"/>
      <c r="S30"/>
    </row>
    <row r="31" spans="1:19" ht="11.7" customHeight="1" x14ac:dyDescent="0.45">
      <c r="A31"/>
      <c r="B31"/>
      <c r="C31"/>
      <c r="D31"/>
      <c r="F31"/>
      <c r="G31"/>
      <c r="H31"/>
      <c r="I31"/>
      <c r="J31"/>
      <c r="K31"/>
      <c r="L31"/>
      <c r="M31"/>
      <c r="N31"/>
      <c r="O31"/>
      <c r="P31"/>
      <c r="Q31"/>
      <c r="R31"/>
      <c r="S31"/>
    </row>
    <row r="32" spans="1:19" ht="11.7" customHeight="1" x14ac:dyDescent="0.45">
      <c r="A32"/>
      <c r="B32"/>
      <c r="C32"/>
      <c r="D32"/>
      <c r="F32"/>
      <c r="G32"/>
      <c r="H32"/>
      <c r="I32"/>
      <c r="J32"/>
      <c r="K32"/>
      <c r="L32"/>
      <c r="M32"/>
      <c r="N32"/>
      <c r="O32"/>
      <c r="P32"/>
      <c r="Q32"/>
      <c r="R32"/>
      <c r="S32"/>
    </row>
    <row r="33" spans="1:59" ht="11.7" customHeight="1" x14ac:dyDescent="0.45">
      <c r="A33"/>
      <c r="B33"/>
      <c r="C33"/>
      <c r="D33"/>
      <c r="F33"/>
      <c r="G33"/>
      <c r="H33"/>
      <c r="I33"/>
      <c r="J33"/>
      <c r="K33"/>
      <c r="L33"/>
      <c r="M33"/>
      <c r="N33"/>
      <c r="O33"/>
      <c r="P33"/>
      <c r="Q33"/>
      <c r="R33"/>
      <c r="S33"/>
    </row>
    <row r="34" spans="1:59" ht="11.7" customHeight="1" x14ac:dyDescent="0.45">
      <c r="A34"/>
      <c r="B34"/>
      <c r="C34"/>
      <c r="D34"/>
      <c r="F34"/>
      <c r="G34"/>
      <c r="H34"/>
      <c r="I34"/>
      <c r="J34"/>
      <c r="K34"/>
      <c r="L34"/>
      <c r="M34"/>
      <c r="N34"/>
      <c r="O34"/>
      <c r="P34"/>
      <c r="Q34"/>
      <c r="R34"/>
      <c r="S34"/>
    </row>
    <row r="35" spans="1:59" ht="11.7" customHeight="1" x14ac:dyDescent="0.45">
      <c r="A35"/>
      <c r="B35"/>
      <c r="C35"/>
      <c r="D35"/>
      <c r="F35"/>
      <c r="G35"/>
      <c r="H35"/>
      <c r="I35"/>
      <c r="J35"/>
      <c r="K35"/>
      <c r="L35"/>
      <c r="M35"/>
      <c r="N35"/>
      <c r="O35"/>
      <c r="P35"/>
      <c r="Q35"/>
      <c r="R35"/>
      <c r="S35"/>
    </row>
    <row r="36" spans="1:59" ht="11.7" customHeight="1" x14ac:dyDescent="0.45">
      <c r="A36"/>
      <c r="B36"/>
      <c r="C36"/>
      <c r="D36"/>
      <c r="F36"/>
      <c r="G36"/>
      <c r="H36"/>
      <c r="I36"/>
      <c r="J36"/>
      <c r="K36"/>
      <c r="L36"/>
      <c r="M36"/>
      <c r="N36"/>
      <c r="O36"/>
      <c r="P36"/>
      <c r="Q36"/>
      <c r="R36"/>
      <c r="S36"/>
    </row>
    <row r="37" spans="1:59" ht="11.7" customHeight="1" x14ac:dyDescent="0.45">
      <c r="A37"/>
      <c r="B37"/>
      <c r="C37"/>
      <c r="D37"/>
      <c r="F37"/>
      <c r="G37"/>
      <c r="H37"/>
      <c r="I37"/>
      <c r="J37"/>
      <c r="K37"/>
      <c r="L37"/>
      <c r="M37"/>
      <c r="N37"/>
      <c r="O37"/>
      <c r="P37"/>
      <c r="Q37"/>
      <c r="R37"/>
      <c r="S37"/>
    </row>
    <row r="38" spans="1:59" ht="11.7" customHeight="1" x14ac:dyDescent="0.45">
      <c r="A38"/>
      <c r="B38"/>
      <c r="C38"/>
      <c r="D38"/>
      <c r="G38" s="72"/>
      <c r="H38"/>
      <c r="I38"/>
      <c r="J38"/>
      <c r="K38"/>
      <c r="L38"/>
      <c r="M38"/>
      <c r="N38"/>
      <c r="O38"/>
      <c r="P38"/>
    </row>
    <row r="39" spans="1:59" ht="11.7" customHeight="1" x14ac:dyDescent="0.45">
      <c r="A39"/>
      <c r="B39"/>
      <c r="C39"/>
      <c r="D39"/>
      <c r="G39" s="72"/>
      <c r="H39" s="72"/>
      <c r="J39"/>
      <c r="K39"/>
      <c r="L39"/>
      <c r="M39"/>
      <c r="N39"/>
      <c r="O39"/>
      <c r="P39"/>
    </row>
    <row r="40" spans="1:59" ht="11.7" customHeight="1" x14ac:dyDescent="0.45">
      <c r="A40"/>
      <c r="B40"/>
      <c r="C40"/>
      <c r="D40"/>
      <c r="G40" s="72"/>
      <c r="H40" s="72"/>
      <c r="J40"/>
      <c r="K40"/>
      <c r="L40"/>
      <c r="M40"/>
      <c r="N40"/>
      <c r="O40"/>
      <c r="P40"/>
    </row>
    <row r="41" spans="1:59" ht="11.7" customHeight="1" x14ac:dyDescent="0.45">
      <c r="A41"/>
      <c r="B41"/>
      <c r="C41"/>
      <c r="D41"/>
      <c r="G41" s="72"/>
      <c r="H41" s="72"/>
      <c r="J41"/>
      <c r="K41"/>
      <c r="L41"/>
      <c r="M41"/>
      <c r="N41"/>
      <c r="O41"/>
    </row>
    <row r="42" spans="1:59" ht="11.7" customHeight="1" x14ac:dyDescent="0.45">
      <c r="A42"/>
      <c r="B42"/>
      <c r="C42"/>
      <c r="D42"/>
      <c r="G42" s="72"/>
      <c r="H42" s="72"/>
      <c r="J42"/>
      <c r="K42"/>
      <c r="L42"/>
      <c r="M42"/>
      <c r="N42"/>
      <c r="O42"/>
    </row>
    <row r="43" spans="1:59" ht="11.7" customHeight="1" x14ac:dyDescent="0.45">
      <c r="A43"/>
      <c r="B43"/>
      <c r="C43"/>
      <c r="D43"/>
      <c r="G43" s="72"/>
      <c r="H43" s="72"/>
      <c r="O43"/>
    </row>
    <row r="44" spans="1:59" ht="11.7" customHeight="1" x14ac:dyDescent="0.4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row>
    <row r="45" spans="1:59" ht="11.7" customHeight="1" x14ac:dyDescent="0.4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row>
    <row r="46" spans="1:59" ht="11.7" customHeight="1" x14ac:dyDescent="0.4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row>
    <row r="47" spans="1:59" ht="11.7" customHeight="1" x14ac:dyDescent="0.4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row>
    <row r="48" spans="1:59" ht="11.7" customHeight="1" x14ac:dyDescent="0.4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row>
    <row r="49" spans="1:42" ht="11.7" customHeight="1" x14ac:dyDescent="0.4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row>
    <row r="50" spans="1:42" ht="11.7" customHeight="1" x14ac:dyDescent="0.4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row>
    <row r="51" spans="1:42" ht="11.7" customHeight="1" x14ac:dyDescent="0.45">
      <c r="A51"/>
      <c r="B51"/>
      <c r="C51"/>
      <c r="D51"/>
      <c r="E51"/>
      <c r="F51"/>
      <c r="G51"/>
      <c r="H51"/>
      <c r="I51"/>
      <c r="J51"/>
      <c r="K51"/>
      <c r="L51"/>
      <c r="M51"/>
      <c r="N51"/>
      <c r="O51"/>
      <c r="P51"/>
      <c r="Q51"/>
      <c r="R51"/>
    </row>
    <row r="52" spans="1:42" ht="11.7" customHeight="1" x14ac:dyDescent="0.45">
      <c r="A52"/>
      <c r="B52"/>
      <c r="C52"/>
      <c r="D52"/>
      <c r="E52"/>
      <c r="F52"/>
      <c r="G52"/>
      <c r="H52"/>
      <c r="I52"/>
      <c r="J52"/>
      <c r="K52"/>
      <c r="L52"/>
      <c r="M52"/>
      <c r="N52"/>
      <c r="O52"/>
      <c r="P52"/>
      <c r="Q52"/>
      <c r="R52"/>
    </row>
    <row r="53" spans="1:42" ht="11.7" customHeight="1" x14ac:dyDescent="0.45">
      <c r="A53"/>
      <c r="B53"/>
      <c r="C53"/>
      <c r="D53"/>
      <c r="E53"/>
      <c r="F53"/>
      <c r="G53"/>
      <c r="H53"/>
      <c r="I53"/>
      <c r="J53"/>
      <c r="K53"/>
      <c r="L53"/>
      <c r="M53"/>
      <c r="N53"/>
      <c r="O53"/>
      <c r="P53"/>
      <c r="Q53"/>
    </row>
    <row r="54" spans="1:42" ht="11.7" customHeight="1" x14ac:dyDescent="0.45">
      <c r="A54"/>
      <c r="B54"/>
      <c r="C54"/>
      <c r="D54"/>
      <c r="E54"/>
      <c r="F54"/>
      <c r="G54"/>
      <c r="H54"/>
      <c r="I54"/>
      <c r="J54"/>
      <c r="K54"/>
      <c r="L54"/>
      <c r="M54"/>
      <c r="N54"/>
      <c r="O54"/>
      <c r="P54"/>
      <c r="Q54"/>
    </row>
    <row r="55" spans="1:42" ht="11.7" customHeight="1" x14ac:dyDescent="0.45">
      <c r="A55"/>
      <c r="B55"/>
      <c r="C55"/>
      <c r="D55"/>
      <c r="E55"/>
      <c r="F55"/>
      <c r="G55"/>
      <c r="H55"/>
      <c r="I55"/>
      <c r="J55"/>
      <c r="K55"/>
      <c r="L55"/>
      <c r="M55"/>
      <c r="N55"/>
      <c r="O55"/>
      <c r="P55"/>
      <c r="Q55"/>
    </row>
    <row r="56" spans="1:42" ht="11.7" customHeight="1" x14ac:dyDescent="0.45">
      <c r="A56"/>
      <c r="B56"/>
      <c r="C56"/>
      <c r="D56"/>
      <c r="E56"/>
      <c r="F56"/>
      <c r="G56"/>
      <c r="H56"/>
      <c r="I56"/>
      <c r="J56"/>
      <c r="K56"/>
      <c r="L56"/>
      <c r="M56"/>
      <c r="N56"/>
      <c r="O56"/>
      <c r="P56"/>
      <c r="Q56"/>
    </row>
    <row r="57" spans="1:42" ht="11.7" customHeight="1" x14ac:dyDescent="0.45">
      <c r="A57"/>
      <c r="B57"/>
      <c r="C57"/>
      <c r="D57"/>
      <c r="E57"/>
      <c r="F57"/>
      <c r="G57"/>
      <c r="H57"/>
      <c r="I57"/>
      <c r="J57"/>
      <c r="K57"/>
      <c r="L57"/>
      <c r="M57"/>
      <c r="N57"/>
      <c r="O57"/>
      <c r="P57"/>
      <c r="Q57"/>
    </row>
    <row r="58" spans="1:42" ht="11.7" customHeight="1" x14ac:dyDescent="0.45">
      <c r="A58"/>
      <c r="B58"/>
      <c r="C58"/>
      <c r="D58"/>
      <c r="E58"/>
      <c r="F58"/>
      <c r="G58"/>
      <c r="H58"/>
      <c r="I58"/>
      <c r="J58"/>
      <c r="K58"/>
      <c r="L58"/>
      <c r="M58"/>
      <c r="N58"/>
    </row>
    <row r="59" spans="1:42" ht="11.7" customHeight="1" x14ac:dyDescent="0.45">
      <c r="A59"/>
      <c r="B59"/>
      <c r="C59"/>
      <c r="D59"/>
      <c r="E59"/>
      <c r="F59"/>
      <c r="G59"/>
      <c r="H59" s="80"/>
      <c r="I59"/>
      <c r="J59"/>
      <c r="K59"/>
      <c r="L59"/>
      <c r="M59"/>
      <c r="N59"/>
    </row>
    <row r="60" spans="1:42" ht="11.7" customHeight="1" x14ac:dyDescent="0.45">
      <c r="A60"/>
      <c r="B60"/>
      <c r="C60"/>
      <c r="D60"/>
      <c r="E60"/>
      <c r="F60"/>
      <c r="G60"/>
      <c r="H60" s="80"/>
      <c r="I60"/>
      <c r="J60"/>
      <c r="K60"/>
      <c r="L60"/>
      <c r="M60"/>
      <c r="N60"/>
    </row>
    <row r="61" spans="1:42" x14ac:dyDescent="0.45">
      <c r="A61"/>
      <c r="B61"/>
      <c r="C61"/>
      <c r="D61"/>
      <c r="E61"/>
      <c r="F61"/>
      <c r="G61"/>
      <c r="H61" s="81"/>
      <c r="I61" s="81"/>
      <c r="J61" s="81"/>
      <c r="K61" s="81"/>
      <c r="L61" s="81"/>
      <c r="M61" s="81"/>
      <c r="N61" s="81"/>
    </row>
    <row r="62" spans="1:42" x14ac:dyDescent="0.45">
      <c r="A62"/>
      <c r="B62"/>
      <c r="C62"/>
      <c r="D62"/>
      <c r="E62"/>
      <c r="F62"/>
      <c r="G62"/>
      <c r="H62" s="81"/>
      <c r="I62" s="81"/>
      <c r="J62" s="81"/>
      <c r="K62" s="81"/>
      <c r="L62" s="81"/>
      <c r="M62" s="81"/>
      <c r="N62" s="81"/>
    </row>
    <row r="63" spans="1:42" x14ac:dyDescent="0.45">
      <c r="A63"/>
      <c r="B63"/>
      <c r="C63"/>
      <c r="D63"/>
      <c r="E63"/>
      <c r="F63"/>
      <c r="G63"/>
    </row>
    <row r="64" spans="1:42" x14ac:dyDescent="0.45">
      <c r="A64"/>
      <c r="B64"/>
      <c r="C64"/>
      <c r="D64"/>
      <c r="E64"/>
      <c r="F64"/>
      <c r="G64"/>
    </row>
    <row r="65" spans="1:7" x14ac:dyDescent="0.45">
      <c r="A65"/>
      <c r="B65"/>
      <c r="C65"/>
      <c r="D65"/>
      <c r="E65"/>
      <c r="F65"/>
      <c r="G65"/>
    </row>
    <row r="66" spans="1:7" x14ac:dyDescent="0.45">
      <c r="A66"/>
      <c r="B66"/>
      <c r="C66"/>
      <c r="D66"/>
      <c r="E66"/>
      <c r="F66"/>
      <c r="G66"/>
    </row>
    <row r="67" spans="1:7" x14ac:dyDescent="0.45">
      <c r="A67"/>
      <c r="B67"/>
      <c r="C67"/>
      <c r="D67"/>
      <c r="E67"/>
      <c r="F67"/>
      <c r="G67"/>
    </row>
    <row r="68" spans="1:7" x14ac:dyDescent="0.45">
      <c r="A68"/>
      <c r="B68"/>
      <c r="C68"/>
      <c r="D68"/>
      <c r="E68"/>
      <c r="F68"/>
      <c r="G68"/>
    </row>
    <row r="69" spans="1:7" x14ac:dyDescent="0.45">
      <c r="A69"/>
      <c r="B69"/>
      <c r="C69"/>
      <c r="D69"/>
      <c r="E69"/>
      <c r="F69"/>
      <c r="G69"/>
    </row>
    <row r="70" spans="1:7" x14ac:dyDescent="0.45">
      <c r="A70"/>
      <c r="B70"/>
      <c r="C70"/>
      <c r="D70"/>
      <c r="E70"/>
      <c r="F70"/>
      <c r="G70"/>
    </row>
    <row r="71" spans="1:7" x14ac:dyDescent="0.45">
      <c r="A71"/>
      <c r="B71"/>
      <c r="C71"/>
      <c r="D71"/>
      <c r="E71"/>
      <c r="F71"/>
      <c r="G71"/>
    </row>
    <row r="72" spans="1:7" x14ac:dyDescent="0.45">
      <c r="A72"/>
      <c r="B72"/>
      <c r="C72"/>
      <c r="D72"/>
      <c r="E72"/>
      <c r="F72"/>
      <c r="G72"/>
    </row>
    <row r="73" spans="1:7" x14ac:dyDescent="0.45">
      <c r="A73"/>
      <c r="B73"/>
      <c r="C73"/>
      <c r="D73"/>
      <c r="E73"/>
      <c r="F73"/>
      <c r="G73"/>
    </row>
    <row r="74" spans="1:7" x14ac:dyDescent="0.45">
      <c r="A74"/>
      <c r="B74"/>
      <c r="C74"/>
      <c r="D74"/>
      <c r="E74"/>
      <c r="F74"/>
      <c r="G74"/>
    </row>
    <row r="75" spans="1:7" x14ac:dyDescent="0.45">
      <c r="A75"/>
      <c r="B75"/>
      <c r="C75"/>
      <c r="D75"/>
      <c r="E75"/>
      <c r="F75"/>
      <c r="G75"/>
    </row>
    <row r="76" spans="1:7" x14ac:dyDescent="0.45">
      <c r="A76"/>
      <c r="B76"/>
      <c r="C76"/>
      <c r="D76"/>
      <c r="E76"/>
      <c r="F76"/>
      <c r="G76"/>
    </row>
    <row r="77" spans="1:7" x14ac:dyDescent="0.45">
      <c r="A77"/>
      <c r="B77"/>
      <c r="C77"/>
      <c r="D77"/>
      <c r="E77"/>
      <c r="F77"/>
      <c r="G77"/>
    </row>
    <row r="78" spans="1:7" x14ac:dyDescent="0.45">
      <c r="A78"/>
      <c r="B78"/>
      <c r="C78"/>
      <c r="D78"/>
      <c r="E78"/>
      <c r="F78"/>
      <c r="G78"/>
    </row>
    <row r="79" spans="1:7" x14ac:dyDescent="0.45">
      <c r="A79"/>
      <c r="B79"/>
      <c r="C79"/>
      <c r="D79"/>
      <c r="E79"/>
      <c r="F79"/>
      <c r="G79"/>
    </row>
    <row r="80" spans="1:7" x14ac:dyDescent="0.45">
      <c r="A80"/>
      <c r="B80"/>
      <c r="C80"/>
      <c r="D80"/>
      <c r="E80"/>
      <c r="F80"/>
      <c r="G80"/>
    </row>
    <row r="81" spans="1:7" x14ac:dyDescent="0.45">
      <c r="A81"/>
      <c r="B81"/>
      <c r="C81"/>
      <c r="D81"/>
      <c r="E81"/>
      <c r="F81"/>
      <c r="G81"/>
    </row>
    <row r="82" spans="1:7" x14ac:dyDescent="0.45">
      <c r="A82"/>
      <c r="B82"/>
      <c r="C82"/>
      <c r="D82"/>
      <c r="E82"/>
      <c r="F82"/>
      <c r="G82"/>
    </row>
    <row r="83" spans="1:7" x14ac:dyDescent="0.45">
      <c r="A83"/>
      <c r="B83"/>
      <c r="C83"/>
      <c r="D83"/>
      <c r="E83"/>
      <c r="F83"/>
      <c r="G83"/>
    </row>
    <row r="84" spans="1:7" x14ac:dyDescent="0.45">
      <c r="A84"/>
      <c r="B84"/>
      <c r="C84"/>
      <c r="D84"/>
      <c r="E84"/>
      <c r="F84"/>
      <c r="G84"/>
    </row>
    <row r="85" spans="1:7" x14ac:dyDescent="0.45">
      <c r="A85"/>
      <c r="B85"/>
      <c r="C85"/>
      <c r="D85"/>
      <c r="E85"/>
      <c r="F85"/>
      <c r="G85"/>
    </row>
    <row r="86" spans="1:7" x14ac:dyDescent="0.45">
      <c r="A86"/>
      <c r="B86"/>
      <c r="C86"/>
      <c r="D86"/>
      <c r="E86"/>
      <c r="F86"/>
      <c r="G86"/>
    </row>
    <row r="87" spans="1:7" x14ac:dyDescent="0.45">
      <c r="A87"/>
      <c r="B87"/>
      <c r="C87"/>
      <c r="D87"/>
      <c r="E87"/>
    </row>
    <row r="88" spans="1:7" x14ac:dyDescent="0.45">
      <c r="A88"/>
      <c r="B88"/>
      <c r="C88"/>
      <c r="D88"/>
      <c r="E88"/>
    </row>
    <row r="89" spans="1:7" x14ac:dyDescent="0.45">
      <c r="A89"/>
      <c r="B89"/>
      <c r="C89"/>
      <c r="D89"/>
      <c r="E89"/>
    </row>
    <row r="90" spans="1:7" x14ac:dyDescent="0.45">
      <c r="A90"/>
      <c r="B90"/>
      <c r="C90"/>
      <c r="D90"/>
      <c r="E90"/>
    </row>
    <row r="91" spans="1:7" x14ac:dyDescent="0.45">
      <c r="A91"/>
      <c r="B91"/>
      <c r="C91"/>
      <c r="D91"/>
      <c r="E91"/>
    </row>
    <row r="92" spans="1:7" x14ac:dyDescent="0.45">
      <c r="A92"/>
      <c r="B92"/>
      <c r="C92"/>
      <c r="D92"/>
      <c r="E92"/>
    </row>
    <row r="93" spans="1:7" x14ac:dyDescent="0.45">
      <c r="A93"/>
      <c r="B93"/>
      <c r="C93"/>
      <c r="D93"/>
      <c r="E93"/>
    </row>
    <row r="94" spans="1:7" x14ac:dyDescent="0.45">
      <c r="A94"/>
      <c r="B94"/>
      <c r="C94"/>
      <c r="D94"/>
      <c r="E94"/>
    </row>
    <row r="95" spans="1:7" x14ac:dyDescent="0.45">
      <c r="A95"/>
      <c r="B95"/>
      <c r="C95"/>
      <c r="D95"/>
      <c r="E95"/>
    </row>
    <row r="96" spans="1:7" x14ac:dyDescent="0.45">
      <c r="A96"/>
      <c r="B96"/>
      <c r="C96"/>
      <c r="D96"/>
      <c r="E96"/>
    </row>
    <row r="100" spans="2:59" x14ac:dyDescent="0.45">
      <c r="C100" s="59"/>
    </row>
    <row r="101" spans="2:59" x14ac:dyDescent="0.45">
      <c r="B101"/>
      <c r="C101"/>
      <c r="D101"/>
      <c r="E101"/>
      <c r="F101"/>
      <c r="G101"/>
      <c r="H101"/>
      <c r="I101"/>
    </row>
    <row r="102" spans="2:59" x14ac:dyDescent="0.45">
      <c r="B102"/>
      <c r="C102"/>
      <c r="D102"/>
      <c r="E102"/>
      <c r="F102"/>
      <c r="G102"/>
      <c r="H102"/>
      <c r="I102"/>
      <c r="J102" s="93"/>
      <c r="K102" s="93"/>
      <c r="L102" s="93"/>
      <c r="M102" s="93"/>
      <c r="N102" s="93"/>
      <c r="O102" s="93"/>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c r="BD102" s="93"/>
      <c r="BE102" s="93"/>
      <c r="BF102" s="93"/>
      <c r="BG102" s="93"/>
    </row>
    <row r="103" spans="2:59" x14ac:dyDescent="0.45">
      <c r="B103"/>
      <c r="C103"/>
      <c r="D103"/>
      <c r="E103"/>
      <c r="F103"/>
      <c r="G103"/>
      <c r="H103"/>
      <c r="I103"/>
    </row>
    <row r="104" spans="2:59" x14ac:dyDescent="0.45">
      <c r="B104"/>
      <c r="C104"/>
      <c r="D104"/>
      <c r="E104"/>
      <c r="F104"/>
      <c r="G104"/>
      <c r="H104"/>
      <c r="I104"/>
    </row>
    <row r="105" spans="2:59" x14ac:dyDescent="0.45">
      <c r="B105"/>
      <c r="C105"/>
      <c r="D105"/>
      <c r="E105"/>
      <c r="F105"/>
      <c r="G105"/>
      <c r="H105"/>
      <c r="I105"/>
    </row>
    <row r="106" spans="2:59" x14ac:dyDescent="0.45">
      <c r="B106"/>
      <c r="C106"/>
      <c r="D106"/>
      <c r="E106"/>
      <c r="F106"/>
      <c r="G106"/>
      <c r="H106"/>
      <c r="I106"/>
    </row>
    <row r="107" spans="2:59" x14ac:dyDescent="0.45">
      <c r="B107"/>
      <c r="C107"/>
      <c r="D107"/>
      <c r="E107"/>
      <c r="F107"/>
      <c r="G107"/>
      <c r="H107"/>
      <c r="I107"/>
    </row>
    <row r="108" spans="2:59" x14ac:dyDescent="0.45">
      <c r="B108"/>
      <c r="C108"/>
      <c r="D108"/>
      <c r="E108"/>
      <c r="F108"/>
      <c r="G108"/>
      <c r="H108"/>
      <c r="I108"/>
    </row>
    <row r="109" spans="2:59" x14ac:dyDescent="0.45">
      <c r="B109"/>
      <c r="C109"/>
      <c r="D109"/>
      <c r="E109"/>
      <c r="F109"/>
      <c r="G109"/>
      <c r="H109"/>
      <c r="I109"/>
    </row>
    <row r="110" spans="2:59" x14ac:dyDescent="0.45">
      <c r="B110"/>
      <c r="C110"/>
      <c r="D110"/>
      <c r="E110"/>
      <c r="F110"/>
      <c r="G110"/>
      <c r="H110"/>
      <c r="I110"/>
    </row>
    <row r="111" spans="2:59" x14ac:dyDescent="0.45">
      <c r="B111"/>
      <c r="C111"/>
      <c r="D111"/>
      <c r="E111"/>
      <c r="F111"/>
      <c r="G111"/>
      <c r="H111"/>
      <c r="I111"/>
    </row>
    <row r="112" spans="2:59" x14ac:dyDescent="0.45">
      <c r="B112"/>
      <c r="C112"/>
      <c r="D112"/>
      <c r="E112"/>
      <c r="F112"/>
      <c r="G112"/>
      <c r="H112"/>
      <c r="I112"/>
    </row>
    <row r="113" spans="1:12" x14ac:dyDescent="0.45">
      <c r="B113"/>
      <c r="C113"/>
      <c r="D113"/>
      <c r="E113"/>
      <c r="F113"/>
      <c r="G113"/>
      <c r="H113"/>
      <c r="I113"/>
      <c r="J113" s="59"/>
      <c r="K113" s="59"/>
      <c r="L113" s="59"/>
    </row>
    <row r="114" spans="1:12" x14ac:dyDescent="0.45">
      <c r="C114" s="59"/>
      <c r="D114" s="59"/>
      <c r="E114" s="59"/>
      <c r="F114" s="59"/>
      <c r="G114" s="59"/>
      <c r="H114" s="59"/>
      <c r="I114" s="59"/>
      <c r="J114" s="59"/>
      <c r="K114" s="59"/>
      <c r="L114" s="59"/>
    </row>
    <row r="115" spans="1:12" x14ac:dyDescent="0.45">
      <c r="C115" s="59"/>
      <c r="D115" s="59"/>
      <c r="E115" s="59"/>
      <c r="F115" s="59"/>
      <c r="G115" s="59"/>
      <c r="H115" s="59"/>
      <c r="I115" s="59"/>
      <c r="J115" s="59"/>
      <c r="K115" s="59"/>
      <c r="L115" s="59"/>
    </row>
    <row r="116" spans="1:12" x14ac:dyDescent="0.45">
      <c r="C116" s="59"/>
      <c r="D116" s="59"/>
      <c r="E116" s="59"/>
      <c r="F116" s="59"/>
      <c r="G116" s="59"/>
      <c r="H116" s="59"/>
      <c r="I116" s="59"/>
      <c r="J116" s="59"/>
      <c r="K116" s="59"/>
      <c r="L116" s="59"/>
    </row>
    <row r="117" spans="1:12" x14ac:dyDescent="0.45">
      <c r="C117" s="59"/>
      <c r="D117" s="59"/>
      <c r="E117" s="59"/>
      <c r="F117" s="59"/>
      <c r="G117" s="59"/>
      <c r="H117" s="59"/>
      <c r="I117" s="59"/>
    </row>
    <row r="118" spans="1:12" x14ac:dyDescent="0.45">
      <c r="C118" s="59"/>
      <c r="D118" s="59"/>
      <c r="E118" s="59"/>
      <c r="F118" s="59"/>
      <c r="G118" s="59"/>
      <c r="H118" s="59"/>
      <c r="I118" s="59"/>
    </row>
    <row r="119" spans="1:12" x14ac:dyDescent="0.45">
      <c r="A119" s="59"/>
      <c r="B119" s="59"/>
      <c r="C119" s="59"/>
      <c r="D119" s="59"/>
      <c r="E119" s="59"/>
      <c r="F119" s="59"/>
    </row>
    <row r="120" spans="1:12" x14ac:dyDescent="0.45">
      <c r="A120" s="59"/>
      <c r="B120" s="59"/>
      <c r="C120" s="59"/>
      <c r="D120" s="59"/>
      <c r="E120" s="59"/>
      <c r="F120" s="59"/>
    </row>
    <row r="121" spans="1:12" x14ac:dyDescent="0.45">
      <c r="A121" s="59"/>
      <c r="B121" s="59"/>
      <c r="C121" s="59"/>
      <c r="D121" s="59"/>
      <c r="E121" s="59"/>
      <c r="F121" s="59"/>
    </row>
    <row r="122" spans="1:12" x14ac:dyDescent="0.45">
      <c r="C122" s="59"/>
      <c r="D122" s="59"/>
      <c r="E122" s="59"/>
      <c r="F122" s="59"/>
    </row>
    <row r="123" spans="1:12" x14ac:dyDescent="0.45">
      <c r="F123" s="59"/>
    </row>
    <row r="124" spans="1:12" x14ac:dyDescent="0.45">
      <c r="F124" s="59"/>
    </row>
    <row r="125" spans="1:12" x14ac:dyDescent="0.45">
      <c r="F125" s="59"/>
    </row>
    <row r="126" spans="1:12" x14ac:dyDescent="0.45">
      <c r="D126" s="59"/>
      <c r="E126" s="59"/>
      <c r="F126" s="59"/>
    </row>
    <row r="127" spans="1:12" x14ac:dyDescent="0.45">
      <c r="D127" s="59"/>
      <c r="E127" s="59"/>
      <c r="F127" s="59"/>
    </row>
    <row r="128" spans="1:12" x14ac:dyDescent="0.45">
      <c r="D128" s="59"/>
      <c r="E128" s="59"/>
      <c r="F128" s="59"/>
    </row>
    <row r="129" spans="4:6" x14ac:dyDescent="0.45">
      <c r="D129" s="59"/>
      <c r="E129" s="59"/>
      <c r="F129" s="59"/>
    </row>
    <row r="130" spans="4:6" x14ac:dyDescent="0.45">
      <c r="D130" s="59"/>
      <c r="E130" s="59"/>
      <c r="F130" s="59"/>
    </row>
    <row r="131" spans="4:6" x14ac:dyDescent="0.45">
      <c r="D131" s="59"/>
      <c r="E131" s="59"/>
      <c r="F131" s="59"/>
    </row>
    <row r="132" spans="4:6" x14ac:dyDescent="0.45">
      <c r="D132" s="59"/>
      <c r="E132" s="59"/>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45</vt:i4>
      </vt:variant>
    </vt:vector>
  </HeadingPairs>
  <TitlesOfParts>
    <vt:vector size="54" baseType="lpstr">
      <vt:lpstr>Istruzioni</vt:lpstr>
      <vt:lpstr>FactTable</vt:lpstr>
      <vt:lpstr>Anagrafica Clienti</vt:lpstr>
      <vt:lpstr>Dataset</vt:lpstr>
      <vt:lpstr>Overview</vt:lpstr>
      <vt:lpstr>Products</vt:lpstr>
      <vt:lpstr>Countries</vt:lpstr>
      <vt:lpstr>Clients</vt:lpstr>
      <vt:lpstr>Hidden</vt:lpstr>
      <vt:lpstr>BalanceSheetDates</vt:lpstr>
      <vt:lpstr>Conventions</vt:lpstr>
      <vt:lpstr>IncomeStatementDates</vt:lpstr>
      <vt:lpstr>Period_1</vt:lpstr>
      <vt:lpstr>Period_10</vt:lpstr>
      <vt:lpstr>Period_10Description</vt:lpstr>
      <vt:lpstr>Period_1Description</vt:lpstr>
      <vt:lpstr>Period_2</vt:lpstr>
      <vt:lpstr>Period_2Description</vt:lpstr>
      <vt:lpstr>Period_3</vt:lpstr>
      <vt:lpstr>Period_3Description</vt:lpstr>
      <vt:lpstr>Period_4</vt:lpstr>
      <vt:lpstr>Period_4Description</vt:lpstr>
      <vt:lpstr>Period_5</vt:lpstr>
      <vt:lpstr>Period_5Description</vt:lpstr>
      <vt:lpstr>Period_6</vt:lpstr>
      <vt:lpstr>Period_6Description</vt:lpstr>
      <vt:lpstr>Period_7</vt:lpstr>
      <vt:lpstr>Period_7Description</vt:lpstr>
      <vt:lpstr>Period_8</vt:lpstr>
      <vt:lpstr>Period_8Description</vt:lpstr>
      <vt:lpstr>Period_9</vt:lpstr>
      <vt:lpstr>Period_9Description</vt:lpstr>
      <vt:lpstr>PeriodEnd_1</vt:lpstr>
      <vt:lpstr>PeriodEnd_10</vt:lpstr>
      <vt:lpstr>PeriodEnd_10Description</vt:lpstr>
      <vt:lpstr>PeriodEnd_1Description</vt:lpstr>
      <vt:lpstr>PeriodEnd_2</vt:lpstr>
      <vt:lpstr>PeriodEnd_2Description</vt:lpstr>
      <vt:lpstr>PeriodEnd_3</vt:lpstr>
      <vt:lpstr>PeriodEnd_3Description</vt:lpstr>
      <vt:lpstr>PeriodEnd_4</vt:lpstr>
      <vt:lpstr>PeriodEnd_4Description</vt:lpstr>
      <vt:lpstr>PeriodEnd_5</vt:lpstr>
      <vt:lpstr>PeriodEnd_5Description</vt:lpstr>
      <vt:lpstr>PeriodEnd_6</vt:lpstr>
      <vt:lpstr>PeriodEnd_6Description</vt:lpstr>
      <vt:lpstr>PeriodEnd_7</vt:lpstr>
      <vt:lpstr>PeriodEnd_7Description</vt:lpstr>
      <vt:lpstr>PeriodEnd_8</vt:lpstr>
      <vt:lpstr>PeriodEnd_8Description</vt:lpstr>
      <vt:lpstr>PeriodEnd_9</vt:lpstr>
      <vt:lpstr>PeriodEnd_9Description</vt:lpstr>
      <vt:lpstr>Project_Name</vt:lpstr>
      <vt:lpstr>Units</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Luraschi</dc:creator>
  <dc:description/>
  <cp:lastModifiedBy>Pantaleo, Nicolas</cp:lastModifiedBy>
  <dcterms:created xsi:type="dcterms:W3CDTF">2011-07-18T15:25:37Z</dcterms:created>
  <dcterms:modified xsi:type="dcterms:W3CDTF">2021-05-12T09:06:05Z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IndexShtCodeName">
    <vt:lpwstr>Sheet1</vt:lpwstr>
  </property>
  <property fmtid="{D5CDD505-2E9C-101B-9397-08002B2CF9AE}" pid="4" name="Smrt Workbook Type">
    <vt:lpwstr>DealTool</vt:lpwstr>
  </property>
  <property fmtid="{D5CDD505-2E9C-101B-9397-08002B2CF9AE}" pid="5" name="Smart Base Template Version">
    <vt:lpwstr>20110718v3</vt:lpwstr>
  </property>
  <property fmtid="{D5CDD505-2E9C-101B-9397-08002B2CF9AE}" pid="6" name="SetupWorkbook">
    <vt:lpwstr>Yes</vt:lpwstr>
  </property>
  <property fmtid="{D5CDD505-2E9C-101B-9397-08002B2CF9AE}" pid="7" name="Smrt_NotesFontSize">
    <vt:lpwstr>8</vt:lpwstr>
  </property>
  <property fmtid="{D5CDD505-2E9C-101B-9397-08002B2CF9AE}" pid="8" name="Smrt_WorkbookThemeColor">
    <vt:lpwstr>Smart Report</vt:lpwstr>
  </property>
  <property fmtid="{D5CDD505-2E9C-101B-9397-08002B2CF9AE}" pid="9" name="Smrt_WorkbookNumberDisplay">
    <vt:lpwstr>0</vt:lpwstr>
  </property>
  <property fmtid="{D5CDD505-2E9C-101B-9397-08002B2CF9AE}" pid="10" name="Smrt_WorkbookPercentageDisplay">
    <vt:lpwstr>0</vt:lpwstr>
  </property>
</Properties>
</file>