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ingju\"/>
    </mc:Choice>
  </mc:AlternateContent>
  <xr:revisionPtr revIDLastSave="0" documentId="13_ncr:1_{CB57BC63-5655-4996-B22B-0559BBB13F81}" xr6:coauthVersionLast="32" xr6:coauthVersionMax="32" xr10:uidLastSave="{00000000-0000-0000-0000-000000000000}"/>
  <bookViews>
    <workbookView xWindow="0" yWindow="0" windowWidth="20490" windowHeight="7545" xr2:uid="{00000000-000D-0000-FFFF-FFFF00000000}"/>
  </bookViews>
  <sheets>
    <sheet name="BD" sheetId="1" r:id="rId1"/>
    <sheet name="Promedio precios ciudad-mes" sheetId="3" r:id="rId2"/>
    <sheet name="Temp 2017" sheetId="2" r:id="rId3"/>
  </sheets>
  <calcPr calcId="17901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2" i="1"/>
</calcChain>
</file>

<file path=xl/sharedStrings.xml><?xml version="1.0" encoding="utf-8"?>
<sst xmlns="http://schemas.openxmlformats.org/spreadsheetml/2006/main" count="703" uniqueCount="105">
  <si>
    <t>Duitama</t>
  </si>
  <si>
    <t>Boyaca</t>
  </si>
  <si>
    <t>abril</t>
  </si>
  <si>
    <t>Papa Tuquerreña</t>
  </si>
  <si>
    <t>enero</t>
  </si>
  <si>
    <t>febrero</t>
  </si>
  <si>
    <t>marzo</t>
  </si>
  <si>
    <t>Sogamoso</t>
  </si>
  <si>
    <t>Tunja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</si>
  <si>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</si>
  <si>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</si>
  <si>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</si>
  <si>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</si>
  <si>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</si>
  <si>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</si>
  <si>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</si>
  <si>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</si>
  <si>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Ciudad</t>
  </si>
  <si>
    <t>Departamento</t>
  </si>
  <si>
    <t>Año</t>
  </si>
  <si>
    <t>Mes</t>
  </si>
  <si>
    <t>Semana</t>
  </si>
  <si>
    <t>Variedad</t>
  </si>
  <si>
    <t>Precio(COP)</t>
  </si>
  <si>
    <t>Precipitación(mm)</t>
  </si>
  <si>
    <t>Enero</t>
  </si>
  <si>
    <t>Febrero</t>
  </si>
  <si>
    <t>Marzo</t>
  </si>
  <si>
    <t>Abril</t>
  </si>
  <si>
    <t>Mayo</t>
  </si>
  <si>
    <t>Julio</t>
  </si>
  <si>
    <t>Junio</t>
  </si>
  <si>
    <t>Agosto</t>
  </si>
  <si>
    <t>Septiembre</t>
  </si>
  <si>
    <t>Octubre</t>
  </si>
  <si>
    <t>Noviembre</t>
  </si>
  <si>
    <t>Diciembre</t>
  </si>
  <si>
    <t>​​Julio</t>
  </si>
  <si>
    <t>Temperatura media (°C)</t>
  </si>
  <si>
    <t>15.3</t>
  </si>
  <si>
    <t>15.8</t>
  </si>
  <si>
    <t>16.2</t>
  </si>
  <si>
    <t>15.9</t>
  </si>
  <si>
    <t>15.5</t>
  </si>
  <si>
    <t>14.6</t>
  </si>
  <si>
    <t>14.2</t>
  </si>
  <si>
    <t>14.4</t>
  </si>
  <si>
    <t>14.7</t>
  </si>
  <si>
    <t>15.6</t>
  </si>
  <si>
    <t>15.2</t>
  </si>
  <si>
    <t>Temperatura min. (°C)</t>
  </si>
  <si>
    <t>9.2</t>
  </si>
  <si>
    <t>9.7</t>
  </si>
  <si>
    <t>10.4</t>
  </si>
  <si>
    <t>10.9</t>
  </si>
  <si>
    <t>9.9</t>
  </si>
  <si>
    <t>10.5</t>
  </si>
  <si>
    <t>9.6</t>
  </si>
  <si>
    <t>Temperatura máx. (°C)</t>
  </si>
  <si>
    <t>21.5</t>
  </si>
  <si>
    <t>20.1</t>
  </si>
  <si>
    <t>18.9</t>
  </si>
  <si>
    <t>18.4</t>
  </si>
  <si>
    <t>18.8</t>
  </si>
  <si>
    <t>19.5</t>
  </si>
  <si>
    <t>20.7</t>
  </si>
  <si>
    <t>20.9</t>
  </si>
  <si>
    <t>Temperatura media (°F)</t>
  </si>
  <si>
    <t>59.5</t>
  </si>
  <si>
    <t>60.4</t>
  </si>
  <si>
    <t>61.2</t>
  </si>
  <si>
    <t>60.6</t>
  </si>
  <si>
    <t>59.9</t>
  </si>
  <si>
    <t>58.3</t>
  </si>
  <si>
    <t>57.6</t>
  </si>
  <si>
    <t>57.9</t>
  </si>
  <si>
    <t>58.5</t>
  </si>
  <si>
    <t>60.1</t>
  </si>
  <si>
    <t>59.4</t>
  </si>
  <si>
    <t>Temperatura min. (°F)</t>
  </si>
  <si>
    <t>48.6</t>
  </si>
  <si>
    <t>49.5</t>
  </si>
  <si>
    <t>50.7</t>
  </si>
  <si>
    <t>51.6</t>
  </si>
  <si>
    <t>51.8</t>
  </si>
  <si>
    <t>50.0</t>
  </si>
  <si>
    <t>49.8</t>
  </si>
  <si>
    <t>50.9</t>
  </si>
  <si>
    <t>49.3</t>
  </si>
  <si>
    <t>Temperatura máx. (°F)</t>
  </si>
  <si>
    <t>70.7</t>
  </si>
  <si>
    <t>71.6</t>
  </si>
  <si>
    <t>69.8</t>
  </si>
  <si>
    <t>68.2</t>
  </si>
  <si>
    <t>66.0</t>
  </si>
  <si>
    <t>65.1</t>
  </si>
  <si>
    <t>65.8</t>
  </si>
  <si>
    <t>67.1</t>
  </si>
  <si>
    <t>69.3</t>
  </si>
  <si>
    <t>69.6</t>
  </si>
  <si>
    <t>Precipitación (mm)</t>
  </si>
  <si>
    <t>Promedio (COP)</t>
  </si>
  <si>
    <t>Total general</t>
  </si>
  <si>
    <t>Etiquetas de fila</t>
  </si>
  <si>
    <t>Promedio de Precio(COP)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</si>
</sst>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.000_-;\-&quot;$&quot;* #,##0.000_-;_-&quot;$&quot;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33333"/>
      <name val="Inherit"/>
    </font>
    <font>
      <sz val="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EED8A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28BD9"/>
        <bgColor indexed="64"/>
      </patternFill>
    </fill>
    <fill>
      <patternFill patternType="solid">
        <fgColor rgb="FF8AB0FF"/>
        <bgColor indexed="64"/>
      </patternFill>
    </fill>
    <fill>
      <patternFill patternType="solid">
        <fgColor rgb="FFFFF8DC"/>
        <bgColor indexed="64"/>
      </patternFill>
    </fill>
  </fills>
  <borders count="15">
    <border>
      <left/>
      <right/>
      <top/>
      <bottom/>
      <diagonal/>
    </border>
    <border>
      <left style="medium">
        <color rgb="FFEEEEEE"/>
      </left>
      <right/>
      <top/>
      <bottom style="medium">
        <color rgb="FFEEEEEE"/>
      </bottom>
      <diagonal/>
    </border>
    <border>
      <left style="dotted">
        <color rgb="FFEEEEEE"/>
      </left>
      <right/>
      <top style="dotted">
        <color rgb="FFEEEEEE"/>
      </top>
      <bottom style="thick">
        <color rgb="FFEEEEEE"/>
      </bottom>
      <diagonal/>
    </border>
    <border>
      <left/>
      <right/>
      <top style="dotted">
        <color rgb="FFEEEEEE"/>
      </top>
      <bottom style="thick">
        <color rgb="FFEEEEEE"/>
      </bottom>
      <diagonal/>
    </border>
    <border>
      <left/>
      <right style="dotted">
        <color rgb="FFEEEEEE"/>
      </right>
      <top style="dotted">
        <color rgb="FFEEEEEE"/>
      </top>
      <bottom style="thick">
        <color rgb="FFEEEEEE"/>
      </bottom>
      <diagonal/>
    </border>
    <border>
      <left style="dotted">
        <color rgb="FFEEEEEE"/>
      </left>
      <right/>
      <top/>
      <bottom style="medium">
        <color rgb="FFEEEEEE"/>
      </bottom>
      <diagonal/>
    </border>
    <border>
      <left style="medium">
        <color rgb="FFEEEEEE"/>
      </left>
      <right style="dotted">
        <color rgb="FFEEEEEE"/>
      </right>
      <top/>
      <bottom style="medium">
        <color rgb="FFEEEEEE"/>
      </bottom>
      <diagonal/>
    </border>
    <border>
      <left style="dotted">
        <color rgb="FFEEEEEE"/>
      </left>
      <right/>
      <top/>
      <bottom style="dotted">
        <color rgb="FFEEEEEE"/>
      </bottom>
      <diagonal/>
    </border>
    <border>
      <left style="medium">
        <color rgb="FFEEEEEE"/>
      </left>
      <right/>
      <top/>
      <bottom style="dotted">
        <color rgb="FFEEEEEE"/>
      </bottom>
      <diagonal/>
    </border>
    <border>
      <left style="medium">
        <color rgb="FFEEEEEE"/>
      </left>
      <right style="dotted">
        <color rgb="FFEEEEEE"/>
      </right>
      <top/>
      <bottom style="dotted">
        <color rgb="FFEEEE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3" fillId="3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center" vertical="top" wrapText="1"/>
    </xf>
    <xf numFmtId="0" fontId="3" fillId="6" borderId="8" xfId="0" applyFont="1" applyFill="1" applyBorder="1" applyAlignment="1">
      <alignment horizontal="center" vertical="top" wrapText="1"/>
    </xf>
    <xf numFmtId="0" fontId="3" fillId="7" borderId="8" xfId="0" applyFont="1" applyFill="1" applyBorder="1" applyAlignment="1">
      <alignment horizontal="center" vertical="top" wrapText="1"/>
    </xf>
    <xf numFmtId="0" fontId="3" fillId="8" borderId="8" xfId="0" applyFont="1" applyFill="1" applyBorder="1" applyAlignment="1">
      <alignment horizontal="center" vertical="top" wrapText="1"/>
    </xf>
    <xf numFmtId="0" fontId="3" fillId="9" borderId="8" xfId="0" applyFont="1" applyFill="1" applyBorder="1" applyAlignment="1">
      <alignment horizontal="center" vertical="top" wrapText="1"/>
    </xf>
    <xf numFmtId="0" fontId="3" fillId="10" borderId="9" xfId="0" applyFont="1" applyFill="1" applyBorder="1" applyAlignment="1">
      <alignment horizontal="center" vertical="top" wrapText="1"/>
    </xf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14" xfId="0" applyFill="1" applyBorder="1"/>
    <xf numFmtId="164" fontId="0" fillId="0" borderId="10" xfId="1" applyNumberFormat="1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Moneda" xfId="1" builtinId="4"/>
    <cellStyle name="Normal" xfId="0" builtinId="0"/>
  </cellStyles>
  <dxfs count="2">
    <dxf>
      <numFmt numFmtId="0" formatCode="General"/>
    </dxf>
    <dxf>
      <numFmt numFmtId="164" formatCode="_-&quot;$&quot;* #,##0.000_-;\-&quot;$&quot;* #,##0.0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ull name" refreshedDate="43230.912856828705" createdVersion="5" refreshedVersion="5" minRefreshableVersion="3" recordCount="129" xr:uid="{00000000-000A-0000-FFFF-FFFF0C000000}">
  <cacheSource type="worksheet">
    <worksheetSource name="Tabla1"/>
  </cacheSource>
  <cacheFields count="8">
    <cacheField name="Ciudad" numFmtId="0">
      <sharedItems count="3">
        <s v="Duitama"/>
        <s v="Sogamoso"/>
        <s v="Tunja"/>
      </sharedItems>
    </cacheField>
    <cacheField name="Departamento" numFmtId="0">
      <sharedItems count="1">
        <s v="Boyaca"/>
      </sharedItems>
    </cacheField>
    <cacheField name="Año" numFmtId="0">
      <sharedItems containsSemiMixedTypes="0" containsString="0" containsNumber="1" containsInteger="1" minValue="2017" maxValue="2017"/>
    </cacheField>
    <cacheField name="Mes" numFmtId="0">
      <sharedItems count="12">
        <s v="enero"/>
        <s v="febrero"/>
        <s v="marzo"/>
        <s v="abril"/>
        <s v="mayo"/>
        <s v="julio"/>
        <s v="agosto"/>
        <s v="septiembre"/>
        <s v="octubre"/>
        <s v="noviembre"/>
        <s v="diciembre"/>
        <s v="junio"/>
      </sharedItems>
    </cacheField>
    <cacheField name="Semana" numFmtId="0">
      <sharedItems containsSemiMixedTypes="0" containsString="0" containsNumber="1" containsInteger="1" minValue="1" maxValue="52"/>
    </cacheField>
    <cacheField name="Variedad" numFmtId="0">
      <sharedItems/>
    </cacheField>
    <cacheField name="Precio(COP)" numFmtId="164">
      <sharedItems containsSemiMixedTypes="0" containsString="0" containsNumber="1" minValue="417.57560000000001" maxValue="1348.3588999999999"/>
    </cacheField>
    <cacheField name="Precipitación(mm)" numFmtId="0">
      <sharedItems containsSemiMixedTypes="0" containsString="0" containsNumber="1" containsInteger="1" minValue="24" maxValue="125" count="12">
        <n v="24"/>
        <n v="34"/>
        <n v="59"/>
        <n v="123"/>
        <n v="122"/>
        <n v="92"/>
        <n v="84"/>
        <n v="81"/>
        <n v="125"/>
        <n v="99"/>
        <n v="47"/>
        <n v="1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">
  <r>
    <x v="0"/>
    <x v="0"/>
    <n v="2017"/>
    <x v="0"/>
    <n v="1"/>
    <s v="Papa Tuquerreña"/>
    <n v="521.98587999999995"/>
    <x v="0"/>
  </r>
  <r>
    <x v="0"/>
    <x v="0"/>
    <n v="2017"/>
    <x v="0"/>
    <n v="2"/>
    <s v="Papa Tuquerreña"/>
    <n v="482.47554000000002"/>
    <x v="0"/>
  </r>
  <r>
    <x v="0"/>
    <x v="0"/>
    <n v="2017"/>
    <x v="0"/>
    <n v="3"/>
    <s v="Papa Tuquerreña"/>
    <n v="529.43316000000004"/>
    <x v="0"/>
  </r>
  <r>
    <x v="0"/>
    <x v="0"/>
    <n v="2017"/>
    <x v="0"/>
    <n v="4"/>
    <s v="Papa Tuquerreña"/>
    <n v="510.83962000000002"/>
    <x v="0"/>
  </r>
  <r>
    <x v="0"/>
    <x v="0"/>
    <n v="2017"/>
    <x v="0"/>
    <n v="5"/>
    <s v="Papa Tuquerreña"/>
    <n v="574.55989"/>
    <x v="0"/>
  </r>
  <r>
    <x v="0"/>
    <x v="0"/>
    <n v="2017"/>
    <x v="1"/>
    <n v="6"/>
    <s v="Papa Tuquerreña"/>
    <n v="470.98345999999998"/>
    <x v="1"/>
  </r>
  <r>
    <x v="0"/>
    <x v="0"/>
    <n v="2017"/>
    <x v="1"/>
    <n v="7"/>
    <s v="Papa Tuquerreña"/>
    <n v="532.50302999999997"/>
    <x v="1"/>
  </r>
  <r>
    <x v="0"/>
    <x v="0"/>
    <n v="2017"/>
    <x v="1"/>
    <n v="8"/>
    <s v="Papa Tuquerreña"/>
    <n v="544.04499999999996"/>
    <x v="1"/>
  </r>
  <r>
    <x v="0"/>
    <x v="0"/>
    <n v="2017"/>
    <x v="1"/>
    <n v="9"/>
    <s v="Papa Tuquerreña"/>
    <n v="579.23054999999999"/>
    <x v="1"/>
  </r>
  <r>
    <x v="0"/>
    <x v="0"/>
    <n v="2017"/>
    <x v="2"/>
    <n v="10"/>
    <s v="Papa Tuquerreña"/>
    <n v="529.46752000000004"/>
    <x v="2"/>
  </r>
  <r>
    <x v="0"/>
    <x v="0"/>
    <n v="2017"/>
    <x v="2"/>
    <n v="11"/>
    <s v="Papa Tuquerreña"/>
    <n v="661.98397999999997"/>
    <x v="2"/>
  </r>
  <r>
    <x v="0"/>
    <x v="0"/>
    <n v="2017"/>
    <x v="2"/>
    <n v="12"/>
    <s v="Papa Tuquerreña"/>
    <n v="608.56712000000005"/>
    <x v="2"/>
  </r>
  <r>
    <x v="0"/>
    <x v="0"/>
    <n v="2017"/>
    <x v="2"/>
    <n v="13"/>
    <s v="Papa Tuquerreña"/>
    <n v="476.53415000000001"/>
    <x v="2"/>
  </r>
  <r>
    <x v="0"/>
    <x v="0"/>
    <n v="2017"/>
    <x v="3"/>
    <n v="14"/>
    <s v="Papa Tuquerreña"/>
    <n v="593.55309999999997"/>
    <x v="3"/>
  </r>
  <r>
    <x v="0"/>
    <x v="0"/>
    <n v="2017"/>
    <x v="3"/>
    <n v="16"/>
    <s v="Papa Tuquerreña"/>
    <n v="674.61491000000001"/>
    <x v="3"/>
  </r>
  <r>
    <x v="0"/>
    <x v="0"/>
    <n v="2017"/>
    <x v="3"/>
    <n v="17"/>
    <s v="Papa Tuquerreña"/>
    <n v="530.15819999999997"/>
    <x v="3"/>
  </r>
  <r>
    <x v="0"/>
    <x v="0"/>
    <n v="2017"/>
    <x v="3"/>
    <n v="18"/>
    <s v="Papa Tuquerreña"/>
    <n v="578.24135000000001"/>
    <x v="3"/>
  </r>
  <r>
    <x v="0"/>
    <x v="0"/>
    <n v="2017"/>
    <x v="4"/>
    <n v="19"/>
    <s v="Papa Tuquerreña"/>
    <n v="497.02330999999998"/>
    <x v="4"/>
  </r>
  <r>
    <x v="0"/>
    <x v="0"/>
    <n v="2017"/>
    <x v="5"/>
    <n v="28"/>
    <s v="Papa Tuquerreña"/>
    <n v="469.13634999999999"/>
    <x v="5"/>
  </r>
  <r>
    <x v="0"/>
    <x v="0"/>
    <n v="2017"/>
    <x v="5"/>
    <n v="29"/>
    <s v="Papa Tuquerreña"/>
    <n v="718.37963999999999"/>
    <x v="5"/>
  </r>
  <r>
    <x v="0"/>
    <x v="0"/>
    <n v="2017"/>
    <x v="5"/>
    <n v="30"/>
    <s v="Papa Tuquerreña"/>
    <n v="474.69324"/>
    <x v="5"/>
  </r>
  <r>
    <x v="0"/>
    <x v="0"/>
    <n v="2017"/>
    <x v="5"/>
    <n v="31"/>
    <s v="Papa Tuquerreña"/>
    <n v="587.70083"/>
    <x v="5"/>
  </r>
  <r>
    <x v="0"/>
    <x v="0"/>
    <n v="2017"/>
    <x v="6"/>
    <n v="32"/>
    <s v="Papa Tuquerreña"/>
    <n v="553.80877999999996"/>
    <x v="6"/>
  </r>
  <r>
    <x v="0"/>
    <x v="0"/>
    <n v="2017"/>
    <x v="6"/>
    <n v="33"/>
    <s v="Papa Tuquerreña"/>
    <n v="578.08540000000005"/>
    <x v="6"/>
  </r>
  <r>
    <x v="0"/>
    <x v="0"/>
    <n v="2017"/>
    <x v="6"/>
    <n v="34"/>
    <s v="Papa Tuquerreña"/>
    <n v="564.85388"/>
    <x v="6"/>
  </r>
  <r>
    <x v="0"/>
    <x v="0"/>
    <n v="2017"/>
    <x v="6"/>
    <n v="35"/>
    <s v="Papa Tuquerreña"/>
    <n v="741.29524000000004"/>
    <x v="6"/>
  </r>
  <r>
    <x v="0"/>
    <x v="0"/>
    <n v="2017"/>
    <x v="7"/>
    <n v="36"/>
    <s v="Papa Tuquerreña"/>
    <n v="645.54728999999998"/>
    <x v="7"/>
  </r>
  <r>
    <x v="0"/>
    <x v="0"/>
    <n v="2017"/>
    <x v="7"/>
    <n v="37"/>
    <s v="Papa Tuquerreña"/>
    <n v="625.51513"/>
    <x v="7"/>
  </r>
  <r>
    <x v="0"/>
    <x v="0"/>
    <n v="2017"/>
    <x v="7"/>
    <n v="38"/>
    <s v="Papa Tuquerreña"/>
    <n v="722.57938000000001"/>
    <x v="7"/>
  </r>
  <r>
    <x v="0"/>
    <x v="0"/>
    <n v="2017"/>
    <x v="7"/>
    <n v="39"/>
    <s v="Papa Tuquerreña"/>
    <n v="812.90180999999995"/>
    <x v="7"/>
  </r>
  <r>
    <x v="0"/>
    <x v="0"/>
    <n v="2017"/>
    <x v="8"/>
    <n v="40"/>
    <s v="Papa Tuquerreña"/>
    <n v="887.62752999999998"/>
    <x v="8"/>
  </r>
  <r>
    <x v="0"/>
    <x v="0"/>
    <n v="2017"/>
    <x v="8"/>
    <n v="41"/>
    <s v="Papa Tuquerreña"/>
    <n v="836.53402000000006"/>
    <x v="8"/>
  </r>
  <r>
    <x v="0"/>
    <x v="0"/>
    <n v="2017"/>
    <x v="8"/>
    <n v="42"/>
    <s v="Papa Tuquerreña"/>
    <n v="993.54665"/>
    <x v="8"/>
  </r>
  <r>
    <x v="0"/>
    <x v="0"/>
    <n v="2017"/>
    <x v="8"/>
    <n v="43"/>
    <s v="Papa Tuquerreña"/>
    <n v="926.61905000000002"/>
    <x v="8"/>
  </r>
  <r>
    <x v="0"/>
    <x v="0"/>
    <n v="2017"/>
    <x v="8"/>
    <n v="44"/>
    <s v="Papa Tuquerreña"/>
    <n v="887.62752999999998"/>
    <x v="8"/>
  </r>
  <r>
    <x v="0"/>
    <x v="0"/>
    <n v="2017"/>
    <x v="9"/>
    <n v="47"/>
    <s v="Papa Tuquerreña"/>
    <n v="1122.5523000000001"/>
    <x v="9"/>
  </r>
  <r>
    <x v="0"/>
    <x v="0"/>
    <n v="2017"/>
    <x v="10"/>
    <n v="51"/>
    <s v="Papa Tuquerreña"/>
    <n v="1083.8690999999999"/>
    <x v="10"/>
  </r>
  <r>
    <x v="0"/>
    <x v="0"/>
    <n v="2017"/>
    <x v="10"/>
    <n v="52"/>
    <s v="Papa Tuquerreña"/>
    <n v="1134.0812000000001"/>
    <x v="10"/>
  </r>
  <r>
    <x v="1"/>
    <x v="0"/>
    <n v="2017"/>
    <x v="0"/>
    <n v="1"/>
    <s v="Papa Tuquerreña"/>
    <n v="460.10786000000002"/>
    <x v="0"/>
  </r>
  <r>
    <x v="1"/>
    <x v="0"/>
    <n v="2017"/>
    <x v="0"/>
    <n v="2"/>
    <s v="Papa Tuquerreña"/>
    <n v="471.31488999999999"/>
    <x v="0"/>
  </r>
  <r>
    <x v="1"/>
    <x v="0"/>
    <n v="2017"/>
    <x v="0"/>
    <n v="3"/>
    <s v="Papa Tuquerreña"/>
    <n v="501.26348000000002"/>
    <x v="0"/>
  </r>
  <r>
    <x v="1"/>
    <x v="0"/>
    <n v="2017"/>
    <x v="0"/>
    <n v="4"/>
    <s v="Papa Tuquerreña"/>
    <n v="446.78077000000002"/>
    <x v="0"/>
  </r>
  <r>
    <x v="1"/>
    <x v="0"/>
    <n v="2017"/>
    <x v="0"/>
    <n v="5"/>
    <s v="Papa Tuquerreña"/>
    <n v="507.75049999999999"/>
    <x v="0"/>
  </r>
  <r>
    <x v="1"/>
    <x v="0"/>
    <n v="2017"/>
    <x v="1"/>
    <n v="6"/>
    <s v="Papa Tuquerreña"/>
    <n v="449.77053000000001"/>
    <x v="1"/>
  </r>
  <r>
    <x v="1"/>
    <x v="0"/>
    <n v="2017"/>
    <x v="1"/>
    <n v="7"/>
    <s v="Papa Tuquerreña"/>
    <n v="436.13089000000002"/>
    <x v="1"/>
  </r>
  <r>
    <x v="1"/>
    <x v="0"/>
    <n v="2017"/>
    <x v="1"/>
    <n v="8"/>
    <s v="Papa Tuquerreña"/>
    <n v="535.05074000000002"/>
    <x v="1"/>
  </r>
  <r>
    <x v="1"/>
    <x v="0"/>
    <n v="2017"/>
    <x v="1"/>
    <n v="9"/>
    <s v="Papa Tuquerreña"/>
    <n v="501.46222"/>
    <x v="1"/>
  </r>
  <r>
    <x v="1"/>
    <x v="0"/>
    <n v="2017"/>
    <x v="2"/>
    <n v="10"/>
    <s v="Papa Tuquerreña"/>
    <n v="523.48018999999999"/>
    <x v="2"/>
  </r>
  <r>
    <x v="1"/>
    <x v="0"/>
    <n v="2017"/>
    <x v="2"/>
    <n v="11"/>
    <s v="Papa Tuquerreña"/>
    <n v="596.48086000000001"/>
    <x v="2"/>
  </r>
  <r>
    <x v="1"/>
    <x v="0"/>
    <n v="2017"/>
    <x v="2"/>
    <n v="12"/>
    <s v="Papa Tuquerreña"/>
    <n v="609.48019999999997"/>
    <x v="2"/>
  </r>
  <r>
    <x v="1"/>
    <x v="0"/>
    <n v="2017"/>
    <x v="2"/>
    <n v="13"/>
    <s v="Papa Tuquerreña"/>
    <n v="554.64228000000003"/>
    <x v="2"/>
  </r>
  <r>
    <x v="1"/>
    <x v="0"/>
    <n v="2017"/>
    <x v="3"/>
    <n v="14"/>
    <s v="Papa Tuquerreña"/>
    <n v="648.63333999999998"/>
    <x v="3"/>
  </r>
  <r>
    <x v="1"/>
    <x v="0"/>
    <n v="2017"/>
    <x v="3"/>
    <n v="15"/>
    <s v="Papa Tuquerreña"/>
    <n v="629.66695000000004"/>
    <x v="3"/>
  </r>
  <r>
    <x v="1"/>
    <x v="0"/>
    <n v="2017"/>
    <x v="3"/>
    <n v="16"/>
    <s v="Papa Tuquerreña"/>
    <n v="632.28090999999995"/>
    <x v="3"/>
  </r>
  <r>
    <x v="1"/>
    <x v="0"/>
    <n v="2017"/>
    <x v="3"/>
    <n v="17"/>
    <s v="Papa Tuquerreña"/>
    <n v="465.07447999999999"/>
    <x v="3"/>
  </r>
  <r>
    <x v="1"/>
    <x v="0"/>
    <n v="2017"/>
    <x v="3"/>
    <n v="18"/>
    <s v="Papa Tuquerreña"/>
    <n v="541.95506999999998"/>
    <x v="3"/>
  </r>
  <r>
    <x v="1"/>
    <x v="0"/>
    <n v="2017"/>
    <x v="4"/>
    <n v="22"/>
    <s v="Papa Tuquerreña"/>
    <n v="847.93299000000002"/>
    <x v="4"/>
  </r>
  <r>
    <x v="1"/>
    <x v="0"/>
    <n v="2017"/>
    <x v="11"/>
    <n v="23"/>
    <s v="Papa Tuquerreña"/>
    <n v="993.54665"/>
    <x v="11"/>
  </r>
  <r>
    <x v="1"/>
    <x v="0"/>
    <n v="2017"/>
    <x v="11"/>
    <n v="24"/>
    <s v="Papa Tuquerreña"/>
    <n v="1017.5196"/>
    <x v="11"/>
  </r>
  <r>
    <x v="1"/>
    <x v="0"/>
    <n v="2017"/>
    <x v="11"/>
    <n v="25"/>
    <s v="Papa Tuquerreña"/>
    <n v="1027.9797000000001"/>
    <x v="11"/>
  </r>
  <r>
    <x v="1"/>
    <x v="0"/>
    <n v="2017"/>
    <x v="11"/>
    <n v="26"/>
    <s v="Papa Tuquerreña"/>
    <n v="595.84177999999997"/>
    <x v="11"/>
  </r>
  <r>
    <x v="1"/>
    <x v="0"/>
    <n v="2017"/>
    <x v="5"/>
    <n v="27"/>
    <s v="Papa Tuquerreña"/>
    <n v="747.62162999999998"/>
    <x v="5"/>
  </r>
  <r>
    <x v="1"/>
    <x v="0"/>
    <n v="2017"/>
    <x v="5"/>
    <n v="28"/>
    <s v="Papa Tuquerreña"/>
    <n v="541.93453999999997"/>
    <x v="5"/>
  </r>
  <r>
    <x v="1"/>
    <x v="0"/>
    <n v="2017"/>
    <x v="5"/>
    <n v="29"/>
    <s v="Papa Tuquerreña"/>
    <n v="446.29678000000001"/>
    <x v="5"/>
  </r>
  <r>
    <x v="1"/>
    <x v="0"/>
    <n v="2017"/>
    <x v="5"/>
    <n v="30"/>
    <s v="Papa Tuquerreña"/>
    <n v="468.45904999999999"/>
    <x v="5"/>
  </r>
  <r>
    <x v="1"/>
    <x v="0"/>
    <n v="2017"/>
    <x v="5"/>
    <n v="31"/>
    <s v="Papa Tuquerreña"/>
    <n v="539.34355000000005"/>
    <x v="5"/>
  </r>
  <r>
    <x v="1"/>
    <x v="0"/>
    <n v="2017"/>
    <x v="6"/>
    <n v="32"/>
    <s v="Papa Tuquerreña"/>
    <n v="585.57381999999996"/>
    <x v="6"/>
  </r>
  <r>
    <x v="1"/>
    <x v="0"/>
    <n v="2017"/>
    <x v="6"/>
    <n v="33"/>
    <s v="Papa Tuquerreña"/>
    <n v="629.12809000000004"/>
    <x v="6"/>
  </r>
  <r>
    <x v="1"/>
    <x v="0"/>
    <n v="2017"/>
    <x v="6"/>
    <n v="34"/>
    <s v="Papa Tuquerreña"/>
    <n v="503.74356999999998"/>
    <x v="6"/>
  </r>
  <r>
    <x v="1"/>
    <x v="0"/>
    <n v="2017"/>
    <x v="6"/>
    <n v="35"/>
    <s v="Papa Tuquerreña"/>
    <n v="469.13634999999999"/>
    <x v="6"/>
  </r>
  <r>
    <x v="1"/>
    <x v="0"/>
    <n v="2017"/>
    <x v="7"/>
    <n v="36"/>
    <s v="Papa Tuquerreña"/>
    <n v="503.74356999999998"/>
    <x v="7"/>
  </r>
  <r>
    <x v="1"/>
    <x v="0"/>
    <n v="2017"/>
    <x v="7"/>
    <n v="37"/>
    <s v="Papa Tuquerreña"/>
    <n v="632.25696000000005"/>
    <x v="7"/>
  </r>
  <r>
    <x v="1"/>
    <x v="0"/>
    <n v="2017"/>
    <x v="7"/>
    <n v="38"/>
    <s v="Papa Tuquerreña"/>
    <n v="595.84177999999997"/>
    <x v="7"/>
  </r>
  <r>
    <x v="1"/>
    <x v="0"/>
    <n v="2017"/>
    <x v="7"/>
    <n v="39"/>
    <s v="Papa Tuquerreña"/>
    <n v="595.84177999999997"/>
    <x v="7"/>
  </r>
  <r>
    <x v="1"/>
    <x v="0"/>
    <n v="2017"/>
    <x v="8"/>
    <n v="40"/>
    <s v="Papa Tuquerreña"/>
    <n v="671.65809000000002"/>
    <x v="8"/>
  </r>
  <r>
    <x v="1"/>
    <x v="0"/>
    <n v="2017"/>
    <x v="8"/>
    <n v="41"/>
    <s v="Papa Tuquerreña"/>
    <n v="918.66632000000004"/>
    <x v="8"/>
  </r>
  <r>
    <x v="1"/>
    <x v="0"/>
    <n v="2017"/>
    <x v="8"/>
    <n v="42"/>
    <s v="Papa Tuquerreña"/>
    <n v="851.20254999999997"/>
    <x v="8"/>
  </r>
  <r>
    <x v="1"/>
    <x v="0"/>
    <n v="2017"/>
    <x v="8"/>
    <n v="43"/>
    <s v="Papa Tuquerreña"/>
    <n v="750.61815000000001"/>
    <x v="8"/>
  </r>
  <r>
    <x v="1"/>
    <x v="0"/>
    <n v="2017"/>
    <x v="8"/>
    <n v="44"/>
    <s v="Papa Tuquerreña"/>
    <n v="755.61535000000003"/>
    <x v="8"/>
  </r>
  <r>
    <x v="1"/>
    <x v="0"/>
    <n v="2017"/>
    <x v="9"/>
    <n v="45"/>
    <s v="Papa Tuquerreña"/>
    <n v="1091.4444000000001"/>
    <x v="9"/>
  </r>
  <r>
    <x v="1"/>
    <x v="0"/>
    <n v="2017"/>
    <x v="9"/>
    <n v="46"/>
    <s v="Papa Tuquerreña"/>
    <n v="968.32093999999995"/>
    <x v="9"/>
  </r>
  <r>
    <x v="1"/>
    <x v="0"/>
    <n v="2017"/>
    <x v="9"/>
    <n v="47"/>
    <s v="Papa Tuquerreña"/>
    <n v="985.01093000000003"/>
    <x v="9"/>
  </r>
  <r>
    <x v="1"/>
    <x v="0"/>
    <n v="2017"/>
    <x v="9"/>
    <n v="48"/>
    <s v="Papa Tuquerreña"/>
    <n v="888.03259000000003"/>
    <x v="9"/>
  </r>
  <r>
    <x v="1"/>
    <x v="0"/>
    <n v="2017"/>
    <x v="10"/>
    <n v="49"/>
    <s v="Papa Tuquerreña"/>
    <n v="1047.7798"/>
    <x v="10"/>
  </r>
  <r>
    <x v="1"/>
    <x v="0"/>
    <n v="2017"/>
    <x v="10"/>
    <n v="50"/>
    <s v="Papa Tuquerreña"/>
    <n v="968.32093999999995"/>
    <x v="10"/>
  </r>
  <r>
    <x v="1"/>
    <x v="0"/>
    <n v="2017"/>
    <x v="10"/>
    <n v="51"/>
    <s v="Papa Tuquerreña"/>
    <n v="1021.4431"/>
    <x v="10"/>
  </r>
  <r>
    <x v="1"/>
    <x v="0"/>
    <n v="2017"/>
    <x v="10"/>
    <n v="52"/>
    <s v="Papa Tuquerreña"/>
    <n v="1010.6659"/>
    <x v="10"/>
  </r>
  <r>
    <x v="2"/>
    <x v="0"/>
    <n v="2017"/>
    <x v="0"/>
    <n v="1"/>
    <s v="Papa Tuquerreña"/>
    <n v="571.01165000000003"/>
    <x v="0"/>
  </r>
  <r>
    <x v="2"/>
    <x v="0"/>
    <n v="2017"/>
    <x v="0"/>
    <n v="2"/>
    <s v="Papa Tuquerreña"/>
    <n v="565.75792000000001"/>
    <x v="0"/>
  </r>
  <r>
    <x v="2"/>
    <x v="0"/>
    <n v="2017"/>
    <x v="0"/>
    <n v="3"/>
    <s v="Papa Tuquerreña"/>
    <n v="520.72388000000001"/>
    <x v="0"/>
  </r>
  <r>
    <x v="2"/>
    <x v="0"/>
    <n v="2017"/>
    <x v="0"/>
    <n v="4"/>
    <s v="Papa Tuquerreña"/>
    <n v="496.78050999999999"/>
    <x v="0"/>
  </r>
  <r>
    <x v="2"/>
    <x v="0"/>
    <n v="2017"/>
    <x v="0"/>
    <n v="5"/>
    <s v="Papa Tuquerreña"/>
    <n v="460.58841999999999"/>
    <x v="0"/>
  </r>
  <r>
    <x v="2"/>
    <x v="0"/>
    <n v="2017"/>
    <x v="1"/>
    <n v="6"/>
    <s v="Papa Tuquerreña"/>
    <n v="528.13457000000005"/>
    <x v="1"/>
  </r>
  <r>
    <x v="2"/>
    <x v="0"/>
    <n v="2017"/>
    <x v="1"/>
    <n v="7"/>
    <s v="Papa Tuquerreña"/>
    <n v="539.97334999999998"/>
    <x v="1"/>
  </r>
  <r>
    <x v="2"/>
    <x v="0"/>
    <n v="2017"/>
    <x v="1"/>
    <n v="8"/>
    <s v="Papa Tuquerreña"/>
    <n v="510.95348000000001"/>
    <x v="1"/>
  </r>
  <r>
    <x v="2"/>
    <x v="0"/>
    <n v="2017"/>
    <x v="1"/>
    <n v="9"/>
    <s v="Papa Tuquerreña"/>
    <n v="445.35498999999999"/>
    <x v="1"/>
  </r>
  <r>
    <x v="2"/>
    <x v="0"/>
    <n v="2017"/>
    <x v="2"/>
    <n v="10"/>
    <s v="Papa Tuquerreña"/>
    <n v="541.21596"/>
    <x v="2"/>
  </r>
  <r>
    <x v="2"/>
    <x v="0"/>
    <n v="2017"/>
    <x v="2"/>
    <n v="11"/>
    <s v="Papa Tuquerreña"/>
    <n v="597.35229000000004"/>
    <x v="2"/>
  </r>
  <r>
    <x v="2"/>
    <x v="0"/>
    <n v="2017"/>
    <x v="2"/>
    <n v="12"/>
    <s v="Papa Tuquerreña"/>
    <n v="635.04224999999997"/>
    <x v="2"/>
  </r>
  <r>
    <x v="2"/>
    <x v="0"/>
    <n v="2017"/>
    <x v="2"/>
    <n v="13"/>
    <s v="Papa Tuquerreña"/>
    <n v="661.04395999999997"/>
    <x v="2"/>
  </r>
  <r>
    <x v="2"/>
    <x v="0"/>
    <n v="2017"/>
    <x v="3"/>
    <n v="14"/>
    <s v="Papa Tuquerreña"/>
    <n v="547.32574"/>
    <x v="3"/>
  </r>
  <r>
    <x v="2"/>
    <x v="0"/>
    <n v="2017"/>
    <x v="3"/>
    <n v="15"/>
    <s v="Papa Tuquerreña"/>
    <n v="723.05850999999996"/>
    <x v="3"/>
  </r>
  <r>
    <x v="2"/>
    <x v="0"/>
    <n v="2017"/>
    <x v="3"/>
    <n v="16"/>
    <s v="Papa Tuquerreña"/>
    <n v="629.12809000000004"/>
    <x v="3"/>
  </r>
  <r>
    <x v="2"/>
    <x v="0"/>
    <n v="2017"/>
    <x v="3"/>
    <n v="17"/>
    <s v="Papa Tuquerreña"/>
    <n v="515.95245999999997"/>
    <x v="3"/>
  </r>
  <r>
    <x v="2"/>
    <x v="0"/>
    <n v="2017"/>
    <x v="3"/>
    <n v="18"/>
    <s v="Papa Tuquerreña"/>
    <n v="539.25265000000002"/>
    <x v="3"/>
  </r>
  <r>
    <x v="2"/>
    <x v="0"/>
    <n v="2017"/>
    <x v="4"/>
    <n v="19"/>
    <s v="Papa Tuquerreña"/>
    <n v="542.58689000000004"/>
    <x v="4"/>
  </r>
  <r>
    <x v="2"/>
    <x v="0"/>
    <n v="2017"/>
    <x v="11"/>
    <n v="25"/>
    <s v="Papa Tuquerreña"/>
    <n v="678.34640000000002"/>
    <x v="11"/>
  </r>
  <r>
    <x v="2"/>
    <x v="0"/>
    <n v="2017"/>
    <x v="5"/>
    <n v="27"/>
    <s v="Papa Tuquerreña"/>
    <n v="508.75979999999998"/>
    <x v="5"/>
  </r>
  <r>
    <x v="2"/>
    <x v="0"/>
    <n v="2017"/>
    <x v="5"/>
    <n v="28"/>
    <s v="Papa Tuquerreña"/>
    <n v="595.84177999999997"/>
    <x v="5"/>
  </r>
  <r>
    <x v="2"/>
    <x v="0"/>
    <n v="2017"/>
    <x v="5"/>
    <n v="29"/>
    <s v="Papa Tuquerreña"/>
    <n v="547.97022000000004"/>
    <x v="5"/>
  </r>
  <r>
    <x v="2"/>
    <x v="0"/>
    <n v="2017"/>
    <x v="5"/>
    <n v="30"/>
    <s v="Papa Tuquerreña"/>
    <n v="417.57560000000001"/>
    <x v="5"/>
  </r>
  <r>
    <x v="2"/>
    <x v="0"/>
    <n v="2017"/>
    <x v="5"/>
    <n v="31"/>
    <s v="Papa Tuquerreña"/>
    <n v="450.98307999999997"/>
    <x v="5"/>
  </r>
  <r>
    <x v="2"/>
    <x v="0"/>
    <n v="2017"/>
    <x v="6"/>
    <n v="32"/>
    <s v="Papa Tuquerreña"/>
    <n v="501.09071999999998"/>
    <x v="6"/>
  </r>
  <r>
    <x v="2"/>
    <x v="0"/>
    <n v="2017"/>
    <x v="6"/>
    <n v="33"/>
    <s v="Papa Tuquerreña"/>
    <n v="560.71622000000002"/>
    <x v="6"/>
  </r>
  <r>
    <x v="2"/>
    <x v="0"/>
    <n v="2017"/>
    <x v="6"/>
    <n v="34"/>
    <s v="Papa Tuquerreña"/>
    <n v="520.08127999999999"/>
    <x v="6"/>
  </r>
  <r>
    <x v="2"/>
    <x v="0"/>
    <n v="2017"/>
    <x v="6"/>
    <n v="35"/>
    <s v="Papa Tuquerreña"/>
    <n v="541.93453999999997"/>
    <x v="6"/>
  </r>
  <r>
    <x v="2"/>
    <x v="0"/>
    <n v="2017"/>
    <x v="7"/>
    <n v="36"/>
    <s v="Papa Tuquerreña"/>
    <n v="674.17944"/>
    <x v="7"/>
  </r>
  <r>
    <x v="2"/>
    <x v="0"/>
    <n v="2017"/>
    <x v="7"/>
    <n v="37"/>
    <s v="Papa Tuquerreña"/>
    <n v="595.84177999999997"/>
    <x v="7"/>
  </r>
  <r>
    <x v="2"/>
    <x v="0"/>
    <n v="2017"/>
    <x v="7"/>
    <n v="38"/>
    <s v="Papa Tuquerreña"/>
    <n v="564.85388"/>
    <x v="7"/>
  </r>
  <r>
    <x v="2"/>
    <x v="0"/>
    <n v="2017"/>
    <x v="7"/>
    <n v="39"/>
    <s v="Papa Tuquerreña"/>
    <n v="645.54728999999998"/>
    <x v="7"/>
  </r>
  <r>
    <x v="2"/>
    <x v="0"/>
    <n v="2017"/>
    <x v="8"/>
    <n v="41"/>
    <s v="Papa Tuquerreña"/>
    <n v="869.78722000000005"/>
    <x v="8"/>
  </r>
  <r>
    <x v="2"/>
    <x v="0"/>
    <n v="2017"/>
    <x v="8"/>
    <n v="42"/>
    <s v="Papa Tuquerreña"/>
    <n v="806.93412000000001"/>
    <x v="8"/>
  </r>
  <r>
    <x v="2"/>
    <x v="0"/>
    <n v="2017"/>
    <x v="8"/>
    <n v="43"/>
    <s v="Papa Tuquerreña"/>
    <n v="903.22423000000003"/>
    <x v="8"/>
  </r>
  <r>
    <x v="2"/>
    <x v="0"/>
    <n v="2017"/>
    <x v="8"/>
    <n v="44"/>
    <s v="Papa Tuquerreña"/>
    <n v="1252.0474999999999"/>
    <x v="8"/>
  </r>
  <r>
    <x v="2"/>
    <x v="0"/>
    <n v="2017"/>
    <x v="9"/>
    <n v="45"/>
    <s v="Papa Tuquerreña"/>
    <n v="1348.3588999999999"/>
    <x v="9"/>
  </r>
  <r>
    <x v="2"/>
    <x v="0"/>
    <n v="2017"/>
    <x v="10"/>
    <n v="49"/>
    <s v="Papa Tuquerreña"/>
    <n v="1078.5053"/>
    <x v="10"/>
  </r>
  <r>
    <x v="2"/>
    <x v="0"/>
    <n v="2017"/>
    <x v="10"/>
    <n v="50"/>
    <s v="Papa Tuquerreña"/>
    <n v="839.57261000000005"/>
    <x v="10"/>
  </r>
  <r>
    <x v="2"/>
    <x v="0"/>
    <n v="2017"/>
    <x v="10"/>
    <n v="51"/>
    <s v="Papa Tuquerreña"/>
    <n v="887.62752999999998"/>
    <x v="10"/>
  </r>
  <r>
    <x v="2"/>
    <x v="0"/>
    <n v="2017"/>
    <x v="10"/>
    <n v="52"/>
    <s v="Papa Tuquerreña"/>
    <n v="921.65425000000005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51" firstHeaderRow="1" firstDataRow="1" firstDataCol="1"/>
  <pivotFields count="8">
    <pivotField axis="axisRow"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11"/>
        <item x="5"/>
        <item x="6"/>
        <item x="7"/>
        <item x="8"/>
        <item x="9"/>
        <item x="10"/>
        <item t="default"/>
      </items>
    </pivotField>
    <pivotField showAll="0"/>
    <pivotField showAll="0"/>
    <pivotField dataField="1" numFmtId="164" showAll="0"/>
    <pivotField showAll="0">
      <items count="13">
        <item x="0"/>
        <item x="1"/>
        <item x="10"/>
        <item x="2"/>
        <item x="7"/>
        <item x="6"/>
        <item x="5"/>
        <item x="9"/>
        <item x="11"/>
        <item x="4"/>
        <item x="3"/>
        <item x="8"/>
        <item t="default"/>
      </items>
    </pivotField>
  </pivotFields>
  <rowFields count="2">
    <field x="3"/>
    <field x="0"/>
  </rowFields>
  <rowItems count="4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 t="grand">
      <x/>
    </i>
  </rowItems>
  <colItems count="1">
    <i/>
  </colItems>
  <dataFields count="1">
    <dataField name="Promedio de Precio(COP)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130" totalsRowShown="0">
  <sortState ref="A2:H130">
    <sortCondition ref="A2:A130"/>
    <sortCondition ref="E2:E130"/>
  </sortState>
  <tableColumns count="8">
    <tableColumn id="1" xr3:uid="{00000000-0010-0000-0000-000001000000}" name="Ciudad"/>
    <tableColumn id="2" xr3:uid="{00000000-0010-0000-0000-000002000000}" name="Departamento"/>
    <tableColumn id="3" xr3:uid="{00000000-0010-0000-0000-000003000000}" name="Año"/>
    <tableColumn id="4" xr3:uid="{00000000-0010-0000-0000-000004000000}" name="Mes"/>
    <tableColumn id="5" xr3:uid="{00000000-0010-0000-0000-000005000000}" name="Semana"/>
    <tableColumn id="6" xr3:uid="{00000000-0010-0000-0000-000006000000}" name="Variedad"/>
    <tableColumn id="7" xr3:uid="{00000000-0010-0000-0000-000007000000}" name="Precio(COP)" dataDxfId="1" dataCellStyle="Moneda"/>
    <tableColumn id="8" xr3:uid="{00000000-0010-0000-0000-000008000000}" name="Precipitación(mm)" dataDxfId="0">
      <calculatedColumnFormula>IFERROR(HLOOKUP(Tabla1[[#This Row],[Mes]],'Temp 2017'!$A$1:$M$8,8,FALSE),92)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"/>
  <sheetViews>
    <sheetView tabSelected="1" workbookViewId="0">
      <selection activeCell="M32" sqref="M32"/>
    </sheetView>
  </sheetViews>
  <sheetFormatPr baseColWidth="10" defaultRowHeight="15"/>
  <cols>
    <col min="2" max="2" width="16" customWidth="1"/>
    <col min="7" max="7" width="13.85546875" customWidth="1"/>
    <col min="8" max="8" width="19.5703125" customWidth="1"/>
    <col min="11" max="12" width="18" bestFit="1" customWidth="1"/>
    <col min="13" max="13" width="15.28515625" bestFit="1" customWidth="1"/>
    <col min="14" max="14" width="18" bestFit="1" customWidth="1"/>
  </cols>
  <sheetData>
    <row r="1" spans="1:1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</row>
    <row r="2" spans="1:12">
      <c r="A2" t="s">
        <v>0</v>
      </c>
      <c r="B2" t="s">
        <v>1</v>
      </c>
      <c r="C2">
        <v>2017</v>
      </c>
      <c r="D2" t="s">
        <v>4</v>
      </c>
      <c r="E2">
        <v>1</v>
      </c>
      <c r="F2" t="s">
        <v>3</v>
      </c>
      <c r="G2" s="1">
        <v>521.98587999999995</v>
      </c>
      <c r="H2">
        <f>IFERROR(HLOOKUP(Tabla1[[#This Row],[Mes]],'Temp 2017'!$A$1:$M$8,8,FALSE),92)</f>
        <v>24</v>
      </c>
      <c r="J2" s="26" t="s">
        <v>0</v>
      </c>
      <c r="K2" s="27"/>
      <c r="L2" s="28"/>
    </row>
    <row r="3" spans="1:12">
      <c r="A3" t="s">
        <v>0</v>
      </c>
      <c r="B3" t="s">
        <v>1</v>
      </c>
      <c r="C3">
        <v>2017</v>
      </c>
      <c r="D3" t="s">
        <v>4</v>
      </c>
      <c r="E3">
        <v>2</v>
      </c>
      <c r="F3" t="s">
        <v>3</v>
      </c>
      <c r="G3" s="1">
        <v>482.47554000000002</v>
      </c>
      <c r="H3">
        <f>IFERROR(HLOOKUP(Tabla1[[#This Row],[Mes]],'Temp 2017'!$A$1:$M$8,8,FALSE),92)</f>
        <v>24</v>
      </c>
      <c r="J3" s="19"/>
      <c r="K3" s="19" t="s">
        <v>100</v>
      </c>
      <c r="L3" s="19" t="s">
        <v>101</v>
      </c>
    </row>
    <row r="4" spans="1:12">
      <c r="A4" t="s">
        <v>0</v>
      </c>
      <c r="B4" t="s">
        <v>1</v>
      </c>
      <c r="C4">
        <v>2017</v>
      </c>
      <c r="D4" t="s">
        <v>4</v>
      </c>
      <c r="E4">
        <v>3</v>
      </c>
      <c r="F4" t="s">
        <v>3</v>
      </c>
      <c r="G4" s="1">
        <v>529.43316000000004</v>
      </c>
      <c r="H4">
        <f>IFERROR(HLOOKUP(Tabla1[[#This Row],[Mes]],'Temp 2017'!$A$1:$M$8,8,FALSE),92)</f>
        <v>24</v>
      </c>
      <c r="J4" s="19" t="s">
        <v>25</v>
      </c>
      <c r="K4" s="19">
        <v>24</v>
      </c>
      <c r="L4" s="25">
        <f>AVERAGE(G2:G6)</f>
        <v>523.85881800000004</v>
      </c>
    </row>
    <row r="5" spans="1:12">
      <c r="A5" t="s">
        <v>0</v>
      </c>
      <c r="B5" t="s">
        <v>1</v>
      </c>
      <c r="C5">
        <v>2017</v>
      </c>
      <c r="D5" t="s">
        <v>4</v>
      </c>
      <c r="E5">
        <v>4</v>
      </c>
      <c r="F5" t="s">
        <v>3</v>
      </c>
      <c r="G5" s="1">
        <v>510.83962000000002</v>
      </c>
      <c r="H5">
        <f>IFERROR(HLOOKUP(Tabla1[[#This Row],[Mes]],'Temp 2017'!$A$1:$M$8,8,FALSE),92)</f>
        <v>24</v>
      </c>
      <c r="J5" s="19" t="s">
        <v>26</v>
      </c>
      <c r="K5" s="19">
        <v>34</v>
      </c>
      <c r="L5" s="25">
        <f>AVERAGE(G7:G10)</f>
        <v>531.6905099999999</v>
      </c>
    </row>
    <row r="6" spans="1:12">
      <c r="A6" t="s">
        <v>0</v>
      </c>
      <c r="B6" t="s">
        <v>1</v>
      </c>
      <c r="C6">
        <v>2017</v>
      </c>
      <c r="D6" t="s">
        <v>4</v>
      </c>
      <c r="E6">
        <v>5</v>
      </c>
      <c r="F6" t="s">
        <v>3</v>
      </c>
      <c r="G6" s="1">
        <v>574.55989</v>
      </c>
      <c r="H6">
        <f>IFERROR(HLOOKUP(Tabla1[[#This Row],[Mes]],'Temp 2017'!$A$1:$M$8,8,FALSE),92)</f>
        <v>24</v>
      </c>
      <c r="J6" s="19" t="s">
        <v>27</v>
      </c>
      <c r="K6" s="19">
        <v>59</v>
      </c>
      <c r="L6" s="25">
        <f>AVERAGE(G11:G14)</f>
        <v>569.13819250000006</v>
      </c>
    </row>
    <row r="7" spans="1:12">
      <c r="A7" t="s">
        <v>0</v>
      </c>
      <c r="B7" t="s">
        <v>1</v>
      </c>
      <c r="C7">
        <v>2017</v>
      </c>
      <c r="D7" t="s">
        <v>5</v>
      </c>
      <c r="E7">
        <v>6</v>
      </c>
      <c r="F7" t="s">
        <v>3</v>
      </c>
      <c r="G7" s="1">
        <v>470.98345999999998</v>
      </c>
      <c r="H7">
        <f>IFERROR(HLOOKUP(Tabla1[[#This Row],[Mes]],'Temp 2017'!$A$1:$M$8,8,FALSE),92)</f>
        <v>34</v>
      </c>
      <c r="J7" s="19" t="s">
        <v>28</v>
      </c>
      <c r="K7" s="19">
        <v>123</v>
      </c>
      <c r="L7" s="25">
        <f>AVERAGE(G15:G18)</f>
        <v>594.14188999999988</v>
      </c>
    </row>
    <row r="8" spans="1:12">
      <c r="A8" t="s">
        <v>0</v>
      </c>
      <c r="B8" t="s">
        <v>1</v>
      </c>
      <c r="C8">
        <v>2017</v>
      </c>
      <c r="D8" t="s">
        <v>5</v>
      </c>
      <c r="E8">
        <v>7</v>
      </c>
      <c r="F8" t="s">
        <v>3</v>
      </c>
      <c r="G8" s="1">
        <v>532.50302999999997</v>
      </c>
      <c r="H8">
        <f>IFERROR(HLOOKUP(Tabla1[[#This Row],[Mes]],'Temp 2017'!$A$1:$M$8,8,FALSE),92)</f>
        <v>34</v>
      </c>
      <c r="J8" s="19" t="s">
        <v>29</v>
      </c>
      <c r="K8" s="19">
        <v>122</v>
      </c>
      <c r="L8" s="25">
        <f>AVERAGE(G19)</f>
        <v>497.02330999999998</v>
      </c>
    </row>
    <row r="9" spans="1:12">
      <c r="A9" t="s">
        <v>0</v>
      </c>
      <c r="B9" t="s">
        <v>1</v>
      </c>
      <c r="C9">
        <v>2017</v>
      </c>
      <c r="D9" t="s">
        <v>5</v>
      </c>
      <c r="E9">
        <v>8</v>
      </c>
      <c r="F9" t="s">
        <v>3</v>
      </c>
      <c r="G9" s="1">
        <v>544.04499999999996</v>
      </c>
      <c r="H9">
        <f>IFERROR(HLOOKUP(Tabla1[[#This Row],[Mes]],'Temp 2017'!$A$1:$M$8,8,FALSE),92)</f>
        <v>34</v>
      </c>
      <c r="J9" s="19" t="s">
        <v>30</v>
      </c>
      <c r="K9" s="19">
        <v>92</v>
      </c>
      <c r="L9" s="25">
        <f>AVERAGE(G20:G23)</f>
        <v>562.47751500000004</v>
      </c>
    </row>
    <row r="10" spans="1:12">
      <c r="A10" t="s">
        <v>0</v>
      </c>
      <c r="B10" t="s">
        <v>1</v>
      </c>
      <c r="C10">
        <v>2017</v>
      </c>
      <c r="D10" t="s">
        <v>5</v>
      </c>
      <c r="E10">
        <v>9</v>
      </c>
      <c r="F10" t="s">
        <v>3</v>
      </c>
      <c r="G10" s="1">
        <v>579.23054999999999</v>
      </c>
      <c r="H10">
        <f>IFERROR(HLOOKUP(Tabla1[[#This Row],[Mes]],'Temp 2017'!$A$1:$M$8,8,FALSE),92)</f>
        <v>34</v>
      </c>
      <c r="J10" s="19" t="s">
        <v>32</v>
      </c>
      <c r="K10" s="19">
        <v>84</v>
      </c>
      <c r="L10" s="25">
        <f>AVERAGE(G24:G27)</f>
        <v>609.51082499999995</v>
      </c>
    </row>
    <row r="11" spans="1:12">
      <c r="A11" t="s">
        <v>0</v>
      </c>
      <c r="B11" t="s">
        <v>1</v>
      </c>
      <c r="C11">
        <v>2017</v>
      </c>
      <c r="D11" t="s">
        <v>6</v>
      </c>
      <c r="E11">
        <v>10</v>
      </c>
      <c r="F11" t="s">
        <v>3</v>
      </c>
      <c r="G11" s="1">
        <v>529.46752000000004</v>
      </c>
      <c r="H11">
        <f>IFERROR(HLOOKUP(Tabla1[[#This Row],[Mes]],'Temp 2017'!$A$1:$M$8,8,FALSE),92)</f>
        <v>59</v>
      </c>
      <c r="J11" s="19" t="s">
        <v>33</v>
      </c>
      <c r="K11" s="19">
        <v>81</v>
      </c>
      <c r="L11" s="25">
        <f>AVERAGE(G28:G31)</f>
        <v>701.63590249999993</v>
      </c>
    </row>
    <row r="12" spans="1:12">
      <c r="A12" t="s">
        <v>0</v>
      </c>
      <c r="B12" t="s">
        <v>1</v>
      </c>
      <c r="C12">
        <v>2017</v>
      </c>
      <c r="D12" t="s">
        <v>6</v>
      </c>
      <c r="E12">
        <v>11</v>
      </c>
      <c r="F12" t="s">
        <v>3</v>
      </c>
      <c r="G12" s="1">
        <v>661.98397999999997</v>
      </c>
      <c r="H12">
        <f>IFERROR(HLOOKUP(Tabla1[[#This Row],[Mes]],'Temp 2017'!$A$1:$M$8,8,FALSE),92)</f>
        <v>59</v>
      </c>
      <c r="J12" s="19" t="s">
        <v>34</v>
      </c>
      <c r="K12" s="19">
        <v>125</v>
      </c>
      <c r="L12" s="25">
        <f>AVERAGE(G32:G36)</f>
        <v>906.39095599999996</v>
      </c>
    </row>
    <row r="13" spans="1:12">
      <c r="A13" t="s">
        <v>0</v>
      </c>
      <c r="B13" t="s">
        <v>1</v>
      </c>
      <c r="C13">
        <v>2017</v>
      </c>
      <c r="D13" t="s">
        <v>6</v>
      </c>
      <c r="E13">
        <v>12</v>
      </c>
      <c r="F13" t="s">
        <v>3</v>
      </c>
      <c r="G13" s="1">
        <v>608.56712000000005</v>
      </c>
      <c r="H13">
        <f>IFERROR(HLOOKUP(Tabla1[[#This Row],[Mes]],'Temp 2017'!$A$1:$M$8,8,FALSE),92)</f>
        <v>59</v>
      </c>
      <c r="J13" s="19" t="s">
        <v>35</v>
      </c>
      <c r="K13" s="19">
        <v>99</v>
      </c>
      <c r="L13" s="25">
        <f>AVERAGE(G37)</f>
        <v>1122.5523000000001</v>
      </c>
    </row>
    <row r="14" spans="1:12">
      <c r="A14" t="s">
        <v>0</v>
      </c>
      <c r="B14" t="s">
        <v>1</v>
      </c>
      <c r="C14">
        <v>2017</v>
      </c>
      <c r="D14" t="s">
        <v>6</v>
      </c>
      <c r="E14">
        <v>13</v>
      </c>
      <c r="F14" t="s">
        <v>3</v>
      </c>
      <c r="G14" s="1">
        <v>476.53415000000001</v>
      </c>
      <c r="H14">
        <f>IFERROR(HLOOKUP(Tabla1[[#This Row],[Mes]],'Temp 2017'!$A$1:$M$8,8,FALSE),92)</f>
        <v>59</v>
      </c>
      <c r="J14" s="19" t="s">
        <v>36</v>
      </c>
      <c r="K14" s="19">
        <v>47</v>
      </c>
      <c r="L14" s="25">
        <f>AVERAGE(G38:G39)</f>
        <v>1108.97515</v>
      </c>
    </row>
    <row r="15" spans="1:12">
      <c r="A15" t="s">
        <v>0</v>
      </c>
      <c r="B15" t="s">
        <v>1</v>
      </c>
      <c r="C15">
        <v>2017</v>
      </c>
      <c r="D15" t="s">
        <v>2</v>
      </c>
      <c r="E15">
        <v>14</v>
      </c>
      <c r="F15" t="s">
        <v>3</v>
      </c>
      <c r="G15" s="1">
        <v>593.55309999999997</v>
      </c>
      <c r="H15">
        <f>IFERROR(HLOOKUP(Tabla1[[#This Row],[Mes]],'Temp 2017'!$A$1:$M$8,8,FALSE),92)</f>
        <v>123</v>
      </c>
    </row>
    <row r="16" spans="1:12">
      <c r="A16" t="s">
        <v>0</v>
      </c>
      <c r="B16" t="s">
        <v>1</v>
      </c>
      <c r="C16">
        <v>2017</v>
      </c>
      <c r="D16" t="s">
        <v>2</v>
      </c>
      <c r="E16">
        <v>16</v>
      </c>
      <c r="F16" t="s">
        <v>3</v>
      </c>
      <c r="G16" s="1">
        <v>674.61491000000001</v>
      </c>
      <c r="H16">
        <f>IFERROR(HLOOKUP(Tabla1[[#This Row],[Mes]],'Temp 2017'!$A$1:$M$8,8,FALSE),92)</f>
        <v>123</v>
      </c>
    </row>
    <row r="17" spans="1:12">
      <c r="A17" t="s">
        <v>0</v>
      </c>
      <c r="B17" t="s">
        <v>1</v>
      </c>
      <c r="C17">
        <v>2017</v>
      </c>
      <c r="D17" t="s">
        <v>2</v>
      </c>
      <c r="E17">
        <v>17</v>
      </c>
      <c r="F17" t="s">
        <v>3</v>
      </c>
      <c r="G17" s="1">
        <v>530.15819999999997</v>
      </c>
      <c r="H17">
        <f>IFERROR(HLOOKUP(Tabla1[[#This Row],[Mes]],'Temp 2017'!$A$1:$M$8,8,FALSE),92)</f>
        <v>123</v>
      </c>
      <c r="J17" s="26" t="s">
        <v>7</v>
      </c>
      <c r="K17" s="27"/>
      <c r="L17" s="28"/>
    </row>
    <row r="18" spans="1:12">
      <c r="A18" t="s">
        <v>0</v>
      </c>
      <c r="B18" t="s">
        <v>1</v>
      </c>
      <c r="C18">
        <v>2017</v>
      </c>
      <c r="D18" t="s">
        <v>2</v>
      </c>
      <c r="E18">
        <v>18</v>
      </c>
      <c r="F18" t="s">
        <v>3</v>
      </c>
      <c r="G18" s="1">
        <v>578.24135000000001</v>
      </c>
      <c r="H18">
        <f>IFERROR(HLOOKUP(Tabla1[[#This Row],[Mes]],'Temp 2017'!$A$1:$M$8,8,FALSE),92)</f>
        <v>123</v>
      </c>
      <c r="J18" s="19"/>
      <c r="K18" s="19" t="s">
        <v>100</v>
      </c>
      <c r="L18" s="19" t="s">
        <v>101</v>
      </c>
    </row>
    <row r="19" spans="1:12">
      <c r="A19" t="s">
        <v>0</v>
      </c>
      <c r="B19" t="s">
        <v>1</v>
      </c>
      <c r="C19">
        <v>2017</v>
      </c>
      <c r="D19" t="s">
        <v>9</v>
      </c>
      <c r="E19">
        <v>19</v>
      </c>
      <c r="F19" t="s">
        <v>3</v>
      </c>
      <c r="G19" s="1">
        <v>497.02330999999998</v>
      </c>
      <c r="H19">
        <f>IFERROR(HLOOKUP(Tabla1[[#This Row],[Mes]],'Temp 2017'!$A$1:$M$8,8,FALSE),92)</f>
        <v>122</v>
      </c>
      <c r="J19" s="19" t="s">
        <v>25</v>
      </c>
      <c r="K19" s="19">
        <v>24</v>
      </c>
      <c r="L19" s="25">
        <v>477.44350000000003</v>
      </c>
    </row>
    <row r="20" spans="1:12">
      <c r="A20" t="s">
        <v>0</v>
      </c>
      <c r="B20" t="s">
        <v>1</v>
      </c>
      <c r="C20">
        <v>2017</v>
      </c>
      <c r="D20" t="s">
        <v>11</v>
      </c>
      <c r="E20">
        <v>28</v>
      </c>
      <c r="F20" t="s">
        <v>3</v>
      </c>
      <c r="G20" s="1">
        <v>469.13634999999999</v>
      </c>
      <c r="H20">
        <f>IFERROR(HLOOKUP(Tabla1[[#This Row],[Mes]],'Temp 2017'!$A$1:$M$8,8,FALSE),92)</f>
        <v>92</v>
      </c>
      <c r="J20" s="19" t="s">
        <v>26</v>
      </c>
      <c r="K20" s="19">
        <v>34</v>
      </c>
      <c r="L20" s="25">
        <v>480.60359500000004</v>
      </c>
    </row>
    <row r="21" spans="1:12">
      <c r="A21" t="s">
        <v>0</v>
      </c>
      <c r="B21" t="s">
        <v>1</v>
      </c>
      <c r="C21">
        <v>2017</v>
      </c>
      <c r="D21" t="s">
        <v>11</v>
      </c>
      <c r="E21">
        <v>29</v>
      </c>
      <c r="F21" t="s">
        <v>3</v>
      </c>
      <c r="G21" s="1">
        <v>718.37963999999999</v>
      </c>
      <c r="H21">
        <f>IFERROR(HLOOKUP(Tabla1[[#This Row],[Mes]],'Temp 2017'!$A$1:$M$8,8,FALSE),92)</f>
        <v>92</v>
      </c>
      <c r="J21" s="19" t="s">
        <v>27</v>
      </c>
      <c r="K21" s="19">
        <v>59</v>
      </c>
      <c r="L21" s="25">
        <v>571.02088249999997</v>
      </c>
    </row>
    <row r="22" spans="1:12">
      <c r="A22" t="s">
        <v>0</v>
      </c>
      <c r="B22" t="s">
        <v>1</v>
      </c>
      <c r="C22">
        <v>2017</v>
      </c>
      <c r="D22" t="s">
        <v>11</v>
      </c>
      <c r="E22">
        <v>30</v>
      </c>
      <c r="F22" t="s">
        <v>3</v>
      </c>
      <c r="G22" s="1">
        <v>474.69324</v>
      </c>
      <c r="H22">
        <f>IFERROR(HLOOKUP(Tabla1[[#This Row],[Mes]],'Temp 2017'!$A$1:$M$8,8,FALSE),92)</f>
        <v>92</v>
      </c>
      <c r="J22" s="19" t="s">
        <v>28</v>
      </c>
      <c r="K22" s="19">
        <v>123</v>
      </c>
      <c r="L22" s="25">
        <v>583.52215000000001</v>
      </c>
    </row>
    <row r="23" spans="1:12">
      <c r="A23" t="s">
        <v>0</v>
      </c>
      <c r="B23" t="s">
        <v>1</v>
      </c>
      <c r="C23">
        <v>2017</v>
      </c>
      <c r="D23" t="s">
        <v>11</v>
      </c>
      <c r="E23">
        <v>31</v>
      </c>
      <c r="F23" t="s">
        <v>3</v>
      </c>
      <c r="G23" s="1">
        <v>587.70083</v>
      </c>
      <c r="H23">
        <f>IFERROR(HLOOKUP(Tabla1[[#This Row],[Mes]],'Temp 2017'!$A$1:$M$8,8,FALSE),92)</f>
        <v>92</v>
      </c>
      <c r="J23" s="19" t="s">
        <v>29</v>
      </c>
      <c r="K23" s="19">
        <v>122</v>
      </c>
      <c r="L23" s="25">
        <v>847.93299000000002</v>
      </c>
    </row>
    <row r="24" spans="1:12">
      <c r="A24" t="s">
        <v>0</v>
      </c>
      <c r="B24" t="s">
        <v>1</v>
      </c>
      <c r="C24">
        <v>2017</v>
      </c>
      <c r="D24" t="s">
        <v>12</v>
      </c>
      <c r="E24">
        <v>32</v>
      </c>
      <c r="F24" t="s">
        <v>3</v>
      </c>
      <c r="G24" s="1">
        <v>553.80877999999996</v>
      </c>
      <c r="H24">
        <f>IFERROR(HLOOKUP(Tabla1[[#This Row],[Mes]],'Temp 2017'!$A$1:$M$8,8,FALSE),92)</f>
        <v>84</v>
      </c>
      <c r="J24" s="19" t="s">
        <v>31</v>
      </c>
      <c r="K24" s="24">
        <v>102</v>
      </c>
      <c r="L24" s="25">
        <v>908.72193249999987</v>
      </c>
    </row>
    <row r="25" spans="1:12">
      <c r="A25" t="s">
        <v>0</v>
      </c>
      <c r="B25" t="s">
        <v>1</v>
      </c>
      <c r="C25">
        <v>2017</v>
      </c>
      <c r="D25" t="s">
        <v>12</v>
      </c>
      <c r="E25">
        <v>33</v>
      </c>
      <c r="F25" t="s">
        <v>3</v>
      </c>
      <c r="G25" s="1">
        <v>578.08540000000005</v>
      </c>
      <c r="H25">
        <f>IFERROR(HLOOKUP(Tabla1[[#This Row],[Mes]],'Temp 2017'!$A$1:$M$8,8,FALSE),92)</f>
        <v>84</v>
      </c>
      <c r="J25" s="24" t="s">
        <v>30</v>
      </c>
      <c r="K25" s="19">
        <v>92</v>
      </c>
      <c r="L25" s="25">
        <v>548.73110999999994</v>
      </c>
    </row>
    <row r="26" spans="1:12">
      <c r="A26" t="s">
        <v>0</v>
      </c>
      <c r="B26" t="s">
        <v>1</v>
      </c>
      <c r="C26">
        <v>2017</v>
      </c>
      <c r="D26" t="s">
        <v>12</v>
      </c>
      <c r="E26">
        <v>34</v>
      </c>
      <c r="F26" t="s">
        <v>3</v>
      </c>
      <c r="G26" s="1">
        <v>564.85388</v>
      </c>
      <c r="H26">
        <f>IFERROR(HLOOKUP(Tabla1[[#This Row],[Mes]],'Temp 2017'!$A$1:$M$8,8,FALSE),92)</f>
        <v>84</v>
      </c>
      <c r="J26" s="19" t="s">
        <v>32</v>
      </c>
      <c r="K26" s="19">
        <v>84</v>
      </c>
      <c r="L26" s="25">
        <v>546.89545750000002</v>
      </c>
    </row>
    <row r="27" spans="1:12">
      <c r="A27" t="s">
        <v>0</v>
      </c>
      <c r="B27" t="s">
        <v>1</v>
      </c>
      <c r="C27">
        <v>2017</v>
      </c>
      <c r="D27" t="s">
        <v>12</v>
      </c>
      <c r="E27">
        <v>35</v>
      </c>
      <c r="F27" t="s">
        <v>3</v>
      </c>
      <c r="G27" s="1">
        <v>741.29524000000004</v>
      </c>
      <c r="H27">
        <f>IFERROR(HLOOKUP(Tabla1[[#This Row],[Mes]],'Temp 2017'!$A$1:$M$8,8,FALSE),92)</f>
        <v>84</v>
      </c>
      <c r="J27" s="19" t="s">
        <v>33</v>
      </c>
      <c r="K27" s="19">
        <v>81</v>
      </c>
      <c r="L27" s="25">
        <v>581.92102249999994</v>
      </c>
    </row>
    <row r="28" spans="1:12">
      <c r="A28" t="s">
        <v>0</v>
      </c>
      <c r="B28" t="s">
        <v>1</v>
      </c>
      <c r="C28">
        <v>2017</v>
      </c>
      <c r="D28" t="s">
        <v>13</v>
      </c>
      <c r="E28">
        <v>36</v>
      </c>
      <c r="F28" t="s">
        <v>3</v>
      </c>
      <c r="G28" s="1">
        <v>645.54728999999998</v>
      </c>
      <c r="H28">
        <f>IFERROR(HLOOKUP(Tabla1[[#This Row],[Mes]],'Temp 2017'!$A$1:$M$8,8,FALSE),92)</f>
        <v>81</v>
      </c>
      <c r="J28" s="19" t="s">
        <v>34</v>
      </c>
      <c r="K28" s="19">
        <v>125</v>
      </c>
      <c r="L28" s="25">
        <v>789.55209200000013</v>
      </c>
    </row>
    <row r="29" spans="1:12">
      <c r="A29" t="s">
        <v>0</v>
      </c>
      <c r="B29" t="s">
        <v>1</v>
      </c>
      <c r="C29">
        <v>2017</v>
      </c>
      <c r="D29" t="s">
        <v>13</v>
      </c>
      <c r="E29">
        <v>37</v>
      </c>
      <c r="F29" t="s">
        <v>3</v>
      </c>
      <c r="G29" s="1">
        <v>625.51513</v>
      </c>
      <c r="H29">
        <f>IFERROR(HLOOKUP(Tabla1[[#This Row],[Mes]],'Temp 2017'!$A$1:$M$8,8,FALSE),92)</f>
        <v>81</v>
      </c>
      <c r="J29" s="19" t="s">
        <v>35</v>
      </c>
      <c r="K29" s="19">
        <v>99</v>
      </c>
      <c r="L29" s="25">
        <v>983.20221500000002</v>
      </c>
    </row>
    <row r="30" spans="1:12">
      <c r="A30" t="s">
        <v>0</v>
      </c>
      <c r="B30" t="s">
        <v>1</v>
      </c>
      <c r="C30">
        <v>2017</v>
      </c>
      <c r="D30" t="s">
        <v>13</v>
      </c>
      <c r="E30">
        <v>38</v>
      </c>
      <c r="F30" t="s">
        <v>3</v>
      </c>
      <c r="G30" s="1">
        <v>722.57938000000001</v>
      </c>
      <c r="H30">
        <f>IFERROR(HLOOKUP(Tabla1[[#This Row],[Mes]],'Temp 2017'!$A$1:$M$8,8,FALSE),92)</f>
        <v>81</v>
      </c>
      <c r="J30" s="19" t="s">
        <v>36</v>
      </c>
      <c r="K30" s="19">
        <v>47</v>
      </c>
      <c r="L30" s="25">
        <v>1012.0524349999999</v>
      </c>
    </row>
    <row r="31" spans="1:12">
      <c r="A31" t="s">
        <v>0</v>
      </c>
      <c r="B31" t="s">
        <v>1</v>
      </c>
      <c r="C31">
        <v>2017</v>
      </c>
      <c r="D31" t="s">
        <v>13</v>
      </c>
      <c r="E31">
        <v>39</v>
      </c>
      <c r="F31" t="s">
        <v>3</v>
      </c>
      <c r="G31" s="1">
        <v>812.90180999999995</v>
      </c>
      <c r="H31">
        <f>IFERROR(HLOOKUP(Tabla1[[#This Row],[Mes]],'Temp 2017'!$A$1:$M$8,8,FALSE),92)</f>
        <v>81</v>
      </c>
    </row>
    <row r="32" spans="1:12">
      <c r="A32" t="s">
        <v>0</v>
      </c>
      <c r="B32" t="s">
        <v>1</v>
      </c>
      <c r="C32">
        <v>2017</v>
      </c>
      <c r="D32" t="s">
        <v>14</v>
      </c>
      <c r="E32">
        <v>40</v>
      </c>
      <c r="F32" t="s">
        <v>3</v>
      </c>
      <c r="G32" s="1">
        <v>887.62752999999998</v>
      </c>
      <c r="H32">
        <f>IFERROR(HLOOKUP(Tabla1[[#This Row],[Mes]],'Temp 2017'!$A$1:$M$8,8,FALSE),92)</f>
        <v>125</v>
      </c>
    </row>
    <row r="33" spans="1:12">
      <c r="A33" t="s">
        <v>0</v>
      </c>
      <c r="B33" t="s">
        <v>1</v>
      </c>
      <c r="C33">
        <v>2017</v>
      </c>
      <c r="D33" t="s">
        <v>14</v>
      </c>
      <c r="E33">
        <v>41</v>
      </c>
      <c r="F33" t="s">
        <v>3</v>
      </c>
      <c r="G33" s="1">
        <v>836.53402000000006</v>
      </c>
      <c r="H33">
        <f>IFERROR(HLOOKUP(Tabla1[[#This Row],[Mes]],'Temp 2017'!$A$1:$M$8,8,FALSE),92)</f>
        <v>125</v>
      </c>
      <c r="J33" s="26" t="s">
        <v>8</v>
      </c>
      <c r="K33" s="27"/>
      <c r="L33" s="28"/>
    </row>
    <row r="34" spans="1:12">
      <c r="A34" t="s">
        <v>0</v>
      </c>
      <c r="B34" t="s">
        <v>1</v>
      </c>
      <c r="C34">
        <v>2017</v>
      </c>
      <c r="D34" t="s">
        <v>14</v>
      </c>
      <c r="E34">
        <v>42</v>
      </c>
      <c r="F34" t="s">
        <v>3</v>
      </c>
      <c r="G34" s="1">
        <v>993.54665</v>
      </c>
      <c r="H34">
        <f>IFERROR(HLOOKUP(Tabla1[[#This Row],[Mes]],'Temp 2017'!$A$1:$M$8,8,FALSE),92)</f>
        <v>125</v>
      </c>
      <c r="J34" s="19"/>
      <c r="K34" s="19" t="s">
        <v>100</v>
      </c>
      <c r="L34" s="19" t="s">
        <v>101</v>
      </c>
    </row>
    <row r="35" spans="1:12">
      <c r="A35" t="s">
        <v>0</v>
      </c>
      <c r="B35" t="s">
        <v>1</v>
      </c>
      <c r="C35">
        <v>2017</v>
      </c>
      <c r="D35" t="s">
        <v>14</v>
      </c>
      <c r="E35">
        <v>43</v>
      </c>
      <c r="F35" t="s">
        <v>3</v>
      </c>
      <c r="G35" s="1">
        <v>926.61905000000002</v>
      </c>
      <c r="H35">
        <f>IFERROR(HLOOKUP(Tabla1[[#This Row],[Mes]],'Temp 2017'!$A$1:$M$8,8,FALSE),92)</f>
        <v>125</v>
      </c>
      <c r="J35" s="19" t="s">
        <v>25</v>
      </c>
      <c r="K35" s="19">
        <v>24</v>
      </c>
      <c r="L35" s="25">
        <v>522.97247600000003</v>
      </c>
    </row>
    <row r="36" spans="1:12">
      <c r="A36" t="s">
        <v>0</v>
      </c>
      <c r="B36" t="s">
        <v>1</v>
      </c>
      <c r="C36">
        <v>2017</v>
      </c>
      <c r="D36" t="s">
        <v>14</v>
      </c>
      <c r="E36">
        <v>44</v>
      </c>
      <c r="F36" t="s">
        <v>3</v>
      </c>
      <c r="G36" s="1">
        <v>887.62752999999998</v>
      </c>
      <c r="H36">
        <f>IFERROR(HLOOKUP(Tabla1[[#This Row],[Mes]],'Temp 2017'!$A$1:$M$8,8,FALSE),92)</f>
        <v>125</v>
      </c>
      <c r="J36" s="19" t="s">
        <v>26</v>
      </c>
      <c r="K36" s="19">
        <v>34</v>
      </c>
      <c r="L36" s="25">
        <v>506.10409750000002</v>
      </c>
    </row>
    <row r="37" spans="1:12">
      <c r="A37" t="s">
        <v>0</v>
      </c>
      <c r="B37" t="s">
        <v>1</v>
      </c>
      <c r="C37">
        <v>2017</v>
      </c>
      <c r="D37" t="s">
        <v>15</v>
      </c>
      <c r="E37">
        <v>47</v>
      </c>
      <c r="F37" t="s">
        <v>3</v>
      </c>
      <c r="G37" s="1">
        <v>1122.5523000000001</v>
      </c>
      <c r="H37">
        <f>IFERROR(HLOOKUP(Tabla1[[#This Row],[Mes]],'Temp 2017'!$A$1:$M$8,8,FALSE),92)</f>
        <v>99</v>
      </c>
      <c r="J37" s="19" t="s">
        <v>27</v>
      </c>
      <c r="K37" s="19">
        <v>59</v>
      </c>
      <c r="L37" s="25">
        <v>608.66361499999994</v>
      </c>
    </row>
    <row r="38" spans="1:12">
      <c r="A38" t="s">
        <v>0</v>
      </c>
      <c r="B38" t="s">
        <v>1</v>
      </c>
      <c r="C38">
        <v>2017</v>
      </c>
      <c r="D38" t="s">
        <v>16</v>
      </c>
      <c r="E38">
        <v>51</v>
      </c>
      <c r="F38" t="s">
        <v>3</v>
      </c>
      <c r="G38" s="1">
        <v>1083.8690999999999</v>
      </c>
      <c r="H38">
        <f>IFERROR(HLOOKUP(Tabla1[[#This Row],[Mes]],'Temp 2017'!$A$1:$M$8,8,FALSE),92)</f>
        <v>47</v>
      </c>
      <c r="J38" s="19" t="s">
        <v>28</v>
      </c>
      <c r="K38" s="19">
        <v>123</v>
      </c>
      <c r="L38" s="25">
        <v>590.94349</v>
      </c>
    </row>
    <row r="39" spans="1:12">
      <c r="A39" t="s">
        <v>0</v>
      </c>
      <c r="B39" t="s">
        <v>1</v>
      </c>
      <c r="C39">
        <v>2017</v>
      </c>
      <c r="D39" t="s">
        <v>16</v>
      </c>
      <c r="E39">
        <v>52</v>
      </c>
      <c r="F39" t="s">
        <v>3</v>
      </c>
      <c r="G39" s="1">
        <v>1134.0812000000001</v>
      </c>
      <c r="H39">
        <f>IFERROR(HLOOKUP(Tabla1[[#This Row],[Mes]],'Temp 2017'!$A$1:$M$8,8,FALSE),92)</f>
        <v>47</v>
      </c>
      <c r="J39" s="19" t="s">
        <v>29</v>
      </c>
      <c r="K39" s="19">
        <v>122</v>
      </c>
      <c r="L39" s="25">
        <v>542.58689000000004</v>
      </c>
    </row>
    <row r="40" spans="1:12">
      <c r="A40" t="s">
        <v>7</v>
      </c>
      <c r="B40" t="s">
        <v>1</v>
      </c>
      <c r="C40">
        <v>2017</v>
      </c>
      <c r="D40" t="s">
        <v>4</v>
      </c>
      <c r="E40">
        <v>1</v>
      </c>
      <c r="F40" t="s">
        <v>3</v>
      </c>
      <c r="G40" s="1">
        <v>460.10786000000002</v>
      </c>
      <c r="H40">
        <f>IFERROR(HLOOKUP(Tabla1[[#This Row],[Mes]],'Temp 2017'!$A$1:$M$8,8,FALSE),92)</f>
        <v>24</v>
      </c>
      <c r="J40" s="24" t="s">
        <v>31</v>
      </c>
      <c r="K40" s="24">
        <v>102</v>
      </c>
      <c r="L40" s="25">
        <v>678.34640000000002</v>
      </c>
    </row>
    <row r="41" spans="1:12">
      <c r="A41" t="s">
        <v>7</v>
      </c>
      <c r="B41" t="s">
        <v>1</v>
      </c>
      <c r="C41">
        <v>2017</v>
      </c>
      <c r="D41" t="s">
        <v>4</v>
      </c>
      <c r="E41">
        <v>2</v>
      </c>
      <c r="F41" t="s">
        <v>3</v>
      </c>
      <c r="G41" s="1">
        <v>471.31488999999999</v>
      </c>
      <c r="H41">
        <f>IFERROR(HLOOKUP(Tabla1[[#This Row],[Mes]],'Temp 2017'!$A$1:$M$8,8,FALSE),92)</f>
        <v>24</v>
      </c>
      <c r="J41" s="19" t="s">
        <v>30</v>
      </c>
      <c r="K41" s="19">
        <v>92</v>
      </c>
      <c r="L41" s="25">
        <v>504.22609600000004</v>
      </c>
    </row>
    <row r="42" spans="1:12">
      <c r="A42" t="s">
        <v>7</v>
      </c>
      <c r="B42" t="s">
        <v>1</v>
      </c>
      <c r="C42">
        <v>2017</v>
      </c>
      <c r="D42" t="s">
        <v>4</v>
      </c>
      <c r="E42">
        <v>3</v>
      </c>
      <c r="F42" t="s">
        <v>3</v>
      </c>
      <c r="G42" s="1">
        <v>501.26348000000002</v>
      </c>
      <c r="H42">
        <f>IFERROR(HLOOKUP(Tabla1[[#This Row],[Mes]],'Temp 2017'!$A$1:$M$8,8,FALSE),92)</f>
        <v>24</v>
      </c>
      <c r="J42" s="19" t="s">
        <v>32</v>
      </c>
      <c r="K42" s="19">
        <v>84</v>
      </c>
      <c r="L42" s="25">
        <v>530.95569</v>
      </c>
    </row>
    <row r="43" spans="1:12">
      <c r="A43" t="s">
        <v>7</v>
      </c>
      <c r="B43" t="s">
        <v>1</v>
      </c>
      <c r="C43">
        <v>2017</v>
      </c>
      <c r="D43" t="s">
        <v>4</v>
      </c>
      <c r="E43">
        <v>4</v>
      </c>
      <c r="F43" t="s">
        <v>3</v>
      </c>
      <c r="G43" s="1">
        <v>446.78077000000002</v>
      </c>
      <c r="H43">
        <f>IFERROR(HLOOKUP(Tabla1[[#This Row],[Mes]],'Temp 2017'!$A$1:$M$8,8,FALSE),92)</f>
        <v>24</v>
      </c>
      <c r="J43" s="19" t="s">
        <v>33</v>
      </c>
      <c r="K43" s="19">
        <v>81</v>
      </c>
      <c r="L43" s="25">
        <v>620.10559750000004</v>
      </c>
    </row>
    <row r="44" spans="1:12">
      <c r="A44" t="s">
        <v>7</v>
      </c>
      <c r="B44" t="s">
        <v>1</v>
      </c>
      <c r="C44">
        <v>2017</v>
      </c>
      <c r="D44" t="s">
        <v>4</v>
      </c>
      <c r="E44">
        <v>5</v>
      </c>
      <c r="F44" t="s">
        <v>3</v>
      </c>
      <c r="G44" s="1">
        <v>507.75049999999999</v>
      </c>
      <c r="H44">
        <f>IFERROR(HLOOKUP(Tabla1[[#This Row],[Mes]],'Temp 2017'!$A$1:$M$8,8,FALSE),92)</f>
        <v>24</v>
      </c>
      <c r="J44" s="19" t="s">
        <v>34</v>
      </c>
      <c r="K44" s="19">
        <v>125</v>
      </c>
      <c r="L44" s="25">
        <v>957.99826749999988</v>
      </c>
    </row>
    <row r="45" spans="1:12">
      <c r="A45" t="s">
        <v>7</v>
      </c>
      <c r="B45" t="s">
        <v>1</v>
      </c>
      <c r="C45">
        <v>2017</v>
      </c>
      <c r="D45" t="s">
        <v>5</v>
      </c>
      <c r="E45">
        <v>6</v>
      </c>
      <c r="F45" t="s">
        <v>3</v>
      </c>
      <c r="G45" s="1">
        <v>449.77053000000001</v>
      </c>
      <c r="H45">
        <f>IFERROR(HLOOKUP(Tabla1[[#This Row],[Mes]],'Temp 2017'!$A$1:$M$8,8,FALSE),92)</f>
        <v>34</v>
      </c>
      <c r="J45" s="19" t="s">
        <v>35</v>
      </c>
      <c r="K45" s="19">
        <v>99</v>
      </c>
      <c r="L45" s="25">
        <v>1348.3588999999999</v>
      </c>
    </row>
    <row r="46" spans="1:12">
      <c r="A46" t="s">
        <v>7</v>
      </c>
      <c r="B46" t="s">
        <v>1</v>
      </c>
      <c r="C46">
        <v>2017</v>
      </c>
      <c r="D46" t="s">
        <v>5</v>
      </c>
      <c r="E46">
        <v>7</v>
      </c>
      <c r="F46" t="s">
        <v>3</v>
      </c>
      <c r="G46" s="1">
        <v>436.13089000000002</v>
      </c>
      <c r="H46">
        <f>IFERROR(HLOOKUP(Tabla1[[#This Row],[Mes]],'Temp 2017'!$A$1:$M$8,8,FALSE),92)</f>
        <v>34</v>
      </c>
      <c r="J46" s="19" t="s">
        <v>36</v>
      </c>
      <c r="K46" s="19">
        <v>47</v>
      </c>
      <c r="L46" s="25">
        <v>931.83992249999994</v>
      </c>
    </row>
    <row r="47" spans="1:12">
      <c r="A47" t="s">
        <v>7</v>
      </c>
      <c r="B47" t="s">
        <v>1</v>
      </c>
      <c r="C47">
        <v>2017</v>
      </c>
      <c r="D47" t="s">
        <v>5</v>
      </c>
      <c r="E47">
        <v>8</v>
      </c>
      <c r="F47" t="s">
        <v>3</v>
      </c>
      <c r="G47" s="1">
        <v>535.05074000000002</v>
      </c>
      <c r="H47">
        <f>IFERROR(HLOOKUP(Tabla1[[#This Row],[Mes]],'Temp 2017'!$A$1:$M$8,8,FALSE),92)</f>
        <v>34</v>
      </c>
      <c r="J47" s="2"/>
    </row>
    <row r="48" spans="1:12">
      <c r="A48" t="s">
        <v>7</v>
      </c>
      <c r="B48" t="s">
        <v>1</v>
      </c>
      <c r="C48">
        <v>2017</v>
      </c>
      <c r="D48" t="s">
        <v>5</v>
      </c>
      <c r="E48">
        <v>9</v>
      </c>
      <c r="F48" t="s">
        <v>3</v>
      </c>
      <c r="G48" s="1">
        <v>501.46222</v>
      </c>
      <c r="H48">
        <f>IFERROR(HLOOKUP(Tabla1[[#This Row],[Mes]],'Temp 2017'!$A$1:$M$8,8,FALSE),92)</f>
        <v>34</v>
      </c>
    </row>
    <row r="49" spans="1:8">
      <c r="A49" t="s">
        <v>7</v>
      </c>
      <c r="B49" t="s">
        <v>1</v>
      </c>
      <c r="C49">
        <v>2017</v>
      </c>
      <c r="D49" t="s">
        <v>6</v>
      </c>
      <c r="E49">
        <v>10</v>
      </c>
      <c r="F49" t="s">
        <v>3</v>
      </c>
      <c r="G49" s="1">
        <v>523.48018999999999</v>
      </c>
      <c r="H49">
        <f>IFERROR(HLOOKUP(Tabla1[[#This Row],[Mes]],'Temp 2017'!$A$1:$M$8,8,FALSE),92)</f>
        <v>59</v>
      </c>
    </row>
    <row r="50" spans="1:8">
      <c r="A50" t="s">
        <v>7</v>
      </c>
      <c r="B50" t="s">
        <v>1</v>
      </c>
      <c r="C50">
        <v>2017</v>
      </c>
      <c r="D50" t="s">
        <v>6</v>
      </c>
      <c r="E50">
        <v>11</v>
      </c>
      <c r="F50" t="s">
        <v>3</v>
      </c>
      <c r="G50" s="1">
        <v>596.48086000000001</v>
      </c>
      <c r="H50">
        <f>IFERROR(HLOOKUP(Tabla1[[#This Row],[Mes]],'Temp 2017'!$A$1:$M$8,8,FALSE),92)</f>
        <v>59</v>
      </c>
    </row>
    <row r="51" spans="1:8">
      <c r="A51" t="s">
        <v>7</v>
      </c>
      <c r="B51" t="s">
        <v>1</v>
      </c>
      <c r="C51">
        <v>2017</v>
      </c>
      <c r="D51" t="s">
        <v>6</v>
      </c>
      <c r="E51">
        <v>12</v>
      </c>
      <c r="F51" t="s">
        <v>3</v>
      </c>
      <c r="G51" s="1">
        <v>609.48019999999997</v>
      </c>
      <c r="H51">
        <f>IFERROR(HLOOKUP(Tabla1[[#This Row],[Mes]],'Temp 2017'!$A$1:$M$8,8,FALSE),92)</f>
        <v>59</v>
      </c>
    </row>
    <row r="52" spans="1:8">
      <c r="A52" t="s">
        <v>7</v>
      </c>
      <c r="B52" t="s">
        <v>1</v>
      </c>
      <c r="C52">
        <v>2017</v>
      </c>
      <c r="D52" t="s">
        <v>6</v>
      </c>
      <c r="E52">
        <v>13</v>
      </c>
      <c r="F52" t="s">
        <v>3</v>
      </c>
      <c r="G52" s="1">
        <v>554.64228000000003</v>
      </c>
      <c r="H52">
        <f>IFERROR(HLOOKUP(Tabla1[[#This Row],[Mes]],'Temp 2017'!$A$1:$M$8,8,FALSE),92)</f>
        <v>59</v>
      </c>
    </row>
    <row r="53" spans="1:8">
      <c r="A53" t="s">
        <v>7</v>
      </c>
      <c r="B53" t="s">
        <v>1</v>
      </c>
      <c r="C53">
        <v>2017</v>
      </c>
      <c r="D53" t="s">
        <v>2</v>
      </c>
      <c r="E53">
        <v>14</v>
      </c>
      <c r="F53" t="s">
        <v>3</v>
      </c>
      <c r="G53" s="1">
        <v>648.63333999999998</v>
      </c>
      <c r="H53">
        <f>IFERROR(HLOOKUP(Tabla1[[#This Row],[Mes]],'Temp 2017'!$A$1:$M$8,8,FALSE),92)</f>
        <v>123</v>
      </c>
    </row>
    <row r="54" spans="1:8">
      <c r="A54" t="s">
        <v>7</v>
      </c>
      <c r="B54" t="s">
        <v>1</v>
      </c>
      <c r="C54">
        <v>2017</v>
      </c>
      <c r="D54" t="s">
        <v>2</v>
      </c>
      <c r="E54">
        <v>15</v>
      </c>
      <c r="F54" t="s">
        <v>3</v>
      </c>
      <c r="G54" s="1">
        <v>629.66695000000004</v>
      </c>
      <c r="H54">
        <f>IFERROR(HLOOKUP(Tabla1[[#This Row],[Mes]],'Temp 2017'!$A$1:$M$8,8,FALSE),92)</f>
        <v>123</v>
      </c>
    </row>
    <row r="55" spans="1:8">
      <c r="A55" t="s">
        <v>7</v>
      </c>
      <c r="B55" t="s">
        <v>1</v>
      </c>
      <c r="C55">
        <v>2017</v>
      </c>
      <c r="D55" t="s">
        <v>2</v>
      </c>
      <c r="E55">
        <v>16</v>
      </c>
      <c r="F55" t="s">
        <v>3</v>
      </c>
      <c r="G55" s="1">
        <v>632.28090999999995</v>
      </c>
      <c r="H55">
        <f>IFERROR(HLOOKUP(Tabla1[[#This Row],[Mes]],'Temp 2017'!$A$1:$M$8,8,FALSE),92)</f>
        <v>123</v>
      </c>
    </row>
    <row r="56" spans="1:8">
      <c r="A56" t="s">
        <v>7</v>
      </c>
      <c r="B56" t="s">
        <v>1</v>
      </c>
      <c r="C56">
        <v>2017</v>
      </c>
      <c r="D56" t="s">
        <v>2</v>
      </c>
      <c r="E56">
        <v>17</v>
      </c>
      <c r="F56" t="s">
        <v>3</v>
      </c>
      <c r="G56" s="1">
        <v>465.07447999999999</v>
      </c>
      <c r="H56">
        <f>IFERROR(HLOOKUP(Tabla1[[#This Row],[Mes]],'Temp 2017'!$A$1:$M$8,8,FALSE),92)</f>
        <v>123</v>
      </c>
    </row>
    <row r="57" spans="1:8">
      <c r="A57" t="s">
        <v>7</v>
      </c>
      <c r="B57" t="s">
        <v>1</v>
      </c>
      <c r="C57">
        <v>2017</v>
      </c>
      <c r="D57" t="s">
        <v>2</v>
      </c>
      <c r="E57">
        <v>18</v>
      </c>
      <c r="F57" t="s">
        <v>3</v>
      </c>
      <c r="G57" s="1">
        <v>541.95506999999998</v>
      </c>
      <c r="H57">
        <f>IFERROR(HLOOKUP(Tabla1[[#This Row],[Mes]],'Temp 2017'!$A$1:$M$8,8,FALSE),92)</f>
        <v>123</v>
      </c>
    </row>
    <row r="58" spans="1:8">
      <c r="A58" t="s">
        <v>7</v>
      </c>
      <c r="B58" t="s">
        <v>1</v>
      </c>
      <c r="C58">
        <v>2017</v>
      </c>
      <c r="D58" t="s">
        <v>9</v>
      </c>
      <c r="E58">
        <v>22</v>
      </c>
      <c r="F58" t="s">
        <v>3</v>
      </c>
      <c r="G58" s="1">
        <v>847.93299000000002</v>
      </c>
      <c r="H58">
        <f>IFERROR(HLOOKUP(Tabla1[[#This Row],[Mes]],'Temp 2017'!$A$1:$M$8,8,FALSE),92)</f>
        <v>122</v>
      </c>
    </row>
    <row r="59" spans="1:8">
      <c r="A59" t="s">
        <v>7</v>
      </c>
      <c r="B59" t="s">
        <v>1</v>
      </c>
      <c r="C59">
        <v>2017</v>
      </c>
      <c r="D59" t="s">
        <v>10</v>
      </c>
      <c r="E59">
        <v>23</v>
      </c>
      <c r="F59" t="s">
        <v>3</v>
      </c>
      <c r="G59" s="1">
        <v>993.54665</v>
      </c>
      <c r="H59">
        <f>IFERROR(HLOOKUP(Tabla1[[#This Row],[Mes]],'Temp 2017'!$A$1:$M$8,8,FALSE),92)</f>
        <v>102</v>
      </c>
    </row>
    <row r="60" spans="1:8">
      <c r="A60" t="s">
        <v>7</v>
      </c>
      <c r="B60" t="s">
        <v>1</v>
      </c>
      <c r="C60">
        <v>2017</v>
      </c>
      <c r="D60" t="s">
        <v>10</v>
      </c>
      <c r="E60">
        <v>24</v>
      </c>
      <c r="F60" t="s">
        <v>3</v>
      </c>
      <c r="G60" s="1">
        <v>1017.5196</v>
      </c>
      <c r="H60">
        <f>IFERROR(HLOOKUP(Tabla1[[#This Row],[Mes]],'Temp 2017'!$A$1:$M$8,8,FALSE),92)</f>
        <v>102</v>
      </c>
    </row>
    <row r="61" spans="1:8">
      <c r="A61" t="s">
        <v>7</v>
      </c>
      <c r="B61" t="s">
        <v>1</v>
      </c>
      <c r="C61">
        <v>2017</v>
      </c>
      <c r="D61" t="s">
        <v>10</v>
      </c>
      <c r="E61">
        <v>25</v>
      </c>
      <c r="F61" t="s">
        <v>3</v>
      </c>
      <c r="G61" s="1">
        <v>1027.9797000000001</v>
      </c>
      <c r="H61">
        <f>IFERROR(HLOOKUP(Tabla1[[#This Row],[Mes]],'Temp 2017'!$A$1:$M$8,8,FALSE),92)</f>
        <v>102</v>
      </c>
    </row>
    <row r="62" spans="1:8">
      <c r="A62" t="s">
        <v>7</v>
      </c>
      <c r="B62" t="s">
        <v>1</v>
      </c>
      <c r="C62">
        <v>2017</v>
      </c>
      <c r="D62" t="s">
        <v>10</v>
      </c>
      <c r="E62">
        <v>26</v>
      </c>
      <c r="F62" t="s">
        <v>3</v>
      </c>
      <c r="G62" s="1">
        <v>595.84177999999997</v>
      </c>
      <c r="H62">
        <f>IFERROR(HLOOKUP(Tabla1[[#This Row],[Mes]],'Temp 2017'!$A$1:$M$8,8,FALSE),92)</f>
        <v>102</v>
      </c>
    </row>
    <row r="63" spans="1:8">
      <c r="A63" t="s">
        <v>7</v>
      </c>
      <c r="B63" t="s">
        <v>1</v>
      </c>
      <c r="C63">
        <v>2017</v>
      </c>
      <c r="D63" t="s">
        <v>11</v>
      </c>
      <c r="E63">
        <v>27</v>
      </c>
      <c r="F63" t="s">
        <v>3</v>
      </c>
      <c r="G63" s="1">
        <v>747.62162999999998</v>
      </c>
      <c r="H63">
        <f>IFERROR(HLOOKUP(Tabla1[[#This Row],[Mes]],'Temp 2017'!$A$1:$M$8,8,FALSE),92)</f>
        <v>92</v>
      </c>
    </row>
    <row r="64" spans="1:8">
      <c r="A64" t="s">
        <v>7</v>
      </c>
      <c r="B64" t="s">
        <v>1</v>
      </c>
      <c r="C64">
        <v>2017</v>
      </c>
      <c r="D64" t="s">
        <v>11</v>
      </c>
      <c r="E64">
        <v>28</v>
      </c>
      <c r="F64" t="s">
        <v>3</v>
      </c>
      <c r="G64" s="1">
        <v>541.93453999999997</v>
      </c>
      <c r="H64">
        <f>IFERROR(HLOOKUP(Tabla1[[#This Row],[Mes]],'Temp 2017'!$A$1:$M$8,8,FALSE),92)</f>
        <v>92</v>
      </c>
    </row>
    <row r="65" spans="1:8">
      <c r="A65" t="s">
        <v>7</v>
      </c>
      <c r="B65" t="s">
        <v>1</v>
      </c>
      <c r="C65">
        <v>2017</v>
      </c>
      <c r="D65" t="s">
        <v>11</v>
      </c>
      <c r="E65">
        <v>29</v>
      </c>
      <c r="F65" t="s">
        <v>3</v>
      </c>
      <c r="G65" s="1">
        <v>446.29678000000001</v>
      </c>
      <c r="H65">
        <f>IFERROR(HLOOKUP(Tabla1[[#This Row],[Mes]],'Temp 2017'!$A$1:$M$8,8,FALSE),92)</f>
        <v>92</v>
      </c>
    </row>
    <row r="66" spans="1:8">
      <c r="A66" t="s">
        <v>7</v>
      </c>
      <c r="B66" t="s">
        <v>1</v>
      </c>
      <c r="C66">
        <v>2017</v>
      </c>
      <c r="D66" t="s">
        <v>11</v>
      </c>
      <c r="E66">
        <v>30</v>
      </c>
      <c r="F66" t="s">
        <v>3</v>
      </c>
      <c r="G66" s="1">
        <v>468.45904999999999</v>
      </c>
      <c r="H66">
        <f>IFERROR(HLOOKUP(Tabla1[[#This Row],[Mes]],'Temp 2017'!$A$1:$M$8,8,FALSE),92)</f>
        <v>92</v>
      </c>
    </row>
    <row r="67" spans="1:8">
      <c r="A67" t="s">
        <v>7</v>
      </c>
      <c r="B67" t="s">
        <v>1</v>
      </c>
      <c r="C67">
        <v>2017</v>
      </c>
      <c r="D67" t="s">
        <v>11</v>
      </c>
      <c r="E67">
        <v>31</v>
      </c>
      <c r="F67" t="s">
        <v>3</v>
      </c>
      <c r="G67" s="1">
        <v>539.34355000000005</v>
      </c>
      <c r="H67">
        <f>IFERROR(HLOOKUP(Tabla1[[#This Row],[Mes]],'Temp 2017'!$A$1:$M$8,8,FALSE),92)</f>
        <v>92</v>
      </c>
    </row>
    <row r="68" spans="1:8">
      <c r="A68" t="s">
        <v>7</v>
      </c>
      <c r="B68" t="s">
        <v>1</v>
      </c>
      <c r="C68">
        <v>2017</v>
      </c>
      <c r="D68" t="s">
        <v>12</v>
      </c>
      <c r="E68">
        <v>32</v>
      </c>
      <c r="F68" t="s">
        <v>3</v>
      </c>
      <c r="G68" s="1">
        <v>585.57381999999996</v>
      </c>
      <c r="H68">
        <f>IFERROR(HLOOKUP(Tabla1[[#This Row],[Mes]],'Temp 2017'!$A$1:$M$8,8,FALSE),92)</f>
        <v>84</v>
      </c>
    </row>
    <row r="69" spans="1:8">
      <c r="A69" t="s">
        <v>7</v>
      </c>
      <c r="B69" t="s">
        <v>1</v>
      </c>
      <c r="C69">
        <v>2017</v>
      </c>
      <c r="D69" t="s">
        <v>12</v>
      </c>
      <c r="E69">
        <v>33</v>
      </c>
      <c r="F69" t="s">
        <v>3</v>
      </c>
      <c r="G69" s="1">
        <v>629.12809000000004</v>
      </c>
      <c r="H69">
        <f>IFERROR(HLOOKUP(Tabla1[[#This Row],[Mes]],'Temp 2017'!$A$1:$M$8,8,FALSE),92)</f>
        <v>84</v>
      </c>
    </row>
    <row r="70" spans="1:8">
      <c r="A70" t="s">
        <v>7</v>
      </c>
      <c r="B70" t="s">
        <v>1</v>
      </c>
      <c r="C70">
        <v>2017</v>
      </c>
      <c r="D70" t="s">
        <v>12</v>
      </c>
      <c r="E70">
        <v>34</v>
      </c>
      <c r="F70" t="s">
        <v>3</v>
      </c>
      <c r="G70" s="1">
        <v>503.74356999999998</v>
      </c>
      <c r="H70">
        <f>IFERROR(HLOOKUP(Tabla1[[#This Row],[Mes]],'Temp 2017'!$A$1:$M$8,8,FALSE),92)</f>
        <v>84</v>
      </c>
    </row>
    <row r="71" spans="1:8">
      <c r="A71" t="s">
        <v>7</v>
      </c>
      <c r="B71" t="s">
        <v>1</v>
      </c>
      <c r="C71">
        <v>2017</v>
      </c>
      <c r="D71" t="s">
        <v>12</v>
      </c>
      <c r="E71">
        <v>35</v>
      </c>
      <c r="F71" t="s">
        <v>3</v>
      </c>
      <c r="G71" s="1">
        <v>469.13634999999999</v>
      </c>
      <c r="H71">
        <f>IFERROR(HLOOKUP(Tabla1[[#This Row],[Mes]],'Temp 2017'!$A$1:$M$8,8,FALSE),92)</f>
        <v>84</v>
      </c>
    </row>
    <row r="72" spans="1:8">
      <c r="A72" t="s">
        <v>7</v>
      </c>
      <c r="B72" t="s">
        <v>1</v>
      </c>
      <c r="C72">
        <v>2017</v>
      </c>
      <c r="D72" t="s">
        <v>13</v>
      </c>
      <c r="E72">
        <v>36</v>
      </c>
      <c r="F72" t="s">
        <v>3</v>
      </c>
      <c r="G72" s="1">
        <v>503.74356999999998</v>
      </c>
      <c r="H72">
        <f>IFERROR(HLOOKUP(Tabla1[[#This Row],[Mes]],'Temp 2017'!$A$1:$M$8,8,FALSE),92)</f>
        <v>81</v>
      </c>
    </row>
    <row r="73" spans="1:8">
      <c r="A73" t="s">
        <v>7</v>
      </c>
      <c r="B73" t="s">
        <v>1</v>
      </c>
      <c r="C73">
        <v>2017</v>
      </c>
      <c r="D73" t="s">
        <v>13</v>
      </c>
      <c r="E73">
        <v>37</v>
      </c>
      <c r="F73" t="s">
        <v>3</v>
      </c>
      <c r="G73" s="1">
        <v>632.25696000000005</v>
      </c>
      <c r="H73">
        <f>IFERROR(HLOOKUP(Tabla1[[#This Row],[Mes]],'Temp 2017'!$A$1:$M$8,8,FALSE),92)</f>
        <v>81</v>
      </c>
    </row>
    <row r="74" spans="1:8">
      <c r="A74" t="s">
        <v>7</v>
      </c>
      <c r="B74" t="s">
        <v>1</v>
      </c>
      <c r="C74">
        <v>2017</v>
      </c>
      <c r="D74" t="s">
        <v>13</v>
      </c>
      <c r="E74">
        <v>38</v>
      </c>
      <c r="F74" t="s">
        <v>3</v>
      </c>
      <c r="G74" s="1">
        <v>595.84177999999997</v>
      </c>
      <c r="H74">
        <f>IFERROR(HLOOKUP(Tabla1[[#This Row],[Mes]],'Temp 2017'!$A$1:$M$8,8,FALSE),92)</f>
        <v>81</v>
      </c>
    </row>
    <row r="75" spans="1:8">
      <c r="A75" t="s">
        <v>7</v>
      </c>
      <c r="B75" t="s">
        <v>1</v>
      </c>
      <c r="C75">
        <v>2017</v>
      </c>
      <c r="D75" t="s">
        <v>13</v>
      </c>
      <c r="E75">
        <v>39</v>
      </c>
      <c r="F75" t="s">
        <v>3</v>
      </c>
      <c r="G75" s="1">
        <v>595.84177999999997</v>
      </c>
      <c r="H75">
        <f>IFERROR(HLOOKUP(Tabla1[[#This Row],[Mes]],'Temp 2017'!$A$1:$M$8,8,FALSE),92)</f>
        <v>81</v>
      </c>
    </row>
    <row r="76" spans="1:8">
      <c r="A76" t="s">
        <v>7</v>
      </c>
      <c r="B76" t="s">
        <v>1</v>
      </c>
      <c r="C76">
        <v>2017</v>
      </c>
      <c r="D76" t="s">
        <v>14</v>
      </c>
      <c r="E76">
        <v>40</v>
      </c>
      <c r="F76" t="s">
        <v>3</v>
      </c>
      <c r="G76" s="1">
        <v>671.65809000000002</v>
      </c>
      <c r="H76">
        <f>IFERROR(HLOOKUP(Tabla1[[#This Row],[Mes]],'Temp 2017'!$A$1:$M$8,8,FALSE),92)</f>
        <v>125</v>
      </c>
    </row>
    <row r="77" spans="1:8">
      <c r="A77" t="s">
        <v>7</v>
      </c>
      <c r="B77" t="s">
        <v>1</v>
      </c>
      <c r="C77">
        <v>2017</v>
      </c>
      <c r="D77" t="s">
        <v>14</v>
      </c>
      <c r="E77">
        <v>41</v>
      </c>
      <c r="F77" t="s">
        <v>3</v>
      </c>
      <c r="G77" s="1">
        <v>918.66632000000004</v>
      </c>
      <c r="H77">
        <f>IFERROR(HLOOKUP(Tabla1[[#This Row],[Mes]],'Temp 2017'!$A$1:$M$8,8,FALSE),92)</f>
        <v>125</v>
      </c>
    </row>
    <row r="78" spans="1:8">
      <c r="A78" t="s">
        <v>7</v>
      </c>
      <c r="B78" t="s">
        <v>1</v>
      </c>
      <c r="C78">
        <v>2017</v>
      </c>
      <c r="D78" t="s">
        <v>14</v>
      </c>
      <c r="E78">
        <v>42</v>
      </c>
      <c r="F78" t="s">
        <v>3</v>
      </c>
      <c r="G78" s="1">
        <v>851.20254999999997</v>
      </c>
      <c r="H78">
        <f>IFERROR(HLOOKUP(Tabla1[[#This Row],[Mes]],'Temp 2017'!$A$1:$M$8,8,FALSE),92)</f>
        <v>125</v>
      </c>
    </row>
    <row r="79" spans="1:8">
      <c r="A79" t="s">
        <v>7</v>
      </c>
      <c r="B79" t="s">
        <v>1</v>
      </c>
      <c r="C79">
        <v>2017</v>
      </c>
      <c r="D79" t="s">
        <v>14</v>
      </c>
      <c r="E79">
        <v>43</v>
      </c>
      <c r="F79" t="s">
        <v>3</v>
      </c>
      <c r="G79" s="1">
        <v>750.61815000000001</v>
      </c>
      <c r="H79">
        <f>IFERROR(HLOOKUP(Tabla1[[#This Row],[Mes]],'Temp 2017'!$A$1:$M$8,8,FALSE),92)</f>
        <v>125</v>
      </c>
    </row>
    <row r="80" spans="1:8">
      <c r="A80" t="s">
        <v>7</v>
      </c>
      <c r="B80" t="s">
        <v>1</v>
      </c>
      <c r="C80">
        <v>2017</v>
      </c>
      <c r="D80" t="s">
        <v>14</v>
      </c>
      <c r="E80">
        <v>44</v>
      </c>
      <c r="F80" t="s">
        <v>3</v>
      </c>
      <c r="G80" s="1">
        <v>755.61535000000003</v>
      </c>
      <c r="H80">
        <f>IFERROR(HLOOKUP(Tabla1[[#This Row],[Mes]],'Temp 2017'!$A$1:$M$8,8,FALSE),92)</f>
        <v>125</v>
      </c>
    </row>
    <row r="81" spans="1:8">
      <c r="A81" t="s">
        <v>7</v>
      </c>
      <c r="B81" t="s">
        <v>1</v>
      </c>
      <c r="C81">
        <v>2017</v>
      </c>
      <c r="D81" t="s">
        <v>15</v>
      </c>
      <c r="E81">
        <v>45</v>
      </c>
      <c r="F81" t="s">
        <v>3</v>
      </c>
      <c r="G81" s="1">
        <v>1091.4444000000001</v>
      </c>
      <c r="H81">
        <f>IFERROR(HLOOKUP(Tabla1[[#This Row],[Mes]],'Temp 2017'!$A$1:$M$8,8,FALSE),92)</f>
        <v>99</v>
      </c>
    </row>
    <row r="82" spans="1:8">
      <c r="A82" t="s">
        <v>7</v>
      </c>
      <c r="B82" t="s">
        <v>1</v>
      </c>
      <c r="C82">
        <v>2017</v>
      </c>
      <c r="D82" t="s">
        <v>15</v>
      </c>
      <c r="E82">
        <v>46</v>
      </c>
      <c r="F82" t="s">
        <v>3</v>
      </c>
      <c r="G82" s="1">
        <v>968.32093999999995</v>
      </c>
      <c r="H82">
        <f>IFERROR(HLOOKUP(Tabla1[[#This Row],[Mes]],'Temp 2017'!$A$1:$M$8,8,FALSE),92)</f>
        <v>99</v>
      </c>
    </row>
    <row r="83" spans="1:8">
      <c r="A83" t="s">
        <v>7</v>
      </c>
      <c r="B83" t="s">
        <v>1</v>
      </c>
      <c r="C83">
        <v>2017</v>
      </c>
      <c r="D83" t="s">
        <v>15</v>
      </c>
      <c r="E83">
        <v>47</v>
      </c>
      <c r="F83" t="s">
        <v>3</v>
      </c>
      <c r="G83" s="1">
        <v>985.01093000000003</v>
      </c>
      <c r="H83">
        <f>IFERROR(HLOOKUP(Tabla1[[#This Row],[Mes]],'Temp 2017'!$A$1:$M$8,8,FALSE),92)</f>
        <v>99</v>
      </c>
    </row>
    <row r="84" spans="1:8">
      <c r="A84" t="s">
        <v>7</v>
      </c>
      <c r="B84" t="s">
        <v>1</v>
      </c>
      <c r="C84">
        <v>2017</v>
      </c>
      <c r="D84" t="s">
        <v>15</v>
      </c>
      <c r="E84">
        <v>48</v>
      </c>
      <c r="F84" t="s">
        <v>3</v>
      </c>
      <c r="G84" s="1">
        <v>888.03259000000003</v>
      </c>
      <c r="H84">
        <f>IFERROR(HLOOKUP(Tabla1[[#This Row],[Mes]],'Temp 2017'!$A$1:$M$8,8,FALSE),92)</f>
        <v>99</v>
      </c>
    </row>
    <row r="85" spans="1:8">
      <c r="A85" t="s">
        <v>7</v>
      </c>
      <c r="B85" t="s">
        <v>1</v>
      </c>
      <c r="C85">
        <v>2017</v>
      </c>
      <c r="D85" t="s">
        <v>16</v>
      </c>
      <c r="E85">
        <v>49</v>
      </c>
      <c r="F85" t="s">
        <v>3</v>
      </c>
      <c r="G85" s="1">
        <v>1047.7798</v>
      </c>
      <c r="H85">
        <f>IFERROR(HLOOKUP(Tabla1[[#This Row],[Mes]],'Temp 2017'!$A$1:$M$8,8,FALSE),92)</f>
        <v>47</v>
      </c>
    </row>
    <row r="86" spans="1:8">
      <c r="A86" t="s">
        <v>7</v>
      </c>
      <c r="B86" t="s">
        <v>1</v>
      </c>
      <c r="C86">
        <v>2017</v>
      </c>
      <c r="D86" t="s">
        <v>16</v>
      </c>
      <c r="E86">
        <v>50</v>
      </c>
      <c r="F86" t="s">
        <v>3</v>
      </c>
      <c r="G86" s="1">
        <v>968.32093999999995</v>
      </c>
      <c r="H86">
        <f>IFERROR(HLOOKUP(Tabla1[[#This Row],[Mes]],'Temp 2017'!$A$1:$M$8,8,FALSE),92)</f>
        <v>47</v>
      </c>
    </row>
    <row r="87" spans="1:8">
      <c r="A87" t="s">
        <v>7</v>
      </c>
      <c r="B87" t="s">
        <v>1</v>
      </c>
      <c r="C87">
        <v>2017</v>
      </c>
      <c r="D87" t="s">
        <v>16</v>
      </c>
      <c r="E87">
        <v>51</v>
      </c>
      <c r="F87" t="s">
        <v>3</v>
      </c>
      <c r="G87" s="1">
        <v>1021.4431</v>
      </c>
      <c r="H87">
        <f>IFERROR(HLOOKUP(Tabla1[[#This Row],[Mes]],'Temp 2017'!$A$1:$M$8,8,FALSE),92)</f>
        <v>47</v>
      </c>
    </row>
    <row r="88" spans="1:8">
      <c r="A88" t="s">
        <v>7</v>
      </c>
      <c r="B88" t="s">
        <v>1</v>
      </c>
      <c r="C88">
        <v>2017</v>
      </c>
      <c r="D88" t="s">
        <v>16</v>
      </c>
      <c r="E88">
        <v>52</v>
      </c>
      <c r="F88" t="s">
        <v>3</v>
      </c>
      <c r="G88" s="1">
        <v>1010.6659</v>
      </c>
      <c r="H88">
        <f>IFERROR(HLOOKUP(Tabla1[[#This Row],[Mes]],'Temp 2017'!$A$1:$M$8,8,FALSE),92)</f>
        <v>47</v>
      </c>
    </row>
    <row r="89" spans="1:8">
      <c r="A89" t="s">
        <v>8</v>
      </c>
      <c r="B89" t="s">
        <v>1</v>
      </c>
      <c r="C89">
        <v>2017</v>
      </c>
      <c r="D89" t="s">
        <v>4</v>
      </c>
      <c r="E89">
        <v>1</v>
      </c>
      <c r="F89" t="s">
        <v>3</v>
      </c>
      <c r="G89" s="1">
        <v>571.01165000000003</v>
      </c>
      <c r="H89">
        <f>IFERROR(HLOOKUP(Tabla1[[#This Row],[Mes]],'Temp 2017'!$A$1:$M$8,8,FALSE),92)</f>
        <v>24</v>
      </c>
    </row>
    <row r="90" spans="1:8">
      <c r="A90" t="s">
        <v>8</v>
      </c>
      <c r="B90" t="s">
        <v>1</v>
      </c>
      <c r="C90">
        <v>2017</v>
      </c>
      <c r="D90" t="s">
        <v>4</v>
      </c>
      <c r="E90">
        <v>2</v>
      </c>
      <c r="F90" t="s">
        <v>3</v>
      </c>
      <c r="G90" s="1">
        <v>565.75792000000001</v>
      </c>
      <c r="H90">
        <f>IFERROR(HLOOKUP(Tabla1[[#This Row],[Mes]],'Temp 2017'!$A$1:$M$8,8,FALSE),92)</f>
        <v>24</v>
      </c>
    </row>
    <row r="91" spans="1:8">
      <c r="A91" t="s">
        <v>8</v>
      </c>
      <c r="B91" t="s">
        <v>1</v>
      </c>
      <c r="C91">
        <v>2017</v>
      </c>
      <c r="D91" t="s">
        <v>4</v>
      </c>
      <c r="E91">
        <v>3</v>
      </c>
      <c r="F91" t="s">
        <v>3</v>
      </c>
      <c r="G91" s="1">
        <v>520.72388000000001</v>
      </c>
      <c r="H91">
        <f>IFERROR(HLOOKUP(Tabla1[[#This Row],[Mes]],'Temp 2017'!$A$1:$M$8,8,FALSE),92)</f>
        <v>24</v>
      </c>
    </row>
    <row r="92" spans="1:8">
      <c r="A92" t="s">
        <v>8</v>
      </c>
      <c r="B92" t="s">
        <v>1</v>
      </c>
      <c r="C92">
        <v>2017</v>
      </c>
      <c r="D92" t="s">
        <v>4</v>
      </c>
      <c r="E92">
        <v>4</v>
      </c>
      <c r="F92" t="s">
        <v>3</v>
      </c>
      <c r="G92" s="1">
        <v>496.78050999999999</v>
      </c>
      <c r="H92">
        <f>IFERROR(HLOOKUP(Tabla1[[#This Row],[Mes]],'Temp 2017'!$A$1:$M$8,8,FALSE),92)</f>
        <v>24</v>
      </c>
    </row>
    <row r="93" spans="1:8">
      <c r="A93" t="s">
        <v>8</v>
      </c>
      <c r="B93" t="s">
        <v>1</v>
      </c>
      <c r="C93">
        <v>2017</v>
      </c>
      <c r="D93" t="s">
        <v>4</v>
      </c>
      <c r="E93">
        <v>5</v>
      </c>
      <c r="F93" t="s">
        <v>3</v>
      </c>
      <c r="G93" s="1">
        <v>460.58841999999999</v>
      </c>
      <c r="H93">
        <f>IFERROR(HLOOKUP(Tabla1[[#This Row],[Mes]],'Temp 2017'!$A$1:$M$8,8,FALSE),92)</f>
        <v>24</v>
      </c>
    </row>
    <row r="94" spans="1:8">
      <c r="A94" t="s">
        <v>8</v>
      </c>
      <c r="B94" t="s">
        <v>1</v>
      </c>
      <c r="C94">
        <v>2017</v>
      </c>
      <c r="D94" t="s">
        <v>5</v>
      </c>
      <c r="E94">
        <v>6</v>
      </c>
      <c r="F94" t="s">
        <v>3</v>
      </c>
      <c r="G94" s="1">
        <v>528.13457000000005</v>
      </c>
      <c r="H94">
        <f>IFERROR(HLOOKUP(Tabla1[[#This Row],[Mes]],'Temp 2017'!$A$1:$M$8,8,FALSE),92)</f>
        <v>34</v>
      </c>
    </row>
    <row r="95" spans="1:8">
      <c r="A95" t="s">
        <v>8</v>
      </c>
      <c r="B95" t="s">
        <v>1</v>
      </c>
      <c r="C95">
        <v>2017</v>
      </c>
      <c r="D95" t="s">
        <v>5</v>
      </c>
      <c r="E95">
        <v>7</v>
      </c>
      <c r="F95" t="s">
        <v>3</v>
      </c>
      <c r="G95" s="1">
        <v>539.97334999999998</v>
      </c>
      <c r="H95">
        <f>IFERROR(HLOOKUP(Tabla1[[#This Row],[Mes]],'Temp 2017'!$A$1:$M$8,8,FALSE),92)</f>
        <v>34</v>
      </c>
    </row>
    <row r="96" spans="1:8">
      <c r="A96" t="s">
        <v>8</v>
      </c>
      <c r="B96" t="s">
        <v>1</v>
      </c>
      <c r="C96">
        <v>2017</v>
      </c>
      <c r="D96" t="s">
        <v>5</v>
      </c>
      <c r="E96">
        <v>8</v>
      </c>
      <c r="F96" t="s">
        <v>3</v>
      </c>
      <c r="G96" s="1">
        <v>510.95348000000001</v>
      </c>
      <c r="H96">
        <f>IFERROR(HLOOKUP(Tabla1[[#This Row],[Mes]],'Temp 2017'!$A$1:$M$8,8,FALSE),92)</f>
        <v>34</v>
      </c>
    </row>
    <row r="97" spans="1:8">
      <c r="A97" t="s">
        <v>8</v>
      </c>
      <c r="B97" t="s">
        <v>1</v>
      </c>
      <c r="C97">
        <v>2017</v>
      </c>
      <c r="D97" t="s">
        <v>5</v>
      </c>
      <c r="E97">
        <v>9</v>
      </c>
      <c r="F97" t="s">
        <v>3</v>
      </c>
      <c r="G97" s="1">
        <v>445.35498999999999</v>
      </c>
      <c r="H97">
        <f>IFERROR(HLOOKUP(Tabla1[[#This Row],[Mes]],'Temp 2017'!$A$1:$M$8,8,FALSE),92)</f>
        <v>34</v>
      </c>
    </row>
    <row r="98" spans="1:8">
      <c r="A98" t="s">
        <v>8</v>
      </c>
      <c r="B98" t="s">
        <v>1</v>
      </c>
      <c r="C98">
        <v>2017</v>
      </c>
      <c r="D98" t="s">
        <v>6</v>
      </c>
      <c r="E98">
        <v>10</v>
      </c>
      <c r="F98" t="s">
        <v>3</v>
      </c>
      <c r="G98" s="1">
        <v>541.21596</v>
      </c>
      <c r="H98">
        <f>IFERROR(HLOOKUP(Tabla1[[#This Row],[Mes]],'Temp 2017'!$A$1:$M$8,8,FALSE),92)</f>
        <v>59</v>
      </c>
    </row>
    <row r="99" spans="1:8">
      <c r="A99" t="s">
        <v>8</v>
      </c>
      <c r="B99" t="s">
        <v>1</v>
      </c>
      <c r="C99">
        <v>2017</v>
      </c>
      <c r="D99" t="s">
        <v>6</v>
      </c>
      <c r="E99">
        <v>11</v>
      </c>
      <c r="F99" t="s">
        <v>3</v>
      </c>
      <c r="G99" s="1">
        <v>597.35229000000004</v>
      </c>
      <c r="H99">
        <f>IFERROR(HLOOKUP(Tabla1[[#This Row],[Mes]],'Temp 2017'!$A$1:$M$8,8,FALSE),92)</f>
        <v>59</v>
      </c>
    </row>
    <row r="100" spans="1:8">
      <c r="A100" t="s">
        <v>8</v>
      </c>
      <c r="B100" t="s">
        <v>1</v>
      </c>
      <c r="C100">
        <v>2017</v>
      </c>
      <c r="D100" t="s">
        <v>6</v>
      </c>
      <c r="E100">
        <v>12</v>
      </c>
      <c r="F100" t="s">
        <v>3</v>
      </c>
      <c r="G100" s="1">
        <v>635.04224999999997</v>
      </c>
      <c r="H100">
        <f>IFERROR(HLOOKUP(Tabla1[[#This Row],[Mes]],'Temp 2017'!$A$1:$M$8,8,FALSE),92)</f>
        <v>59</v>
      </c>
    </row>
    <row r="101" spans="1:8">
      <c r="A101" t="s">
        <v>8</v>
      </c>
      <c r="B101" t="s">
        <v>1</v>
      </c>
      <c r="C101">
        <v>2017</v>
      </c>
      <c r="D101" t="s">
        <v>6</v>
      </c>
      <c r="E101">
        <v>13</v>
      </c>
      <c r="F101" t="s">
        <v>3</v>
      </c>
      <c r="G101" s="1">
        <v>661.04395999999997</v>
      </c>
      <c r="H101">
        <f>IFERROR(HLOOKUP(Tabla1[[#This Row],[Mes]],'Temp 2017'!$A$1:$M$8,8,FALSE),92)</f>
        <v>59</v>
      </c>
    </row>
    <row r="102" spans="1:8">
      <c r="A102" t="s">
        <v>8</v>
      </c>
      <c r="B102" t="s">
        <v>1</v>
      </c>
      <c r="C102">
        <v>2017</v>
      </c>
      <c r="D102" t="s">
        <v>2</v>
      </c>
      <c r="E102">
        <v>14</v>
      </c>
      <c r="F102" t="s">
        <v>3</v>
      </c>
      <c r="G102" s="1">
        <v>547.32574</v>
      </c>
      <c r="H102">
        <f>IFERROR(HLOOKUP(Tabla1[[#This Row],[Mes]],'Temp 2017'!$A$1:$M$8,8,FALSE),92)</f>
        <v>123</v>
      </c>
    </row>
    <row r="103" spans="1:8">
      <c r="A103" t="s">
        <v>8</v>
      </c>
      <c r="B103" t="s">
        <v>1</v>
      </c>
      <c r="C103">
        <v>2017</v>
      </c>
      <c r="D103" t="s">
        <v>2</v>
      </c>
      <c r="E103">
        <v>15</v>
      </c>
      <c r="F103" t="s">
        <v>3</v>
      </c>
      <c r="G103" s="1">
        <v>723.05850999999996</v>
      </c>
      <c r="H103">
        <f>IFERROR(HLOOKUP(Tabla1[[#This Row],[Mes]],'Temp 2017'!$A$1:$M$8,8,FALSE),92)</f>
        <v>123</v>
      </c>
    </row>
    <row r="104" spans="1:8">
      <c r="A104" t="s">
        <v>8</v>
      </c>
      <c r="B104" t="s">
        <v>1</v>
      </c>
      <c r="C104">
        <v>2017</v>
      </c>
      <c r="D104" t="s">
        <v>2</v>
      </c>
      <c r="E104">
        <v>16</v>
      </c>
      <c r="F104" t="s">
        <v>3</v>
      </c>
      <c r="G104" s="1">
        <v>629.12809000000004</v>
      </c>
      <c r="H104">
        <f>IFERROR(HLOOKUP(Tabla1[[#This Row],[Mes]],'Temp 2017'!$A$1:$M$8,8,FALSE),92)</f>
        <v>123</v>
      </c>
    </row>
    <row r="105" spans="1:8">
      <c r="A105" t="s">
        <v>8</v>
      </c>
      <c r="B105" t="s">
        <v>1</v>
      </c>
      <c r="C105">
        <v>2017</v>
      </c>
      <c r="D105" t="s">
        <v>2</v>
      </c>
      <c r="E105">
        <v>17</v>
      </c>
      <c r="F105" t="s">
        <v>3</v>
      </c>
      <c r="G105" s="1">
        <v>515.95245999999997</v>
      </c>
      <c r="H105">
        <f>IFERROR(HLOOKUP(Tabla1[[#This Row],[Mes]],'Temp 2017'!$A$1:$M$8,8,FALSE),92)</f>
        <v>123</v>
      </c>
    </row>
    <row r="106" spans="1:8">
      <c r="A106" t="s">
        <v>8</v>
      </c>
      <c r="B106" t="s">
        <v>1</v>
      </c>
      <c r="C106">
        <v>2017</v>
      </c>
      <c r="D106" t="s">
        <v>2</v>
      </c>
      <c r="E106">
        <v>18</v>
      </c>
      <c r="F106" t="s">
        <v>3</v>
      </c>
      <c r="G106" s="1">
        <v>539.25265000000002</v>
      </c>
      <c r="H106">
        <f>IFERROR(HLOOKUP(Tabla1[[#This Row],[Mes]],'Temp 2017'!$A$1:$M$8,8,FALSE),92)</f>
        <v>123</v>
      </c>
    </row>
    <row r="107" spans="1:8">
      <c r="A107" t="s">
        <v>8</v>
      </c>
      <c r="B107" t="s">
        <v>1</v>
      </c>
      <c r="C107">
        <v>2017</v>
      </c>
      <c r="D107" t="s">
        <v>9</v>
      </c>
      <c r="E107">
        <v>19</v>
      </c>
      <c r="F107" t="s">
        <v>3</v>
      </c>
      <c r="G107" s="1">
        <v>542.58689000000004</v>
      </c>
      <c r="H107">
        <f>IFERROR(HLOOKUP(Tabla1[[#This Row],[Mes]],'Temp 2017'!$A$1:$M$8,8,FALSE),92)</f>
        <v>122</v>
      </c>
    </row>
    <row r="108" spans="1:8">
      <c r="A108" t="s">
        <v>8</v>
      </c>
      <c r="B108" t="s">
        <v>1</v>
      </c>
      <c r="C108">
        <v>2017</v>
      </c>
      <c r="D108" t="s">
        <v>10</v>
      </c>
      <c r="E108">
        <v>25</v>
      </c>
      <c r="F108" t="s">
        <v>3</v>
      </c>
      <c r="G108" s="1">
        <v>678.34640000000002</v>
      </c>
      <c r="H108">
        <f>IFERROR(HLOOKUP(Tabla1[[#This Row],[Mes]],'Temp 2017'!$A$1:$M$8,8,FALSE),92)</f>
        <v>102</v>
      </c>
    </row>
    <row r="109" spans="1:8">
      <c r="A109" t="s">
        <v>8</v>
      </c>
      <c r="B109" t="s">
        <v>1</v>
      </c>
      <c r="C109">
        <v>2017</v>
      </c>
      <c r="D109" t="s">
        <v>11</v>
      </c>
      <c r="E109">
        <v>27</v>
      </c>
      <c r="F109" t="s">
        <v>3</v>
      </c>
      <c r="G109" s="1">
        <v>508.75979999999998</v>
      </c>
      <c r="H109">
        <f>IFERROR(HLOOKUP(Tabla1[[#This Row],[Mes]],'Temp 2017'!$A$1:$M$8,8,FALSE),92)</f>
        <v>92</v>
      </c>
    </row>
    <row r="110" spans="1:8">
      <c r="A110" t="s">
        <v>8</v>
      </c>
      <c r="B110" t="s">
        <v>1</v>
      </c>
      <c r="C110">
        <v>2017</v>
      </c>
      <c r="D110" t="s">
        <v>11</v>
      </c>
      <c r="E110">
        <v>28</v>
      </c>
      <c r="F110" t="s">
        <v>3</v>
      </c>
      <c r="G110" s="1">
        <v>595.84177999999997</v>
      </c>
      <c r="H110">
        <f>IFERROR(HLOOKUP(Tabla1[[#This Row],[Mes]],'Temp 2017'!$A$1:$M$8,8,FALSE),92)</f>
        <v>92</v>
      </c>
    </row>
    <row r="111" spans="1:8">
      <c r="A111" t="s">
        <v>8</v>
      </c>
      <c r="B111" t="s">
        <v>1</v>
      </c>
      <c r="C111">
        <v>2017</v>
      </c>
      <c r="D111" t="s">
        <v>11</v>
      </c>
      <c r="E111">
        <v>29</v>
      </c>
      <c r="F111" t="s">
        <v>3</v>
      </c>
      <c r="G111" s="1">
        <v>547.97022000000004</v>
      </c>
      <c r="H111">
        <f>IFERROR(HLOOKUP(Tabla1[[#This Row],[Mes]],'Temp 2017'!$A$1:$M$8,8,FALSE),92)</f>
        <v>92</v>
      </c>
    </row>
    <row r="112" spans="1:8">
      <c r="A112" t="s">
        <v>8</v>
      </c>
      <c r="B112" t="s">
        <v>1</v>
      </c>
      <c r="C112">
        <v>2017</v>
      </c>
      <c r="D112" t="s">
        <v>11</v>
      </c>
      <c r="E112">
        <v>30</v>
      </c>
      <c r="F112" t="s">
        <v>3</v>
      </c>
      <c r="G112" s="1">
        <v>417.57560000000001</v>
      </c>
      <c r="H112">
        <f>IFERROR(HLOOKUP(Tabla1[[#This Row],[Mes]],'Temp 2017'!$A$1:$M$8,8,FALSE),92)</f>
        <v>92</v>
      </c>
    </row>
    <row r="113" spans="1:8">
      <c r="A113" t="s">
        <v>8</v>
      </c>
      <c r="B113" t="s">
        <v>1</v>
      </c>
      <c r="C113">
        <v>2017</v>
      </c>
      <c r="D113" t="s">
        <v>11</v>
      </c>
      <c r="E113">
        <v>31</v>
      </c>
      <c r="F113" t="s">
        <v>3</v>
      </c>
      <c r="G113" s="1">
        <v>450.98307999999997</v>
      </c>
      <c r="H113">
        <f>IFERROR(HLOOKUP(Tabla1[[#This Row],[Mes]],'Temp 2017'!$A$1:$M$8,8,FALSE),92)</f>
        <v>92</v>
      </c>
    </row>
    <row r="114" spans="1:8">
      <c r="A114" t="s">
        <v>8</v>
      </c>
      <c r="B114" t="s">
        <v>1</v>
      </c>
      <c r="C114">
        <v>2017</v>
      </c>
      <c r="D114" t="s">
        <v>12</v>
      </c>
      <c r="E114">
        <v>32</v>
      </c>
      <c r="F114" t="s">
        <v>3</v>
      </c>
      <c r="G114" s="1">
        <v>501.09071999999998</v>
      </c>
      <c r="H114">
        <f>IFERROR(HLOOKUP(Tabla1[[#This Row],[Mes]],'Temp 2017'!$A$1:$M$8,8,FALSE),92)</f>
        <v>84</v>
      </c>
    </row>
    <row r="115" spans="1:8">
      <c r="A115" t="s">
        <v>8</v>
      </c>
      <c r="B115" t="s">
        <v>1</v>
      </c>
      <c r="C115">
        <v>2017</v>
      </c>
      <c r="D115" t="s">
        <v>12</v>
      </c>
      <c r="E115">
        <v>33</v>
      </c>
      <c r="F115" t="s">
        <v>3</v>
      </c>
      <c r="G115" s="1">
        <v>560.71622000000002</v>
      </c>
      <c r="H115">
        <f>IFERROR(HLOOKUP(Tabla1[[#This Row],[Mes]],'Temp 2017'!$A$1:$M$8,8,FALSE),92)</f>
        <v>84</v>
      </c>
    </row>
    <row r="116" spans="1:8">
      <c r="A116" t="s">
        <v>8</v>
      </c>
      <c r="B116" t="s">
        <v>1</v>
      </c>
      <c r="C116">
        <v>2017</v>
      </c>
      <c r="D116" t="s">
        <v>12</v>
      </c>
      <c r="E116">
        <v>34</v>
      </c>
      <c r="F116" t="s">
        <v>3</v>
      </c>
      <c r="G116" s="1">
        <v>520.08127999999999</v>
      </c>
      <c r="H116">
        <f>IFERROR(HLOOKUP(Tabla1[[#This Row],[Mes]],'Temp 2017'!$A$1:$M$8,8,FALSE),92)</f>
        <v>84</v>
      </c>
    </row>
    <row r="117" spans="1:8">
      <c r="A117" t="s">
        <v>8</v>
      </c>
      <c r="B117" t="s">
        <v>1</v>
      </c>
      <c r="C117">
        <v>2017</v>
      </c>
      <c r="D117" t="s">
        <v>12</v>
      </c>
      <c r="E117">
        <v>35</v>
      </c>
      <c r="F117" t="s">
        <v>3</v>
      </c>
      <c r="G117" s="1">
        <v>541.93453999999997</v>
      </c>
      <c r="H117">
        <f>IFERROR(HLOOKUP(Tabla1[[#This Row],[Mes]],'Temp 2017'!$A$1:$M$8,8,FALSE),92)</f>
        <v>84</v>
      </c>
    </row>
    <row r="118" spans="1:8">
      <c r="A118" t="s">
        <v>8</v>
      </c>
      <c r="B118" t="s">
        <v>1</v>
      </c>
      <c r="C118">
        <v>2017</v>
      </c>
      <c r="D118" t="s">
        <v>13</v>
      </c>
      <c r="E118">
        <v>36</v>
      </c>
      <c r="F118" t="s">
        <v>3</v>
      </c>
      <c r="G118" s="1">
        <v>674.17944</v>
      </c>
      <c r="H118">
        <f>IFERROR(HLOOKUP(Tabla1[[#This Row],[Mes]],'Temp 2017'!$A$1:$M$8,8,FALSE),92)</f>
        <v>81</v>
      </c>
    </row>
    <row r="119" spans="1:8">
      <c r="A119" t="s">
        <v>8</v>
      </c>
      <c r="B119" t="s">
        <v>1</v>
      </c>
      <c r="C119">
        <v>2017</v>
      </c>
      <c r="D119" t="s">
        <v>13</v>
      </c>
      <c r="E119">
        <v>37</v>
      </c>
      <c r="F119" t="s">
        <v>3</v>
      </c>
      <c r="G119" s="1">
        <v>595.84177999999997</v>
      </c>
      <c r="H119">
        <f>IFERROR(HLOOKUP(Tabla1[[#This Row],[Mes]],'Temp 2017'!$A$1:$M$8,8,FALSE),92)</f>
        <v>81</v>
      </c>
    </row>
    <row r="120" spans="1:8">
      <c r="A120" t="s">
        <v>8</v>
      </c>
      <c r="B120" t="s">
        <v>1</v>
      </c>
      <c r="C120">
        <v>2017</v>
      </c>
      <c r="D120" t="s">
        <v>13</v>
      </c>
      <c r="E120">
        <v>38</v>
      </c>
      <c r="F120" t="s">
        <v>3</v>
      </c>
      <c r="G120" s="1">
        <v>564.85388</v>
      </c>
      <c r="H120">
        <f>IFERROR(HLOOKUP(Tabla1[[#This Row],[Mes]],'Temp 2017'!$A$1:$M$8,8,FALSE),92)</f>
        <v>81</v>
      </c>
    </row>
    <row r="121" spans="1:8">
      <c r="A121" t="s">
        <v>8</v>
      </c>
      <c r="B121" t="s">
        <v>1</v>
      </c>
      <c r="C121">
        <v>2017</v>
      </c>
      <c r="D121" t="s">
        <v>13</v>
      </c>
      <c r="E121">
        <v>39</v>
      </c>
      <c r="F121" t="s">
        <v>3</v>
      </c>
      <c r="G121" s="1">
        <v>645.54728999999998</v>
      </c>
      <c r="H121">
        <f>IFERROR(HLOOKUP(Tabla1[[#This Row],[Mes]],'Temp 2017'!$A$1:$M$8,8,FALSE),92)</f>
        <v>81</v>
      </c>
    </row>
    <row r="122" spans="1:8">
      <c r="A122" t="s">
        <v>8</v>
      </c>
      <c r="B122" t="s">
        <v>1</v>
      </c>
      <c r="C122">
        <v>2017</v>
      </c>
      <c r="D122" t="s">
        <v>14</v>
      </c>
      <c r="E122">
        <v>41</v>
      </c>
      <c r="F122" t="s">
        <v>3</v>
      </c>
      <c r="G122" s="1">
        <v>869.78722000000005</v>
      </c>
      <c r="H122">
        <f>IFERROR(HLOOKUP(Tabla1[[#This Row],[Mes]],'Temp 2017'!$A$1:$M$8,8,FALSE),92)</f>
        <v>125</v>
      </c>
    </row>
    <row r="123" spans="1:8">
      <c r="A123" t="s">
        <v>8</v>
      </c>
      <c r="B123" t="s">
        <v>1</v>
      </c>
      <c r="C123">
        <v>2017</v>
      </c>
      <c r="D123" t="s">
        <v>14</v>
      </c>
      <c r="E123">
        <v>42</v>
      </c>
      <c r="F123" t="s">
        <v>3</v>
      </c>
      <c r="G123" s="1">
        <v>806.93412000000001</v>
      </c>
      <c r="H123">
        <f>IFERROR(HLOOKUP(Tabla1[[#This Row],[Mes]],'Temp 2017'!$A$1:$M$8,8,FALSE),92)</f>
        <v>125</v>
      </c>
    </row>
    <row r="124" spans="1:8">
      <c r="A124" t="s">
        <v>8</v>
      </c>
      <c r="B124" t="s">
        <v>1</v>
      </c>
      <c r="C124">
        <v>2017</v>
      </c>
      <c r="D124" t="s">
        <v>14</v>
      </c>
      <c r="E124">
        <v>43</v>
      </c>
      <c r="F124" t="s">
        <v>3</v>
      </c>
      <c r="G124" s="1">
        <v>903.22423000000003</v>
      </c>
      <c r="H124">
        <f>IFERROR(HLOOKUP(Tabla1[[#This Row],[Mes]],'Temp 2017'!$A$1:$M$8,8,FALSE),92)</f>
        <v>125</v>
      </c>
    </row>
    <row r="125" spans="1:8">
      <c r="A125" t="s">
        <v>8</v>
      </c>
      <c r="B125" t="s">
        <v>1</v>
      </c>
      <c r="C125">
        <v>2017</v>
      </c>
      <c r="D125" t="s">
        <v>14</v>
      </c>
      <c r="E125">
        <v>44</v>
      </c>
      <c r="F125" t="s">
        <v>3</v>
      </c>
      <c r="G125" s="1">
        <v>1252.0474999999999</v>
      </c>
      <c r="H125">
        <f>IFERROR(HLOOKUP(Tabla1[[#This Row],[Mes]],'Temp 2017'!$A$1:$M$8,8,FALSE),92)</f>
        <v>125</v>
      </c>
    </row>
    <row r="126" spans="1:8">
      <c r="A126" t="s">
        <v>8</v>
      </c>
      <c r="B126" t="s">
        <v>1</v>
      </c>
      <c r="C126">
        <v>2017</v>
      </c>
      <c r="D126" t="s">
        <v>15</v>
      </c>
      <c r="E126">
        <v>45</v>
      </c>
      <c r="F126" t="s">
        <v>3</v>
      </c>
      <c r="G126" s="1">
        <v>1348.3588999999999</v>
      </c>
      <c r="H126">
        <f>IFERROR(HLOOKUP(Tabla1[[#This Row],[Mes]],'Temp 2017'!$A$1:$M$8,8,FALSE),92)</f>
        <v>99</v>
      </c>
    </row>
    <row r="127" spans="1:8">
      <c r="A127" t="s">
        <v>8</v>
      </c>
      <c r="B127" t="s">
        <v>1</v>
      </c>
      <c r="C127">
        <v>2017</v>
      </c>
      <c r="D127" t="s">
        <v>16</v>
      </c>
      <c r="E127">
        <v>49</v>
      </c>
      <c r="F127" t="s">
        <v>3</v>
      </c>
      <c r="G127" s="1">
        <v>1078.5053</v>
      </c>
      <c r="H127">
        <f>IFERROR(HLOOKUP(Tabla1[[#This Row],[Mes]],'Temp 2017'!$A$1:$M$8,8,FALSE),92)</f>
        <v>47</v>
      </c>
    </row>
    <row r="128" spans="1:8">
      <c r="A128" t="s">
        <v>8</v>
      </c>
      <c r="B128" t="s">
        <v>1</v>
      </c>
      <c r="C128">
        <v>2017</v>
      </c>
      <c r="D128" t="s">
        <v>16</v>
      </c>
      <c r="E128">
        <v>50</v>
      </c>
      <c r="F128" t="s">
        <v>3</v>
      </c>
      <c r="G128" s="1">
        <v>839.57261000000005</v>
      </c>
      <c r="H128">
        <f>IFERROR(HLOOKUP(Tabla1[[#This Row],[Mes]],'Temp 2017'!$A$1:$M$8,8,FALSE),92)</f>
        <v>47</v>
      </c>
    </row>
    <row r="129" spans="1:8">
      <c r="A129" t="s">
        <v>8</v>
      </c>
      <c r="B129" t="s">
        <v>1</v>
      </c>
      <c r="C129">
        <v>2017</v>
      </c>
      <c r="D129" t="s">
        <v>16</v>
      </c>
      <c r="E129">
        <v>51</v>
      </c>
      <c r="F129" t="s">
        <v>3</v>
      </c>
      <c r="G129" s="1">
        <v>887.62752999999998</v>
      </c>
      <c r="H129">
        <f>IFERROR(HLOOKUP(Tabla1[[#This Row],[Mes]],'Temp 2017'!$A$1:$M$8,8,FALSE),92)</f>
        <v>47</v>
      </c>
    </row>
    <row r="130" spans="1:8">
      <c r="A130" t="s">
        <v>8</v>
      </c>
      <c r="B130" t="s">
        <v>1</v>
      </c>
      <c r="C130">
        <v>2017</v>
      </c>
      <c r="D130" t="s">
        <v>16</v>
      </c>
      <c r="E130">
        <v>52</v>
      </c>
      <c r="F130" t="s">
        <v>3</v>
      </c>
      <c r="G130" s="1">
        <v>921.65425000000005</v>
      </c>
      <c r="H130">
        <f>IFERROR(HLOOKUP(Tabla1[[#This Row],[Mes]],'Temp 2017'!$A$1:$M$8,8,FALSE),92)</f>
        <v>47</v>
      </c>
    </row>
  </sheetData>
  <mergeCells count="3">
    <mergeCell ref="J2:L2"/>
    <mergeCell ref="J17:L17"/>
    <mergeCell ref="J33:L3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51"/>
  <sheetViews>
    <sheetView topLeftCell="A31" workbookViewId="0">
      <selection activeCell="B49" activeCellId="11" sqref="B6 B10 B14 B18 B22 B25 B29 B33 B37 B41 B45 B49"/>
    </sheetView>
  </sheetViews>
  <sheetFormatPr baseColWidth="10" defaultRowHeight="15"/>
  <cols>
    <col min="1" max="1" width="17.5703125" customWidth="1"/>
    <col min="2" max="2" width="23.85546875" bestFit="1" customWidth="1"/>
    <col min="3" max="3" width="29.7109375" bestFit="1" customWidth="1"/>
    <col min="4" max="4" width="23.85546875" bestFit="1" customWidth="1"/>
    <col min="5" max="5" width="29.7109375" bestFit="1" customWidth="1"/>
    <col min="6" max="6" width="23.85546875" customWidth="1"/>
    <col min="7" max="7" width="29.7109375" customWidth="1"/>
    <col min="8" max="8" width="28.85546875" customWidth="1"/>
    <col min="9" max="9" width="34.7109375" customWidth="1"/>
    <col min="10" max="10" width="11" customWidth="1"/>
    <col min="11" max="11" width="10.7109375" customWidth="1"/>
    <col min="12" max="12" width="10" customWidth="1"/>
    <col min="13" max="13" width="13.28515625" bestFit="1" customWidth="1"/>
    <col min="14" max="14" width="11.85546875" bestFit="1" customWidth="1"/>
    <col min="15" max="17" width="11" customWidth="1"/>
    <col min="18" max="18" width="10" customWidth="1"/>
    <col min="19" max="21" width="11" customWidth="1"/>
    <col min="22" max="22" width="11.28515625" customWidth="1"/>
    <col min="23" max="25" width="11" customWidth="1"/>
    <col min="26" max="26" width="14.85546875" bestFit="1" customWidth="1"/>
    <col min="27" max="30" width="11" customWidth="1"/>
    <col min="31" max="31" width="10" customWidth="1"/>
    <col min="32" max="32" width="9" customWidth="1"/>
    <col min="33" max="34" width="11" customWidth="1"/>
    <col min="35" max="35" width="11.28515625" customWidth="1"/>
    <col min="36" max="36" width="11" customWidth="1"/>
    <col min="37" max="37" width="10.7109375" customWidth="1"/>
    <col min="38" max="38" width="11" customWidth="1"/>
    <col min="39" max="39" width="12" bestFit="1" customWidth="1"/>
    <col min="40" max="40" width="12.5703125" bestFit="1" customWidth="1"/>
  </cols>
  <sheetData>
    <row r="3" spans="1:2">
      <c r="A3" s="20" t="s">
        <v>103</v>
      </c>
      <c r="B3" t="s">
        <v>104</v>
      </c>
    </row>
    <row r="4" spans="1:2">
      <c r="A4" s="21" t="s">
        <v>4</v>
      </c>
      <c r="B4" s="22">
        <v>508.09159800000009</v>
      </c>
    </row>
    <row r="5" spans="1:2">
      <c r="A5" s="23" t="s">
        <v>0</v>
      </c>
      <c r="B5" s="22">
        <v>523.85881800000004</v>
      </c>
    </row>
    <row r="6" spans="1:2">
      <c r="A6" s="23" t="s">
        <v>7</v>
      </c>
      <c r="B6" s="22">
        <v>477.44350000000003</v>
      </c>
    </row>
    <row r="7" spans="1:2">
      <c r="A7" s="23" t="s">
        <v>8</v>
      </c>
      <c r="B7" s="22">
        <v>522.97247600000003</v>
      </c>
    </row>
    <row r="8" spans="1:2">
      <c r="A8" s="21" t="s">
        <v>5</v>
      </c>
      <c r="B8" s="22">
        <v>506.13273416666658</v>
      </c>
    </row>
    <row r="9" spans="1:2">
      <c r="A9" s="23" t="s">
        <v>0</v>
      </c>
      <c r="B9" s="22">
        <v>531.6905099999999</v>
      </c>
    </row>
    <row r="10" spans="1:2">
      <c r="A10" s="23" t="s">
        <v>7</v>
      </c>
      <c r="B10" s="22">
        <v>480.60359500000004</v>
      </c>
    </row>
    <row r="11" spans="1:2">
      <c r="A11" s="23" t="s">
        <v>8</v>
      </c>
      <c r="B11" s="22">
        <v>506.10409750000002</v>
      </c>
    </row>
    <row r="12" spans="1:2">
      <c r="A12" s="21" t="s">
        <v>6</v>
      </c>
      <c r="B12" s="22">
        <v>582.94089666666662</v>
      </c>
    </row>
    <row r="13" spans="1:2">
      <c r="A13" s="23" t="s">
        <v>0</v>
      </c>
      <c r="B13" s="22">
        <v>569.13819250000006</v>
      </c>
    </row>
    <row r="14" spans="1:2">
      <c r="A14" s="23" t="s">
        <v>7</v>
      </c>
      <c r="B14" s="22">
        <v>571.02088249999997</v>
      </c>
    </row>
    <row r="15" spans="1:2">
      <c r="A15" s="23" t="s">
        <v>8</v>
      </c>
      <c r="B15" s="22">
        <v>608.66361499999994</v>
      </c>
    </row>
    <row r="16" spans="1:2">
      <c r="A16" s="21" t="s">
        <v>2</v>
      </c>
      <c r="B16" s="22">
        <v>589.20684000000006</v>
      </c>
    </row>
    <row r="17" spans="1:2">
      <c r="A17" s="23" t="s">
        <v>0</v>
      </c>
      <c r="B17" s="22">
        <v>594.14188999999988</v>
      </c>
    </row>
    <row r="18" spans="1:2">
      <c r="A18" s="23" t="s">
        <v>7</v>
      </c>
      <c r="B18" s="22">
        <v>583.52215000000001</v>
      </c>
    </row>
    <row r="19" spans="1:2">
      <c r="A19" s="23" t="s">
        <v>8</v>
      </c>
      <c r="B19" s="22">
        <v>590.94349</v>
      </c>
    </row>
    <row r="20" spans="1:2">
      <c r="A20" s="21" t="s">
        <v>9</v>
      </c>
      <c r="B20" s="22">
        <v>629.18106333333333</v>
      </c>
    </row>
    <row r="21" spans="1:2">
      <c r="A21" s="23" t="s">
        <v>0</v>
      </c>
      <c r="B21" s="22">
        <v>497.02330999999998</v>
      </c>
    </row>
    <row r="22" spans="1:2">
      <c r="A22" s="23" t="s">
        <v>7</v>
      </c>
      <c r="B22" s="22">
        <v>847.93299000000002</v>
      </c>
    </row>
    <row r="23" spans="1:2">
      <c r="A23" s="23" t="s">
        <v>8</v>
      </c>
      <c r="B23" s="22">
        <v>542.58689000000004</v>
      </c>
    </row>
    <row r="24" spans="1:2">
      <c r="A24" s="21" t="s">
        <v>10</v>
      </c>
      <c r="B24" s="22">
        <v>862.64682599999992</v>
      </c>
    </row>
    <row r="25" spans="1:2">
      <c r="A25" s="23" t="s">
        <v>7</v>
      </c>
      <c r="B25" s="22">
        <v>908.72193249999987</v>
      </c>
    </row>
    <row r="26" spans="1:2">
      <c r="A26" s="23" t="s">
        <v>8</v>
      </c>
      <c r="B26" s="22">
        <v>678.34640000000002</v>
      </c>
    </row>
    <row r="27" spans="1:2">
      <c r="A27" s="21" t="s">
        <v>11</v>
      </c>
      <c r="B27" s="22">
        <v>536.76400642857141</v>
      </c>
    </row>
    <row r="28" spans="1:2">
      <c r="A28" s="23" t="s">
        <v>0</v>
      </c>
      <c r="B28" s="22">
        <v>562.47751500000004</v>
      </c>
    </row>
    <row r="29" spans="1:2">
      <c r="A29" s="23" t="s">
        <v>7</v>
      </c>
      <c r="B29" s="22">
        <v>548.73110999999994</v>
      </c>
    </row>
    <row r="30" spans="1:2">
      <c r="A30" s="23" t="s">
        <v>8</v>
      </c>
      <c r="B30" s="22">
        <v>504.22609600000004</v>
      </c>
    </row>
    <row r="31" spans="1:2">
      <c r="A31" s="21" t="s">
        <v>12</v>
      </c>
      <c r="B31" s="22">
        <v>562.45399083333336</v>
      </c>
    </row>
    <row r="32" spans="1:2">
      <c r="A32" s="23" t="s">
        <v>0</v>
      </c>
      <c r="B32" s="22">
        <v>609.51082499999995</v>
      </c>
    </row>
    <row r="33" spans="1:2">
      <c r="A33" s="23" t="s">
        <v>7</v>
      </c>
      <c r="B33" s="22">
        <v>546.89545750000002</v>
      </c>
    </row>
    <row r="34" spans="1:2">
      <c r="A34" s="23" t="s">
        <v>8</v>
      </c>
      <c r="B34" s="22">
        <v>530.95569</v>
      </c>
    </row>
    <row r="35" spans="1:2">
      <c r="A35" s="21" t="s">
        <v>13</v>
      </c>
      <c r="B35" s="22">
        <v>634.5541741666666</v>
      </c>
    </row>
    <row r="36" spans="1:2">
      <c r="A36" s="23" t="s">
        <v>0</v>
      </c>
      <c r="B36" s="22">
        <v>701.63590249999993</v>
      </c>
    </row>
    <row r="37" spans="1:2">
      <c r="A37" s="23" t="s">
        <v>7</v>
      </c>
      <c r="B37" s="22">
        <v>581.92102249999994</v>
      </c>
    </row>
    <row r="38" spans="1:2">
      <c r="A38" s="23" t="s">
        <v>8</v>
      </c>
      <c r="B38" s="22">
        <v>620.10559750000004</v>
      </c>
    </row>
    <row r="39" spans="1:2">
      <c r="A39" s="21" t="s">
        <v>14</v>
      </c>
      <c r="B39" s="22">
        <v>879.40773642857152</v>
      </c>
    </row>
    <row r="40" spans="1:2">
      <c r="A40" s="23" t="s">
        <v>0</v>
      </c>
      <c r="B40" s="22">
        <v>906.39095599999996</v>
      </c>
    </row>
    <row r="41" spans="1:2">
      <c r="A41" s="23" t="s">
        <v>7</v>
      </c>
      <c r="B41" s="22">
        <v>789.55209200000013</v>
      </c>
    </row>
    <row r="42" spans="1:2">
      <c r="A42" s="23" t="s">
        <v>8</v>
      </c>
      <c r="B42" s="22">
        <v>957.99826749999988</v>
      </c>
    </row>
    <row r="43" spans="1:2">
      <c r="A43" s="21" t="s">
        <v>15</v>
      </c>
      <c r="B43" s="22">
        <v>1067.2866766666668</v>
      </c>
    </row>
    <row r="44" spans="1:2">
      <c r="A44" s="23" t="s">
        <v>0</v>
      </c>
      <c r="B44" s="22">
        <v>1122.5523000000001</v>
      </c>
    </row>
    <row r="45" spans="1:2">
      <c r="A45" s="23" t="s">
        <v>7</v>
      </c>
      <c r="B45" s="22">
        <v>983.20221500000002</v>
      </c>
    </row>
    <row r="46" spans="1:2">
      <c r="A46" s="23" t="s">
        <v>8</v>
      </c>
      <c r="B46" s="22">
        <v>1348.3588999999999</v>
      </c>
    </row>
    <row r="47" spans="1:2">
      <c r="A47" s="21" t="s">
        <v>16</v>
      </c>
      <c r="B47" s="22">
        <v>999.35197299999982</v>
      </c>
    </row>
    <row r="48" spans="1:2">
      <c r="A48" s="23" t="s">
        <v>0</v>
      </c>
      <c r="B48" s="22">
        <v>1108.97515</v>
      </c>
    </row>
    <row r="49" spans="1:2">
      <c r="A49" s="23" t="s">
        <v>7</v>
      </c>
      <c r="B49" s="22">
        <v>1012.0524349999999</v>
      </c>
    </row>
    <row r="50" spans="1:2">
      <c r="A50" s="23" t="s">
        <v>8</v>
      </c>
      <c r="B50" s="22">
        <v>931.83992249999994</v>
      </c>
    </row>
    <row r="51" spans="1:2">
      <c r="A51" s="21" t="s">
        <v>102</v>
      </c>
      <c r="B51" s="22">
        <v>664.55560302325637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"/>
  <sheetViews>
    <sheetView workbookViewId="0">
      <selection activeCell="E16" sqref="E16"/>
    </sheetView>
  </sheetViews>
  <sheetFormatPr baseColWidth="10" defaultRowHeight="15"/>
  <sheetData>
    <row r="1" spans="1:13" ht="15.75" thickBot="1">
      <c r="A1" s="6"/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31</v>
      </c>
      <c r="H1" s="7" t="s">
        <v>37</v>
      </c>
      <c r="I1" s="7" t="s">
        <v>32</v>
      </c>
      <c r="J1" s="7" t="s">
        <v>33</v>
      </c>
      <c r="K1" s="7" t="s">
        <v>34</v>
      </c>
      <c r="L1" s="7" t="s">
        <v>35</v>
      </c>
      <c r="M1" s="8" t="s">
        <v>36</v>
      </c>
    </row>
    <row r="2" spans="1:13" ht="24" thickTop="1" thickBot="1">
      <c r="A2" s="9" t="s">
        <v>38</v>
      </c>
      <c r="B2" s="3" t="s">
        <v>39</v>
      </c>
      <c r="C2" s="3" t="s">
        <v>40</v>
      </c>
      <c r="D2" s="3" t="s">
        <v>41</v>
      </c>
      <c r="E2" s="3" t="s">
        <v>42</v>
      </c>
      <c r="F2" s="3" t="s">
        <v>43</v>
      </c>
      <c r="G2" s="4" t="s">
        <v>44</v>
      </c>
      <c r="H2" s="4" t="s">
        <v>45</v>
      </c>
      <c r="I2" s="4" t="s">
        <v>46</v>
      </c>
      <c r="J2" s="4" t="s">
        <v>47</v>
      </c>
      <c r="K2" s="3" t="s">
        <v>39</v>
      </c>
      <c r="L2" s="3" t="s">
        <v>48</v>
      </c>
      <c r="M2" s="10" t="s">
        <v>49</v>
      </c>
    </row>
    <row r="3" spans="1:13" ht="23.25" thickBot="1">
      <c r="A3" s="9" t="s">
        <v>50</v>
      </c>
      <c r="B3" s="4" t="s">
        <v>51</v>
      </c>
      <c r="C3" s="4" t="s">
        <v>52</v>
      </c>
      <c r="D3" s="4" t="s">
        <v>53</v>
      </c>
      <c r="E3" s="4" t="s">
        <v>54</v>
      </c>
      <c r="F3" s="4">
        <v>11</v>
      </c>
      <c r="G3" s="4" t="s">
        <v>53</v>
      </c>
      <c r="H3" s="4">
        <v>10</v>
      </c>
      <c r="I3" s="4">
        <v>10</v>
      </c>
      <c r="J3" s="4" t="s">
        <v>55</v>
      </c>
      <c r="K3" s="4" t="s">
        <v>56</v>
      </c>
      <c r="L3" s="4" t="s">
        <v>56</v>
      </c>
      <c r="M3" s="11" t="s">
        <v>57</v>
      </c>
    </row>
    <row r="4" spans="1:13" ht="23.25" thickBot="1">
      <c r="A4" s="9" t="s">
        <v>58</v>
      </c>
      <c r="B4" s="5" t="s">
        <v>59</v>
      </c>
      <c r="C4" s="5">
        <v>22</v>
      </c>
      <c r="D4" s="5">
        <v>22</v>
      </c>
      <c r="E4" s="5">
        <v>21</v>
      </c>
      <c r="F4" s="5" t="s">
        <v>60</v>
      </c>
      <c r="G4" s="3" t="s">
        <v>61</v>
      </c>
      <c r="H4" s="3" t="s">
        <v>62</v>
      </c>
      <c r="I4" s="3" t="s">
        <v>63</v>
      </c>
      <c r="J4" s="5" t="s">
        <v>64</v>
      </c>
      <c r="K4" s="5" t="s">
        <v>60</v>
      </c>
      <c r="L4" s="5" t="s">
        <v>65</v>
      </c>
      <c r="M4" s="12" t="s">
        <v>66</v>
      </c>
    </row>
    <row r="5" spans="1:13" ht="23.25" thickBot="1">
      <c r="A5" s="9" t="s">
        <v>67</v>
      </c>
      <c r="B5" s="3" t="s">
        <v>68</v>
      </c>
      <c r="C5" s="3" t="s">
        <v>69</v>
      </c>
      <c r="D5" s="3" t="s">
        <v>70</v>
      </c>
      <c r="E5" s="3" t="s">
        <v>71</v>
      </c>
      <c r="F5" s="3" t="s">
        <v>72</v>
      </c>
      <c r="G5" s="4" t="s">
        <v>73</v>
      </c>
      <c r="H5" s="4" t="s">
        <v>74</v>
      </c>
      <c r="I5" s="4" t="s">
        <v>75</v>
      </c>
      <c r="J5" s="4" t="s">
        <v>76</v>
      </c>
      <c r="K5" s="3" t="s">
        <v>68</v>
      </c>
      <c r="L5" s="3" t="s">
        <v>77</v>
      </c>
      <c r="M5" s="10" t="s">
        <v>78</v>
      </c>
    </row>
    <row r="6" spans="1:13" ht="23.25" thickBot="1">
      <c r="A6" s="9" t="s">
        <v>79</v>
      </c>
      <c r="B6" s="4" t="s">
        <v>80</v>
      </c>
      <c r="C6" s="4" t="s">
        <v>81</v>
      </c>
      <c r="D6" s="4" t="s">
        <v>82</v>
      </c>
      <c r="E6" s="4" t="s">
        <v>83</v>
      </c>
      <c r="F6" s="4" t="s">
        <v>84</v>
      </c>
      <c r="G6" s="4" t="s">
        <v>82</v>
      </c>
      <c r="H6" s="4" t="s">
        <v>85</v>
      </c>
      <c r="I6" s="4" t="s">
        <v>85</v>
      </c>
      <c r="J6" s="4" t="s">
        <v>86</v>
      </c>
      <c r="K6" s="4" t="s">
        <v>87</v>
      </c>
      <c r="L6" s="4" t="s">
        <v>87</v>
      </c>
      <c r="M6" s="11" t="s">
        <v>88</v>
      </c>
    </row>
    <row r="7" spans="1:13" ht="23.25" thickBot="1">
      <c r="A7" s="9" t="s">
        <v>89</v>
      </c>
      <c r="B7" s="5" t="s">
        <v>90</v>
      </c>
      <c r="C7" s="5" t="s">
        <v>91</v>
      </c>
      <c r="D7" s="5" t="s">
        <v>91</v>
      </c>
      <c r="E7" s="5" t="s">
        <v>92</v>
      </c>
      <c r="F7" s="5" t="s">
        <v>93</v>
      </c>
      <c r="G7" s="3" t="s">
        <v>94</v>
      </c>
      <c r="H7" s="3" t="s">
        <v>95</v>
      </c>
      <c r="I7" s="3" t="s">
        <v>96</v>
      </c>
      <c r="J7" s="5" t="s">
        <v>97</v>
      </c>
      <c r="K7" s="5" t="s">
        <v>93</v>
      </c>
      <c r="L7" s="5" t="s">
        <v>98</v>
      </c>
      <c r="M7" s="12" t="s">
        <v>99</v>
      </c>
    </row>
    <row r="8" spans="1:13" ht="22.5">
      <c r="A8" s="13" t="s">
        <v>100</v>
      </c>
      <c r="B8" s="14">
        <v>24</v>
      </c>
      <c r="C8" s="14">
        <v>34</v>
      </c>
      <c r="D8" s="15">
        <v>59</v>
      </c>
      <c r="E8" s="16">
        <v>123</v>
      </c>
      <c r="F8" s="16">
        <v>122</v>
      </c>
      <c r="G8" s="16">
        <v>102</v>
      </c>
      <c r="H8" s="17">
        <v>92</v>
      </c>
      <c r="I8" s="17">
        <v>84</v>
      </c>
      <c r="J8" s="17">
        <v>81</v>
      </c>
      <c r="K8" s="16">
        <v>125</v>
      </c>
      <c r="L8" s="17">
        <v>99</v>
      </c>
      <c r="M8" s="18">
        <v>47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Promedio precios ciudad-mes</vt:lpstr>
      <vt:lpstr>Temp 2017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Juan David Orozco</cp:lastModifiedBy>
  <dcterms:created xsi:type="dcterms:W3CDTF">2018-05-11T02:09:16Z</dcterms:created>
  <dcterms:modified xsi:type="dcterms:W3CDTF">2018-05-11T04:22:57Z</dcterms:modified>
</cp:coreProperties>
</file>