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wnloads/"/>
    </mc:Choice>
  </mc:AlternateContent>
  <xr:revisionPtr revIDLastSave="0" documentId="8_{2AB6DB58-7D85-3C4F-8C44-7C60373A4F9D}" xr6:coauthVersionLast="47" xr6:coauthVersionMax="47" xr10:uidLastSave="{00000000-0000-0000-0000-000000000000}"/>
  <bookViews>
    <workbookView xWindow="11580" yWindow="500" windowWidth="27640" windowHeight="15300" xr2:uid="{6238C0B5-C203-8140-9B0F-D1E472EBC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21" i="1"/>
  <c r="D20" i="1"/>
  <c r="D19" i="1"/>
  <c r="D12" i="1"/>
  <c r="D8" i="1"/>
  <c r="G6" i="1" s="1"/>
  <c r="H6" i="1" l="1"/>
  <c r="I6" i="1" s="1"/>
  <c r="G7" i="1"/>
  <c r="G8" i="1" s="1"/>
  <c r="H8" i="1"/>
  <c r="I8" i="1" s="1"/>
  <c r="G9" i="1"/>
  <c r="H9" i="1" s="1"/>
  <c r="I9" i="1" s="1"/>
  <c r="H7" i="1"/>
  <c r="I7" i="1" s="1"/>
  <c r="G10" i="1" l="1"/>
  <c r="H10" i="1"/>
  <c r="I10" i="1" s="1"/>
  <c r="G11" i="1"/>
  <c r="G12" i="1" l="1"/>
  <c r="H11" i="1"/>
  <c r="I11" i="1" s="1"/>
  <c r="H12" i="1" l="1"/>
  <c r="I12" i="1" s="1"/>
  <c r="G13" i="1"/>
  <c r="H13" i="1" l="1"/>
  <c r="I13" i="1" s="1"/>
  <c r="G14" i="1"/>
  <c r="H14" i="1" l="1"/>
  <c r="I14" i="1" s="1"/>
  <c r="G15" i="1"/>
  <c r="H15" i="1" l="1"/>
  <c r="I15" i="1" s="1"/>
  <c r="G16" i="1"/>
  <c r="G17" i="1" l="1"/>
  <c r="H16" i="1"/>
  <c r="I16" i="1" s="1"/>
  <c r="H17" i="1" l="1"/>
  <c r="I17" i="1" s="1"/>
  <c r="G18" i="1"/>
  <c r="H18" i="1" l="1"/>
  <c r="I18" i="1" s="1"/>
  <c r="G19" i="1"/>
  <c r="H19" i="1" l="1"/>
  <c r="I19" i="1" s="1"/>
  <c r="G20" i="1"/>
  <c r="H20" i="1" l="1"/>
  <c r="I20" i="1" s="1"/>
  <c r="G21" i="1"/>
  <c r="G22" i="1" l="1"/>
  <c r="H21" i="1"/>
  <c r="I21" i="1" s="1"/>
  <c r="H22" i="1" l="1"/>
  <c r="I22" i="1" s="1"/>
  <c r="G23" i="1"/>
  <c r="G24" i="1" l="1"/>
  <c r="H23" i="1"/>
  <c r="I23" i="1" s="1"/>
  <c r="H24" i="1" l="1"/>
  <c r="I24" i="1" s="1"/>
  <c r="G25" i="1"/>
  <c r="H25" i="1" l="1"/>
  <c r="I25" i="1" s="1"/>
  <c r="G26" i="1"/>
  <c r="G27" i="1" l="1"/>
  <c r="H26" i="1"/>
  <c r="I26" i="1" s="1"/>
  <c r="G28" i="1" l="1"/>
  <c r="H27" i="1"/>
  <c r="I27" i="1" s="1"/>
  <c r="H28" i="1" l="1"/>
  <c r="I28" i="1" s="1"/>
  <c r="G29" i="1"/>
  <c r="H29" i="1" l="1"/>
  <c r="I29" i="1" s="1"/>
  <c r="G30" i="1"/>
  <c r="H30" i="1" s="1"/>
  <c r="I30" i="1" s="1"/>
</calcChain>
</file>

<file path=xl/sharedStrings.xml><?xml version="1.0" encoding="utf-8"?>
<sst xmlns="http://schemas.openxmlformats.org/spreadsheetml/2006/main" count="31" uniqueCount="29">
  <si>
    <t>Clients</t>
  </si>
  <si>
    <t>Orders / Client</t>
  </si>
  <si>
    <t>Transactions</t>
  </si>
  <si>
    <t>Avg Order Values</t>
  </si>
  <si>
    <t>Avg Lifetime</t>
  </si>
  <si>
    <t>Number of clients</t>
  </si>
  <si>
    <t>Avg Orders per Client</t>
  </si>
  <si>
    <t>Number of transactions</t>
  </si>
  <si>
    <t>Profit after COGS</t>
  </si>
  <si>
    <t>Gross Margin %</t>
  </si>
  <si>
    <t>Churn %</t>
  </si>
  <si>
    <t>Pct people cancel each month</t>
  </si>
  <si>
    <t>Avg Cost per Order/Subscription</t>
  </si>
  <si>
    <t>1 divided by Churn Rate</t>
  </si>
  <si>
    <t>Revenue</t>
  </si>
  <si>
    <t>(Transactions * Avg Order Value * Gross Margin * Avg Lifetime) / Clientes</t>
  </si>
  <si>
    <t>Months</t>
  </si>
  <si>
    <t>Gross Profit</t>
  </si>
  <si>
    <t>Formula approach</t>
  </si>
  <si>
    <t>Profit</t>
  </si>
  <si>
    <t>Profit provided by cohort of clients</t>
  </si>
  <si>
    <t>Number of clients in the cohort</t>
  </si>
  <si>
    <t>Customer Lifetime Value CLTV</t>
  </si>
  <si>
    <t>Month by Month analysis. Manual approach</t>
  </si>
  <si>
    <t>CLTV</t>
  </si>
  <si>
    <t>Profit / Clients</t>
  </si>
  <si>
    <t>Conclusion</t>
  </si>
  <si>
    <t>Each customer will bring in average $59.56 in profit</t>
  </si>
  <si>
    <t>CAC should be lower than LTV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</si>
</sst>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4" formatCode="[$$-409]#,##0.00"/>
    <numFmt numFmtId="176" formatCode="[$$-409]#,##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74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4" fontId="0" fillId="2" borderId="0" xfId="0" applyNumberFormat="1" applyFill="1"/>
    <xf numFmtId="174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15D4-657E-FC43-9051-7028CCF0EA6A}">
  <dimension ref="B2:I30"/>
  <sheetViews>
    <sheetView tabSelected="1" workbookViewId="0">
      <selection activeCell="D28" sqref="D28"/>
    </sheetView>
  </sheetViews>
  <sheetFormatPr baseColWidth="10" defaultRowHeight="16" x14ac:dyDescent="0.2"/>
  <cols>
    <col min="2" max="2" width="18.5" customWidth="1"/>
    <col min="3" max="3" width="30.1640625" customWidth="1"/>
    <col min="4" max="4" width="11.33203125" customWidth="1"/>
    <col min="5" max="5" width="6.1640625" customWidth="1"/>
    <col min="7" max="7" width="11.6640625" customWidth="1"/>
  </cols>
  <sheetData>
    <row r="2" spans="2:9" x14ac:dyDescent="0.2">
      <c r="B2" t="s">
        <v>18</v>
      </c>
    </row>
    <row r="4" spans="2:9" ht="48" customHeight="1" x14ac:dyDescent="0.2">
      <c r="B4" s="7" t="s">
        <v>22</v>
      </c>
      <c r="C4" s="6" t="s">
        <v>15</v>
      </c>
      <c r="D4" s="9">
        <f>D8*D9*D10*D12/D6</f>
        <v>59.558823529411761</v>
      </c>
    </row>
    <row r="5" spans="2:9" x14ac:dyDescent="0.2">
      <c r="F5" t="s">
        <v>16</v>
      </c>
      <c r="G5" t="s">
        <v>2</v>
      </c>
      <c r="H5" t="s">
        <v>14</v>
      </c>
      <c r="I5" t="s">
        <v>17</v>
      </c>
    </row>
    <row r="6" spans="2:9" x14ac:dyDescent="0.2">
      <c r="B6" t="s">
        <v>0</v>
      </c>
      <c r="C6" t="s">
        <v>5</v>
      </c>
      <c r="D6">
        <v>730</v>
      </c>
      <c r="F6">
        <v>0</v>
      </c>
      <c r="G6" s="2">
        <f>D8</f>
        <v>985.50000000000011</v>
      </c>
      <c r="H6" s="4">
        <f>G6*$D$9</f>
        <v>24637.500000000004</v>
      </c>
      <c r="I6" s="4">
        <f>H6*$D$10</f>
        <v>14782.500000000002</v>
      </c>
    </row>
    <row r="7" spans="2:9" x14ac:dyDescent="0.2">
      <c r="B7" t="s">
        <v>1</v>
      </c>
      <c r="C7" t="s">
        <v>6</v>
      </c>
      <c r="D7">
        <v>1.35</v>
      </c>
      <c r="F7">
        <v>1</v>
      </c>
      <c r="G7" s="2">
        <f>G6*(1-$D$11)</f>
        <v>650.42999999999995</v>
      </c>
      <c r="H7" s="4">
        <f>G7*$D$9</f>
        <v>16260.749999999998</v>
      </c>
      <c r="I7" s="4">
        <f>H7*$D$10</f>
        <v>9756.4499999999989</v>
      </c>
    </row>
    <row r="8" spans="2:9" x14ac:dyDescent="0.2">
      <c r="B8" t="s">
        <v>2</v>
      </c>
      <c r="C8" t="s">
        <v>7</v>
      </c>
      <c r="D8" s="2">
        <f>+D6*D7</f>
        <v>985.50000000000011</v>
      </c>
      <c r="F8">
        <v>2</v>
      </c>
      <c r="G8" s="2">
        <f>G7*(1-$D$11)</f>
        <v>429.28379999999993</v>
      </c>
      <c r="H8" s="4">
        <f>G8*$D$9</f>
        <v>10732.094999999998</v>
      </c>
      <c r="I8" s="4">
        <f>H8*$D$10</f>
        <v>6439.2569999999987</v>
      </c>
    </row>
    <row r="9" spans="2:9" x14ac:dyDescent="0.2">
      <c r="B9" t="s">
        <v>3</v>
      </c>
      <c r="C9" t="s">
        <v>12</v>
      </c>
      <c r="D9" s="5">
        <v>25</v>
      </c>
      <c r="F9">
        <v>3</v>
      </c>
      <c r="G9" s="2">
        <f t="shared" ref="G9:G18" si="0">G8*(1-$D$11)</f>
        <v>283.3273079999999</v>
      </c>
      <c r="H9" s="4">
        <f t="shared" ref="H9:H30" si="1">G9*$D$9</f>
        <v>7083.1826999999976</v>
      </c>
      <c r="I9" s="4">
        <f t="shared" ref="I9:I30" si="2">H9*$D$10</f>
        <v>4249.9096199999985</v>
      </c>
    </row>
    <row r="10" spans="2:9" x14ac:dyDescent="0.2">
      <c r="B10" t="s">
        <v>9</v>
      </c>
      <c r="C10" t="s">
        <v>8</v>
      </c>
      <c r="D10" s="3">
        <v>0.6</v>
      </c>
      <c r="F10">
        <v>4</v>
      </c>
      <c r="G10" s="2">
        <f t="shared" si="0"/>
        <v>186.99602327999992</v>
      </c>
      <c r="H10" s="4">
        <f t="shared" si="1"/>
        <v>4674.9005819999984</v>
      </c>
      <c r="I10" s="4">
        <f t="shared" si="2"/>
        <v>2804.9403491999988</v>
      </c>
    </row>
    <row r="11" spans="2:9" x14ac:dyDescent="0.2">
      <c r="B11" t="s">
        <v>10</v>
      </c>
      <c r="C11" t="s">
        <v>11</v>
      </c>
      <c r="D11" s="3">
        <v>0.34</v>
      </c>
      <c r="F11">
        <v>5</v>
      </c>
      <c r="G11" s="2">
        <f t="shared" si="0"/>
        <v>123.41737536479994</v>
      </c>
      <c r="H11" s="4">
        <f t="shared" si="1"/>
        <v>3085.4343841199984</v>
      </c>
      <c r="I11" s="4">
        <f t="shared" si="2"/>
        <v>1851.2606304719989</v>
      </c>
    </row>
    <row r="12" spans="2:9" x14ac:dyDescent="0.2">
      <c r="B12" t="s">
        <v>4</v>
      </c>
      <c r="C12" t="s">
        <v>13</v>
      </c>
      <c r="D12" s="1">
        <f>1/D11</f>
        <v>2.9411764705882351</v>
      </c>
      <c r="F12">
        <v>6</v>
      </c>
      <c r="G12" s="2">
        <f t="shared" si="0"/>
        <v>81.455467740767943</v>
      </c>
      <c r="H12" s="4">
        <f t="shared" si="1"/>
        <v>2036.3866935191986</v>
      </c>
      <c r="I12" s="4">
        <f t="shared" si="2"/>
        <v>1221.8320161115191</v>
      </c>
    </row>
    <row r="13" spans="2:9" x14ac:dyDescent="0.2">
      <c r="F13">
        <v>7</v>
      </c>
      <c r="G13" s="2">
        <f t="shared" si="0"/>
        <v>53.760608708906837</v>
      </c>
      <c r="H13" s="4">
        <f t="shared" si="1"/>
        <v>1344.015217722671</v>
      </c>
      <c r="I13" s="4">
        <f t="shared" si="2"/>
        <v>806.40913063360256</v>
      </c>
    </row>
    <row r="14" spans="2:9" x14ac:dyDescent="0.2">
      <c r="F14">
        <v>8</v>
      </c>
      <c r="G14" s="2">
        <f t="shared" si="0"/>
        <v>35.482001747878506</v>
      </c>
      <c r="H14" s="4">
        <f t="shared" si="1"/>
        <v>887.05004369696269</v>
      </c>
      <c r="I14" s="4">
        <f t="shared" si="2"/>
        <v>532.23002621817761</v>
      </c>
    </row>
    <row r="15" spans="2:9" x14ac:dyDescent="0.2">
      <c r="F15">
        <v>9</v>
      </c>
      <c r="G15" s="2">
        <f t="shared" si="0"/>
        <v>23.41812115359981</v>
      </c>
      <c r="H15" s="4">
        <f t="shared" si="1"/>
        <v>585.45302883999523</v>
      </c>
      <c r="I15" s="4">
        <f t="shared" si="2"/>
        <v>351.27181730399712</v>
      </c>
    </row>
    <row r="16" spans="2:9" x14ac:dyDescent="0.2">
      <c r="F16">
        <v>10</v>
      </c>
      <c r="G16" s="2">
        <f t="shared" si="0"/>
        <v>15.455959961375873</v>
      </c>
      <c r="H16" s="4">
        <f t="shared" si="1"/>
        <v>386.39899903439681</v>
      </c>
      <c r="I16" s="4">
        <f t="shared" si="2"/>
        <v>231.83939942063807</v>
      </c>
    </row>
    <row r="17" spans="2:9" x14ac:dyDescent="0.2">
      <c r="B17" t="s">
        <v>23</v>
      </c>
      <c r="F17">
        <v>11</v>
      </c>
      <c r="G17" s="2">
        <f t="shared" si="0"/>
        <v>10.200933574508076</v>
      </c>
      <c r="H17" s="4">
        <f t="shared" si="1"/>
        <v>255.0233393627019</v>
      </c>
      <c r="I17" s="4">
        <f t="shared" si="2"/>
        <v>153.01400361762114</v>
      </c>
    </row>
    <row r="18" spans="2:9" x14ac:dyDescent="0.2">
      <c r="F18">
        <v>12</v>
      </c>
      <c r="G18" s="2">
        <f t="shared" si="0"/>
        <v>6.7326161591753291</v>
      </c>
      <c r="H18" s="4">
        <f t="shared" si="1"/>
        <v>168.31540397938323</v>
      </c>
      <c r="I18" s="4">
        <f t="shared" si="2"/>
        <v>100.98924238762994</v>
      </c>
    </row>
    <row r="19" spans="2:9" x14ac:dyDescent="0.2">
      <c r="B19" t="s">
        <v>19</v>
      </c>
      <c r="C19" t="s">
        <v>20</v>
      </c>
      <c r="D19" s="4">
        <f>SUM(I6:I30)</f>
        <v>43476.601908880431</v>
      </c>
      <c r="F19">
        <v>13</v>
      </c>
      <c r="G19" s="2">
        <f t="shared" ref="G19:G30" si="3">G18*(1-$D$11)</f>
        <v>4.4435266650557166</v>
      </c>
      <c r="H19" s="4">
        <f t="shared" si="1"/>
        <v>111.08816662639292</v>
      </c>
      <c r="I19" s="4">
        <f t="shared" si="2"/>
        <v>66.652899975835751</v>
      </c>
    </row>
    <row r="20" spans="2:9" x14ac:dyDescent="0.2">
      <c r="B20" t="s">
        <v>0</v>
      </c>
      <c r="C20" t="s">
        <v>21</v>
      </c>
      <c r="D20">
        <f>D6</f>
        <v>730</v>
      </c>
      <c r="F20">
        <v>14</v>
      </c>
      <c r="G20" s="2">
        <f t="shared" si="3"/>
        <v>2.9327275989367725</v>
      </c>
      <c r="H20" s="4">
        <f t="shared" si="1"/>
        <v>73.318189973419308</v>
      </c>
      <c r="I20" s="4">
        <f t="shared" si="2"/>
        <v>43.990913984051581</v>
      </c>
    </row>
    <row r="21" spans="2:9" x14ac:dyDescent="0.2">
      <c r="B21" t="s">
        <v>24</v>
      </c>
      <c r="C21" t="s">
        <v>25</v>
      </c>
      <c r="D21" s="8">
        <f>D19/D20</f>
        <v>59.556988916274562</v>
      </c>
      <c r="F21">
        <v>15</v>
      </c>
      <c r="G21" s="2">
        <f t="shared" si="3"/>
        <v>1.9356002152982696</v>
      </c>
      <c r="H21" s="4">
        <f t="shared" si="1"/>
        <v>48.390005382456742</v>
      </c>
      <c r="I21" s="4">
        <f t="shared" si="2"/>
        <v>29.034003229474045</v>
      </c>
    </row>
    <row r="22" spans="2:9" x14ac:dyDescent="0.2">
      <c r="F22">
        <v>16</v>
      </c>
      <c r="G22" s="2">
        <f t="shared" si="3"/>
        <v>1.2774961420968578</v>
      </c>
      <c r="H22" s="4">
        <f t="shared" si="1"/>
        <v>31.937403552421443</v>
      </c>
      <c r="I22" s="4">
        <f t="shared" si="2"/>
        <v>19.162442131452867</v>
      </c>
    </row>
    <row r="23" spans="2:9" x14ac:dyDescent="0.2">
      <c r="F23">
        <v>17</v>
      </c>
      <c r="G23" s="2">
        <f t="shared" si="3"/>
        <v>0.84314745378392608</v>
      </c>
      <c r="H23" s="4">
        <f t="shared" si="1"/>
        <v>21.078686344598154</v>
      </c>
      <c r="I23" s="4">
        <f t="shared" si="2"/>
        <v>12.647211806758891</v>
      </c>
    </row>
    <row r="24" spans="2:9" x14ac:dyDescent="0.2">
      <c r="F24">
        <v>18</v>
      </c>
      <c r="G24" s="2">
        <f t="shared" si="3"/>
        <v>0.5564773194973911</v>
      </c>
      <c r="H24" s="4">
        <f t="shared" si="1"/>
        <v>13.911932987434778</v>
      </c>
      <c r="I24" s="4">
        <f t="shared" si="2"/>
        <v>8.3471597924608663</v>
      </c>
    </row>
    <row r="25" spans="2:9" x14ac:dyDescent="0.2">
      <c r="F25">
        <v>19</v>
      </c>
      <c r="G25" s="2">
        <f t="shared" si="3"/>
        <v>0.36727503086827806</v>
      </c>
      <c r="H25" s="4">
        <f t="shared" si="1"/>
        <v>9.1818757717069523</v>
      </c>
      <c r="I25" s="4">
        <f t="shared" si="2"/>
        <v>5.5091254630241711</v>
      </c>
    </row>
    <row r="26" spans="2:9" x14ac:dyDescent="0.2">
      <c r="B26" t="s">
        <v>26</v>
      </c>
      <c r="F26">
        <v>20</v>
      </c>
      <c r="G26" s="2">
        <f t="shared" si="3"/>
        <v>0.24240152037306351</v>
      </c>
      <c r="H26" s="4">
        <f t="shared" si="1"/>
        <v>6.060038009326588</v>
      </c>
      <c r="I26" s="4">
        <f t="shared" si="2"/>
        <v>3.6360228055959527</v>
      </c>
    </row>
    <row r="27" spans="2:9" x14ac:dyDescent="0.2">
      <c r="B27" t="s">
        <v>27</v>
      </c>
      <c r="F27">
        <v>21</v>
      </c>
      <c r="G27" s="2">
        <f t="shared" si="3"/>
        <v>0.15998500344622191</v>
      </c>
      <c r="H27" s="4">
        <f t="shared" si="1"/>
        <v>3.9996250861555476</v>
      </c>
      <c r="I27" s="4">
        <f t="shared" si="2"/>
        <v>2.3997750516933283</v>
      </c>
    </row>
    <row r="28" spans="2:9" x14ac:dyDescent="0.2">
      <c r="B28" t="s">
        <v>28</v>
      </c>
      <c r="F28">
        <v>22</v>
      </c>
      <c r="G28" s="2">
        <f t="shared" si="3"/>
        <v>0.10559010227450645</v>
      </c>
      <c r="H28" s="4">
        <f t="shared" si="1"/>
        <v>2.6397525568626614</v>
      </c>
      <c r="I28" s="4">
        <f t="shared" si="2"/>
        <v>1.5838515341175967</v>
      </c>
    </row>
    <row r="29" spans="2:9" x14ac:dyDescent="0.2">
      <c r="F29">
        <v>23</v>
      </c>
      <c r="G29" s="2">
        <f t="shared" si="3"/>
        <v>6.9689467501174246E-2</v>
      </c>
      <c r="H29" s="4">
        <f t="shared" si="1"/>
        <v>1.7422366875293562</v>
      </c>
      <c r="I29" s="4">
        <f t="shared" si="2"/>
        <v>1.0453420125176136</v>
      </c>
    </row>
    <row r="30" spans="2:9" x14ac:dyDescent="0.2">
      <c r="F30">
        <v>24</v>
      </c>
      <c r="G30" s="2">
        <f t="shared" si="3"/>
        <v>4.5995048550774999E-2</v>
      </c>
      <c r="H30" s="4">
        <f t="shared" si="1"/>
        <v>1.149876213769375</v>
      </c>
      <c r="I30" s="4">
        <f t="shared" si="2"/>
        <v>0.68992572826162502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Cortinas</dc:creator>
  <cp:lastModifiedBy>Nicolas Cortinas</cp:lastModifiedBy>
  <dcterms:created xsi:type="dcterms:W3CDTF">2022-10-24T07:00:05Z</dcterms:created>
  <dcterms:modified xsi:type="dcterms:W3CDTF">2022-10-24T10:12:17Z</dcterms:modified>
</cp:coreProperties>
</file>