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_2024-2025\Infeed700Plus\documentation\"/>
    </mc:Choice>
  </mc:AlternateContent>
  <xr:revisionPtr revIDLastSave="0" documentId="13_ncr:1_{9D5B8E1A-5224-4A1E-A559-DE9BFF312E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 projeto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 s="1"/>
  <c r="P4" i="1"/>
  <c r="I29" i="1"/>
  <c r="AO4" i="1" s="1"/>
  <c r="I39" i="1"/>
  <c r="AO5" i="1" s="1"/>
  <c r="AV5" i="1" s="1"/>
  <c r="I50" i="1"/>
  <c r="AO6" i="1" s="1"/>
  <c r="AV6" i="1" s="1"/>
  <c r="I61" i="1"/>
  <c r="AO7" i="1" s="1"/>
  <c r="AV7" i="1" s="1"/>
  <c r="I73" i="1"/>
  <c r="AO8" i="1" s="1"/>
  <c r="AV8" i="1" s="1"/>
  <c r="I83" i="1"/>
  <c r="AO9" i="1" s="1"/>
  <c r="AV9" i="1" s="1"/>
  <c r="AU5" i="1"/>
  <c r="AU6" i="1"/>
  <c r="AU7" i="1"/>
  <c r="AU8" i="1"/>
  <c r="AU9" i="1"/>
  <c r="AU4" i="1"/>
  <c r="W9" i="1"/>
  <c r="W8" i="1"/>
  <c r="W7" i="1"/>
  <c r="W6" i="1"/>
  <c r="W5" i="1"/>
  <c r="W4" i="1"/>
  <c r="P8" i="1"/>
  <c r="X8" i="1" s="1"/>
  <c r="P7" i="1"/>
  <c r="X7" i="1" s="1"/>
  <c r="P6" i="1"/>
  <c r="X6" i="1" s="1"/>
  <c r="P5" i="1"/>
  <c r="X5" i="1" s="1"/>
  <c r="AW14" i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W14" i="1"/>
  <c r="X14" i="1" s="1"/>
  <c r="Y14" i="1" s="1"/>
  <c r="Z14" i="1" s="1"/>
  <c r="AA14" i="1" s="1"/>
  <c r="M16" i="1" l="1"/>
  <c r="D8" i="1"/>
  <c r="AO10" i="1"/>
  <c r="AR5" i="1" s="1"/>
  <c r="P9" i="1"/>
  <c r="S4" i="1" s="1"/>
  <c r="AV4" i="1"/>
  <c r="X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N16" i="1" l="1"/>
  <c r="S8" i="1"/>
  <c r="S7" i="1"/>
  <c r="S5" i="1"/>
  <c r="X9" i="1"/>
  <c r="S6" i="1"/>
  <c r="AR4" i="1"/>
  <c r="AR9" i="1"/>
  <c r="AR8" i="1"/>
  <c r="AR7" i="1"/>
  <c r="AR6" i="1"/>
  <c r="O16" i="1" l="1"/>
  <c r="P16" i="1" l="1"/>
  <c r="Q16" i="1" s="1"/>
  <c r="R16" i="1" l="1"/>
  <c r="S16" i="1" l="1"/>
  <c r="T16" i="1" l="1"/>
  <c r="U16" i="1" l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Da Silva</author>
  </authors>
  <commentList>
    <comment ref="C16" authorId="0" shapeId="0" xr:uid="{F02665ED-CBA6-46E5-ABE5-A8B32FF98BAA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1. Initial Demo Phase 
Description: 
Develop a prototype featuring key reports, interactive widgets, and dynamic visualizations. The goal is to validate functionality and the visual interface, ensuring they surpass SSRS limitations.
Deliverables:
- Functional prototype with dynamic and interactive reports.
- Charts and tables based on data extracted through existing stored procedures.
- Simplified interface with optimized navigation.
</t>
        </r>
      </text>
    </comment>
    <comment ref="G31" authorId="0" shapeId="0" xr:uid="{A4BC133B-1601-4AD0-BCD6-BD812AB641B0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Collect feedback on the prototype, adjust functionalities and interface based on received comments and revisions</t>
        </r>
      </text>
    </comment>
  </commentList>
</comments>
</file>

<file path=xl/sharedStrings.xml><?xml version="1.0" encoding="utf-8"?>
<sst xmlns="http://schemas.openxmlformats.org/spreadsheetml/2006/main" count="225" uniqueCount="79">
  <si>
    <t>DATA</t>
  </si>
  <si>
    <t>SEP</t>
  </si>
  <si>
    <t>OCT</t>
  </si>
  <si>
    <t>NOV</t>
  </si>
  <si>
    <t>Hours</t>
  </si>
  <si>
    <t>Engineer</t>
  </si>
  <si>
    <t>Nicolas</t>
  </si>
  <si>
    <t>Days</t>
  </si>
  <si>
    <t>Darren</t>
  </si>
  <si>
    <t>TOTAL HOURS</t>
  </si>
  <si>
    <t>PROJECT NAME</t>
  </si>
  <si>
    <t>COMPANY NAME</t>
  </si>
  <si>
    <t>ICM COMPUTER</t>
  </si>
  <si>
    <t>TUE</t>
  </si>
  <si>
    <t>FRI</t>
  </si>
  <si>
    <t>MON</t>
  </si>
  <si>
    <t>WED</t>
  </si>
  <si>
    <t>THU</t>
  </si>
  <si>
    <t>FRID</t>
  </si>
  <si>
    <t>ENGINEER</t>
  </si>
  <si>
    <t>Derek</t>
  </si>
  <si>
    <t>Paul H</t>
  </si>
  <si>
    <t>Steve</t>
  </si>
  <si>
    <t>HOURS</t>
  </si>
  <si>
    <t>TOTAL</t>
  </si>
  <si>
    <t>PYTHON REPORTS</t>
  </si>
  <si>
    <t>PROJECT REF</t>
  </si>
  <si>
    <t>Initial Demo</t>
  </si>
  <si>
    <t>To create a left menu</t>
  </si>
  <si>
    <t>To create a dashboard to explore the rich features available</t>
  </si>
  <si>
    <t>Be able to open SSRS from left menu on a new tab</t>
  </si>
  <si>
    <t>Review and optimize Left Menu</t>
  </si>
  <si>
    <t>Review and optimize Hyperlinnk to SSRS</t>
  </si>
  <si>
    <t>Review</t>
  </si>
  <si>
    <t>To present the Python Reports Prototype</t>
  </si>
  <si>
    <t>M</t>
  </si>
  <si>
    <t>To test the app and evaluate potential issues or areas that may require attention</t>
  </si>
  <si>
    <t xml:space="preserve">Review and Feedback Phase </t>
  </si>
  <si>
    <t xml:space="preserve">Template Creation and Testing </t>
  </si>
  <si>
    <t xml:space="preserve">Versioning control </t>
  </si>
  <si>
    <t>Testing and Quality Assurance (QA)</t>
  </si>
  <si>
    <t>Monitoring and Logging</t>
  </si>
  <si>
    <t>Phase 1</t>
  </si>
  <si>
    <t>Phase 2</t>
  </si>
  <si>
    <t>Phase 3</t>
  </si>
  <si>
    <t>Phase 4</t>
  </si>
  <si>
    <t>Phase 5</t>
  </si>
  <si>
    <t>Phase 6</t>
  </si>
  <si>
    <t>Total</t>
  </si>
  <si>
    <t>Translate the feedbacks and work on requested changes</t>
  </si>
  <si>
    <t>Test and get ready to present the update application</t>
  </si>
  <si>
    <t>Review and optimize changes</t>
  </si>
  <si>
    <t>Develop a prototype featuring key reports, interactive widgets, and dynamic visualizations. The goal is to validate functionality and the visual interface, ensuring they surpass SSRS limitations.</t>
  </si>
  <si>
    <t>Develop templates for future reports to standardize visuals and interactions, prepare an on-premises installation package for local use, and estimate the time needed to create new reports from Python templates compared to generating current SSRS reports.</t>
  </si>
  <si>
    <t>To create a .bat file for instalation</t>
  </si>
  <si>
    <t>Review and optimize  report template</t>
  </si>
  <si>
    <t>Review and optimize  .bat file instalation, test the instlation file</t>
  </si>
  <si>
    <t>Collect feedback on the prototype, adjust functionalities and interface based on received comments and revisions.</t>
  </si>
  <si>
    <t>Implement version control for the project in Azure DevOps to enable efficient project management, code deployment, and version tracking.</t>
  </si>
  <si>
    <t>Azure DevOps project setup for version control</t>
  </si>
  <si>
    <t>Process established for deploying Python Reports</t>
  </si>
  <si>
    <t>Conduct extensive testing to ensure system reliability and performance. This phase includes integration, performance, and user acceptance testing</t>
  </si>
  <si>
    <t>Integration testing to validate compatibility with datasets, databases, conexions etc.</t>
  </si>
  <si>
    <t>Performance testing on live dev and site data</t>
  </si>
  <si>
    <t>User Acceptance Testing (UAT) to gather feedback from end-users</t>
  </si>
  <si>
    <t>Pearse</t>
  </si>
  <si>
    <t>Set up monitoring and logging mechanisms to track errors, performance metrics, and user activity after deployment</t>
  </si>
  <si>
    <t>Logging system to track errors and report usage</t>
  </si>
  <si>
    <t>Performance monitoring system</t>
  </si>
  <si>
    <t>Python Reports Project</t>
  </si>
  <si>
    <t>PHASE</t>
  </si>
  <si>
    <t>GOAL</t>
  </si>
  <si>
    <t>TASKS</t>
  </si>
  <si>
    <t>Last review before presentation after requested changes</t>
  </si>
  <si>
    <t xml:space="preserve">To create a report template for new reports </t>
  </si>
  <si>
    <t>Target start date:</t>
  </si>
  <si>
    <t>START DATE</t>
  </si>
  <si>
    <t>TARGET DATE</t>
  </si>
  <si>
    <t>PROJECT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</si>
</sst>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0.0%"/>
  </numFmts>
  <fonts count="54" x14ac:knownFonts="1">
    <font>
      <sz val="12"/>
      <color rgb="FF000000"/>
      <name val="Corbel"/>
    </font>
    <font>
      <sz val="12"/>
      <name val="Calibri"/>
      <family val="2"/>
    </font>
    <font>
      <sz val="11"/>
      <color rgb="FF434343"/>
      <name val="Calibri"/>
      <family val="2"/>
    </font>
    <font>
      <sz val="10"/>
      <color rgb="FF999999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666666"/>
      <name val="Calibri"/>
      <family val="2"/>
    </font>
    <font>
      <sz val="9"/>
      <color rgb="FF0B5394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434343"/>
      <name val="Calibri"/>
      <family val="2"/>
    </font>
    <font>
      <b/>
      <sz val="9"/>
      <color rgb="FF434343"/>
      <name val="Calibri"/>
      <family val="2"/>
    </font>
    <font>
      <sz val="9"/>
      <color rgb="FF666666"/>
      <name val="Calibri"/>
      <family val="2"/>
    </font>
    <font>
      <b/>
      <sz val="12"/>
      <color rgb="FF666666"/>
      <name val="Calibri"/>
      <family val="2"/>
    </font>
    <font>
      <b/>
      <sz val="9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9"/>
      <name val="Calibri"/>
      <family val="2"/>
    </font>
    <font>
      <sz val="14"/>
      <color rgb="FFFFFFFF"/>
      <name val="Calibri"/>
      <family val="2"/>
    </font>
    <font>
      <b/>
      <sz val="14"/>
      <color rgb="FF0B5394"/>
      <name val="Calibri"/>
      <family val="2"/>
    </font>
    <font>
      <sz val="9"/>
      <color rgb="FF1F4E78"/>
      <name val="Calibri"/>
      <family val="2"/>
    </font>
    <font>
      <sz val="9"/>
      <color rgb="FFB85B22"/>
      <name val="Calibri"/>
      <family val="2"/>
    </font>
    <font>
      <b/>
      <sz val="14"/>
      <color rgb="FF45818E"/>
      <name val="Calibri"/>
      <family val="2"/>
    </font>
    <font>
      <b/>
      <sz val="14"/>
      <color theme="6"/>
      <name val="Calibri"/>
      <family val="2"/>
    </font>
    <font>
      <sz val="12"/>
      <color theme="6"/>
      <name val="Calibri"/>
      <family val="2"/>
    </font>
    <font>
      <sz val="9"/>
      <color rgb="FF000000"/>
      <name val="Calibri"/>
      <family val="2"/>
    </font>
    <font>
      <b/>
      <sz val="14"/>
      <color theme="9"/>
      <name val="Calibri"/>
      <family val="2"/>
    </font>
    <font>
      <sz val="12"/>
      <color theme="9"/>
      <name val="Calibri"/>
      <family val="2"/>
    </font>
    <font>
      <b/>
      <sz val="14"/>
      <color theme="1" tint="0.34998626667073579"/>
      <name val="Calibri"/>
      <family val="2"/>
    </font>
    <font>
      <sz val="12"/>
      <color theme="1" tint="0.34998626667073579"/>
      <name val="Calibri"/>
      <family val="2"/>
    </font>
    <font>
      <b/>
      <sz val="14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sz val="8"/>
      <name val="Corbel"/>
      <family val="2"/>
    </font>
    <font>
      <b/>
      <sz val="9"/>
      <color rgb="FF666666"/>
      <name val="Calibri"/>
      <family val="2"/>
    </font>
    <font>
      <sz val="9"/>
      <color theme="0"/>
      <name val="Calibri"/>
      <family val="2"/>
    </font>
    <font>
      <sz val="12"/>
      <color rgb="FF000000"/>
      <name val="Corbe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20"/>
      <color theme="0"/>
      <name val="Calibri"/>
      <family val="2"/>
    </font>
    <font>
      <sz val="20"/>
      <color theme="0"/>
      <name val="Calibri"/>
      <family val="2"/>
    </font>
    <font>
      <sz val="12"/>
      <color rgb="FF000000"/>
      <name val="Corbel"/>
    </font>
    <font>
      <sz val="11"/>
      <color rgb="FF9C0006"/>
      <name val="Aptos Narrow"/>
      <family val="2"/>
      <scheme val="minor"/>
    </font>
    <font>
      <sz val="11"/>
      <color rgb="FF999999"/>
      <name val="Calibri"/>
      <family val="2"/>
    </font>
    <font>
      <b/>
      <sz val="11"/>
      <color rgb="FF666666"/>
      <name val="Calibri"/>
      <family val="2"/>
    </font>
    <font>
      <sz val="11"/>
      <color rgb="FF0B5394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</font>
    <font>
      <b/>
      <sz val="9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2"/>
      <color theme="2" tint="-9.9978637043366805E-2"/>
      <name val="Calibri"/>
      <family val="2"/>
    </font>
    <font>
      <b/>
      <sz val="9"/>
      <color theme="1"/>
      <name val="Calibri"/>
      <family val="2"/>
    </font>
    <font>
      <sz val="10"/>
      <color theme="1" tint="0.499984740745262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3" tint="0.249977111117893"/>
        <bgColor rgb="FFFFFFFF"/>
      </patternFill>
    </fill>
    <fill>
      <patternFill patternType="solid">
        <fgColor theme="3" tint="9.9978637043366805E-2"/>
        <bgColor rgb="FF0B539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rgb="FFB85B22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38761D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rgb="FF351C7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rgb="FF351C7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rgb="FFEFEFEF"/>
      </patternFill>
    </fill>
    <fill>
      <patternFill patternType="solid">
        <fgColor theme="2"/>
        <bgColor rgb="FFD9D9D9"/>
      </patternFill>
    </fill>
    <fill>
      <patternFill patternType="solid">
        <fgColor rgb="FF7030A0"/>
        <bgColor rgb="FFFFFFFF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rgb="FFF8F8F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8F8F8"/>
      </patternFill>
    </fill>
    <fill>
      <patternFill patternType="solid">
        <fgColor rgb="FFFFC7CE"/>
      </patternFill>
    </fill>
    <fill>
      <patternFill patternType="solid">
        <fgColor rgb="FF0B5394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156082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153D64"/>
        <bgColor indexed="64"/>
      </patternFill>
    </fill>
    <fill>
      <patternFill patternType="solid">
        <fgColor rgb="FF156082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117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999999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/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/>
      <right/>
      <top/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/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indexed="64"/>
      </right>
      <top/>
      <bottom style="hair">
        <color rgb="FFCCCCCC"/>
      </bottom>
      <diagonal/>
    </border>
    <border>
      <left/>
      <right style="thin">
        <color indexed="64"/>
      </right>
      <top/>
      <bottom style="thin">
        <color rgb="FF999999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rgb="FF0B5394"/>
      </bottom>
      <diagonal/>
    </border>
    <border>
      <left style="thin">
        <color indexed="64"/>
      </left>
      <right/>
      <top/>
      <bottom style="thin">
        <color rgb="FF999999"/>
      </bottom>
      <diagonal/>
    </border>
    <border>
      <left style="thin">
        <color indexed="64"/>
      </left>
      <right style="hair">
        <color rgb="FFCCCCCC"/>
      </right>
      <top/>
      <bottom style="hair">
        <color rgb="FFCCCCCC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/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 style="thin">
        <color indexed="64"/>
      </right>
      <top/>
      <bottom style="medium">
        <color rgb="FF0B539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/>
      <right/>
      <top/>
      <bottom style="medium">
        <color theme="6"/>
      </bottom>
      <diagonal/>
    </border>
    <border>
      <left/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/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thin">
        <color theme="1"/>
      </left>
      <right style="hair">
        <color rgb="FFCCCCCC"/>
      </right>
      <top/>
      <bottom style="hair">
        <color rgb="FFCCCCCC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/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theme="1"/>
      </right>
      <top/>
      <bottom style="hair">
        <color rgb="FFCCCCCC"/>
      </bottom>
      <diagonal/>
    </border>
    <border>
      <left/>
      <right/>
      <top/>
      <bottom style="medium">
        <color theme="2" tint="-0.249977111117893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2" tint="-0.249977111117893"/>
      </bottom>
      <diagonal/>
    </border>
    <border>
      <left/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2" tint="-0.249977111117893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/>
      <bottom style="thin">
        <color theme="2" tint="-0.24997711111789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 style="thin">
        <color rgb="FFD9D9D9"/>
      </top>
      <bottom style="thin">
        <color rgb="FFD9D9D9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6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9"/>
      </bottom>
      <diagonal/>
    </border>
    <border>
      <left/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9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thin">
        <color indexed="64"/>
      </left>
      <right/>
      <top style="hair">
        <color rgb="FFCCCCCC"/>
      </top>
      <bottom style="hair">
        <color rgb="FFCCCCCC"/>
      </bottom>
      <diagonal/>
    </border>
    <border>
      <left/>
      <right style="thin">
        <color theme="1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rgb="FF0B5394"/>
      </bottom>
      <diagonal/>
    </border>
    <border>
      <left/>
      <right style="thin">
        <color theme="2" tint="-9.9978637043366805E-2"/>
      </right>
      <top/>
      <bottom style="medium">
        <color rgb="FF45818E"/>
      </bottom>
      <diagonal/>
    </border>
    <border>
      <left/>
      <right style="thin">
        <color theme="2" tint="-9.9978637043366805E-2"/>
      </right>
      <top/>
      <bottom style="medium">
        <color theme="6"/>
      </bottom>
      <diagonal/>
    </border>
    <border>
      <left/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medium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45818E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6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1"/>
      </right>
      <top/>
      <bottom style="medium">
        <color theme="6"/>
      </bottom>
      <diagonal/>
    </border>
    <border>
      <left style="thin">
        <color theme="0" tint="-0.14999847407452621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theme="2" tint="-9.9978637043366805E-2"/>
      </right>
      <top style="thin">
        <color rgb="FFD9D9D9"/>
      </top>
      <bottom style="thin">
        <color rgb="FFD9D9D9"/>
      </bottom>
      <diagonal/>
    </border>
    <border>
      <left style="thin">
        <color theme="2" tint="-9.9978637043366805E-2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2" tint="-0.249977111117893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1" tint="0.499984740745262"/>
      </bottom>
      <diagonal/>
    </border>
    <border>
      <left/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1" tint="0.499984740745262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0B5394"/>
      </bottom>
      <diagonal/>
    </border>
    <border>
      <left/>
      <right style="hair">
        <color rgb="FFCCCCCC"/>
      </right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CCCCCC"/>
      </right>
      <top/>
      <bottom/>
      <diagonal/>
    </border>
    <border>
      <left/>
      <right style="thin">
        <color theme="1"/>
      </right>
      <top style="medium">
        <color rgb="FF0B5394"/>
      </top>
      <bottom style="thin">
        <color theme="2" tint="-9.9978637043366805E-2"/>
      </bottom>
      <diagonal/>
    </border>
    <border>
      <left/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1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medium">
        <color theme="1" tint="0.499984740745262"/>
      </bottom>
      <diagonal/>
    </border>
  </borders>
  <cellStyleXfs count="3">
    <xf numFmtId="0" fontId="0" fillId="0" borderId="0"/>
    <xf numFmtId="9" fontId="40" fillId="0" borderId="0" applyFont="0" applyFill="0" applyBorder="0" applyAlignment="0" applyProtection="0"/>
    <xf numFmtId="0" fontId="41" fillId="31" borderId="0" applyNumberFormat="0" applyBorder="0" applyAlignment="0" applyProtection="0"/>
  </cellStyleXfs>
  <cellXfs count="305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18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2" borderId="15" xfId="0" applyFont="1" applyFill="1" applyBorder="1" applyAlignment="1">
      <alignment horizontal="left" vertical="center"/>
    </xf>
    <xf numFmtId="0" fontId="20" fillId="2" borderId="23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0" fontId="20" fillId="2" borderId="16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0" fillId="2" borderId="20" xfId="0" applyFont="1" applyFill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21" fillId="2" borderId="18" xfId="0" applyFont="1" applyFill="1" applyBorder="1" applyAlignment="1">
      <alignment horizontal="left" vertical="center"/>
    </xf>
    <xf numFmtId="0" fontId="21" fillId="2" borderId="22" xfId="0" applyFont="1" applyFill="1" applyBorder="1" applyAlignment="1">
      <alignment horizontal="left" vertical="center"/>
    </xf>
    <xf numFmtId="0" fontId="21" fillId="2" borderId="37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43" xfId="0" applyFont="1" applyFill="1" applyBorder="1" applyAlignment="1">
      <alignment horizontal="left" vertical="center"/>
    </xf>
    <xf numFmtId="0" fontId="21" fillId="2" borderId="15" xfId="0" applyFont="1" applyFill="1" applyBorder="1" applyAlignment="1">
      <alignment horizontal="left" vertical="center"/>
    </xf>
    <xf numFmtId="0" fontId="21" fillId="2" borderId="23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left" vertical="center"/>
    </xf>
    <xf numFmtId="0" fontId="21" fillId="2" borderId="16" xfId="0" applyFont="1" applyFill="1" applyBorder="1" applyAlignment="1">
      <alignment horizontal="left" vertical="center"/>
    </xf>
    <xf numFmtId="0" fontId="21" fillId="2" borderId="39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1" fillId="2" borderId="14" xfId="0" applyFont="1" applyFill="1" applyBorder="1" applyAlignment="1">
      <alignment horizontal="left" vertical="center"/>
    </xf>
    <xf numFmtId="0" fontId="21" fillId="2" borderId="45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 vertical="center"/>
    </xf>
    <xf numFmtId="0" fontId="21" fillId="2" borderId="26" xfId="0" applyFont="1" applyFill="1" applyBorder="1" applyAlignment="1">
      <alignment horizontal="left" vertical="center"/>
    </xf>
    <xf numFmtId="0" fontId="25" fillId="2" borderId="40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left" vertical="center"/>
    </xf>
    <xf numFmtId="0" fontId="25" fillId="2" borderId="22" xfId="0" applyFont="1" applyFill="1" applyBorder="1" applyAlignment="1">
      <alignment horizontal="left" vertical="center"/>
    </xf>
    <xf numFmtId="0" fontId="25" fillId="2" borderId="46" xfId="0" applyFont="1" applyFill="1" applyBorder="1" applyAlignment="1">
      <alignment horizontal="left" vertical="center"/>
    </xf>
    <xf numFmtId="0" fontId="25" fillId="2" borderId="37" xfId="0" applyFont="1" applyFill="1" applyBorder="1" applyAlignment="1">
      <alignment horizontal="left" vertical="center"/>
    </xf>
    <xf numFmtId="0" fontId="25" fillId="2" borderId="5" xfId="0" applyFont="1" applyFill="1" applyBorder="1" applyAlignment="1">
      <alignment horizontal="left" vertical="center"/>
    </xf>
    <xf numFmtId="0" fontId="25" fillId="2" borderId="43" xfId="0" applyFont="1" applyFill="1" applyBorder="1" applyAlignment="1">
      <alignment horizontal="left" vertical="center"/>
    </xf>
    <xf numFmtId="0" fontId="25" fillId="2" borderId="6" xfId="0" applyFont="1" applyFill="1" applyBorder="1" applyAlignment="1">
      <alignment horizontal="left" vertical="center"/>
    </xf>
    <xf numFmtId="0" fontId="25" fillId="2" borderId="15" xfId="0" applyFont="1" applyFill="1" applyBorder="1" applyAlignment="1">
      <alignment horizontal="left" vertical="center"/>
    </xf>
    <xf numFmtId="0" fontId="25" fillId="2" borderId="23" xfId="0" applyFont="1" applyFill="1" applyBorder="1" applyAlignment="1">
      <alignment horizontal="left" vertical="center"/>
    </xf>
    <xf numFmtId="0" fontId="25" fillId="2" borderId="41" xfId="0" applyFont="1" applyFill="1" applyBorder="1" applyAlignment="1">
      <alignment horizontal="left" vertical="center"/>
    </xf>
    <xf numFmtId="0" fontId="25" fillId="2" borderId="36" xfId="0" applyFont="1" applyFill="1" applyBorder="1" applyAlignment="1">
      <alignment horizontal="left" vertical="center"/>
    </xf>
    <xf numFmtId="0" fontId="25" fillId="2" borderId="42" xfId="0" applyFont="1" applyFill="1" applyBorder="1" applyAlignment="1">
      <alignment horizontal="left" vertical="center"/>
    </xf>
    <xf numFmtId="0" fontId="25" fillId="2" borderId="33" xfId="0" applyFont="1" applyFill="1" applyBorder="1" applyAlignment="1">
      <alignment horizontal="left" vertical="center"/>
    </xf>
    <xf numFmtId="0" fontId="25" fillId="2" borderId="48" xfId="0" applyFont="1" applyFill="1" applyBorder="1" applyAlignment="1">
      <alignment horizontal="left" vertical="center"/>
    </xf>
    <xf numFmtId="0" fontId="25" fillId="2" borderId="49" xfId="0" applyFont="1" applyFill="1" applyBorder="1" applyAlignment="1">
      <alignment horizontal="left" vertical="center"/>
    </xf>
    <xf numFmtId="0" fontId="25" fillId="2" borderId="50" xfId="0" applyFont="1" applyFill="1" applyBorder="1" applyAlignment="1">
      <alignment horizontal="left" vertical="center"/>
    </xf>
    <xf numFmtId="0" fontId="25" fillId="2" borderId="51" xfId="0" applyFont="1" applyFill="1" applyBorder="1" applyAlignment="1">
      <alignment horizontal="left" vertical="center"/>
    </xf>
    <xf numFmtId="0" fontId="25" fillId="2" borderId="52" xfId="0" applyFont="1" applyFill="1" applyBorder="1" applyAlignment="1">
      <alignment horizontal="left" vertical="center"/>
    </xf>
    <xf numFmtId="0" fontId="25" fillId="2" borderId="53" xfId="0" applyFont="1" applyFill="1" applyBorder="1" applyAlignment="1">
      <alignment horizontal="left" vertical="center"/>
    </xf>
    <xf numFmtId="0" fontId="25" fillId="6" borderId="19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textRotation="90" wrapText="1"/>
    </xf>
    <xf numFmtId="0" fontId="14" fillId="6" borderId="54" xfId="0" applyFont="1" applyFill="1" applyBorder="1" applyAlignment="1">
      <alignment horizontal="center" vertical="center" textRotation="90"/>
    </xf>
    <xf numFmtId="0" fontId="14" fillId="6" borderId="58" xfId="0" applyFont="1" applyFill="1" applyBorder="1" applyAlignment="1">
      <alignment horizontal="center" vertical="center" textRotation="90"/>
    </xf>
    <xf numFmtId="0" fontId="12" fillId="24" borderId="2" xfId="0" applyFont="1" applyFill="1" applyBorder="1" applyAlignment="1">
      <alignment horizontal="center" vertical="center" textRotation="90" wrapText="1"/>
    </xf>
    <xf numFmtId="0" fontId="12" fillId="24" borderId="56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vertical="center"/>
    </xf>
    <xf numFmtId="0" fontId="1" fillId="0" borderId="0" xfId="0" applyFont="1"/>
    <xf numFmtId="164" fontId="3" fillId="0" borderId="0" xfId="0" applyNumberFormat="1" applyFont="1" applyAlignment="1">
      <alignment vertical="center"/>
    </xf>
    <xf numFmtId="0" fontId="3" fillId="0" borderId="0" xfId="0" applyFont="1"/>
    <xf numFmtId="0" fontId="35" fillId="0" borderId="0" xfId="0" applyFont="1"/>
    <xf numFmtId="0" fontId="25" fillId="2" borderId="61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left" vertical="center"/>
    </xf>
    <xf numFmtId="0" fontId="25" fillId="2" borderId="62" xfId="0" applyFont="1" applyFill="1" applyBorder="1" applyAlignment="1">
      <alignment horizontal="left" vertical="center"/>
    </xf>
    <xf numFmtId="0" fontId="25" fillId="2" borderId="63" xfId="0" applyFont="1" applyFill="1" applyBorder="1" applyAlignment="1">
      <alignment horizontal="left" vertical="center"/>
    </xf>
    <xf numFmtId="0" fontId="36" fillId="20" borderId="0" xfId="0" applyFont="1" applyFill="1" applyAlignment="1">
      <alignment horizontal="center" vertical="center" wrapText="1"/>
    </xf>
    <xf numFmtId="0" fontId="36" fillId="21" borderId="30" xfId="0" applyFont="1" applyFill="1" applyBorder="1" applyAlignment="1">
      <alignment horizontal="left" vertical="center" wrapText="1"/>
    </xf>
    <xf numFmtId="0" fontId="36" fillId="21" borderId="29" xfId="0" applyFont="1" applyFill="1" applyBorder="1" applyAlignment="1">
      <alignment vertical="center" wrapText="1"/>
    </xf>
    <xf numFmtId="0" fontId="36" fillId="21" borderId="31" xfId="0" applyFont="1" applyFill="1" applyBorder="1" applyAlignment="1">
      <alignment horizontal="center" vertical="center" wrapText="1"/>
    </xf>
    <xf numFmtId="0" fontId="36" fillId="23" borderId="31" xfId="0" applyFont="1" applyFill="1" applyBorder="1" applyAlignment="1">
      <alignment horizontal="center" vertical="center" wrapText="1"/>
    </xf>
    <xf numFmtId="0" fontId="1" fillId="29" borderId="9" xfId="0" applyFont="1" applyFill="1" applyBorder="1" applyAlignment="1">
      <alignment vertical="top"/>
    </xf>
    <xf numFmtId="0" fontId="7" fillId="28" borderId="28" xfId="0" applyFont="1" applyFill="1" applyBorder="1" applyAlignment="1">
      <alignment horizontal="center" vertical="center" wrapText="1"/>
    </xf>
    <xf numFmtId="0" fontId="1" fillId="29" borderId="12" xfId="0" applyFont="1" applyFill="1" applyBorder="1" applyAlignment="1">
      <alignment vertical="top"/>
    </xf>
    <xf numFmtId="0" fontId="24" fillId="29" borderId="34" xfId="0" applyFont="1" applyFill="1" applyBorder="1" applyAlignment="1">
      <alignment vertical="top"/>
    </xf>
    <xf numFmtId="0" fontId="27" fillId="29" borderId="32" xfId="0" applyFont="1" applyFill="1" applyBorder="1" applyAlignment="1">
      <alignment vertical="top"/>
    </xf>
    <xf numFmtId="0" fontId="31" fillId="29" borderId="47" xfId="0" applyFont="1" applyFill="1" applyBorder="1" applyAlignment="1">
      <alignment vertical="top"/>
    </xf>
    <xf numFmtId="0" fontId="4" fillId="0" borderId="0" xfId="0" applyFont="1"/>
    <xf numFmtId="0" fontId="43" fillId="0" borderId="0" xfId="0" applyFont="1" applyAlignment="1">
      <alignment horizontal="left" vertical="center" wrapText="1"/>
    </xf>
    <xf numFmtId="0" fontId="25" fillId="2" borderId="64" xfId="0" applyFont="1" applyFill="1" applyBorder="1" applyAlignment="1">
      <alignment horizontal="left" vertical="center"/>
    </xf>
    <xf numFmtId="0" fontId="25" fillId="2" borderId="65" xfId="0" applyFont="1" applyFill="1" applyBorder="1" applyAlignment="1">
      <alignment horizontal="left" vertical="center"/>
    </xf>
    <xf numFmtId="0" fontId="25" fillId="2" borderId="66" xfId="0" applyFont="1" applyFill="1" applyBorder="1" applyAlignment="1">
      <alignment horizontal="left" vertical="center"/>
    </xf>
    <xf numFmtId="0" fontId="25" fillId="2" borderId="67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6" fillId="21" borderId="3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29" borderId="0" xfId="0" applyFont="1" applyFill="1" applyAlignment="1">
      <alignment horizontal="center" vertical="center"/>
    </xf>
    <xf numFmtId="0" fontId="45" fillId="29" borderId="12" xfId="0" applyFont="1" applyFill="1" applyBorder="1" applyAlignment="1">
      <alignment horizontal="center" vertical="center"/>
    </xf>
    <xf numFmtId="0" fontId="45" fillId="29" borderId="34" xfId="0" applyFont="1" applyFill="1" applyBorder="1" applyAlignment="1">
      <alignment horizontal="center" vertical="center"/>
    </xf>
    <xf numFmtId="0" fontId="45" fillId="29" borderId="32" xfId="0" applyFont="1" applyFill="1" applyBorder="1" applyAlignment="1">
      <alignment horizontal="center" vertical="center"/>
    </xf>
    <xf numFmtId="0" fontId="45" fillId="29" borderId="47" xfId="0" applyFont="1" applyFill="1" applyBorder="1" applyAlignment="1">
      <alignment horizontal="center" vertical="center"/>
    </xf>
    <xf numFmtId="0" fontId="45" fillId="29" borderId="9" xfId="0" applyFont="1" applyFill="1" applyBorder="1" applyAlignment="1">
      <alignment horizontal="center" vertical="center"/>
    </xf>
    <xf numFmtId="0" fontId="20" fillId="32" borderId="7" xfId="0" applyFont="1" applyFill="1" applyBorder="1" applyAlignment="1">
      <alignment horizontal="left" vertical="center"/>
    </xf>
    <xf numFmtId="0" fontId="21" fillId="32" borderId="70" xfId="0" applyFont="1" applyFill="1" applyBorder="1" applyAlignment="1">
      <alignment vertical="center"/>
    </xf>
    <xf numFmtId="0" fontId="21" fillId="32" borderId="71" xfId="0" applyFont="1" applyFill="1" applyBorder="1" applyAlignment="1">
      <alignment vertical="center"/>
    </xf>
    <xf numFmtId="0" fontId="47" fillId="33" borderId="7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0" xfId="0" applyFont="1"/>
    <xf numFmtId="0" fontId="42" fillId="2" borderId="1" xfId="0" applyFont="1" applyFill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51" fillId="29" borderId="9" xfId="0" applyFont="1" applyFill="1" applyBorder="1" applyAlignment="1">
      <alignment vertical="top"/>
    </xf>
    <xf numFmtId="0" fontId="41" fillId="31" borderId="54" xfId="2" applyBorder="1" applyAlignment="1">
      <alignment horizontal="center" vertical="center" textRotation="90"/>
    </xf>
    <xf numFmtId="0" fontId="41" fillId="31" borderId="2" xfId="2" applyBorder="1" applyAlignment="1">
      <alignment horizontal="center" vertical="center"/>
    </xf>
    <xf numFmtId="0" fontId="1" fillId="29" borderId="73" xfId="0" applyFont="1" applyFill="1" applyBorder="1" applyAlignment="1">
      <alignment vertical="top"/>
    </xf>
    <xf numFmtId="0" fontId="1" fillId="29" borderId="74" xfId="0" applyFont="1" applyFill="1" applyBorder="1" applyAlignment="1">
      <alignment vertical="top"/>
    </xf>
    <xf numFmtId="0" fontId="44" fillId="28" borderId="72" xfId="0" applyFont="1" applyFill="1" applyBorder="1" applyAlignment="1">
      <alignment vertical="center" wrapText="1"/>
    </xf>
    <xf numFmtId="0" fontId="44" fillId="28" borderId="74" xfId="0" applyFont="1" applyFill="1" applyBorder="1" applyAlignment="1">
      <alignment vertical="center" wrapText="1"/>
    </xf>
    <xf numFmtId="0" fontId="44" fillId="28" borderId="75" xfId="0" applyFont="1" applyFill="1" applyBorder="1" applyAlignment="1">
      <alignment vertical="center" wrapText="1"/>
    </xf>
    <xf numFmtId="0" fontId="44" fillId="28" borderId="76" xfId="0" applyFont="1" applyFill="1" applyBorder="1" applyAlignment="1">
      <alignment vertical="center" wrapText="1"/>
    </xf>
    <xf numFmtId="0" fontId="44" fillId="28" borderId="77" xfId="0" applyFont="1" applyFill="1" applyBorder="1" applyAlignment="1">
      <alignment vertical="center" wrapText="1"/>
    </xf>
    <xf numFmtId="0" fontId="7" fillId="28" borderId="78" xfId="0" applyFont="1" applyFill="1" applyBorder="1" applyAlignment="1">
      <alignment horizontal="center" vertical="center" wrapText="1"/>
    </xf>
    <xf numFmtId="0" fontId="52" fillId="28" borderId="79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52" fillId="28" borderId="12" xfId="0" applyFont="1" applyFill="1" applyBorder="1" applyAlignment="1">
      <alignment horizontal="center" vertical="center" wrapText="1"/>
    </xf>
    <xf numFmtId="0" fontId="7" fillId="28" borderId="47" xfId="0" applyFont="1" applyFill="1" applyBorder="1" applyAlignment="1">
      <alignment horizontal="center" vertical="center" wrapText="1"/>
    </xf>
    <xf numFmtId="0" fontId="7" fillId="30" borderId="72" xfId="0" applyFont="1" applyFill="1" applyBorder="1" applyAlignment="1">
      <alignment horizontal="center" vertical="center" wrapText="1"/>
    </xf>
    <xf numFmtId="0" fontId="52" fillId="30" borderId="74" xfId="0" applyFont="1" applyFill="1" applyBorder="1" applyAlignment="1">
      <alignment horizontal="center" vertical="center" wrapText="1"/>
    </xf>
    <xf numFmtId="0" fontId="24" fillId="29" borderId="75" xfId="0" applyFont="1" applyFill="1" applyBorder="1" applyAlignment="1">
      <alignment vertical="top"/>
    </xf>
    <xf numFmtId="0" fontId="27" fillId="29" borderId="76" xfId="0" applyFont="1" applyFill="1" applyBorder="1" applyAlignment="1">
      <alignment vertical="top"/>
    </xf>
    <xf numFmtId="0" fontId="47" fillId="0" borderId="7" xfId="0" applyFont="1" applyBorder="1" applyAlignment="1">
      <alignment horizontal="center" vertical="center"/>
    </xf>
    <xf numFmtId="9" fontId="8" fillId="0" borderId="0" xfId="1" applyFont="1"/>
    <xf numFmtId="0" fontId="31" fillId="29" borderId="77" xfId="0" applyFont="1" applyFill="1" applyBorder="1" applyAlignment="1">
      <alignment vertical="top"/>
    </xf>
    <xf numFmtId="0" fontId="43" fillId="0" borderId="1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59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51" fillId="29" borderId="47" xfId="0" applyFont="1" applyFill="1" applyBorder="1" applyAlignment="1">
      <alignment vertical="top"/>
    </xf>
    <xf numFmtId="0" fontId="52" fillId="28" borderId="87" xfId="0" applyFont="1" applyFill="1" applyBorder="1" applyAlignment="1">
      <alignment horizontal="center" vertical="center" wrapText="1"/>
    </xf>
    <xf numFmtId="0" fontId="52" fillId="30" borderId="77" xfId="0" applyFont="1" applyFill="1" applyBorder="1" applyAlignment="1">
      <alignment horizontal="center" vertical="center" wrapText="1"/>
    </xf>
    <xf numFmtId="0" fontId="9" fillId="17" borderId="0" xfId="0" applyFont="1" applyFill="1"/>
    <xf numFmtId="0" fontId="51" fillId="29" borderId="88" xfId="0" applyFont="1" applyFill="1" applyBorder="1" applyAlignment="1">
      <alignment vertical="top"/>
    </xf>
    <xf numFmtId="0" fontId="29" fillId="29" borderId="88" xfId="0" applyFont="1" applyFill="1" applyBorder="1" applyAlignment="1">
      <alignment vertical="top"/>
    </xf>
    <xf numFmtId="0" fontId="29" fillId="29" borderId="89" xfId="0" applyFont="1" applyFill="1" applyBorder="1" applyAlignment="1">
      <alignment vertical="top"/>
    </xf>
    <xf numFmtId="0" fontId="45" fillId="29" borderId="88" xfId="0" applyFont="1" applyFill="1" applyBorder="1" applyAlignment="1">
      <alignment horizontal="center" vertical="center"/>
    </xf>
    <xf numFmtId="0" fontId="44" fillId="28" borderId="89" xfId="0" applyFont="1" applyFill="1" applyBorder="1" applyAlignment="1">
      <alignment vertical="center" wrapText="1"/>
    </xf>
    <xf numFmtId="0" fontId="52" fillId="28" borderId="90" xfId="0" applyFont="1" applyFill="1" applyBorder="1" applyAlignment="1">
      <alignment horizontal="center" vertical="center" wrapText="1"/>
    </xf>
    <xf numFmtId="0" fontId="52" fillId="30" borderId="89" xfId="0" applyFont="1" applyFill="1" applyBorder="1" applyAlignment="1">
      <alignment horizontal="center" vertical="center" wrapText="1"/>
    </xf>
    <xf numFmtId="0" fontId="25" fillId="2" borderId="91" xfId="0" applyFont="1" applyFill="1" applyBorder="1" applyAlignment="1">
      <alignment horizontal="left" vertical="center"/>
    </xf>
    <xf numFmtId="0" fontId="25" fillId="2" borderId="92" xfId="0" applyFont="1" applyFill="1" applyBorder="1" applyAlignment="1">
      <alignment horizontal="left" vertical="center"/>
    </xf>
    <xf numFmtId="0" fontId="25" fillId="2" borderId="93" xfId="0" applyFont="1" applyFill="1" applyBorder="1" applyAlignment="1">
      <alignment horizontal="left" vertical="center"/>
    </xf>
    <xf numFmtId="0" fontId="25" fillId="2" borderId="94" xfId="0" applyFont="1" applyFill="1" applyBorder="1" applyAlignment="1">
      <alignment horizontal="left" vertical="center"/>
    </xf>
    <xf numFmtId="0" fontId="25" fillId="2" borderId="95" xfId="0" applyFont="1" applyFill="1" applyBorder="1" applyAlignment="1">
      <alignment horizontal="left" vertical="center"/>
    </xf>
    <xf numFmtId="0" fontId="25" fillId="2" borderId="96" xfId="0" applyFont="1" applyFill="1" applyBorder="1" applyAlignment="1">
      <alignment horizontal="left" vertical="center"/>
    </xf>
    <xf numFmtId="0" fontId="9" fillId="15" borderId="0" xfId="0" applyFont="1" applyFill="1"/>
    <xf numFmtId="0" fontId="51" fillId="29" borderId="32" xfId="0" applyFont="1" applyFill="1" applyBorder="1" applyAlignment="1">
      <alignment vertical="top"/>
    </xf>
    <xf numFmtId="0" fontId="52" fillId="28" borderId="81" xfId="0" applyFont="1" applyFill="1" applyBorder="1" applyAlignment="1">
      <alignment horizontal="center" vertical="center" wrapText="1"/>
    </xf>
    <xf numFmtId="0" fontId="52" fillId="30" borderId="76" xfId="0" applyFont="1" applyFill="1" applyBorder="1" applyAlignment="1">
      <alignment horizontal="center" vertical="center" wrapText="1"/>
    </xf>
    <xf numFmtId="0" fontId="9" fillId="13" borderId="0" xfId="0" applyFont="1" applyFill="1"/>
    <xf numFmtId="0" fontId="51" fillId="29" borderId="34" xfId="0" applyFont="1" applyFill="1" applyBorder="1" applyAlignment="1">
      <alignment vertical="top"/>
    </xf>
    <xf numFmtId="0" fontId="52" fillId="28" borderId="80" xfId="0" applyFont="1" applyFill="1" applyBorder="1" applyAlignment="1">
      <alignment horizontal="center" vertical="center" wrapText="1"/>
    </xf>
    <xf numFmtId="0" fontId="52" fillId="30" borderId="75" xfId="0" applyFont="1" applyFill="1" applyBorder="1" applyAlignment="1">
      <alignment horizontal="center" vertical="center" wrapText="1"/>
    </xf>
    <xf numFmtId="0" fontId="51" fillId="29" borderId="12" xfId="0" applyFont="1" applyFill="1" applyBorder="1" applyAlignment="1">
      <alignment vertical="top"/>
    </xf>
    <xf numFmtId="0" fontId="21" fillId="2" borderId="40" xfId="0" applyFont="1" applyFill="1" applyBorder="1" applyAlignment="1">
      <alignment horizontal="left" vertical="center"/>
    </xf>
    <xf numFmtId="0" fontId="21" fillId="2" borderId="46" xfId="0" applyFont="1" applyFill="1" applyBorder="1" applyAlignment="1">
      <alignment horizontal="left" vertical="center"/>
    </xf>
    <xf numFmtId="0" fontId="44" fillId="28" borderId="73" xfId="0" applyFont="1" applyFill="1" applyBorder="1" applyAlignment="1">
      <alignment horizontal="right" vertical="center" wrapText="1"/>
    </xf>
    <xf numFmtId="0" fontId="52" fillId="28" borderId="97" xfId="0" applyFont="1" applyFill="1" applyBorder="1" applyAlignment="1">
      <alignment horizontal="center" vertical="center" wrapText="1"/>
    </xf>
    <xf numFmtId="0" fontId="52" fillId="28" borderId="73" xfId="0" applyFont="1" applyFill="1" applyBorder="1" applyAlignment="1">
      <alignment horizontal="center" vertical="center" wrapText="1"/>
    </xf>
    <xf numFmtId="0" fontId="52" fillId="28" borderId="27" xfId="0" applyFont="1" applyFill="1" applyBorder="1" applyAlignment="1">
      <alignment horizontal="center" vertical="center" wrapText="1"/>
    </xf>
    <xf numFmtId="0" fontId="52" fillId="28" borderId="0" xfId="0" applyFont="1" applyFill="1" applyAlignment="1">
      <alignment horizontal="center" vertical="center" wrapText="1"/>
    </xf>
    <xf numFmtId="0" fontId="20" fillId="2" borderId="99" xfId="0" applyFont="1" applyFill="1" applyBorder="1" applyAlignment="1">
      <alignment horizontal="left" vertical="center"/>
    </xf>
    <xf numFmtId="0" fontId="21" fillId="2" borderId="98" xfId="0" applyFont="1" applyFill="1" applyBorder="1" applyAlignment="1">
      <alignment horizontal="left" vertical="center"/>
    </xf>
    <xf numFmtId="0" fontId="21" fillId="2" borderId="99" xfId="0" applyFont="1" applyFill="1" applyBorder="1" applyAlignment="1">
      <alignment horizontal="left" vertical="center"/>
    </xf>
    <xf numFmtId="0" fontId="20" fillId="2" borderId="100" xfId="0" applyFont="1" applyFill="1" applyBorder="1" applyAlignment="1">
      <alignment horizontal="left" vertical="center"/>
    </xf>
    <xf numFmtId="0" fontId="21" fillId="2" borderId="101" xfId="0" applyFont="1" applyFill="1" applyBorder="1" applyAlignment="1">
      <alignment horizontal="left" vertical="center"/>
    </xf>
    <xf numFmtId="0" fontId="9" fillId="34" borderId="0" xfId="0" applyFont="1" applyFill="1"/>
    <xf numFmtId="0" fontId="7" fillId="28" borderId="105" xfId="0" applyFont="1" applyFill="1" applyBorder="1" applyAlignment="1">
      <alignment horizontal="center" vertical="center" wrapText="1"/>
    </xf>
    <xf numFmtId="0" fontId="7" fillId="30" borderId="104" xfId="0" applyFont="1" applyFill="1" applyBorder="1" applyAlignment="1">
      <alignment horizontal="center" vertical="center" wrapText="1"/>
    </xf>
    <xf numFmtId="0" fontId="7" fillId="28" borderId="102" xfId="0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/>
    </xf>
    <xf numFmtId="0" fontId="7" fillId="0" borderId="108" xfId="0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36" fillId="36" borderId="86" xfId="0" applyFont="1" applyFill="1" applyBorder="1" applyAlignment="1">
      <alignment horizontal="center" vertical="center" wrapText="1"/>
    </xf>
    <xf numFmtId="0" fontId="21" fillId="37" borderId="3" xfId="0" applyFont="1" applyFill="1" applyBorder="1" applyAlignment="1">
      <alignment horizontal="left" vertical="center"/>
    </xf>
    <xf numFmtId="0" fontId="21" fillId="37" borderId="5" xfId="0" applyFont="1" applyFill="1" applyBorder="1" applyAlignment="1">
      <alignment horizontal="left" vertical="center"/>
    </xf>
    <xf numFmtId="0" fontId="21" fillId="37" borderId="15" xfId="0" applyFont="1" applyFill="1" applyBorder="1" applyAlignment="1">
      <alignment horizontal="left" vertical="center"/>
    </xf>
    <xf numFmtId="0" fontId="21" fillId="37" borderId="23" xfId="0" applyFont="1" applyFill="1" applyBorder="1" applyAlignment="1">
      <alignment horizontal="left" vertical="center"/>
    </xf>
    <xf numFmtId="0" fontId="21" fillId="2" borderId="109" xfId="0" applyFont="1" applyFill="1" applyBorder="1" applyAlignment="1">
      <alignment horizontal="left" vertical="center"/>
    </xf>
    <xf numFmtId="0" fontId="21" fillId="2" borderId="110" xfId="0" applyFont="1" applyFill="1" applyBorder="1" applyAlignment="1">
      <alignment horizontal="left" vertical="center"/>
    </xf>
    <xf numFmtId="0" fontId="21" fillId="2" borderId="100" xfId="0" applyFont="1" applyFill="1" applyBorder="1" applyAlignment="1">
      <alignment horizontal="left" vertical="center"/>
    </xf>
    <xf numFmtId="0" fontId="25" fillId="38" borderId="3" xfId="0" applyFont="1" applyFill="1" applyBorder="1" applyAlignment="1">
      <alignment horizontal="left" vertical="center"/>
    </xf>
    <xf numFmtId="0" fontId="25" fillId="2" borderId="109" xfId="0" applyFont="1" applyFill="1" applyBorder="1" applyAlignment="1">
      <alignment horizontal="left" vertical="center"/>
    </xf>
    <xf numFmtId="0" fontId="25" fillId="2" borderId="99" xfId="0" applyFont="1" applyFill="1" applyBorder="1" applyAlignment="1">
      <alignment horizontal="left" vertical="center"/>
    </xf>
    <xf numFmtId="0" fontId="25" fillId="2" borderId="110" xfId="0" applyFont="1" applyFill="1" applyBorder="1" applyAlignment="1">
      <alignment horizontal="left" vertical="center"/>
    </xf>
    <xf numFmtId="0" fontId="25" fillId="2" borderId="98" xfId="0" applyFont="1" applyFill="1" applyBorder="1" applyAlignment="1">
      <alignment horizontal="left" vertical="center"/>
    </xf>
    <xf numFmtId="0" fontId="25" fillId="2" borderId="100" xfId="0" applyFont="1" applyFill="1" applyBorder="1" applyAlignment="1">
      <alignment horizontal="left" vertical="center"/>
    </xf>
    <xf numFmtId="0" fontId="25" fillId="2" borderId="101" xfId="0" applyFont="1" applyFill="1" applyBorder="1" applyAlignment="1">
      <alignment horizontal="left" vertical="center"/>
    </xf>
    <xf numFmtId="0" fontId="25" fillId="39" borderId="3" xfId="0" applyFont="1" applyFill="1" applyBorder="1" applyAlignment="1">
      <alignment horizontal="left" vertical="center"/>
    </xf>
    <xf numFmtId="0" fontId="25" fillId="40" borderId="3" xfId="0" applyFont="1" applyFill="1" applyBorder="1" applyAlignment="1">
      <alignment horizontal="left" vertical="center"/>
    </xf>
    <xf numFmtId="0" fontId="25" fillId="41" borderId="3" xfId="0" applyFont="1" applyFill="1" applyBorder="1" applyAlignment="1">
      <alignment horizontal="left" vertical="center"/>
    </xf>
    <xf numFmtId="0" fontId="9" fillId="42" borderId="0" xfId="0" applyFont="1" applyFill="1"/>
    <xf numFmtId="0" fontId="42" fillId="2" borderId="0" xfId="0" applyFont="1" applyFill="1" applyAlignment="1">
      <alignment vertical="center"/>
    </xf>
    <xf numFmtId="164" fontId="42" fillId="0" borderId="0" xfId="0" applyNumberFormat="1" applyFont="1" applyAlignment="1">
      <alignment vertical="center"/>
    </xf>
    <xf numFmtId="14" fontId="42" fillId="2" borderId="1" xfId="0" applyNumberFormat="1" applyFont="1" applyFill="1" applyBorder="1" applyAlignment="1">
      <alignment horizontal="left" vertical="center"/>
    </xf>
    <xf numFmtId="0" fontId="7" fillId="28" borderId="114" xfId="0" applyFont="1" applyFill="1" applyBorder="1" applyAlignment="1">
      <alignment horizontal="center" vertical="center" wrapText="1"/>
    </xf>
    <xf numFmtId="0" fontId="7" fillId="30" borderId="112" xfId="0" applyFont="1" applyFill="1" applyBorder="1" applyAlignment="1">
      <alignment horizontal="center" vertical="center" wrapText="1"/>
    </xf>
    <xf numFmtId="0" fontId="7" fillId="28" borderId="115" xfId="0" applyFont="1" applyFill="1" applyBorder="1" applyAlignment="1">
      <alignment horizontal="center" vertical="center" wrapText="1"/>
    </xf>
    <xf numFmtId="0" fontId="7" fillId="28" borderId="69" xfId="0" applyFont="1" applyFill="1" applyBorder="1" applyAlignment="1">
      <alignment horizontal="center" vertical="center" wrapText="1"/>
    </xf>
    <xf numFmtId="0" fontId="52" fillId="28" borderId="111" xfId="0" applyFont="1" applyFill="1" applyBorder="1" applyAlignment="1">
      <alignment horizontal="center" vertical="center" wrapText="1"/>
    </xf>
    <xf numFmtId="0" fontId="52" fillId="28" borderId="116" xfId="0" applyFont="1" applyFill="1" applyBorder="1" applyAlignment="1">
      <alignment horizontal="center" vertical="center" wrapText="1"/>
    </xf>
    <xf numFmtId="0" fontId="52" fillId="28" borderId="82" xfId="0" applyFont="1" applyFill="1" applyBorder="1" applyAlignment="1">
      <alignment horizontal="center" vertical="center" wrapText="1"/>
    </xf>
    <xf numFmtId="0" fontId="34" fillId="7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6" fillId="26" borderId="34" xfId="0" applyFont="1" applyFill="1" applyBorder="1" applyAlignment="1">
      <alignment vertical="center" wrapText="1"/>
    </xf>
    <xf numFmtId="0" fontId="16" fillId="27" borderId="34" xfId="0" applyFont="1" applyFill="1" applyBorder="1"/>
    <xf numFmtId="0" fontId="50" fillId="0" borderId="1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1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" fillId="0" borderId="55" xfId="0" applyFont="1" applyBorder="1"/>
    <xf numFmtId="0" fontId="1" fillId="0" borderId="57" xfId="0" applyFont="1" applyBorder="1"/>
    <xf numFmtId="165" fontId="42" fillId="0" borderId="85" xfId="1" applyNumberFormat="1" applyFont="1" applyBorder="1" applyAlignment="1">
      <alignment horizontal="center" vertical="center"/>
    </xf>
    <xf numFmtId="165" fontId="42" fillId="0" borderId="59" xfId="1" applyNumberFormat="1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9" fillId="17" borderId="0" xfId="0" applyFont="1" applyFill="1"/>
    <xf numFmtId="0" fontId="9" fillId="17" borderId="88" xfId="0" applyFont="1" applyFill="1" applyBorder="1"/>
    <xf numFmtId="0" fontId="36" fillId="21" borderId="30" xfId="0" applyFont="1" applyFill="1" applyBorder="1" applyAlignment="1">
      <alignment horizontal="left" vertical="center" wrapText="1"/>
    </xf>
    <xf numFmtId="0" fontId="37" fillId="22" borderId="30" xfId="0" applyFont="1" applyFill="1" applyBorder="1"/>
    <xf numFmtId="0" fontId="18" fillId="8" borderId="0" xfId="0" applyFont="1" applyFill="1" applyAlignment="1">
      <alignment horizontal="center" vertical="center"/>
    </xf>
    <xf numFmtId="0" fontId="9" fillId="9" borderId="0" xfId="0" applyFont="1" applyFill="1"/>
    <xf numFmtId="0" fontId="9" fillId="9" borderId="9" xfId="0" applyFont="1" applyFill="1" applyBorder="1"/>
    <xf numFmtId="0" fontId="18" fillId="10" borderId="0" xfId="0" applyFont="1" applyFill="1" applyAlignment="1">
      <alignment horizontal="center" vertical="center"/>
    </xf>
    <xf numFmtId="0" fontId="9" fillId="11" borderId="0" xfId="0" applyFont="1" applyFill="1"/>
    <xf numFmtId="0" fontId="9" fillId="11" borderId="12" xfId="0" applyFont="1" applyFill="1" applyBorder="1"/>
    <xf numFmtId="0" fontId="18" fillId="12" borderId="0" xfId="0" applyFont="1" applyFill="1" applyAlignment="1">
      <alignment horizontal="center" vertical="center"/>
    </xf>
    <xf numFmtId="0" fontId="9" fillId="13" borderId="0" xfId="0" applyFont="1" applyFill="1"/>
    <xf numFmtId="0" fontId="9" fillId="13" borderId="34" xfId="0" applyFont="1" applyFill="1" applyBorder="1"/>
    <xf numFmtId="0" fontId="18" fillId="14" borderId="0" xfId="0" applyFont="1" applyFill="1" applyAlignment="1">
      <alignment horizontal="center" vertical="center"/>
    </xf>
    <xf numFmtId="0" fontId="9" fillId="15" borderId="0" xfId="0" applyFont="1" applyFill="1"/>
    <xf numFmtId="0" fontId="9" fillId="15" borderId="32" xfId="0" applyFont="1" applyFill="1" applyBorder="1"/>
    <xf numFmtId="0" fontId="23" fillId="28" borderId="0" xfId="0" applyFont="1" applyFill="1" applyAlignment="1">
      <alignment horizontal="left" vertical="top" wrapText="1"/>
    </xf>
    <xf numFmtId="0" fontId="23" fillId="28" borderId="72" xfId="0" applyFont="1" applyFill="1" applyBorder="1" applyAlignment="1">
      <alignment horizontal="left" vertical="top" wrapText="1"/>
    </xf>
    <xf numFmtId="0" fontId="18" fillId="18" borderId="0" xfId="0" applyFont="1" applyFill="1" applyAlignment="1">
      <alignment horizontal="center" vertical="center"/>
    </xf>
    <xf numFmtId="0" fontId="9" fillId="19" borderId="0" xfId="0" applyFont="1" applyFill="1"/>
    <xf numFmtId="0" fontId="9" fillId="19" borderId="47" xfId="0" applyFont="1" applyFill="1" applyBorder="1"/>
    <xf numFmtId="0" fontId="42" fillId="2" borderId="0" xfId="0" applyFont="1" applyFill="1" applyAlignment="1">
      <alignment horizontal="center" vertical="center"/>
    </xf>
    <xf numFmtId="0" fontId="53" fillId="28" borderId="0" xfId="0" applyFont="1" applyFill="1" applyAlignment="1">
      <alignment horizontal="left" vertical="top" wrapText="1"/>
    </xf>
    <xf numFmtId="0" fontId="53" fillId="28" borderId="72" xfId="0" applyFont="1" applyFill="1" applyBorder="1" applyAlignment="1">
      <alignment horizontal="left" vertical="top" wrapText="1"/>
    </xf>
    <xf numFmtId="0" fontId="34" fillId="25" borderId="68" xfId="0" applyFont="1" applyFill="1" applyBorder="1" applyAlignment="1">
      <alignment horizontal="center" vertical="center"/>
    </xf>
    <xf numFmtId="0" fontId="34" fillId="25" borderId="6" xfId="0" applyFont="1" applyFill="1" applyBorder="1" applyAlignment="1">
      <alignment horizontal="center" vertical="center"/>
    </xf>
    <xf numFmtId="0" fontId="15" fillId="26" borderId="34" xfId="0" applyFont="1" applyFill="1" applyBorder="1" applyAlignment="1">
      <alignment vertical="center"/>
    </xf>
    <xf numFmtId="0" fontId="38" fillId="26" borderId="34" xfId="0" applyFont="1" applyFill="1" applyBorder="1" applyAlignment="1">
      <alignment wrapText="1"/>
    </xf>
    <xf numFmtId="0" fontId="39" fillId="27" borderId="34" xfId="0" applyFont="1" applyFill="1" applyBorder="1"/>
    <xf numFmtId="0" fontId="30" fillId="28" borderId="0" xfId="0" applyFont="1" applyFill="1" applyAlignment="1">
      <alignment horizontal="left" vertical="top" wrapText="1"/>
    </xf>
    <xf numFmtId="0" fontId="30" fillId="28" borderId="72" xfId="0" applyFont="1" applyFill="1" applyBorder="1" applyAlignment="1">
      <alignment horizontal="left" vertical="top" wrapText="1"/>
    </xf>
    <xf numFmtId="0" fontId="20" fillId="32" borderId="70" xfId="0" applyFont="1" applyFill="1" applyBorder="1" applyAlignment="1">
      <alignment horizontal="center" vertical="center"/>
    </xf>
    <xf numFmtId="0" fontId="20" fillId="32" borderId="6" xfId="0" applyFont="1" applyFill="1" applyBorder="1" applyAlignment="1">
      <alignment horizontal="center" vertical="center"/>
    </xf>
    <xf numFmtId="0" fontId="42" fillId="0" borderId="83" xfId="0" applyFont="1" applyBorder="1" applyAlignment="1">
      <alignment horizontal="center" vertical="center"/>
    </xf>
    <xf numFmtId="0" fontId="42" fillId="0" borderId="84" xfId="0" applyFont="1" applyBorder="1" applyAlignment="1">
      <alignment horizontal="center" vertical="center"/>
    </xf>
    <xf numFmtId="0" fontId="43" fillId="0" borderId="59" xfId="0" applyFont="1" applyBorder="1" applyAlignment="1">
      <alignment horizontal="center" vertical="center"/>
    </xf>
    <xf numFmtId="0" fontId="29" fillId="29" borderId="86" xfId="0" applyFont="1" applyFill="1" applyBorder="1" applyAlignment="1">
      <alignment horizontal="left" vertical="center"/>
    </xf>
    <xf numFmtId="0" fontId="29" fillId="29" borderId="112" xfId="0" applyFont="1" applyFill="1" applyBorder="1" applyAlignment="1">
      <alignment horizontal="left" vertical="center"/>
    </xf>
    <xf numFmtId="0" fontId="26" fillId="28" borderId="0" xfId="0" applyFont="1" applyFill="1" applyAlignment="1">
      <alignment horizontal="left" vertical="top" wrapText="1"/>
    </xf>
    <xf numFmtId="0" fontId="26" fillId="28" borderId="72" xfId="0" applyFont="1" applyFill="1" applyBorder="1" applyAlignment="1">
      <alignment horizontal="left" vertical="top" wrapText="1"/>
    </xf>
    <xf numFmtId="14" fontId="45" fillId="29" borderId="113" xfId="0" applyNumberFormat="1" applyFont="1" applyFill="1" applyBorder="1" applyAlignment="1">
      <alignment horizontal="left" vertical="center"/>
    </xf>
    <xf numFmtId="14" fontId="45" fillId="29" borderId="112" xfId="0" applyNumberFormat="1" applyFont="1" applyFill="1" applyBorder="1" applyAlignment="1">
      <alignment horizontal="left" vertical="center"/>
    </xf>
    <xf numFmtId="0" fontId="29" fillId="29" borderId="103" xfId="0" applyFont="1" applyFill="1" applyBorder="1" applyAlignment="1">
      <alignment horizontal="left" vertical="center"/>
    </xf>
    <xf numFmtId="0" fontId="29" fillId="29" borderId="104" xfId="0" applyFont="1" applyFill="1" applyBorder="1" applyAlignment="1">
      <alignment horizontal="left" vertical="center"/>
    </xf>
    <xf numFmtId="14" fontId="45" fillId="29" borderId="106" xfId="0" applyNumberFormat="1" applyFont="1" applyFill="1" applyBorder="1" applyAlignment="1">
      <alignment horizontal="left" vertical="center"/>
    </xf>
    <xf numFmtId="14" fontId="45" fillId="29" borderId="104" xfId="0" applyNumberFormat="1" applyFont="1" applyFill="1" applyBorder="1" applyAlignment="1">
      <alignment horizontal="left" vertical="center"/>
    </xf>
    <xf numFmtId="14" fontId="42" fillId="2" borderId="59" xfId="0" applyNumberFormat="1" applyFont="1" applyFill="1" applyBorder="1" applyAlignment="1">
      <alignment horizontal="left" vertical="center"/>
    </xf>
    <xf numFmtId="0" fontId="28" fillId="28" borderId="0" xfId="0" applyFont="1" applyFill="1" applyAlignment="1">
      <alignment horizontal="left" vertical="top" wrapText="1"/>
    </xf>
    <xf numFmtId="0" fontId="28" fillId="28" borderId="72" xfId="0" applyFont="1" applyFill="1" applyBorder="1" applyAlignment="1">
      <alignment horizontal="left" vertical="top" wrapText="1"/>
    </xf>
    <xf numFmtId="0" fontId="20" fillId="32" borderId="71" xfId="0" applyFont="1" applyFill="1" applyBorder="1" applyAlignment="1">
      <alignment horizontal="center" vertical="center"/>
    </xf>
    <xf numFmtId="0" fontId="19" fillId="28" borderId="0" xfId="0" applyFont="1" applyFill="1" applyAlignment="1">
      <alignment horizontal="left" vertical="top" wrapText="1"/>
    </xf>
    <xf numFmtId="0" fontId="19" fillId="28" borderId="72" xfId="0" applyFont="1" applyFill="1" applyBorder="1" applyAlignment="1">
      <alignment horizontal="left" vertical="top" wrapText="1"/>
    </xf>
    <xf numFmtId="0" fontId="22" fillId="28" borderId="0" xfId="0" applyFont="1" applyFill="1" applyAlignment="1">
      <alignment horizontal="left" vertical="top" wrapText="1"/>
    </xf>
    <xf numFmtId="0" fontId="22" fillId="28" borderId="72" xfId="0" applyFont="1" applyFill="1" applyBorder="1" applyAlignment="1">
      <alignment horizontal="left" vertical="top" wrapText="1"/>
    </xf>
    <xf numFmtId="164" fontId="42" fillId="0" borderId="59" xfId="0" applyNumberFormat="1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2" fillId="2" borderId="59" xfId="0" applyFont="1" applyFill="1" applyBorder="1" applyAlignment="1">
      <alignment horizontal="left" vertical="center"/>
    </xf>
  </cellXfs>
  <cellStyles count="3">
    <cellStyle name="Bad" xfId="2" builtinId="27"/>
    <cellStyle name="Normal" xfId="0" builtinId="0"/>
    <cellStyle name="Per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156082"/>
      <color rgb="FF45818E"/>
      <color rgb="FF153D64"/>
      <color rgb="FF0B53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projeto'!$W$4:$W$9</c:f>
              <c:strCache>
                <c:ptCount val="6"/>
                <c:pt idx="0">
                  <c:v>Nicolas</c:v>
                </c:pt>
                <c:pt idx="1">
                  <c:v>Darren</c:v>
                </c:pt>
                <c:pt idx="2">
                  <c:v>Derek</c:v>
                </c:pt>
                <c:pt idx="3">
                  <c:v>Paul H</c:v>
                </c:pt>
                <c:pt idx="4">
                  <c:v>Steve</c:v>
                </c:pt>
                <c:pt idx="5">
                  <c:v>TOTAL</c:v>
                </c:pt>
              </c:strCache>
            </c:strRef>
          </c:cat>
          <c:val>
            <c:numRef>
              <c:f>'Cronograma de projeto'!$X$4:$X$9</c:f>
              <c:numCache>
                <c:formatCode>General</c:formatCode>
                <c:ptCount val="6"/>
                <c:pt idx="0">
                  <c:v>315</c:v>
                </c:pt>
                <c:pt idx="1">
                  <c:v>85</c:v>
                </c:pt>
                <c:pt idx="2">
                  <c:v>40</c:v>
                </c:pt>
                <c:pt idx="3">
                  <c:v>4</c:v>
                </c:pt>
                <c:pt idx="4">
                  <c:v>0</c:v>
                </c:pt>
                <c:pt idx="5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C00-9FA6-AFDD4CE00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477807"/>
        <c:axId val="1460317887"/>
      </c:barChart>
      <c:catAx>
        <c:axId val="137647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7887"/>
        <c:crosses val="autoZero"/>
        <c:auto val="1"/>
        <c:lblAlgn val="ctr"/>
        <c:lblOffset val="100"/>
        <c:noMultiLvlLbl val="0"/>
      </c:catAx>
      <c:valAx>
        <c:axId val="1460317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64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3657403925087E-2"/>
          <c:y val="8.8456239172500437E-2"/>
          <c:w val="0.908626221069603"/>
          <c:h val="0.71078798869381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projeto'!$AU$4:$AU$9</c:f>
              <c:strCache>
                <c:ptCount val="6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  <c:pt idx="5">
                  <c:v>Phase 6</c:v>
                </c:pt>
              </c:strCache>
            </c:strRef>
          </c:cat>
          <c:val>
            <c:numRef>
              <c:f>'Cronograma de projeto'!$AV$4:$AV$9</c:f>
              <c:numCache>
                <c:formatCode>General</c:formatCode>
                <c:ptCount val="6"/>
                <c:pt idx="0">
                  <c:v>182</c:v>
                </c:pt>
                <c:pt idx="1">
                  <c:v>48</c:v>
                </c:pt>
                <c:pt idx="2">
                  <c:v>52</c:v>
                </c:pt>
                <c:pt idx="3">
                  <c:v>42</c:v>
                </c:pt>
                <c:pt idx="4">
                  <c:v>50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822-91AB-27C1229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309152"/>
        <c:axId val="1662309632"/>
      </c:barChart>
      <c:catAx>
        <c:axId val="16623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9632"/>
        <c:crosses val="autoZero"/>
        <c:auto val="1"/>
        <c:lblAlgn val="ctr"/>
        <c:lblOffset val="100"/>
        <c:noMultiLvlLbl val="0"/>
      </c:catAx>
      <c:valAx>
        <c:axId val="16623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3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72838</xdr:colOff>
      <xdr:row>2</xdr:row>
      <xdr:rowOff>4482</xdr:rowOff>
    </xdr:from>
    <xdr:to>
      <xdr:col>34</xdr:col>
      <xdr:colOff>78441</xdr:colOff>
      <xdr:row>9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0AB3B-F7E1-4664-444C-11333456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202712</xdr:colOff>
      <xdr:row>2</xdr:row>
      <xdr:rowOff>43816</xdr:rowOff>
    </xdr:from>
    <xdr:to>
      <xdr:col>59</xdr:col>
      <xdr:colOff>12212</xdr:colOff>
      <xdr:row>8</xdr:row>
      <xdr:rowOff>231013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44DC-C4BD-1205-FBD3-F931E0B4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3"/>
  <sheetViews>
    <sheetView showGridLines="0" tabSelected="1" topLeftCell="A8" zoomScaleNormal="100" workbookViewId="0">
      <selection activeCell="I16" sqref="I16:I18"/>
    </sheetView>
  </sheetViews>
  <sheetFormatPr defaultColWidth="0" defaultRowHeight="15" customHeight="1" x14ac:dyDescent="0.25"/>
  <cols>
    <col min="1" max="1" width="2.125" customWidth="1"/>
    <col min="2" max="2" width="7" customWidth="1"/>
    <col min="3" max="3" width="6.875" customWidth="1"/>
    <col min="4" max="4" width="9.875" customWidth="1"/>
    <col min="5" max="5" width="6.75" customWidth="1"/>
    <col min="6" max="6" width="3.75" customWidth="1"/>
    <col min="7" max="7" width="67.25" customWidth="1"/>
    <col min="8" max="8" width="8.5" customWidth="1"/>
    <col min="9" max="9" width="5.375" bestFit="1" customWidth="1"/>
    <col min="10" max="10" width="4.625" bestFit="1" customWidth="1"/>
    <col min="11" max="17" width="3.75" customWidth="1"/>
    <col min="18" max="68" width="3" customWidth="1"/>
    <col min="69" max="69" width="2.125" customWidth="1"/>
    <col min="70" max="16384" width="13.5" hidden="1"/>
  </cols>
  <sheetData>
    <row r="1" spans="1:68" s="4" customFormat="1" ht="25.5" customHeight="1" thickBot="1" x14ac:dyDescent="0.45">
      <c r="A1" s="3"/>
      <c r="B1" s="275" t="s">
        <v>69</v>
      </c>
      <c r="C1" s="276"/>
      <c r="D1" s="276"/>
      <c r="E1" s="276"/>
      <c r="F1" s="276"/>
      <c r="G1" s="276"/>
      <c r="H1" s="276"/>
      <c r="I1" s="276"/>
      <c r="J1" s="276"/>
      <c r="K1" s="274"/>
      <c r="L1" s="233"/>
      <c r="M1" s="233"/>
      <c r="N1" s="233"/>
      <c r="O1" s="233"/>
      <c r="P1" s="233"/>
      <c r="Q1" s="233"/>
      <c r="R1" s="233"/>
      <c r="S1" s="233"/>
      <c r="T1" s="232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2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2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2"/>
      <c r="BK1" s="233"/>
      <c r="BL1" s="233"/>
      <c r="BM1" s="233"/>
      <c r="BN1" s="233"/>
      <c r="BO1" s="233"/>
      <c r="BP1" s="233"/>
    </row>
    <row r="2" spans="1:68" s="4" customFormat="1" ht="7.5" customHeight="1" x14ac:dyDescent="0.25">
      <c r="A2" s="3"/>
      <c r="B2" s="7"/>
      <c r="C2" s="7"/>
      <c r="D2" s="1"/>
      <c r="E2" s="1"/>
      <c r="F2" s="11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s="4" customFormat="1" ht="18" customHeight="1" x14ac:dyDescent="0.25">
      <c r="A3" s="3"/>
      <c r="B3" s="125" t="s">
        <v>11</v>
      </c>
      <c r="C3" s="126"/>
      <c r="D3" s="303" t="s">
        <v>12</v>
      </c>
      <c r="E3" s="303"/>
      <c r="F3" s="153"/>
      <c r="G3" s="153"/>
      <c r="H3" s="127"/>
      <c r="I3" s="127"/>
      <c r="J3" s="127"/>
      <c r="K3" s="234" t="s">
        <v>19</v>
      </c>
      <c r="L3" s="234"/>
      <c r="M3" s="234"/>
      <c r="N3" s="234"/>
      <c r="O3" s="234"/>
      <c r="P3" s="234" t="s">
        <v>23</v>
      </c>
      <c r="Q3" s="234"/>
      <c r="R3" s="234"/>
      <c r="S3" s="234"/>
      <c r="T3" s="234"/>
      <c r="U3" s="127"/>
      <c r="V3" s="86"/>
      <c r="W3" s="86"/>
      <c r="X3" s="86"/>
      <c r="Y3" s="86"/>
      <c r="AH3" s="3"/>
      <c r="AI3" s="3"/>
      <c r="AJ3" s="234" t="s">
        <v>70</v>
      </c>
      <c r="AK3" s="234"/>
      <c r="AL3" s="234"/>
      <c r="AM3" s="234"/>
      <c r="AN3" s="234"/>
      <c r="AO3" s="234" t="s">
        <v>23</v>
      </c>
      <c r="AP3" s="234"/>
      <c r="AQ3" s="234"/>
      <c r="AR3" s="234"/>
      <c r="AS3" s="234"/>
      <c r="AT3" s="85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s="4" customFormat="1" ht="18" customHeight="1" x14ac:dyDescent="0.25">
      <c r="A4" s="3"/>
      <c r="B4" s="125" t="s">
        <v>0</v>
      </c>
      <c r="C4" s="126"/>
      <c r="D4" s="302">
        <v>45554</v>
      </c>
      <c r="E4" s="302"/>
      <c r="F4" s="221"/>
      <c r="G4" s="221"/>
      <c r="H4" s="127"/>
      <c r="I4" s="150"/>
      <c r="J4" s="127"/>
      <c r="K4" s="235" t="s">
        <v>6</v>
      </c>
      <c r="L4" s="235"/>
      <c r="M4" s="235"/>
      <c r="N4" s="235"/>
      <c r="O4" s="245"/>
      <c r="P4" s="281">
        <f>SUMIF($H$16:$H$83,K4,$I$16:$I$83)</f>
        <v>315</v>
      </c>
      <c r="Q4" s="235"/>
      <c r="R4" s="282"/>
      <c r="S4" s="243">
        <f>P4/$P$9</f>
        <v>0.70945945945945943</v>
      </c>
      <c r="T4" s="244"/>
      <c r="U4" s="127"/>
      <c r="V4" s="86"/>
      <c r="W4" s="86" t="str">
        <f>K4</f>
        <v>Nicolas</v>
      </c>
      <c r="X4" s="86">
        <f>P4</f>
        <v>315</v>
      </c>
      <c r="Y4" s="88"/>
      <c r="AH4" s="3"/>
      <c r="AI4" s="3"/>
      <c r="AJ4" s="235" t="s">
        <v>42</v>
      </c>
      <c r="AK4" s="235"/>
      <c r="AL4" s="235"/>
      <c r="AM4" s="235"/>
      <c r="AN4" s="235"/>
      <c r="AO4" s="235">
        <f t="shared" ref="AO4:AO9" ca="1" si="0">SUMIF($C$29:$E$83,AJ4,$I$29:$I$83)</f>
        <v>182</v>
      </c>
      <c r="AP4" s="235"/>
      <c r="AQ4" s="235"/>
      <c r="AR4" s="243">
        <f ca="1">AO4/$AO$10</f>
        <v>0.40990990990990989</v>
      </c>
      <c r="AS4" s="244"/>
      <c r="AT4" s="87"/>
      <c r="AU4" s="86" t="str">
        <f>AJ4</f>
        <v>Phase 1</v>
      </c>
      <c r="AV4" s="86">
        <f ca="1">AO4</f>
        <v>182</v>
      </c>
      <c r="AW4" s="86"/>
      <c r="AX4" s="86"/>
      <c r="AY4" s="86"/>
      <c r="AZ4" s="86"/>
      <c r="BA4" s="86"/>
      <c r="BB4" s="86"/>
      <c r="BC4" s="86"/>
      <c r="BD4" s="86"/>
      <c r="BE4" s="86"/>
      <c r="BF4" s="88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s="4" customFormat="1" ht="18" customHeight="1" x14ac:dyDescent="0.25">
      <c r="A5" s="3"/>
      <c r="B5" s="125" t="s">
        <v>10</v>
      </c>
      <c r="C5" s="128"/>
      <c r="D5" s="304" t="s">
        <v>25</v>
      </c>
      <c r="E5" s="304"/>
      <c r="F5" s="114"/>
      <c r="G5" s="105"/>
      <c r="H5" s="8"/>
      <c r="I5" s="8"/>
      <c r="J5" s="8"/>
      <c r="K5" s="235" t="s">
        <v>8</v>
      </c>
      <c r="L5" s="235"/>
      <c r="M5" s="235"/>
      <c r="N5" s="235"/>
      <c r="O5" s="245"/>
      <c r="P5" s="281">
        <f>SUMIF($H$16:$H$83,K5,$I$16:$I$83)</f>
        <v>85</v>
      </c>
      <c r="Q5" s="235"/>
      <c r="R5" s="235"/>
      <c r="S5" s="243">
        <f t="shared" ref="S5:S8" si="1">P5/$P$9</f>
        <v>0.19144144144144143</v>
      </c>
      <c r="T5" s="244"/>
      <c r="U5" s="3"/>
      <c r="V5" s="3"/>
      <c r="W5" s="86" t="str">
        <f t="shared" ref="W5:W9" si="2">K5</f>
        <v>Darren</v>
      </c>
      <c r="X5" s="86">
        <f t="shared" ref="X5:X9" si="3">P5</f>
        <v>85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235" t="s">
        <v>43</v>
      </c>
      <c r="AK5" s="235"/>
      <c r="AL5" s="235"/>
      <c r="AM5" s="235"/>
      <c r="AN5" s="235"/>
      <c r="AO5" s="235">
        <f t="shared" ca="1" si="0"/>
        <v>48</v>
      </c>
      <c r="AP5" s="235"/>
      <c r="AQ5" s="235"/>
      <c r="AR5" s="243">
        <f t="shared" ref="AR5:AR9" ca="1" si="4">AO5/$AO$10</f>
        <v>0.10810810810810811</v>
      </c>
      <c r="AS5" s="244"/>
      <c r="AT5" s="87"/>
      <c r="AU5" s="86" t="str">
        <f t="shared" ref="AU5:AU9" si="5">AJ5</f>
        <v>Phase 2</v>
      </c>
      <c r="AV5" s="86">
        <f t="shared" ref="AV5:AV9" ca="1" si="6">AO5</f>
        <v>48</v>
      </c>
      <c r="AW5" s="86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s="4" customFormat="1" ht="18" customHeight="1" x14ac:dyDescent="0.25">
      <c r="A6" s="3"/>
      <c r="B6" s="125" t="s">
        <v>26</v>
      </c>
      <c r="C6" s="128"/>
      <c r="D6" s="304">
        <v>80002</v>
      </c>
      <c r="E6" s="304"/>
      <c r="F6" s="220"/>
      <c r="G6" s="220"/>
      <c r="H6" s="8"/>
      <c r="I6" s="8"/>
      <c r="J6" s="8"/>
      <c r="K6" s="235" t="s">
        <v>20</v>
      </c>
      <c r="L6" s="235"/>
      <c r="M6" s="235"/>
      <c r="N6" s="235"/>
      <c r="O6" s="245"/>
      <c r="P6" s="281">
        <f>SUMIF($H$16:$H$83,K6,$I$16:$I$83)</f>
        <v>40</v>
      </c>
      <c r="Q6" s="235"/>
      <c r="R6" s="235"/>
      <c r="S6" s="243">
        <f t="shared" si="1"/>
        <v>9.0090090090090086E-2</v>
      </c>
      <c r="T6" s="244"/>
      <c r="U6" s="3"/>
      <c r="V6" s="3"/>
      <c r="W6" s="86" t="str">
        <f t="shared" si="2"/>
        <v>Derek</v>
      </c>
      <c r="X6" s="86">
        <f t="shared" si="3"/>
        <v>40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235" t="s">
        <v>44</v>
      </c>
      <c r="AK6" s="235"/>
      <c r="AL6" s="235"/>
      <c r="AM6" s="235"/>
      <c r="AN6" s="235"/>
      <c r="AO6" s="235">
        <f t="shared" ca="1" si="0"/>
        <v>52</v>
      </c>
      <c r="AP6" s="235"/>
      <c r="AQ6" s="235"/>
      <c r="AR6" s="243">
        <f t="shared" ca="1" si="4"/>
        <v>0.11711711711711711</v>
      </c>
      <c r="AS6" s="244"/>
      <c r="AT6" s="87"/>
      <c r="AU6" s="86" t="str">
        <f t="shared" si="5"/>
        <v>Phase 3</v>
      </c>
      <c r="AV6" s="86">
        <f t="shared" ca="1" si="6"/>
        <v>52</v>
      </c>
      <c r="AW6" s="86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s="4" customFormat="1" ht="18" customHeight="1" x14ac:dyDescent="0.25">
      <c r="A7" s="3"/>
      <c r="B7" s="125" t="s">
        <v>78</v>
      </c>
      <c r="C7" s="129"/>
      <c r="D7" s="304" t="s">
        <v>65</v>
      </c>
      <c r="E7" s="304"/>
      <c r="F7" s="269"/>
      <c r="G7" s="269"/>
      <c r="H7" s="8"/>
      <c r="I7" s="8"/>
      <c r="J7" s="8"/>
      <c r="K7" s="235" t="s">
        <v>21</v>
      </c>
      <c r="L7" s="235"/>
      <c r="M7" s="235"/>
      <c r="N7" s="235"/>
      <c r="O7" s="245"/>
      <c r="P7" s="281">
        <f>SUMIF($H$16:$H$83,K7,$I$16:$I$83)</f>
        <v>4</v>
      </c>
      <c r="Q7" s="235"/>
      <c r="R7" s="235"/>
      <c r="S7" s="243">
        <f t="shared" si="1"/>
        <v>9.0090090090090089E-3</v>
      </c>
      <c r="T7" s="244"/>
      <c r="U7" s="3"/>
      <c r="V7" s="3"/>
      <c r="W7" s="86" t="str">
        <f t="shared" si="2"/>
        <v>Paul H</v>
      </c>
      <c r="X7" s="86">
        <f t="shared" si="3"/>
        <v>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35" t="s">
        <v>45</v>
      </c>
      <c r="AK7" s="235"/>
      <c r="AL7" s="235"/>
      <c r="AM7" s="235"/>
      <c r="AN7" s="235"/>
      <c r="AO7" s="235">
        <f t="shared" ca="1" si="0"/>
        <v>42</v>
      </c>
      <c r="AP7" s="235"/>
      <c r="AQ7" s="235"/>
      <c r="AR7" s="243">
        <f t="shared" ca="1" si="4"/>
        <v>9.45945945945946E-2</v>
      </c>
      <c r="AS7" s="244"/>
      <c r="AT7" s="87"/>
      <c r="AU7" s="86" t="str">
        <f t="shared" si="5"/>
        <v>Phase 4</v>
      </c>
      <c r="AV7" s="86">
        <f t="shared" ca="1" si="6"/>
        <v>42</v>
      </c>
      <c r="AW7" s="86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s="4" customFormat="1" ht="18" customHeight="1" x14ac:dyDescent="0.25">
      <c r="A8" s="3"/>
      <c r="B8" s="125" t="s">
        <v>9</v>
      </c>
      <c r="C8" s="129"/>
      <c r="D8" s="304">
        <f>I29+I39+I61+I73+I83+I50</f>
        <v>444</v>
      </c>
      <c r="E8" s="304"/>
      <c r="F8" s="269"/>
      <c r="G8" s="269"/>
      <c r="H8" s="8"/>
      <c r="I8" s="8"/>
      <c r="J8" s="8"/>
      <c r="K8" s="235" t="s">
        <v>22</v>
      </c>
      <c r="L8" s="235"/>
      <c r="M8" s="235"/>
      <c r="N8" s="235"/>
      <c r="O8" s="245"/>
      <c r="P8" s="281">
        <f>SUMIF($H$16:$H$83,K8,$I$16:$I$83)</f>
        <v>0</v>
      </c>
      <c r="Q8" s="235"/>
      <c r="R8" s="235"/>
      <c r="S8" s="243">
        <f t="shared" si="1"/>
        <v>0</v>
      </c>
      <c r="T8" s="244"/>
      <c r="U8" s="3"/>
      <c r="V8" s="3"/>
      <c r="W8" s="86" t="str">
        <f t="shared" si="2"/>
        <v>Steve</v>
      </c>
      <c r="X8" s="86">
        <f t="shared" si="3"/>
        <v>0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235" t="s">
        <v>46</v>
      </c>
      <c r="AK8" s="235"/>
      <c r="AL8" s="235"/>
      <c r="AM8" s="235"/>
      <c r="AN8" s="235"/>
      <c r="AO8" s="235">
        <f t="shared" ca="1" si="0"/>
        <v>50</v>
      </c>
      <c r="AP8" s="235"/>
      <c r="AQ8" s="235"/>
      <c r="AR8" s="243">
        <f t="shared" ca="1" si="4"/>
        <v>0.11261261261261261</v>
      </c>
      <c r="AS8" s="244"/>
      <c r="AT8" s="3"/>
      <c r="AU8" s="86" t="str">
        <f t="shared" si="5"/>
        <v>Phase 5</v>
      </c>
      <c r="AV8" s="86">
        <f t="shared" ca="1" si="6"/>
        <v>50</v>
      </c>
      <c r="AW8" s="86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s="4" customFormat="1" ht="18" customHeight="1" x14ac:dyDescent="0.25">
      <c r="A9" s="3"/>
      <c r="B9" s="125" t="s">
        <v>76</v>
      </c>
      <c r="C9" s="129"/>
      <c r="D9" s="294">
        <v>45555</v>
      </c>
      <c r="E9" s="294"/>
      <c r="F9" s="269"/>
      <c r="G9" s="269"/>
      <c r="H9" s="8"/>
      <c r="I9" s="8"/>
      <c r="J9" s="8"/>
      <c r="K9" s="246" t="s">
        <v>24</v>
      </c>
      <c r="L9" s="246"/>
      <c r="M9" s="246"/>
      <c r="N9" s="246"/>
      <c r="O9" s="246"/>
      <c r="P9" s="283">
        <f>SUM(P4:R8)</f>
        <v>444</v>
      </c>
      <c r="Q9" s="283"/>
      <c r="R9" s="283"/>
      <c r="S9" s="152"/>
      <c r="T9" s="152"/>
      <c r="U9" s="3"/>
      <c r="V9" s="3"/>
      <c r="W9" s="86" t="str">
        <f t="shared" si="2"/>
        <v>TOTAL</v>
      </c>
      <c r="X9" s="86">
        <f t="shared" si="3"/>
        <v>444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235" t="s">
        <v>47</v>
      </c>
      <c r="AK9" s="235"/>
      <c r="AL9" s="235"/>
      <c r="AM9" s="235"/>
      <c r="AN9" s="235"/>
      <c r="AO9" s="235">
        <f t="shared" ca="1" si="0"/>
        <v>70</v>
      </c>
      <c r="AP9" s="235"/>
      <c r="AQ9" s="235"/>
      <c r="AR9" s="243">
        <f t="shared" ca="1" si="4"/>
        <v>0.15765765765765766</v>
      </c>
      <c r="AS9" s="244"/>
      <c r="AT9" s="3"/>
      <c r="AU9" s="86" t="str">
        <f t="shared" si="5"/>
        <v>Phase 6</v>
      </c>
      <c r="AV9" s="86">
        <f t="shared" ca="1" si="6"/>
        <v>70</v>
      </c>
      <c r="AW9" s="86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4" customFormat="1" ht="18" customHeight="1" x14ac:dyDescent="0.25">
      <c r="A10" s="3"/>
      <c r="B10" s="125" t="s">
        <v>77</v>
      </c>
      <c r="C10" s="129"/>
      <c r="D10" s="294">
        <v>45624</v>
      </c>
      <c r="E10" s="294"/>
      <c r="F10" s="269"/>
      <c r="G10" s="269"/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246" t="s">
        <v>24</v>
      </c>
      <c r="AK10" s="246"/>
      <c r="AL10" s="246"/>
      <c r="AM10" s="246"/>
      <c r="AN10" s="246"/>
      <c r="AO10" s="283">
        <f ca="1">SUM(AO4:AQ9)</f>
        <v>444</v>
      </c>
      <c r="AP10" s="283"/>
      <c r="AQ10" s="283"/>
      <c r="AR10" s="154"/>
      <c r="AS10" s="154"/>
      <c r="AT10" s="155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s="4" customFormat="1" ht="18" customHeight="1" x14ac:dyDescent="0.25">
      <c r="A11" s="3"/>
      <c r="B11" s="125"/>
      <c r="C11" s="129"/>
      <c r="D11" s="222"/>
      <c r="E11" s="222"/>
      <c r="F11" s="269"/>
      <c r="G11" s="269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4" customFormat="1" ht="15.75" x14ac:dyDescent="0.25">
      <c r="A12" s="3"/>
      <c r="F12" s="269"/>
      <c r="G12" s="269"/>
      <c r="H12" s="5"/>
      <c r="I12" s="5"/>
      <c r="J12" s="5"/>
      <c r="K12" s="240" t="s">
        <v>1</v>
      </c>
      <c r="L12" s="241"/>
      <c r="M12" s="241"/>
      <c r="N12" s="241"/>
      <c r="O12" s="241"/>
      <c r="P12" s="241"/>
      <c r="Q12" s="241"/>
      <c r="R12" s="242"/>
      <c r="S12" s="236" t="s">
        <v>2</v>
      </c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8"/>
      <c r="AP12" s="239" t="s">
        <v>3</v>
      </c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8"/>
    </row>
    <row r="13" spans="1:68" s="4" customFormat="1" ht="33" customHeight="1" x14ac:dyDescent="0.25">
      <c r="A13" s="9"/>
      <c r="B13" s="10"/>
      <c r="C13" s="11"/>
      <c r="D13" s="11"/>
      <c r="E13" s="6"/>
      <c r="F13" s="112"/>
      <c r="G13" s="106"/>
      <c r="H13" s="6"/>
      <c r="I13" s="6"/>
      <c r="J13" s="6"/>
      <c r="K13" s="80" t="s">
        <v>13</v>
      </c>
      <c r="L13" s="80" t="s">
        <v>14</v>
      </c>
      <c r="M13" s="81" t="s">
        <v>15</v>
      </c>
      <c r="N13" s="80" t="s">
        <v>13</v>
      </c>
      <c r="O13" s="80" t="s">
        <v>16</v>
      </c>
      <c r="P13" s="80" t="s">
        <v>17</v>
      </c>
      <c r="Q13" s="80" t="s">
        <v>18</v>
      </c>
      <c r="R13" s="82" t="s">
        <v>15</v>
      </c>
      <c r="S13" s="83" t="s">
        <v>13</v>
      </c>
      <c r="T13" s="83" t="s">
        <v>16</v>
      </c>
      <c r="U13" s="83" t="s">
        <v>17</v>
      </c>
      <c r="V13" s="83" t="s">
        <v>18</v>
      </c>
      <c r="W13" s="81" t="s">
        <v>15</v>
      </c>
      <c r="X13" s="83" t="s">
        <v>13</v>
      </c>
      <c r="Y13" s="83" t="s">
        <v>16</v>
      </c>
      <c r="Z13" s="83" t="s">
        <v>17</v>
      </c>
      <c r="AA13" s="83" t="s">
        <v>18</v>
      </c>
      <c r="AB13" s="81" t="s">
        <v>15</v>
      </c>
      <c r="AC13" s="83" t="s">
        <v>13</v>
      </c>
      <c r="AD13" s="83" t="s">
        <v>16</v>
      </c>
      <c r="AE13" s="83" t="s">
        <v>17</v>
      </c>
      <c r="AF13" s="83" t="s">
        <v>18</v>
      </c>
      <c r="AG13" s="81" t="s">
        <v>15</v>
      </c>
      <c r="AH13" s="83" t="s">
        <v>13</v>
      </c>
      <c r="AI13" s="83" t="s">
        <v>16</v>
      </c>
      <c r="AJ13" s="83" t="s">
        <v>17</v>
      </c>
      <c r="AK13" s="83" t="s">
        <v>18</v>
      </c>
      <c r="AL13" s="131" t="s">
        <v>15</v>
      </c>
      <c r="AM13" s="83" t="s">
        <v>13</v>
      </c>
      <c r="AN13" s="83" t="s">
        <v>16</v>
      </c>
      <c r="AO13" s="84" t="s">
        <v>17</v>
      </c>
      <c r="AP13" s="80" t="s">
        <v>18</v>
      </c>
      <c r="AQ13" s="81" t="s">
        <v>15</v>
      </c>
      <c r="AR13" s="80" t="s">
        <v>13</v>
      </c>
      <c r="AS13" s="80" t="s">
        <v>16</v>
      </c>
      <c r="AT13" s="80" t="s">
        <v>17</v>
      </c>
      <c r="AU13" s="80" t="s">
        <v>18</v>
      </c>
      <c r="AV13" s="81" t="s">
        <v>15</v>
      </c>
      <c r="AW13" s="80" t="s">
        <v>13</v>
      </c>
      <c r="AX13" s="80" t="s">
        <v>16</v>
      </c>
      <c r="AY13" s="80" t="s">
        <v>17</v>
      </c>
      <c r="AZ13" s="80" t="s">
        <v>18</v>
      </c>
      <c r="BA13" s="81" t="s">
        <v>15</v>
      </c>
      <c r="BB13" s="80" t="s">
        <v>13</v>
      </c>
      <c r="BC13" s="80" t="s">
        <v>16</v>
      </c>
      <c r="BD13" s="80" t="s">
        <v>17</v>
      </c>
      <c r="BE13" s="80" t="s">
        <v>18</v>
      </c>
      <c r="BF13" s="81" t="s">
        <v>15</v>
      </c>
      <c r="BG13" s="80" t="s">
        <v>13</v>
      </c>
      <c r="BH13" s="80" t="s">
        <v>16</v>
      </c>
      <c r="BI13" s="80" t="s">
        <v>17</v>
      </c>
      <c r="BJ13" s="80" t="s">
        <v>18</v>
      </c>
      <c r="BK13" s="81" t="s">
        <v>15</v>
      </c>
      <c r="BL13" s="80" t="s">
        <v>13</v>
      </c>
      <c r="BM13" s="80" t="s">
        <v>16</v>
      </c>
      <c r="BN13" s="80" t="s">
        <v>17</v>
      </c>
      <c r="BO13" s="80" t="s">
        <v>18</v>
      </c>
      <c r="BP13" s="81" t="s">
        <v>15</v>
      </c>
    </row>
    <row r="14" spans="1:68" s="4" customFormat="1" ht="21" customHeight="1" thickBot="1" x14ac:dyDescent="0.3">
      <c r="A14" s="9"/>
      <c r="B14" s="94" t="s">
        <v>70</v>
      </c>
      <c r="C14" s="250" t="s">
        <v>71</v>
      </c>
      <c r="D14" s="251"/>
      <c r="E14" s="95"/>
      <c r="F14" s="113"/>
      <c r="G14" s="96" t="s">
        <v>72</v>
      </c>
      <c r="H14" s="97" t="s">
        <v>5</v>
      </c>
      <c r="I14" s="98" t="s">
        <v>4</v>
      </c>
      <c r="J14" s="97" t="s">
        <v>7</v>
      </c>
      <c r="K14" s="198">
        <v>19</v>
      </c>
      <c r="L14" s="198">
        <v>20</v>
      </c>
      <c r="M14" s="79">
        <v>23</v>
      </c>
      <c r="N14" s="198">
        <v>24</v>
      </c>
      <c r="O14" s="198">
        <v>25</v>
      </c>
      <c r="P14" s="198">
        <v>26</v>
      </c>
      <c r="Q14" s="198">
        <v>27</v>
      </c>
      <c r="R14" s="79">
        <v>30</v>
      </c>
      <c r="S14" s="14">
        <v>1</v>
      </c>
      <c r="T14" s="14">
        <v>2</v>
      </c>
      <c r="U14" s="14">
        <v>3</v>
      </c>
      <c r="V14" s="14">
        <v>4</v>
      </c>
      <c r="W14" s="79">
        <f>V14+3</f>
        <v>7</v>
      </c>
      <c r="X14" s="14">
        <f t="shared" ref="X14:AA14" si="7">W14+1</f>
        <v>8</v>
      </c>
      <c r="Y14" s="14">
        <f t="shared" si="7"/>
        <v>9</v>
      </c>
      <c r="Z14" s="14">
        <f t="shared" si="7"/>
        <v>10</v>
      </c>
      <c r="AA14" s="14">
        <f t="shared" si="7"/>
        <v>11</v>
      </c>
      <c r="AB14" s="79">
        <f>AA14+3</f>
        <v>14</v>
      </c>
      <c r="AC14" s="14">
        <f t="shared" ref="AC14:AF14" si="8">AB14+1</f>
        <v>15</v>
      </c>
      <c r="AD14" s="14">
        <f t="shared" si="8"/>
        <v>16</v>
      </c>
      <c r="AE14" s="14">
        <f t="shared" si="8"/>
        <v>17</v>
      </c>
      <c r="AF14" s="14">
        <f t="shared" si="8"/>
        <v>18</v>
      </c>
      <c r="AG14" s="79">
        <f>AF14+3</f>
        <v>21</v>
      </c>
      <c r="AH14" s="14">
        <f t="shared" ref="AH14:AK14" si="9">AG14+1</f>
        <v>22</v>
      </c>
      <c r="AI14" s="14">
        <f t="shared" si="9"/>
        <v>23</v>
      </c>
      <c r="AJ14" s="14">
        <f t="shared" si="9"/>
        <v>24</v>
      </c>
      <c r="AK14" s="14">
        <f t="shared" si="9"/>
        <v>25</v>
      </c>
      <c r="AL14" s="132">
        <f>AK14+3</f>
        <v>28</v>
      </c>
      <c r="AM14" s="14">
        <f t="shared" ref="AM14:AO14" si="10">AL14+1</f>
        <v>29</v>
      </c>
      <c r="AN14" s="14">
        <f t="shared" si="10"/>
        <v>30</v>
      </c>
      <c r="AO14" s="15">
        <f t="shared" si="10"/>
        <v>31</v>
      </c>
      <c r="AP14" s="16">
        <v>1</v>
      </c>
      <c r="AQ14" s="13">
        <v>4</v>
      </c>
      <c r="AR14" s="12">
        <v>5</v>
      </c>
      <c r="AS14" s="12">
        <v>6</v>
      </c>
      <c r="AT14" s="12">
        <v>7</v>
      </c>
      <c r="AU14" s="12">
        <v>8</v>
      </c>
      <c r="AV14" s="13">
        <v>11</v>
      </c>
      <c r="AW14" s="12">
        <f t="shared" ref="AW14:AX14" si="11">AV14+1</f>
        <v>12</v>
      </c>
      <c r="AX14" s="12">
        <f t="shared" si="11"/>
        <v>13</v>
      </c>
      <c r="AY14" s="12">
        <f>AX14+3</f>
        <v>16</v>
      </c>
      <c r="AZ14" s="12">
        <f t="shared" ref="AZ14:BC14" si="12">AY14+1</f>
        <v>17</v>
      </c>
      <c r="BA14" s="13">
        <f t="shared" si="12"/>
        <v>18</v>
      </c>
      <c r="BB14" s="12">
        <f t="shared" si="12"/>
        <v>19</v>
      </c>
      <c r="BC14" s="12">
        <f t="shared" si="12"/>
        <v>20</v>
      </c>
      <c r="BD14" s="12">
        <f>BC14+3</f>
        <v>23</v>
      </c>
      <c r="BE14" s="12">
        <f t="shared" ref="BE14:BH14" si="13">BD14+1</f>
        <v>24</v>
      </c>
      <c r="BF14" s="13">
        <f t="shared" si="13"/>
        <v>25</v>
      </c>
      <c r="BG14" s="12">
        <f t="shared" si="13"/>
        <v>26</v>
      </c>
      <c r="BH14" s="12">
        <f t="shared" si="13"/>
        <v>27</v>
      </c>
      <c r="BI14" s="12">
        <f>BH14+3</f>
        <v>30</v>
      </c>
      <c r="BJ14" s="12">
        <f t="shared" ref="BJ14:BM14" si="14">BI14+1</f>
        <v>31</v>
      </c>
      <c r="BK14" s="13">
        <f t="shared" si="14"/>
        <v>32</v>
      </c>
      <c r="BL14" s="12">
        <f t="shared" si="14"/>
        <v>33</v>
      </c>
      <c r="BM14" s="12">
        <f t="shared" si="14"/>
        <v>34</v>
      </c>
      <c r="BN14" s="12">
        <f>BM14+3</f>
        <v>37</v>
      </c>
      <c r="BO14" s="12">
        <f t="shared" ref="BO14:BP14" si="15">BN14+1</f>
        <v>38</v>
      </c>
      <c r="BP14" s="78">
        <f t="shared" si="15"/>
        <v>39</v>
      </c>
    </row>
    <row r="15" spans="1:68" s="4" customFormat="1" ht="21" customHeight="1" x14ac:dyDescent="0.25">
      <c r="A15" s="17"/>
      <c r="B15" s="201"/>
      <c r="C15" s="290" t="s">
        <v>75</v>
      </c>
      <c r="D15" s="290"/>
      <c r="E15" s="291"/>
      <c r="F15" s="292">
        <v>45558</v>
      </c>
      <c r="G15" s="293"/>
      <c r="H15" s="199"/>
      <c r="I15" s="200"/>
      <c r="J15" s="100"/>
      <c r="K15" s="19"/>
      <c r="L15" s="18"/>
      <c r="M15" s="19"/>
      <c r="N15" s="19"/>
      <c r="O15" s="19"/>
      <c r="P15" s="19"/>
      <c r="Q15" s="19"/>
      <c r="R15" s="27"/>
      <c r="S15" s="18"/>
      <c r="T15" s="19"/>
      <c r="U15" s="18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20"/>
      <c r="AP15" s="21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</row>
    <row r="16" spans="1:68" s="4" customFormat="1" ht="21" customHeight="1" x14ac:dyDescent="0.25">
      <c r="A16" s="17"/>
      <c r="B16" s="252">
        <v>1</v>
      </c>
      <c r="C16" s="298" t="s">
        <v>27</v>
      </c>
      <c r="D16" s="298"/>
      <c r="E16" s="299"/>
      <c r="F16" s="115">
        <v>1</v>
      </c>
      <c r="G16" s="135" t="s">
        <v>28</v>
      </c>
      <c r="H16" s="140" t="s">
        <v>6</v>
      </c>
      <c r="I16" s="145">
        <v>60</v>
      </c>
      <c r="J16" s="100">
        <v>8</v>
      </c>
      <c r="K16" s="230">
        <f>IF(J16+1-1&gt;0,J16+1-1,0)</f>
        <v>8</v>
      </c>
      <c r="L16" s="231">
        <f t="shared" ref="L16:BP16" si="16">IF(K16-1&gt;0,K16-1,0)</f>
        <v>7</v>
      </c>
      <c r="M16" s="231">
        <f t="shared" si="16"/>
        <v>6</v>
      </c>
      <c r="N16" s="231">
        <f t="shared" si="16"/>
        <v>5</v>
      </c>
      <c r="O16" s="231">
        <f t="shared" si="16"/>
        <v>4</v>
      </c>
      <c r="P16" s="231">
        <f t="shared" si="16"/>
        <v>3</v>
      </c>
      <c r="Q16" s="231">
        <f t="shared" si="16"/>
        <v>2</v>
      </c>
      <c r="R16" s="231">
        <f t="shared" si="16"/>
        <v>1</v>
      </c>
      <c r="S16" s="231">
        <f t="shared" si="16"/>
        <v>0</v>
      </c>
      <c r="T16" s="231">
        <f t="shared" si="16"/>
        <v>0</v>
      </c>
      <c r="U16" s="231">
        <f t="shared" si="16"/>
        <v>0</v>
      </c>
      <c r="V16" s="231">
        <f t="shared" si="16"/>
        <v>0</v>
      </c>
      <c r="W16" s="231">
        <f t="shared" si="16"/>
        <v>0</v>
      </c>
      <c r="X16" s="231">
        <f t="shared" si="16"/>
        <v>0</v>
      </c>
      <c r="Y16" s="231">
        <f t="shared" si="16"/>
        <v>0</v>
      </c>
      <c r="Z16" s="231">
        <f t="shared" si="16"/>
        <v>0</v>
      </c>
      <c r="AA16" s="231">
        <f t="shared" si="16"/>
        <v>0</v>
      </c>
      <c r="AB16" s="231">
        <f t="shared" si="16"/>
        <v>0</v>
      </c>
      <c r="AC16" s="231">
        <f t="shared" si="16"/>
        <v>0</v>
      </c>
      <c r="AD16" s="231">
        <f t="shared" si="16"/>
        <v>0</v>
      </c>
      <c r="AE16" s="231">
        <f t="shared" si="16"/>
        <v>0</v>
      </c>
      <c r="AF16" s="231">
        <f t="shared" si="16"/>
        <v>0</v>
      </c>
      <c r="AG16" s="231">
        <f t="shared" si="16"/>
        <v>0</v>
      </c>
      <c r="AH16" s="231">
        <f t="shared" si="16"/>
        <v>0</v>
      </c>
      <c r="AI16" s="231">
        <f t="shared" si="16"/>
        <v>0</v>
      </c>
      <c r="AJ16" s="231">
        <f t="shared" si="16"/>
        <v>0</v>
      </c>
      <c r="AK16" s="231">
        <f t="shared" si="16"/>
        <v>0</v>
      </c>
      <c r="AL16" s="231">
        <f t="shared" si="16"/>
        <v>0</v>
      </c>
      <c r="AM16" s="231">
        <f t="shared" si="16"/>
        <v>0</v>
      </c>
      <c r="AN16" s="231">
        <f t="shared" si="16"/>
        <v>0</v>
      </c>
      <c r="AO16" s="231">
        <f t="shared" si="16"/>
        <v>0</v>
      </c>
      <c r="AP16" s="231">
        <f t="shared" si="16"/>
        <v>0</v>
      </c>
      <c r="AQ16" s="231">
        <f t="shared" si="16"/>
        <v>0</v>
      </c>
      <c r="AR16" s="231">
        <f t="shared" si="16"/>
        <v>0</v>
      </c>
      <c r="AS16" s="231">
        <f t="shared" si="16"/>
        <v>0</v>
      </c>
      <c r="AT16" s="231">
        <f t="shared" si="16"/>
        <v>0</v>
      </c>
      <c r="AU16" s="231">
        <f t="shared" si="16"/>
        <v>0</v>
      </c>
      <c r="AV16" s="231">
        <f t="shared" si="16"/>
        <v>0</v>
      </c>
      <c r="AW16" s="231">
        <f t="shared" si="16"/>
        <v>0</v>
      </c>
      <c r="AX16" s="231">
        <f t="shared" si="16"/>
        <v>0</v>
      </c>
      <c r="AY16" s="231">
        <f t="shared" si="16"/>
        <v>0</v>
      </c>
      <c r="AZ16" s="231">
        <f t="shared" si="16"/>
        <v>0</v>
      </c>
      <c r="BA16" s="231">
        <f t="shared" si="16"/>
        <v>0</v>
      </c>
      <c r="BB16" s="231">
        <f t="shared" si="16"/>
        <v>0</v>
      </c>
      <c r="BC16" s="231">
        <f t="shared" si="16"/>
        <v>0</v>
      </c>
      <c r="BD16" s="231">
        <f t="shared" si="16"/>
        <v>0</v>
      </c>
      <c r="BE16" s="231">
        <f t="shared" si="16"/>
        <v>0</v>
      </c>
      <c r="BF16" s="231">
        <f t="shared" si="16"/>
        <v>0</v>
      </c>
      <c r="BG16" s="231">
        <f t="shared" si="16"/>
        <v>0</v>
      </c>
      <c r="BH16" s="231">
        <f t="shared" si="16"/>
        <v>0</v>
      </c>
      <c r="BI16" s="231">
        <f t="shared" si="16"/>
        <v>0</v>
      </c>
      <c r="BJ16" s="231">
        <f t="shared" si="16"/>
        <v>0</v>
      </c>
      <c r="BK16" s="231">
        <f t="shared" si="16"/>
        <v>0</v>
      </c>
      <c r="BL16" s="231">
        <f t="shared" si="16"/>
        <v>0</v>
      </c>
      <c r="BM16" s="231">
        <f t="shared" si="16"/>
        <v>0</v>
      </c>
      <c r="BN16" s="231">
        <f t="shared" si="16"/>
        <v>0</v>
      </c>
      <c r="BO16" s="231">
        <f t="shared" si="16"/>
        <v>0</v>
      </c>
      <c r="BP16" s="231">
        <f t="shared" si="16"/>
        <v>0</v>
      </c>
    </row>
    <row r="17" spans="1:68" s="4" customFormat="1" ht="21" customHeight="1" x14ac:dyDescent="0.25">
      <c r="A17" s="3"/>
      <c r="B17" s="253"/>
      <c r="C17" s="298"/>
      <c r="D17" s="298"/>
      <c r="E17" s="299"/>
      <c r="F17" s="115">
        <v>2</v>
      </c>
      <c r="G17" s="135" t="s">
        <v>31</v>
      </c>
      <c r="H17" s="140" t="s">
        <v>6</v>
      </c>
      <c r="I17" s="145">
        <v>12</v>
      </c>
      <c r="J17" s="100">
        <v>2</v>
      </c>
      <c r="K17" s="25"/>
      <c r="L17" s="19"/>
      <c r="M17" s="19"/>
      <c r="N17" s="19"/>
      <c r="O17" s="19"/>
      <c r="P17" s="19"/>
      <c r="Q17" s="19"/>
      <c r="R17" s="20"/>
      <c r="S17" s="272" t="s">
        <v>33</v>
      </c>
      <c r="T17" s="273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4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3"/>
    </row>
    <row r="18" spans="1:68" s="4" customFormat="1" ht="21" customHeight="1" x14ac:dyDescent="0.25">
      <c r="A18" s="3"/>
      <c r="B18" s="253"/>
      <c r="C18" s="270" t="s">
        <v>52</v>
      </c>
      <c r="D18" s="270"/>
      <c r="E18" s="271"/>
      <c r="F18" s="115">
        <v>2</v>
      </c>
      <c r="G18" s="135" t="s">
        <v>31</v>
      </c>
      <c r="H18" s="140" t="s">
        <v>8</v>
      </c>
      <c r="I18" s="145">
        <v>12</v>
      </c>
      <c r="J18" s="100">
        <v>2</v>
      </c>
      <c r="K18" s="25"/>
      <c r="L18" s="26"/>
      <c r="M18" s="26"/>
      <c r="N18" s="26"/>
      <c r="O18" s="26"/>
      <c r="P18" s="26"/>
      <c r="Q18" s="26"/>
      <c r="R18" s="27"/>
      <c r="S18" s="272" t="s">
        <v>33</v>
      </c>
      <c r="T18" s="273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7"/>
      <c r="AP18" s="28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7"/>
    </row>
    <row r="19" spans="1:68" s="4" customFormat="1" ht="21" customHeight="1" x14ac:dyDescent="0.25">
      <c r="A19" s="3"/>
      <c r="B19" s="253"/>
      <c r="C19" s="270"/>
      <c r="D19" s="270"/>
      <c r="E19" s="271"/>
      <c r="F19" s="115">
        <v>3</v>
      </c>
      <c r="G19" s="135" t="s">
        <v>30</v>
      </c>
      <c r="H19" s="140" t="s">
        <v>6</v>
      </c>
      <c r="I19" s="145">
        <v>25</v>
      </c>
      <c r="J19" s="100">
        <v>5</v>
      </c>
      <c r="K19" s="25"/>
      <c r="L19" s="26"/>
      <c r="M19" s="26"/>
      <c r="N19" s="26"/>
      <c r="O19" s="26"/>
      <c r="P19" s="26"/>
      <c r="Q19" s="26"/>
      <c r="R19" s="27"/>
      <c r="S19" s="29"/>
      <c r="T19" s="29"/>
      <c r="U19" s="122"/>
      <c r="V19" s="123"/>
      <c r="W19" s="123"/>
      <c r="X19" s="123"/>
      <c r="Y19" s="123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7"/>
      <c r="AP19" s="30"/>
      <c r="AQ19" s="29"/>
      <c r="AR19" s="29"/>
      <c r="AS19" s="29"/>
      <c r="AT19" s="29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7"/>
    </row>
    <row r="20" spans="1:68" s="4" customFormat="1" ht="21" customHeight="1" x14ac:dyDescent="0.25">
      <c r="A20" s="3"/>
      <c r="B20" s="253"/>
      <c r="C20" s="270"/>
      <c r="D20" s="270"/>
      <c r="E20" s="271"/>
      <c r="F20" s="115">
        <v>3</v>
      </c>
      <c r="G20" s="135" t="s">
        <v>30</v>
      </c>
      <c r="H20" s="140" t="s">
        <v>8</v>
      </c>
      <c r="I20" s="145">
        <v>2</v>
      </c>
      <c r="J20" s="100">
        <v>2</v>
      </c>
      <c r="K20" s="25"/>
      <c r="L20" s="26"/>
      <c r="M20" s="26"/>
      <c r="N20" s="26"/>
      <c r="O20" s="26"/>
      <c r="P20" s="26"/>
      <c r="Q20" s="26"/>
      <c r="R20" s="27"/>
      <c r="S20" s="29"/>
      <c r="T20" s="26"/>
      <c r="U20" s="26"/>
      <c r="V20" s="26"/>
      <c r="W20" s="26"/>
      <c r="X20" s="279"/>
      <c r="Y20" s="280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7"/>
      <c r="AP20" s="30"/>
      <c r="AQ20" s="29"/>
      <c r="AR20" s="29"/>
      <c r="AS20" s="29"/>
      <c r="AT20" s="29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7"/>
    </row>
    <row r="21" spans="1:68" s="4" customFormat="1" ht="21" customHeight="1" x14ac:dyDescent="0.25">
      <c r="A21" s="3"/>
      <c r="B21" s="253"/>
      <c r="C21" s="270"/>
      <c r="D21" s="270"/>
      <c r="E21" s="271"/>
      <c r="F21" s="115">
        <v>4</v>
      </c>
      <c r="G21" s="135" t="s">
        <v>32</v>
      </c>
      <c r="H21" s="140" t="s">
        <v>6</v>
      </c>
      <c r="I21" s="145">
        <v>12</v>
      </c>
      <c r="J21" s="100">
        <v>3</v>
      </c>
      <c r="K21" s="25"/>
      <c r="L21" s="26"/>
      <c r="M21" s="26"/>
      <c r="N21" s="26"/>
      <c r="O21" s="26"/>
      <c r="P21" s="26"/>
      <c r="Q21" s="26"/>
      <c r="R21" s="27"/>
      <c r="S21" s="29"/>
      <c r="T21" s="29"/>
      <c r="U21" s="29"/>
      <c r="V21" s="29"/>
      <c r="W21" s="29"/>
      <c r="X21" s="26"/>
      <c r="Y21" s="26"/>
      <c r="Z21" s="272" t="s">
        <v>33</v>
      </c>
      <c r="AA21" s="273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7"/>
      <c r="AP21" s="30"/>
      <c r="AQ21" s="29"/>
      <c r="AR21" s="29"/>
      <c r="AS21" s="29"/>
      <c r="AT21" s="29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7"/>
    </row>
    <row r="22" spans="1:68" s="4" customFormat="1" ht="21" customHeight="1" x14ac:dyDescent="0.25">
      <c r="A22" s="3"/>
      <c r="B22" s="253"/>
      <c r="C22" s="270"/>
      <c r="D22" s="270"/>
      <c r="E22" s="271"/>
      <c r="F22" s="115">
        <v>4</v>
      </c>
      <c r="G22" s="135" t="s">
        <v>32</v>
      </c>
      <c r="H22" s="140" t="s">
        <v>8</v>
      </c>
      <c r="I22" s="145">
        <v>12</v>
      </c>
      <c r="J22" s="100">
        <v>3</v>
      </c>
      <c r="K22" s="25"/>
      <c r="L22" s="26"/>
      <c r="M22" s="26"/>
      <c r="N22" s="26"/>
      <c r="O22" s="26"/>
      <c r="P22" s="26"/>
      <c r="Q22" s="26"/>
      <c r="R22" s="27"/>
      <c r="S22" s="29"/>
      <c r="T22" s="29"/>
      <c r="U22" s="29"/>
      <c r="V22" s="29"/>
      <c r="W22" s="29"/>
      <c r="X22" s="26"/>
      <c r="Y22" s="26"/>
      <c r="Z22" s="272" t="s">
        <v>33</v>
      </c>
      <c r="AA22" s="273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7"/>
      <c r="AP22" s="30"/>
      <c r="AQ22" s="29"/>
      <c r="AR22" s="29"/>
      <c r="AS22" s="29"/>
      <c r="AT22" s="29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7"/>
    </row>
    <row r="23" spans="1:68" s="4" customFormat="1" ht="21" customHeight="1" x14ac:dyDescent="0.25">
      <c r="A23" s="3"/>
      <c r="B23" s="253"/>
      <c r="C23" s="270"/>
      <c r="D23" s="270"/>
      <c r="E23" s="271"/>
      <c r="F23" s="115">
        <v>5</v>
      </c>
      <c r="G23" s="135" t="s">
        <v>29</v>
      </c>
      <c r="H23" s="140" t="s">
        <v>6</v>
      </c>
      <c r="I23" s="145">
        <v>35</v>
      </c>
      <c r="J23" s="100">
        <v>5</v>
      </c>
      <c r="K23" s="25"/>
      <c r="L23" s="26"/>
      <c r="M23" s="26"/>
      <c r="N23" s="26"/>
      <c r="O23" s="26"/>
      <c r="P23" s="26"/>
      <c r="Q23" s="26"/>
      <c r="R23" s="27"/>
      <c r="S23" s="29"/>
      <c r="T23" s="29"/>
      <c r="U23" s="29"/>
      <c r="V23" s="29"/>
      <c r="W23" s="29"/>
      <c r="X23" s="26"/>
      <c r="Y23" s="26"/>
      <c r="Z23" s="26"/>
      <c r="AA23" s="26"/>
      <c r="AB23" s="279"/>
      <c r="AC23" s="297"/>
      <c r="AD23" s="297"/>
      <c r="AE23" s="297"/>
      <c r="AF23" s="280"/>
      <c r="AG23" s="26"/>
      <c r="AH23" s="26"/>
      <c r="AI23" s="26"/>
      <c r="AJ23" s="26"/>
      <c r="AK23" s="26"/>
      <c r="AL23" s="26"/>
      <c r="AM23" s="26"/>
      <c r="AN23" s="26"/>
      <c r="AO23" s="27"/>
      <c r="AP23" s="30"/>
      <c r="AQ23" s="29"/>
      <c r="AR23" s="29"/>
      <c r="AS23" s="29"/>
      <c r="AT23" s="29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7"/>
    </row>
    <row r="24" spans="1:68" s="4" customFormat="1" ht="21" customHeight="1" x14ac:dyDescent="0.25">
      <c r="A24" s="3"/>
      <c r="B24" s="253"/>
      <c r="C24" s="270"/>
      <c r="D24" s="270"/>
      <c r="E24" s="271"/>
      <c r="F24" s="115">
        <v>6</v>
      </c>
      <c r="G24" s="135" t="s">
        <v>36</v>
      </c>
      <c r="H24" s="140" t="s">
        <v>6</v>
      </c>
      <c r="I24" s="145">
        <v>4</v>
      </c>
      <c r="J24" s="100">
        <v>1</v>
      </c>
      <c r="K24" s="25"/>
      <c r="L24" s="26"/>
      <c r="M24" s="26"/>
      <c r="N24" s="26"/>
      <c r="O24" s="26"/>
      <c r="P24" s="26"/>
      <c r="Q24" s="26"/>
      <c r="R24" s="27"/>
      <c r="S24" s="29"/>
      <c r="T24" s="29"/>
      <c r="U24" s="29"/>
      <c r="V24" s="29"/>
      <c r="W24" s="29"/>
      <c r="X24" s="26"/>
      <c r="Y24" s="26"/>
      <c r="Z24" s="26"/>
      <c r="AA24" s="26"/>
      <c r="AB24" s="26"/>
      <c r="AC24" s="26"/>
      <c r="AD24" s="26"/>
      <c r="AE24" s="26"/>
      <c r="AF24" s="26"/>
      <c r="AG24" s="121"/>
      <c r="AH24" s="26"/>
      <c r="AI24" s="26"/>
      <c r="AJ24" s="26"/>
      <c r="AK24" s="26"/>
      <c r="AL24" s="26"/>
      <c r="AM24" s="26"/>
      <c r="AN24" s="26"/>
      <c r="AO24" s="27"/>
      <c r="AP24" s="30"/>
      <c r="AQ24" s="29"/>
      <c r="AR24" s="29"/>
      <c r="AS24" s="29"/>
      <c r="AT24" s="29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7"/>
    </row>
    <row r="25" spans="1:68" s="4" customFormat="1" ht="21" customHeight="1" x14ac:dyDescent="0.25">
      <c r="A25" s="3"/>
      <c r="B25" s="253"/>
      <c r="C25" s="270"/>
      <c r="D25" s="270"/>
      <c r="E25" s="271"/>
      <c r="F25" s="115">
        <v>6</v>
      </c>
      <c r="G25" s="135" t="s">
        <v>36</v>
      </c>
      <c r="H25" s="140" t="s">
        <v>8</v>
      </c>
      <c r="I25" s="145">
        <v>4</v>
      </c>
      <c r="J25" s="100">
        <v>1</v>
      </c>
      <c r="K25" s="25"/>
      <c r="L25" s="26"/>
      <c r="M25" s="26"/>
      <c r="N25" s="26"/>
      <c r="O25" s="26"/>
      <c r="P25" s="26"/>
      <c r="Q25" s="26"/>
      <c r="R25" s="27"/>
      <c r="S25" s="29"/>
      <c r="T25" s="29"/>
      <c r="U25" s="29"/>
      <c r="V25" s="29"/>
      <c r="W25" s="29"/>
      <c r="X25" s="26"/>
      <c r="Y25" s="26"/>
      <c r="Z25" s="26"/>
      <c r="AA25" s="26"/>
      <c r="AB25" s="26"/>
      <c r="AC25" s="26"/>
      <c r="AD25" s="26"/>
      <c r="AE25" s="26"/>
      <c r="AF25" s="26"/>
      <c r="AG25" s="121"/>
      <c r="AH25" s="26"/>
      <c r="AI25" s="26"/>
      <c r="AJ25" s="26"/>
      <c r="AK25" s="26"/>
      <c r="AL25" s="26"/>
      <c r="AM25" s="26"/>
      <c r="AN25" s="26"/>
      <c r="AO25" s="27"/>
      <c r="AP25" s="30"/>
      <c r="AQ25" s="29"/>
      <c r="AR25" s="29"/>
      <c r="AS25" s="29"/>
      <c r="AT25" s="29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7"/>
    </row>
    <row r="26" spans="1:68" s="4" customFormat="1" ht="21" customHeight="1" x14ac:dyDescent="0.25">
      <c r="A26" s="3"/>
      <c r="B26" s="253"/>
      <c r="C26" s="270"/>
      <c r="D26" s="270"/>
      <c r="E26" s="271"/>
      <c r="F26" s="115">
        <v>6</v>
      </c>
      <c r="G26" s="135" t="s">
        <v>36</v>
      </c>
      <c r="H26" s="140" t="s">
        <v>20</v>
      </c>
      <c r="I26" s="145">
        <v>4</v>
      </c>
      <c r="J26" s="100">
        <v>1</v>
      </c>
      <c r="K26" s="25"/>
      <c r="L26" s="26"/>
      <c r="M26" s="26"/>
      <c r="N26" s="26"/>
      <c r="O26" s="26"/>
      <c r="P26" s="26"/>
      <c r="Q26" s="26"/>
      <c r="R26" s="27"/>
      <c r="S26" s="29"/>
      <c r="T26" s="29"/>
      <c r="U26" s="29"/>
      <c r="V26" s="29"/>
      <c r="W26" s="29"/>
      <c r="X26" s="26"/>
      <c r="Y26" s="26"/>
      <c r="Z26" s="26"/>
      <c r="AA26" s="26"/>
      <c r="AB26" s="26"/>
      <c r="AC26" s="26"/>
      <c r="AD26" s="26"/>
      <c r="AE26" s="26"/>
      <c r="AF26" s="26"/>
      <c r="AG26" s="121"/>
      <c r="AH26" s="26"/>
      <c r="AI26" s="26"/>
      <c r="AJ26" s="26"/>
      <c r="AK26" s="26"/>
      <c r="AL26" s="26"/>
      <c r="AM26" s="26"/>
      <c r="AN26" s="26"/>
      <c r="AO26" s="27"/>
      <c r="AP26" s="30"/>
      <c r="AQ26" s="29"/>
      <c r="AR26" s="29"/>
      <c r="AS26" s="29"/>
      <c r="AT26" s="29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7"/>
    </row>
    <row r="27" spans="1:68" s="4" customFormat="1" ht="21" customHeight="1" x14ac:dyDescent="0.25">
      <c r="A27" s="3"/>
      <c r="B27" s="253"/>
      <c r="C27" s="270"/>
      <c r="D27" s="270"/>
      <c r="E27" s="271"/>
      <c r="F27" s="115">
        <v>7</v>
      </c>
      <c r="G27" s="135" t="s">
        <v>34</v>
      </c>
      <c r="H27" s="140"/>
      <c r="I27" s="145"/>
      <c r="J27" s="100"/>
      <c r="K27" s="25"/>
      <c r="L27" s="26"/>
      <c r="M27" s="26"/>
      <c r="N27" s="26"/>
      <c r="O27" s="26"/>
      <c r="P27" s="26"/>
      <c r="Q27" s="26"/>
      <c r="R27" s="27"/>
      <c r="S27" s="29"/>
      <c r="T27" s="29"/>
      <c r="U27" s="29"/>
      <c r="V27" s="29"/>
      <c r="W27" s="29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124" t="s">
        <v>35</v>
      </c>
      <c r="AI27" s="26"/>
      <c r="AJ27" s="26"/>
      <c r="AK27" s="26"/>
      <c r="AL27" s="26"/>
      <c r="AM27" s="26"/>
      <c r="AN27" s="26"/>
      <c r="AO27" s="27"/>
      <c r="AP27" s="30"/>
      <c r="AQ27" s="29"/>
      <c r="AR27" s="29"/>
      <c r="AS27" s="29"/>
      <c r="AT27" s="29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7"/>
    </row>
    <row r="28" spans="1:68" s="4" customFormat="1" ht="21" customHeight="1" x14ac:dyDescent="0.25">
      <c r="A28" s="3"/>
      <c r="B28" s="253"/>
      <c r="C28" s="270"/>
      <c r="D28" s="270"/>
      <c r="E28" s="271"/>
      <c r="F28" s="115"/>
      <c r="G28" s="135"/>
      <c r="H28" s="140"/>
      <c r="I28" s="145"/>
      <c r="J28" s="100"/>
      <c r="K28" s="25"/>
      <c r="L28" s="26"/>
      <c r="M28" s="26"/>
      <c r="N28" s="26"/>
      <c r="O28" s="26"/>
      <c r="P28" s="26"/>
      <c r="Q28" s="26"/>
      <c r="R28" s="27"/>
      <c r="S28" s="29"/>
      <c r="T28" s="29"/>
      <c r="U28" s="29"/>
      <c r="V28" s="29"/>
      <c r="W28" s="29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149"/>
      <c r="AI28" s="26"/>
      <c r="AJ28" s="26"/>
      <c r="AK28" s="26"/>
      <c r="AL28" s="26"/>
      <c r="AM28" s="26"/>
      <c r="AN28" s="26"/>
      <c r="AO28" s="27"/>
      <c r="AP28" s="30"/>
      <c r="AQ28" s="29"/>
      <c r="AR28" s="29"/>
      <c r="AS28" s="29"/>
      <c r="AT28" s="29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7"/>
    </row>
    <row r="29" spans="1:68" s="4" customFormat="1" ht="21" customHeight="1" thickBot="1" x14ac:dyDescent="0.3">
      <c r="A29" s="3"/>
      <c r="B29" s="254"/>
      <c r="C29" s="130" t="s">
        <v>42</v>
      </c>
      <c r="D29" s="99"/>
      <c r="E29" s="133"/>
      <c r="F29" s="120"/>
      <c r="G29" s="184"/>
      <c r="H29" s="185" t="s">
        <v>48</v>
      </c>
      <c r="I29" s="186">
        <f>SUM(I16:I28)</f>
        <v>182</v>
      </c>
      <c r="J29" s="187"/>
      <c r="K29" s="31"/>
      <c r="L29" s="32"/>
      <c r="M29" s="32"/>
      <c r="N29" s="32"/>
      <c r="O29" s="32"/>
      <c r="P29" s="32"/>
      <c r="Q29" s="32"/>
      <c r="R29" s="34"/>
      <c r="S29" s="33"/>
      <c r="T29" s="33"/>
      <c r="U29" s="33"/>
      <c r="V29" s="33"/>
      <c r="W29" s="33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4"/>
      <c r="AP29" s="35"/>
      <c r="AQ29" s="33"/>
      <c r="AR29" s="33"/>
      <c r="AS29" s="33"/>
      <c r="AT29" s="33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4"/>
    </row>
    <row r="30" spans="1:68" s="4" customFormat="1" ht="21" customHeight="1" x14ac:dyDescent="0.25">
      <c r="A30" s="3"/>
      <c r="B30" s="194"/>
      <c r="C30" s="290" t="s">
        <v>75</v>
      </c>
      <c r="D30" s="290"/>
      <c r="E30" s="291"/>
      <c r="F30" s="292">
        <v>45588</v>
      </c>
      <c r="G30" s="293"/>
      <c r="H30" s="195"/>
      <c r="I30" s="196"/>
      <c r="J30" s="197"/>
      <c r="K30" s="40"/>
      <c r="L30" s="41"/>
      <c r="M30" s="42"/>
      <c r="N30" s="41"/>
      <c r="O30" s="42"/>
      <c r="P30" s="41"/>
      <c r="Q30" s="42"/>
      <c r="R30" s="43"/>
      <c r="S30" s="42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192"/>
      <c r="AP30" s="193"/>
      <c r="AQ30" s="191"/>
      <c r="AR30" s="191"/>
      <c r="AS30" s="191"/>
      <c r="AT30" s="191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92"/>
    </row>
    <row r="31" spans="1:68" s="4" customFormat="1" ht="21" customHeight="1" x14ac:dyDescent="0.25">
      <c r="A31" s="3"/>
      <c r="B31" s="255">
        <v>2</v>
      </c>
      <c r="C31" s="300" t="s">
        <v>37</v>
      </c>
      <c r="D31" s="300"/>
      <c r="E31" s="301"/>
      <c r="F31" s="115">
        <v>1</v>
      </c>
      <c r="G31" s="135" t="s">
        <v>49</v>
      </c>
      <c r="H31" s="140" t="s">
        <v>6</v>
      </c>
      <c r="I31" s="145">
        <v>30</v>
      </c>
      <c r="J31" s="142">
        <v>5</v>
      </c>
      <c r="K31" s="182"/>
      <c r="L31" s="36"/>
      <c r="M31" s="37"/>
      <c r="N31" s="36"/>
      <c r="O31" s="37"/>
      <c r="P31" s="36"/>
      <c r="Q31" s="37"/>
      <c r="R31" s="183"/>
      <c r="S31" s="3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202"/>
      <c r="AJ31" s="202"/>
      <c r="AK31" s="202"/>
      <c r="AL31" s="202"/>
      <c r="AM31" s="202"/>
      <c r="AN31" s="202"/>
      <c r="AO31" s="38"/>
      <c r="AP31" s="39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8"/>
    </row>
    <row r="32" spans="1:68" s="4" customFormat="1" ht="21" customHeight="1" x14ac:dyDescent="0.25">
      <c r="A32" s="3"/>
      <c r="B32" s="256"/>
      <c r="C32" s="300"/>
      <c r="D32" s="300"/>
      <c r="E32" s="301"/>
      <c r="F32" s="115">
        <v>2</v>
      </c>
      <c r="G32" s="135" t="s">
        <v>51</v>
      </c>
      <c r="H32" s="140" t="s">
        <v>6</v>
      </c>
      <c r="I32" s="145">
        <v>4</v>
      </c>
      <c r="J32" s="142">
        <v>1</v>
      </c>
      <c r="K32" s="40"/>
      <c r="L32" s="41"/>
      <c r="M32" s="42"/>
      <c r="N32" s="41"/>
      <c r="O32" s="42"/>
      <c r="P32" s="41"/>
      <c r="Q32" s="42"/>
      <c r="R32" s="43"/>
      <c r="S32" s="42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203"/>
      <c r="AO32" s="44"/>
      <c r="AP32" s="45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4"/>
    </row>
    <row r="33" spans="1:68" s="4" customFormat="1" ht="21" customHeight="1" x14ac:dyDescent="0.25">
      <c r="A33" s="3"/>
      <c r="B33" s="256"/>
      <c r="C33" s="270" t="s">
        <v>57</v>
      </c>
      <c r="D33" s="270"/>
      <c r="E33" s="271"/>
      <c r="F33" s="115">
        <v>2</v>
      </c>
      <c r="G33" s="135" t="s">
        <v>51</v>
      </c>
      <c r="H33" s="140" t="s">
        <v>8</v>
      </c>
      <c r="I33" s="145">
        <v>4</v>
      </c>
      <c r="J33" s="142">
        <v>1</v>
      </c>
      <c r="K33" s="40"/>
      <c r="L33" s="41"/>
      <c r="M33" s="42"/>
      <c r="N33" s="41"/>
      <c r="O33" s="42"/>
      <c r="P33" s="41"/>
      <c r="Q33" s="42"/>
      <c r="R33" s="43"/>
      <c r="S33" s="42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203"/>
      <c r="AO33" s="44"/>
      <c r="AP33" s="45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4"/>
    </row>
    <row r="34" spans="1:68" s="4" customFormat="1" ht="21" customHeight="1" x14ac:dyDescent="0.25">
      <c r="A34" s="3"/>
      <c r="B34" s="256"/>
      <c r="C34" s="270"/>
      <c r="D34" s="270"/>
      <c r="E34" s="271"/>
      <c r="F34" s="115">
        <v>3</v>
      </c>
      <c r="G34" s="135" t="s">
        <v>50</v>
      </c>
      <c r="H34" s="140" t="s">
        <v>6</v>
      </c>
      <c r="I34" s="145">
        <v>7</v>
      </c>
      <c r="J34" s="142">
        <v>1</v>
      </c>
      <c r="K34" s="40"/>
      <c r="L34" s="41"/>
      <c r="M34" s="42"/>
      <c r="N34" s="41"/>
      <c r="O34" s="42"/>
      <c r="P34" s="41"/>
      <c r="Q34" s="42"/>
      <c r="R34" s="43"/>
      <c r="S34" s="42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204"/>
      <c r="AP34" s="45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4"/>
    </row>
    <row r="35" spans="1:68" s="4" customFormat="1" ht="21" customHeight="1" x14ac:dyDescent="0.25">
      <c r="A35" s="3"/>
      <c r="B35" s="256"/>
      <c r="C35" s="270"/>
      <c r="D35" s="270"/>
      <c r="E35" s="271"/>
      <c r="F35" s="115">
        <v>4</v>
      </c>
      <c r="G35" s="135" t="s">
        <v>73</v>
      </c>
      <c r="H35" s="140" t="s">
        <v>6</v>
      </c>
      <c r="I35" s="145">
        <v>1</v>
      </c>
      <c r="J35" s="142">
        <v>1</v>
      </c>
      <c r="K35" s="40"/>
      <c r="L35" s="41"/>
      <c r="M35" s="42"/>
      <c r="N35" s="41"/>
      <c r="O35" s="42"/>
      <c r="P35" s="41"/>
      <c r="Q35" s="42"/>
      <c r="R35" s="43"/>
      <c r="S35" s="42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4"/>
      <c r="AP35" s="205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4"/>
    </row>
    <row r="36" spans="1:68" s="4" customFormat="1" ht="21" customHeight="1" x14ac:dyDescent="0.25">
      <c r="A36" s="3"/>
      <c r="B36" s="256"/>
      <c r="C36" s="270"/>
      <c r="D36" s="270"/>
      <c r="E36" s="271"/>
      <c r="F36" s="115">
        <v>4</v>
      </c>
      <c r="G36" s="135" t="s">
        <v>73</v>
      </c>
      <c r="H36" s="140" t="s">
        <v>8</v>
      </c>
      <c r="I36" s="145">
        <v>1</v>
      </c>
      <c r="J36" s="142">
        <v>1</v>
      </c>
      <c r="K36" s="40"/>
      <c r="L36" s="41"/>
      <c r="M36" s="42"/>
      <c r="N36" s="41"/>
      <c r="O36" s="42"/>
      <c r="P36" s="41"/>
      <c r="Q36" s="42"/>
      <c r="R36" s="43"/>
      <c r="S36" s="42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  <c r="AP36" s="205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4"/>
    </row>
    <row r="37" spans="1:68" s="4" customFormat="1" ht="21" customHeight="1" x14ac:dyDescent="0.25">
      <c r="A37" s="3"/>
      <c r="B37" s="256"/>
      <c r="C37" s="270"/>
      <c r="D37" s="270"/>
      <c r="E37" s="271"/>
      <c r="F37" s="115">
        <v>4</v>
      </c>
      <c r="G37" s="135" t="s">
        <v>73</v>
      </c>
      <c r="H37" s="140" t="s">
        <v>20</v>
      </c>
      <c r="I37" s="145">
        <v>1</v>
      </c>
      <c r="J37" s="142">
        <v>1</v>
      </c>
      <c r="K37" s="40"/>
      <c r="L37" s="41"/>
      <c r="M37" s="42"/>
      <c r="N37" s="41"/>
      <c r="O37" s="42"/>
      <c r="P37" s="41"/>
      <c r="Q37" s="42"/>
      <c r="R37" s="43"/>
      <c r="S37" s="42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4"/>
      <c r="AP37" s="205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4"/>
    </row>
    <row r="38" spans="1:68" s="4" customFormat="1" ht="21" customHeight="1" x14ac:dyDescent="0.25">
      <c r="A38" s="3"/>
      <c r="B38" s="256"/>
      <c r="C38" s="270"/>
      <c r="D38" s="270"/>
      <c r="E38" s="271"/>
      <c r="F38" s="115"/>
      <c r="G38" s="135"/>
      <c r="H38" s="140"/>
      <c r="I38" s="145"/>
      <c r="J38" s="142"/>
      <c r="K38" s="46"/>
      <c r="L38" s="29"/>
      <c r="M38" s="47"/>
      <c r="N38" s="29"/>
      <c r="O38" s="47"/>
      <c r="P38" s="29"/>
      <c r="Q38" s="47"/>
      <c r="R38" s="48"/>
      <c r="S38" s="47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49"/>
      <c r="AP38" s="30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49"/>
    </row>
    <row r="39" spans="1:68" s="4" customFormat="1" ht="21" customHeight="1" thickBot="1" x14ac:dyDescent="0.3">
      <c r="A39" s="3"/>
      <c r="B39" s="257"/>
      <c r="C39" s="181" t="s">
        <v>43</v>
      </c>
      <c r="D39" s="101"/>
      <c r="E39" s="134"/>
      <c r="F39" s="116"/>
      <c r="G39" s="136"/>
      <c r="H39" s="141" t="s">
        <v>48</v>
      </c>
      <c r="I39" s="146">
        <f>SUM(I31:I38)</f>
        <v>48</v>
      </c>
      <c r="J39" s="143"/>
      <c r="K39" s="50"/>
      <c r="L39" s="51"/>
      <c r="M39" s="52"/>
      <c r="N39" s="51"/>
      <c r="O39" s="52"/>
      <c r="P39" s="51"/>
      <c r="Q39" s="52"/>
      <c r="R39" s="53"/>
      <c r="S39" s="52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4"/>
      <c r="AP39" s="55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4"/>
    </row>
    <row r="40" spans="1:68" s="4" customFormat="1" ht="21" customHeight="1" x14ac:dyDescent="0.25">
      <c r="A40" s="3"/>
      <c r="B40" s="177"/>
      <c r="C40" s="290" t="s">
        <v>75</v>
      </c>
      <c r="D40" s="290"/>
      <c r="E40" s="291"/>
      <c r="F40" s="292">
        <v>45600</v>
      </c>
      <c r="G40" s="293"/>
      <c r="H40" s="195"/>
      <c r="I40" s="196"/>
      <c r="J40" s="197"/>
      <c r="K40" s="206"/>
      <c r="L40" s="191"/>
      <c r="M40" s="190"/>
      <c r="N40" s="191"/>
      <c r="O40" s="190"/>
      <c r="P40" s="191"/>
      <c r="Q40" s="190"/>
      <c r="R40" s="207"/>
      <c r="S40" s="190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208"/>
      <c r="AP40" s="193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208"/>
    </row>
    <row r="41" spans="1:68" s="4" customFormat="1" ht="21" customHeight="1" x14ac:dyDescent="0.25">
      <c r="A41" s="3"/>
      <c r="B41" s="258">
        <v>3</v>
      </c>
      <c r="C41" s="264" t="s">
        <v>38</v>
      </c>
      <c r="D41" s="264"/>
      <c r="E41" s="265"/>
      <c r="F41" s="115">
        <v>1</v>
      </c>
      <c r="G41" s="135" t="s">
        <v>74</v>
      </c>
      <c r="H41" s="140" t="s">
        <v>6</v>
      </c>
      <c r="I41" s="145">
        <v>21</v>
      </c>
      <c r="J41" s="226">
        <v>3</v>
      </c>
      <c r="K41" s="56"/>
      <c r="L41" s="57"/>
      <c r="M41" s="57"/>
      <c r="N41" s="57"/>
      <c r="O41" s="57"/>
      <c r="P41" s="57"/>
      <c r="Q41" s="57"/>
      <c r="R41" s="61"/>
      <c r="S41" s="58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9"/>
      <c r="AP41" s="60"/>
      <c r="AQ41" s="209"/>
      <c r="AR41" s="209"/>
      <c r="AS41" s="209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9"/>
    </row>
    <row r="42" spans="1:68" s="4" customFormat="1" ht="21" customHeight="1" x14ac:dyDescent="0.25">
      <c r="A42" s="3"/>
      <c r="B42" s="258"/>
      <c r="C42" s="264"/>
      <c r="D42" s="264"/>
      <c r="E42" s="265"/>
      <c r="F42" s="115">
        <v>2</v>
      </c>
      <c r="G42" s="135" t="s">
        <v>54</v>
      </c>
      <c r="H42" s="140" t="s">
        <v>6</v>
      </c>
      <c r="I42" s="145">
        <v>5</v>
      </c>
      <c r="J42" s="226">
        <v>1</v>
      </c>
      <c r="K42" s="56"/>
      <c r="L42" s="57"/>
      <c r="M42" s="57"/>
      <c r="N42" s="57"/>
      <c r="O42" s="57"/>
      <c r="P42" s="57"/>
      <c r="Q42" s="57"/>
      <c r="R42" s="61"/>
      <c r="S42" s="58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9"/>
      <c r="AP42" s="60"/>
      <c r="AQ42" s="57"/>
      <c r="AR42" s="57"/>
      <c r="AS42" s="57"/>
      <c r="AT42" s="209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9"/>
    </row>
    <row r="43" spans="1:68" s="4" customFormat="1" ht="21" customHeight="1" x14ac:dyDescent="0.25">
      <c r="A43" s="3"/>
      <c r="B43" s="258"/>
      <c r="C43" s="270" t="s">
        <v>53</v>
      </c>
      <c r="D43" s="270"/>
      <c r="E43" s="271"/>
      <c r="F43" s="115">
        <v>3</v>
      </c>
      <c r="G43" s="135" t="s">
        <v>55</v>
      </c>
      <c r="H43" s="140" t="s">
        <v>6</v>
      </c>
      <c r="I43" s="145">
        <v>7</v>
      </c>
      <c r="J43" s="226">
        <v>1</v>
      </c>
      <c r="K43" s="56"/>
      <c r="L43" s="57"/>
      <c r="M43" s="57"/>
      <c r="N43" s="57"/>
      <c r="O43" s="57"/>
      <c r="P43" s="57"/>
      <c r="Q43" s="57"/>
      <c r="R43" s="61"/>
      <c r="S43" s="58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9"/>
      <c r="AP43" s="60"/>
      <c r="AQ43" s="57"/>
      <c r="AR43" s="57"/>
      <c r="AS43" s="57"/>
      <c r="AT43" s="57"/>
      <c r="AU43" s="209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9"/>
    </row>
    <row r="44" spans="1:68" s="4" customFormat="1" ht="21" customHeight="1" x14ac:dyDescent="0.25">
      <c r="A44" s="3"/>
      <c r="B44" s="258"/>
      <c r="C44" s="270"/>
      <c r="D44" s="270"/>
      <c r="E44" s="271"/>
      <c r="F44" s="115">
        <v>3</v>
      </c>
      <c r="G44" s="135" t="s">
        <v>55</v>
      </c>
      <c r="H44" s="140" t="s">
        <v>8</v>
      </c>
      <c r="I44" s="145">
        <v>7</v>
      </c>
      <c r="J44" s="226">
        <v>1</v>
      </c>
      <c r="K44" s="56"/>
      <c r="L44" s="57"/>
      <c r="M44" s="57"/>
      <c r="N44" s="57"/>
      <c r="O44" s="57"/>
      <c r="P44" s="57"/>
      <c r="Q44" s="57"/>
      <c r="R44" s="61"/>
      <c r="S44" s="58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9"/>
      <c r="AP44" s="60"/>
      <c r="AQ44" s="57"/>
      <c r="AR44" s="57"/>
      <c r="AS44" s="57"/>
      <c r="AT44" s="57"/>
      <c r="AU44" s="209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9"/>
    </row>
    <row r="45" spans="1:68" s="4" customFormat="1" ht="21" customHeight="1" x14ac:dyDescent="0.25">
      <c r="A45" s="3"/>
      <c r="B45" s="258"/>
      <c r="C45" s="270"/>
      <c r="D45" s="270"/>
      <c r="E45" s="271"/>
      <c r="F45" s="115">
        <v>4</v>
      </c>
      <c r="G45" s="135" t="s">
        <v>56</v>
      </c>
      <c r="H45" s="140" t="s">
        <v>6</v>
      </c>
      <c r="I45" s="145">
        <v>4</v>
      </c>
      <c r="J45" s="226">
        <v>1</v>
      </c>
      <c r="K45" s="56"/>
      <c r="L45" s="57"/>
      <c r="M45" s="57"/>
      <c r="N45" s="57"/>
      <c r="O45" s="57"/>
      <c r="P45" s="57"/>
      <c r="Q45" s="57"/>
      <c r="R45" s="61"/>
      <c r="S45" s="58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9"/>
      <c r="AP45" s="60"/>
      <c r="AQ45" s="57"/>
      <c r="AR45" s="57"/>
      <c r="AS45" s="57"/>
      <c r="AT45" s="57"/>
      <c r="AU45" s="57"/>
      <c r="AV45" s="209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9"/>
    </row>
    <row r="46" spans="1:68" s="4" customFormat="1" ht="21" customHeight="1" x14ac:dyDescent="0.25">
      <c r="A46" s="3"/>
      <c r="B46" s="258"/>
      <c r="C46" s="270"/>
      <c r="D46" s="270"/>
      <c r="E46" s="271"/>
      <c r="F46" s="115">
        <v>4</v>
      </c>
      <c r="G46" s="135" t="s">
        <v>56</v>
      </c>
      <c r="H46" s="140" t="s">
        <v>21</v>
      </c>
      <c r="I46" s="145">
        <v>4</v>
      </c>
      <c r="J46" s="226">
        <v>1</v>
      </c>
      <c r="K46" s="56"/>
      <c r="L46" s="57"/>
      <c r="M46" s="57"/>
      <c r="N46" s="57"/>
      <c r="O46" s="57"/>
      <c r="P46" s="57"/>
      <c r="Q46" s="57"/>
      <c r="R46" s="61"/>
      <c r="S46" s="58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9"/>
      <c r="AP46" s="60"/>
      <c r="AQ46" s="57"/>
      <c r="AR46" s="57"/>
      <c r="AS46" s="57"/>
      <c r="AT46" s="57"/>
      <c r="AU46" s="57"/>
      <c r="AV46" s="209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9"/>
    </row>
    <row r="47" spans="1:68" s="4" customFormat="1" ht="21" customHeight="1" x14ac:dyDescent="0.25">
      <c r="A47" s="3"/>
      <c r="B47" s="258"/>
      <c r="C47" s="270"/>
      <c r="D47" s="270"/>
      <c r="E47" s="271"/>
      <c r="F47" s="115">
        <v>4</v>
      </c>
      <c r="G47" s="135" t="s">
        <v>56</v>
      </c>
      <c r="H47" s="140" t="s">
        <v>8</v>
      </c>
      <c r="I47" s="145">
        <v>4</v>
      </c>
      <c r="J47" s="226">
        <v>1</v>
      </c>
      <c r="K47" s="56"/>
      <c r="L47" s="57"/>
      <c r="M47" s="57"/>
      <c r="N47" s="57"/>
      <c r="O47" s="57"/>
      <c r="P47" s="57"/>
      <c r="Q47" s="57"/>
      <c r="R47" s="61"/>
      <c r="S47" s="58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9"/>
      <c r="AP47" s="60"/>
      <c r="AQ47" s="57"/>
      <c r="AR47" s="57"/>
      <c r="AS47" s="57"/>
      <c r="AT47" s="57"/>
      <c r="AU47" s="57"/>
      <c r="AV47" s="209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9"/>
    </row>
    <row r="48" spans="1:68" s="4" customFormat="1" ht="21" customHeight="1" x14ac:dyDescent="0.25">
      <c r="A48" s="3"/>
      <c r="B48" s="259"/>
      <c r="C48" s="270"/>
      <c r="D48" s="270"/>
      <c r="E48" s="271"/>
      <c r="F48" s="115"/>
      <c r="G48" s="135"/>
      <c r="H48" s="140"/>
      <c r="I48" s="145"/>
      <c r="J48" s="226"/>
      <c r="K48" s="62"/>
      <c r="L48" s="63"/>
      <c r="M48" s="63"/>
      <c r="N48" s="63"/>
      <c r="O48" s="63"/>
      <c r="P48" s="63"/>
      <c r="Q48" s="63"/>
      <c r="R48" s="64"/>
      <c r="S48" s="65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6"/>
      <c r="AP48" s="67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6"/>
    </row>
    <row r="49" spans="1:68" s="4" customFormat="1" ht="21" customHeight="1" x14ac:dyDescent="0.25">
      <c r="A49" s="3"/>
      <c r="B49" s="259"/>
      <c r="C49" s="270"/>
      <c r="D49" s="270"/>
      <c r="E49" s="271"/>
      <c r="F49" s="115"/>
      <c r="G49" s="135"/>
      <c r="H49" s="140"/>
      <c r="I49" s="145"/>
      <c r="J49" s="226"/>
      <c r="K49" s="62"/>
      <c r="L49" s="63"/>
      <c r="M49" s="63"/>
      <c r="N49" s="63"/>
      <c r="O49" s="63"/>
      <c r="P49" s="63"/>
      <c r="Q49" s="63"/>
      <c r="R49" s="64"/>
      <c r="S49" s="65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6"/>
      <c r="AP49" s="67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6"/>
    </row>
    <row r="50" spans="1:68" s="4" customFormat="1" ht="21" customHeight="1" thickBot="1" x14ac:dyDescent="0.3">
      <c r="A50" s="3"/>
      <c r="B50" s="260"/>
      <c r="C50" s="178" t="s">
        <v>44</v>
      </c>
      <c r="D50" s="102"/>
      <c r="E50" s="147"/>
      <c r="F50" s="117"/>
      <c r="G50" s="137"/>
      <c r="H50" s="179" t="s">
        <v>48</v>
      </c>
      <c r="I50" s="180">
        <f>SUM(I41:I49)</f>
        <v>52</v>
      </c>
      <c r="J50" s="229"/>
      <c r="K50" s="68"/>
      <c r="L50" s="69"/>
      <c r="M50" s="69"/>
      <c r="N50" s="69"/>
      <c r="O50" s="69"/>
      <c r="P50" s="69"/>
      <c r="Q50" s="69"/>
      <c r="R50" s="90"/>
      <c r="S50" s="91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92"/>
      <c r="AP50" s="93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92"/>
    </row>
    <row r="51" spans="1:68" s="4" customFormat="1" ht="21" customHeight="1" x14ac:dyDescent="0.25">
      <c r="A51" s="3"/>
      <c r="B51" s="173"/>
      <c r="C51" s="284" t="s">
        <v>75</v>
      </c>
      <c r="D51" s="284"/>
      <c r="E51" s="285"/>
      <c r="F51" s="288">
        <v>45607</v>
      </c>
      <c r="G51" s="289"/>
      <c r="H51" s="223"/>
      <c r="I51" s="224"/>
      <c r="J51" s="225"/>
      <c r="K51" s="210"/>
      <c r="L51" s="211"/>
      <c r="M51" s="211"/>
      <c r="N51" s="211"/>
      <c r="O51" s="211"/>
      <c r="P51" s="211"/>
      <c r="Q51" s="211"/>
      <c r="R51" s="212"/>
      <c r="S51" s="213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4"/>
      <c r="AP51" s="215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4"/>
    </row>
    <row r="52" spans="1:68" s="4" customFormat="1" ht="21" customHeight="1" x14ac:dyDescent="0.25">
      <c r="A52" s="3"/>
      <c r="B52" s="261">
        <v>4</v>
      </c>
      <c r="C52" s="286" t="s">
        <v>39</v>
      </c>
      <c r="D52" s="286"/>
      <c r="E52" s="287"/>
      <c r="F52" s="115">
        <v>1</v>
      </c>
      <c r="G52" s="135" t="s">
        <v>59</v>
      </c>
      <c r="H52" s="140" t="s">
        <v>6</v>
      </c>
      <c r="I52" s="145">
        <v>7</v>
      </c>
      <c r="J52" s="226">
        <v>1</v>
      </c>
      <c r="K52" s="56"/>
      <c r="L52" s="57"/>
      <c r="M52" s="57"/>
      <c r="N52" s="57"/>
      <c r="O52" s="57"/>
      <c r="P52" s="57"/>
      <c r="Q52" s="57"/>
      <c r="R52" s="61"/>
      <c r="S52" s="58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9"/>
      <c r="AP52" s="60"/>
      <c r="AQ52" s="57"/>
      <c r="AR52" s="57"/>
      <c r="AS52" s="57"/>
      <c r="AT52" s="57"/>
      <c r="AU52" s="57"/>
      <c r="AV52" s="57"/>
      <c r="AW52" s="216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9"/>
    </row>
    <row r="53" spans="1:68" s="4" customFormat="1" ht="21" customHeight="1" x14ac:dyDescent="0.25">
      <c r="A53" s="3"/>
      <c r="B53" s="261"/>
      <c r="C53" s="286"/>
      <c r="D53" s="286"/>
      <c r="E53" s="287"/>
      <c r="F53" s="115">
        <v>1</v>
      </c>
      <c r="G53" s="135" t="s">
        <v>59</v>
      </c>
      <c r="H53" s="140" t="s">
        <v>20</v>
      </c>
      <c r="I53" s="145">
        <v>7</v>
      </c>
      <c r="J53" s="226">
        <v>1</v>
      </c>
      <c r="K53" s="56"/>
      <c r="L53" s="57"/>
      <c r="M53" s="57"/>
      <c r="N53" s="57"/>
      <c r="O53" s="57"/>
      <c r="P53" s="57"/>
      <c r="Q53" s="57"/>
      <c r="R53" s="61"/>
      <c r="S53" s="58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9"/>
      <c r="AP53" s="60"/>
      <c r="AQ53" s="57"/>
      <c r="AR53" s="57"/>
      <c r="AS53" s="57"/>
      <c r="AT53" s="57"/>
      <c r="AU53" s="57"/>
      <c r="AV53" s="57"/>
      <c r="AW53" s="216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9"/>
    </row>
    <row r="54" spans="1:68" s="4" customFormat="1" ht="21" customHeight="1" x14ac:dyDescent="0.25">
      <c r="A54" s="3"/>
      <c r="B54" s="261"/>
      <c r="C54" s="270" t="s">
        <v>58</v>
      </c>
      <c r="D54" s="270"/>
      <c r="E54" s="271"/>
      <c r="F54" s="115">
        <v>1</v>
      </c>
      <c r="G54" s="135" t="s">
        <v>59</v>
      </c>
      <c r="H54" s="140" t="s">
        <v>8</v>
      </c>
      <c r="I54" s="145">
        <v>7</v>
      </c>
      <c r="J54" s="226">
        <v>1</v>
      </c>
      <c r="K54" s="56"/>
      <c r="L54" s="57"/>
      <c r="M54" s="57"/>
      <c r="N54" s="57"/>
      <c r="O54" s="57"/>
      <c r="P54" s="57"/>
      <c r="Q54" s="57"/>
      <c r="R54" s="61"/>
      <c r="S54" s="58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9"/>
      <c r="AP54" s="60"/>
      <c r="AQ54" s="57"/>
      <c r="AR54" s="57"/>
      <c r="AS54" s="57"/>
      <c r="AT54" s="57"/>
      <c r="AU54" s="57"/>
      <c r="AV54" s="57"/>
      <c r="AW54" s="216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9"/>
    </row>
    <row r="55" spans="1:68" s="4" customFormat="1" ht="21" customHeight="1" x14ac:dyDescent="0.25">
      <c r="A55" s="3"/>
      <c r="B55" s="261"/>
      <c r="C55" s="270"/>
      <c r="D55" s="270"/>
      <c r="E55" s="271"/>
      <c r="F55" s="115">
        <v>2</v>
      </c>
      <c r="G55" s="135" t="s">
        <v>60</v>
      </c>
      <c r="H55" s="140" t="s">
        <v>6</v>
      </c>
      <c r="I55" s="145">
        <v>7</v>
      </c>
      <c r="J55" s="226">
        <v>1</v>
      </c>
      <c r="K55" s="56"/>
      <c r="L55" s="57"/>
      <c r="M55" s="57"/>
      <c r="N55" s="57"/>
      <c r="O55" s="57"/>
      <c r="P55" s="57"/>
      <c r="Q55" s="57"/>
      <c r="R55" s="61"/>
      <c r="S55" s="58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9"/>
      <c r="AP55" s="60"/>
      <c r="AQ55" s="57"/>
      <c r="AR55" s="57"/>
      <c r="AS55" s="57"/>
      <c r="AT55" s="57"/>
      <c r="AU55" s="57"/>
      <c r="AV55" s="57"/>
      <c r="AW55" s="57"/>
      <c r="AX55" s="216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9"/>
    </row>
    <row r="56" spans="1:68" s="4" customFormat="1" ht="21" customHeight="1" x14ac:dyDescent="0.25">
      <c r="A56" s="3"/>
      <c r="B56" s="261"/>
      <c r="C56" s="270"/>
      <c r="D56" s="270"/>
      <c r="E56" s="271"/>
      <c r="F56" s="115">
        <v>2</v>
      </c>
      <c r="G56" s="135" t="s">
        <v>60</v>
      </c>
      <c r="H56" s="140" t="s">
        <v>8</v>
      </c>
      <c r="I56" s="145">
        <v>7</v>
      </c>
      <c r="J56" s="226">
        <v>1</v>
      </c>
      <c r="K56" s="56"/>
      <c r="L56" s="57"/>
      <c r="M56" s="57"/>
      <c r="N56" s="57"/>
      <c r="O56" s="57"/>
      <c r="P56" s="57"/>
      <c r="Q56" s="57"/>
      <c r="R56" s="61"/>
      <c r="S56" s="58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9"/>
      <c r="AP56" s="60"/>
      <c r="AQ56" s="57"/>
      <c r="AR56" s="57"/>
      <c r="AS56" s="57"/>
      <c r="AT56" s="57"/>
      <c r="AU56" s="57"/>
      <c r="AV56" s="57"/>
      <c r="AW56" s="57"/>
      <c r="AX56" s="216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9"/>
    </row>
    <row r="57" spans="1:68" s="4" customFormat="1" ht="21" customHeight="1" x14ac:dyDescent="0.25">
      <c r="A57" s="3"/>
      <c r="B57" s="261"/>
      <c r="C57" s="270"/>
      <c r="D57" s="270"/>
      <c r="E57" s="271"/>
      <c r="F57" s="115">
        <v>2</v>
      </c>
      <c r="G57" s="135" t="s">
        <v>60</v>
      </c>
      <c r="H57" s="140" t="s">
        <v>20</v>
      </c>
      <c r="I57" s="145">
        <v>7</v>
      </c>
      <c r="J57" s="226">
        <v>1</v>
      </c>
      <c r="K57" s="56"/>
      <c r="L57" s="57"/>
      <c r="M57" s="57"/>
      <c r="N57" s="57"/>
      <c r="O57" s="57"/>
      <c r="P57" s="57"/>
      <c r="Q57" s="57"/>
      <c r="R57" s="61"/>
      <c r="S57" s="58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9"/>
      <c r="AP57" s="60"/>
      <c r="AQ57" s="57"/>
      <c r="AR57" s="57"/>
      <c r="AS57" s="57"/>
      <c r="AT57" s="57"/>
      <c r="AU57" s="57"/>
      <c r="AV57" s="57"/>
      <c r="AW57" s="57"/>
      <c r="AX57" s="216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9"/>
    </row>
    <row r="58" spans="1:68" s="4" customFormat="1" ht="21" customHeight="1" x14ac:dyDescent="0.25">
      <c r="A58" s="3"/>
      <c r="B58" s="261"/>
      <c r="C58" s="270"/>
      <c r="D58" s="270"/>
      <c r="E58" s="271"/>
      <c r="F58" s="115"/>
      <c r="G58" s="135"/>
      <c r="H58" s="140"/>
      <c r="I58" s="145"/>
      <c r="J58" s="226"/>
      <c r="K58" s="56"/>
      <c r="L58" s="57"/>
      <c r="M58" s="57"/>
      <c r="N58" s="57"/>
      <c r="O58" s="57"/>
      <c r="P58" s="57"/>
      <c r="Q58" s="57"/>
      <c r="R58" s="61"/>
      <c r="S58" s="58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9"/>
      <c r="AP58" s="60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9"/>
    </row>
    <row r="59" spans="1:68" s="4" customFormat="1" ht="21" customHeight="1" x14ac:dyDescent="0.25">
      <c r="A59" s="3"/>
      <c r="B59" s="262"/>
      <c r="C59" s="270"/>
      <c r="D59" s="270"/>
      <c r="E59" s="271"/>
      <c r="F59" s="115"/>
      <c r="G59" s="135"/>
      <c r="H59" s="140"/>
      <c r="I59" s="145"/>
      <c r="J59" s="226"/>
      <c r="K59" s="62"/>
      <c r="L59" s="63"/>
      <c r="M59" s="63"/>
      <c r="N59" s="63"/>
      <c r="O59" s="63"/>
      <c r="P59" s="63"/>
      <c r="Q59" s="63"/>
      <c r="R59" s="64"/>
      <c r="S59" s="65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6"/>
      <c r="AP59" s="67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6"/>
    </row>
    <row r="60" spans="1:68" s="4" customFormat="1" ht="21" customHeight="1" x14ac:dyDescent="0.25">
      <c r="A60" s="3"/>
      <c r="B60" s="262"/>
      <c r="C60" s="270"/>
      <c r="D60" s="270"/>
      <c r="E60" s="271"/>
      <c r="F60" s="115"/>
      <c r="G60" s="135"/>
      <c r="H60" s="140"/>
      <c r="I60" s="145"/>
      <c r="J60" s="226"/>
      <c r="K60" s="62"/>
      <c r="L60" s="63"/>
      <c r="M60" s="63"/>
      <c r="N60" s="63"/>
      <c r="O60" s="63"/>
      <c r="P60" s="63"/>
      <c r="Q60" s="63"/>
      <c r="R60" s="64"/>
      <c r="S60" s="65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6"/>
      <c r="AP60" s="67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6"/>
    </row>
    <row r="61" spans="1:68" s="4" customFormat="1" ht="21" customHeight="1" thickBot="1" x14ac:dyDescent="0.3">
      <c r="A61" s="3"/>
      <c r="B61" s="263"/>
      <c r="C61" s="174" t="s">
        <v>45</v>
      </c>
      <c r="D61" s="103"/>
      <c r="E61" s="148"/>
      <c r="F61" s="118"/>
      <c r="G61" s="138"/>
      <c r="H61" s="175" t="s">
        <v>48</v>
      </c>
      <c r="I61" s="176">
        <f>SUM(I52:I60)</f>
        <v>42</v>
      </c>
      <c r="J61" s="227"/>
      <c r="K61" s="70"/>
      <c r="L61" s="71"/>
      <c r="M61" s="71"/>
      <c r="N61" s="71"/>
      <c r="O61" s="71"/>
      <c r="P61" s="71"/>
      <c r="Q61" s="71"/>
      <c r="R61" s="107"/>
      <c r="S61" s="108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109"/>
      <c r="AP61" s="110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109"/>
    </row>
    <row r="62" spans="1:68" s="4" customFormat="1" ht="21" customHeight="1" x14ac:dyDescent="0.25">
      <c r="A62" s="3"/>
      <c r="B62" s="159"/>
      <c r="C62" s="284" t="s">
        <v>75</v>
      </c>
      <c r="D62" s="284"/>
      <c r="E62" s="285"/>
      <c r="F62" s="288">
        <v>45614</v>
      </c>
      <c r="G62" s="289"/>
      <c r="H62" s="223"/>
      <c r="I62" s="224"/>
      <c r="J62" s="225"/>
      <c r="K62" s="210"/>
      <c r="L62" s="211"/>
      <c r="M62" s="211"/>
      <c r="N62" s="211"/>
      <c r="O62" s="211"/>
      <c r="P62" s="211"/>
      <c r="Q62" s="211"/>
      <c r="R62" s="212"/>
      <c r="S62" s="213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4"/>
      <c r="AP62" s="215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4"/>
    </row>
    <row r="63" spans="1:68" s="4" customFormat="1" ht="21" customHeight="1" x14ac:dyDescent="0.25">
      <c r="A63" s="3"/>
      <c r="B63" s="247">
        <v>5</v>
      </c>
      <c r="C63" s="295" t="s">
        <v>40</v>
      </c>
      <c r="D63" s="295"/>
      <c r="E63" s="296"/>
      <c r="F63" s="115">
        <v>1</v>
      </c>
      <c r="G63" s="135" t="s">
        <v>62</v>
      </c>
      <c r="H63" s="140" t="s">
        <v>6</v>
      </c>
      <c r="I63" s="145">
        <v>21</v>
      </c>
      <c r="J63" s="226">
        <v>3</v>
      </c>
      <c r="K63" s="56"/>
      <c r="L63" s="57"/>
      <c r="M63" s="57"/>
      <c r="N63" s="57"/>
      <c r="O63" s="57"/>
      <c r="P63" s="57"/>
      <c r="Q63" s="57"/>
      <c r="R63" s="61"/>
      <c r="S63" s="58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9"/>
      <c r="AP63" s="60"/>
      <c r="AQ63" s="57"/>
      <c r="AR63" s="57"/>
      <c r="AS63" s="57"/>
      <c r="AT63" s="57"/>
      <c r="AU63" s="57"/>
      <c r="AV63" s="57"/>
      <c r="AW63" s="57"/>
      <c r="AX63" s="57"/>
      <c r="AY63" s="217"/>
      <c r="AZ63" s="21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9"/>
    </row>
    <row r="64" spans="1:68" s="4" customFormat="1" ht="21" customHeight="1" x14ac:dyDescent="0.25">
      <c r="A64" s="3"/>
      <c r="B64" s="247"/>
      <c r="C64" s="295"/>
      <c r="D64" s="295"/>
      <c r="E64" s="296"/>
      <c r="F64" s="115">
        <v>2</v>
      </c>
      <c r="G64" s="135" t="s">
        <v>62</v>
      </c>
      <c r="H64" s="140" t="s">
        <v>8</v>
      </c>
      <c r="I64" s="145">
        <v>4</v>
      </c>
      <c r="J64" s="226">
        <v>1</v>
      </c>
      <c r="K64" s="56"/>
      <c r="L64" s="57"/>
      <c r="M64" s="57"/>
      <c r="N64" s="57"/>
      <c r="O64" s="57"/>
      <c r="P64" s="57"/>
      <c r="Q64" s="57"/>
      <c r="R64" s="61"/>
      <c r="S64" s="58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9"/>
      <c r="AP64" s="60"/>
      <c r="AQ64" s="57"/>
      <c r="AR64" s="57"/>
      <c r="AS64" s="57"/>
      <c r="AT64" s="57"/>
      <c r="AU64" s="57"/>
      <c r="AV64" s="57"/>
      <c r="AW64" s="57"/>
      <c r="AX64" s="57"/>
      <c r="AY64" s="57"/>
      <c r="AZ64" s="21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9"/>
    </row>
    <row r="65" spans="1:68" s="4" customFormat="1" ht="21" customHeight="1" x14ac:dyDescent="0.25">
      <c r="A65" s="3"/>
      <c r="B65" s="247"/>
      <c r="C65" s="270" t="s">
        <v>61</v>
      </c>
      <c r="D65" s="270"/>
      <c r="E65" s="271"/>
      <c r="F65" s="115">
        <v>2</v>
      </c>
      <c r="G65" s="135" t="s">
        <v>63</v>
      </c>
      <c r="H65" s="140" t="s">
        <v>6</v>
      </c>
      <c r="I65" s="145">
        <v>7</v>
      </c>
      <c r="J65" s="226">
        <v>1</v>
      </c>
      <c r="K65" s="56"/>
      <c r="L65" s="57"/>
      <c r="M65" s="57"/>
      <c r="N65" s="57"/>
      <c r="O65" s="57"/>
      <c r="P65" s="57"/>
      <c r="Q65" s="57"/>
      <c r="R65" s="61"/>
      <c r="S65" s="58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9"/>
      <c r="AP65" s="60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21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9"/>
    </row>
    <row r="66" spans="1:68" s="4" customFormat="1" ht="21" customHeight="1" x14ac:dyDescent="0.25">
      <c r="A66" s="3"/>
      <c r="B66" s="247"/>
      <c r="C66" s="270"/>
      <c r="D66" s="270"/>
      <c r="E66" s="271"/>
      <c r="F66" s="115">
        <v>2</v>
      </c>
      <c r="G66" s="135" t="s">
        <v>63</v>
      </c>
      <c r="H66" s="140" t="s">
        <v>8</v>
      </c>
      <c r="I66" s="145">
        <v>7</v>
      </c>
      <c r="J66" s="226">
        <v>1</v>
      </c>
      <c r="K66" s="56"/>
      <c r="L66" s="57"/>
      <c r="M66" s="57"/>
      <c r="N66" s="57"/>
      <c r="O66" s="57"/>
      <c r="P66" s="57"/>
      <c r="Q66" s="57"/>
      <c r="R66" s="61"/>
      <c r="S66" s="58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9"/>
      <c r="AP66" s="60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21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9"/>
    </row>
    <row r="67" spans="1:68" s="4" customFormat="1" ht="21" customHeight="1" x14ac:dyDescent="0.25">
      <c r="A67" s="3"/>
      <c r="B67" s="247"/>
      <c r="C67" s="270"/>
      <c r="D67" s="270"/>
      <c r="E67" s="271"/>
      <c r="F67" s="115">
        <v>2</v>
      </c>
      <c r="G67" s="135" t="s">
        <v>63</v>
      </c>
      <c r="H67" s="140" t="s">
        <v>20</v>
      </c>
      <c r="I67" s="145">
        <v>7</v>
      </c>
      <c r="J67" s="226">
        <v>1</v>
      </c>
      <c r="K67" s="56"/>
      <c r="L67" s="57"/>
      <c r="M67" s="57"/>
      <c r="N67" s="57"/>
      <c r="O67" s="57"/>
      <c r="P67" s="57"/>
      <c r="Q67" s="57"/>
      <c r="R67" s="61"/>
      <c r="S67" s="58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9"/>
      <c r="AP67" s="60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21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9"/>
    </row>
    <row r="68" spans="1:68" s="4" customFormat="1" ht="21" customHeight="1" x14ac:dyDescent="0.25">
      <c r="A68" s="3"/>
      <c r="B68" s="247"/>
      <c r="C68" s="270"/>
      <c r="D68" s="270"/>
      <c r="E68" s="271"/>
      <c r="F68" s="115">
        <v>5</v>
      </c>
      <c r="G68" s="135" t="s">
        <v>64</v>
      </c>
      <c r="H68" s="140" t="s">
        <v>6</v>
      </c>
      <c r="I68" s="145">
        <v>4</v>
      </c>
      <c r="J68" s="226">
        <v>1</v>
      </c>
      <c r="K68" s="56"/>
      <c r="L68" s="57"/>
      <c r="M68" s="57"/>
      <c r="N68" s="57"/>
      <c r="O68" s="57"/>
      <c r="P68" s="57"/>
      <c r="Q68" s="57"/>
      <c r="R68" s="61"/>
      <c r="S68" s="5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9"/>
      <c r="AP68" s="60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21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9"/>
    </row>
    <row r="69" spans="1:68" s="4" customFormat="1" ht="21" customHeight="1" x14ac:dyDescent="0.25">
      <c r="A69" s="3"/>
      <c r="B69" s="247"/>
      <c r="C69" s="270"/>
      <c r="D69" s="270"/>
      <c r="E69" s="271"/>
      <c r="F69" s="115"/>
      <c r="G69" s="135"/>
      <c r="H69" s="140"/>
      <c r="I69" s="145"/>
      <c r="J69" s="226"/>
      <c r="K69" s="56"/>
      <c r="L69" s="57"/>
      <c r="M69" s="57"/>
      <c r="N69" s="57"/>
      <c r="O69" s="57"/>
      <c r="P69" s="57"/>
      <c r="Q69" s="57"/>
      <c r="R69" s="61"/>
      <c r="S69" s="5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9"/>
      <c r="AP69" s="60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9"/>
    </row>
    <row r="70" spans="1:68" s="4" customFormat="1" ht="21" customHeight="1" x14ac:dyDescent="0.25">
      <c r="A70" s="3"/>
      <c r="B70" s="247"/>
      <c r="C70" s="270"/>
      <c r="D70" s="270"/>
      <c r="E70" s="271"/>
      <c r="F70" s="115"/>
      <c r="G70" s="135"/>
      <c r="H70" s="140"/>
      <c r="I70" s="145"/>
      <c r="J70" s="226"/>
      <c r="K70" s="56"/>
      <c r="L70" s="57"/>
      <c r="M70" s="57"/>
      <c r="N70" s="57"/>
      <c r="O70" s="57"/>
      <c r="P70" s="57"/>
      <c r="Q70" s="57"/>
      <c r="R70" s="61"/>
      <c r="S70" s="5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9"/>
      <c r="AP70" s="60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9"/>
    </row>
    <row r="71" spans="1:68" s="4" customFormat="1" ht="21" customHeight="1" x14ac:dyDescent="0.25">
      <c r="A71" s="3"/>
      <c r="B71" s="247"/>
      <c r="C71" s="270"/>
      <c r="D71" s="270"/>
      <c r="E71" s="271"/>
      <c r="F71" s="115"/>
      <c r="G71" s="135"/>
      <c r="H71" s="140"/>
      <c r="I71" s="145"/>
      <c r="J71" s="226"/>
      <c r="K71" s="56"/>
      <c r="L71" s="57"/>
      <c r="M71" s="57"/>
      <c r="N71" s="57"/>
      <c r="O71" s="57"/>
      <c r="P71" s="57"/>
      <c r="Q71" s="57"/>
      <c r="R71" s="61"/>
      <c r="S71" s="5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9"/>
      <c r="AP71" s="60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9"/>
    </row>
    <row r="72" spans="1:68" s="4" customFormat="1" ht="21" customHeight="1" x14ac:dyDescent="0.25">
      <c r="A72" s="3"/>
      <c r="B72" s="248"/>
      <c r="C72" s="270"/>
      <c r="D72" s="270"/>
      <c r="E72" s="271"/>
      <c r="F72" s="115"/>
      <c r="G72" s="135"/>
      <c r="H72" s="140"/>
      <c r="I72" s="145"/>
      <c r="J72" s="226"/>
      <c r="K72" s="62"/>
      <c r="L72" s="63"/>
      <c r="M72" s="63"/>
      <c r="N72" s="63"/>
      <c r="O72" s="63"/>
      <c r="P72" s="63"/>
      <c r="Q72" s="63"/>
      <c r="R72" s="64"/>
      <c r="S72" s="65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6"/>
      <c r="AP72" s="67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6"/>
    </row>
    <row r="73" spans="1:68" s="4" customFormat="1" ht="21" customHeight="1" thickBot="1" x14ac:dyDescent="0.3">
      <c r="A73" s="3"/>
      <c r="B73" s="249"/>
      <c r="C73" s="160" t="s">
        <v>46</v>
      </c>
      <c r="D73" s="161"/>
      <c r="E73" s="162"/>
      <c r="F73" s="163"/>
      <c r="G73" s="164"/>
      <c r="H73" s="165" t="s">
        <v>48</v>
      </c>
      <c r="I73" s="166">
        <f>SUM(I63:I72)</f>
        <v>50</v>
      </c>
      <c r="J73" s="228"/>
      <c r="K73" s="167"/>
      <c r="L73" s="168"/>
      <c r="M73" s="168"/>
      <c r="N73" s="168"/>
      <c r="O73" s="168"/>
      <c r="P73" s="168"/>
      <c r="Q73" s="168"/>
      <c r="R73" s="169"/>
      <c r="S73" s="170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71"/>
      <c r="AP73" s="172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  <c r="BN73" s="168"/>
      <c r="BO73" s="168"/>
      <c r="BP73" s="171"/>
    </row>
    <row r="74" spans="1:68" s="4" customFormat="1" ht="21" customHeight="1" x14ac:dyDescent="0.25">
      <c r="A74" s="3"/>
      <c r="B74" s="219"/>
      <c r="C74" s="284" t="s">
        <v>75</v>
      </c>
      <c r="D74" s="284"/>
      <c r="E74" s="285"/>
      <c r="F74" s="288">
        <v>45621</v>
      </c>
      <c r="G74" s="289"/>
      <c r="H74" s="223"/>
      <c r="I74" s="224"/>
      <c r="J74" s="188"/>
      <c r="K74" s="210"/>
      <c r="L74" s="211"/>
      <c r="M74" s="211"/>
      <c r="N74" s="211"/>
      <c r="O74" s="211"/>
      <c r="P74" s="211"/>
      <c r="Q74" s="211"/>
      <c r="R74" s="212"/>
      <c r="S74" s="213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4"/>
      <c r="AP74" s="215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4"/>
    </row>
    <row r="75" spans="1:68" s="4" customFormat="1" ht="21" customHeight="1" x14ac:dyDescent="0.25">
      <c r="A75" s="3"/>
      <c r="B75" s="266">
        <v>6</v>
      </c>
      <c r="C75" s="277" t="s">
        <v>41</v>
      </c>
      <c r="D75" s="277"/>
      <c r="E75" s="278"/>
      <c r="F75" s="115">
        <v>1</v>
      </c>
      <c r="G75" s="135" t="s">
        <v>67</v>
      </c>
      <c r="H75" s="140" t="s">
        <v>6</v>
      </c>
      <c r="I75" s="145">
        <v>21</v>
      </c>
      <c r="J75" s="142">
        <v>3</v>
      </c>
      <c r="K75" s="56"/>
      <c r="L75" s="57"/>
      <c r="M75" s="57"/>
      <c r="N75" s="57"/>
      <c r="O75" s="57"/>
      <c r="P75" s="57"/>
      <c r="Q75" s="57"/>
      <c r="R75" s="61"/>
      <c r="S75" s="5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9"/>
      <c r="AP75" s="60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218"/>
      <c r="BD75" s="218"/>
      <c r="BE75" s="218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9"/>
    </row>
    <row r="76" spans="1:68" s="4" customFormat="1" ht="21" customHeight="1" x14ac:dyDescent="0.25">
      <c r="A76" s="3"/>
      <c r="B76" s="266"/>
      <c r="C76" s="277"/>
      <c r="D76" s="277"/>
      <c r="E76" s="278"/>
      <c r="F76" s="115">
        <v>1</v>
      </c>
      <c r="G76" s="135" t="s">
        <v>67</v>
      </c>
      <c r="H76" s="140" t="s">
        <v>8</v>
      </c>
      <c r="I76" s="145">
        <v>7</v>
      </c>
      <c r="J76" s="142">
        <v>2</v>
      </c>
      <c r="K76" s="56"/>
      <c r="L76" s="57"/>
      <c r="M76" s="57"/>
      <c r="N76" s="57"/>
      <c r="O76" s="57"/>
      <c r="P76" s="57"/>
      <c r="Q76" s="57"/>
      <c r="R76" s="61"/>
      <c r="S76" s="5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9"/>
      <c r="AP76" s="60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218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9"/>
    </row>
    <row r="77" spans="1:68" s="4" customFormat="1" ht="21" customHeight="1" x14ac:dyDescent="0.25">
      <c r="A77" s="3"/>
      <c r="B77" s="266"/>
      <c r="C77" s="270" t="s">
        <v>66</v>
      </c>
      <c r="D77" s="270"/>
      <c r="E77" s="271"/>
      <c r="F77" s="115">
        <v>1</v>
      </c>
      <c r="G77" s="135" t="s">
        <v>67</v>
      </c>
      <c r="H77" s="140" t="s">
        <v>20</v>
      </c>
      <c r="I77" s="145">
        <v>7</v>
      </c>
      <c r="J77" s="142">
        <v>2</v>
      </c>
      <c r="K77" s="56"/>
      <c r="L77" s="57"/>
      <c r="M77" s="57"/>
      <c r="N77" s="57"/>
      <c r="O77" s="57"/>
      <c r="P77" s="57"/>
      <c r="Q77" s="57"/>
      <c r="R77" s="61"/>
      <c r="S77" s="5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9"/>
      <c r="AP77" s="60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218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9"/>
    </row>
    <row r="78" spans="1:68" s="4" customFormat="1" ht="21" customHeight="1" x14ac:dyDescent="0.25">
      <c r="A78" s="3"/>
      <c r="B78" s="266"/>
      <c r="C78" s="270"/>
      <c r="D78" s="270"/>
      <c r="E78" s="271"/>
      <c r="F78" s="115">
        <v>2</v>
      </c>
      <c r="G78" s="135" t="s">
        <v>68</v>
      </c>
      <c r="H78" s="140" t="s">
        <v>6</v>
      </c>
      <c r="I78" s="145">
        <v>21</v>
      </c>
      <c r="J78" s="142">
        <v>3</v>
      </c>
      <c r="K78" s="56"/>
      <c r="L78" s="57"/>
      <c r="M78" s="57"/>
      <c r="N78" s="57"/>
      <c r="O78" s="57"/>
      <c r="P78" s="57"/>
      <c r="Q78" s="57"/>
      <c r="R78" s="61"/>
      <c r="S78" s="5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9"/>
      <c r="AP78" s="60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218"/>
      <c r="BG78" s="218"/>
      <c r="BH78" s="218"/>
      <c r="BI78" s="57"/>
      <c r="BJ78" s="57"/>
      <c r="BK78" s="57"/>
      <c r="BL78" s="57"/>
      <c r="BM78" s="57"/>
      <c r="BN78" s="57"/>
      <c r="BO78" s="57"/>
      <c r="BP78" s="59"/>
    </row>
    <row r="79" spans="1:68" s="4" customFormat="1" ht="21" customHeight="1" x14ac:dyDescent="0.25">
      <c r="A79" s="3"/>
      <c r="B79" s="266"/>
      <c r="C79" s="270"/>
      <c r="D79" s="270"/>
      <c r="E79" s="271"/>
      <c r="F79" s="115">
        <v>2</v>
      </c>
      <c r="G79" s="135" t="s">
        <v>68</v>
      </c>
      <c r="H79" s="140" t="s">
        <v>8</v>
      </c>
      <c r="I79" s="145">
        <v>7</v>
      </c>
      <c r="J79" s="142">
        <v>2</v>
      </c>
      <c r="K79" s="56"/>
      <c r="L79" s="57"/>
      <c r="M79" s="57"/>
      <c r="N79" s="57"/>
      <c r="O79" s="57"/>
      <c r="P79" s="57"/>
      <c r="Q79" s="57"/>
      <c r="R79" s="61"/>
      <c r="S79" s="5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9"/>
      <c r="AP79" s="60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218"/>
      <c r="BI79" s="57"/>
      <c r="BJ79" s="57"/>
      <c r="BK79" s="57"/>
      <c r="BL79" s="57"/>
      <c r="BM79" s="57"/>
      <c r="BN79" s="57"/>
      <c r="BO79" s="57"/>
      <c r="BP79" s="59"/>
    </row>
    <row r="80" spans="1:68" s="4" customFormat="1" ht="21" customHeight="1" x14ac:dyDescent="0.25">
      <c r="A80" s="3"/>
      <c r="B80" s="266"/>
      <c r="C80" s="270"/>
      <c r="D80" s="270"/>
      <c r="E80" s="271"/>
      <c r="F80" s="115">
        <v>2</v>
      </c>
      <c r="G80" s="135" t="s">
        <v>68</v>
      </c>
      <c r="H80" s="140" t="s">
        <v>20</v>
      </c>
      <c r="I80" s="145">
        <v>7</v>
      </c>
      <c r="J80" s="142">
        <v>2</v>
      </c>
      <c r="K80" s="56"/>
      <c r="L80" s="57"/>
      <c r="M80" s="57"/>
      <c r="N80" s="57"/>
      <c r="O80" s="57"/>
      <c r="P80" s="57"/>
      <c r="Q80" s="57"/>
      <c r="R80" s="61"/>
      <c r="S80" s="5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9"/>
      <c r="AP80" s="60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218"/>
      <c r="BI80" s="57"/>
      <c r="BJ80" s="57"/>
      <c r="BK80" s="57"/>
      <c r="BL80" s="57"/>
      <c r="BM80" s="57"/>
      <c r="BN80" s="57"/>
      <c r="BO80" s="57"/>
      <c r="BP80" s="59"/>
    </row>
    <row r="81" spans="1:68" s="4" customFormat="1" ht="21" customHeight="1" x14ac:dyDescent="0.25">
      <c r="A81" s="3"/>
      <c r="B81" s="266"/>
      <c r="C81" s="270"/>
      <c r="D81" s="270"/>
      <c r="E81" s="271"/>
      <c r="F81" s="115"/>
      <c r="G81" s="135"/>
      <c r="H81" s="140"/>
      <c r="I81" s="145"/>
      <c r="J81" s="142"/>
      <c r="K81" s="56"/>
      <c r="L81" s="57"/>
      <c r="M81" s="57"/>
      <c r="N81" s="57"/>
      <c r="O81" s="57"/>
      <c r="P81" s="57"/>
      <c r="Q81" s="57"/>
      <c r="R81" s="61"/>
      <c r="S81" s="5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9"/>
      <c r="AP81" s="60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9"/>
    </row>
    <row r="82" spans="1:68" s="4" customFormat="1" ht="21" customHeight="1" x14ac:dyDescent="0.25">
      <c r="A82" s="3"/>
      <c r="B82" s="267"/>
      <c r="C82" s="270"/>
      <c r="D82" s="270"/>
      <c r="E82" s="271"/>
      <c r="F82" s="115"/>
      <c r="G82" s="135"/>
      <c r="H82" s="140"/>
      <c r="I82" s="145"/>
      <c r="J82" s="142"/>
      <c r="K82" s="62"/>
      <c r="L82" s="63"/>
      <c r="M82" s="63"/>
      <c r="N82" s="63"/>
      <c r="O82" s="63"/>
      <c r="P82" s="63"/>
      <c r="Q82" s="63"/>
      <c r="R82" s="64"/>
      <c r="S82" s="65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6"/>
      <c r="AP82" s="67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6"/>
    </row>
    <row r="83" spans="1:68" s="4" customFormat="1" ht="21" customHeight="1" thickBot="1" x14ac:dyDescent="0.3">
      <c r="A83" s="3"/>
      <c r="B83" s="268"/>
      <c r="C83" s="156" t="s">
        <v>47</v>
      </c>
      <c r="D83" s="104"/>
      <c r="E83" s="151"/>
      <c r="F83" s="119"/>
      <c r="G83" s="139"/>
      <c r="H83" s="157" t="s">
        <v>48</v>
      </c>
      <c r="I83" s="158">
        <f>SUM(I75:I82)</f>
        <v>70</v>
      </c>
      <c r="J83" s="144"/>
      <c r="K83" s="72"/>
      <c r="L83" s="73"/>
      <c r="M83" s="73"/>
      <c r="N83" s="73"/>
      <c r="O83" s="73"/>
      <c r="P83" s="73"/>
      <c r="Q83" s="73"/>
      <c r="R83" s="74"/>
      <c r="S83" s="75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6"/>
      <c r="AP83" s="77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6"/>
    </row>
  </sheetData>
  <mergeCells count="101">
    <mergeCell ref="C54:E60"/>
    <mergeCell ref="C63:E64"/>
    <mergeCell ref="C65:E72"/>
    <mergeCell ref="AB23:AF23"/>
    <mergeCell ref="C16:E17"/>
    <mergeCell ref="C18:E28"/>
    <mergeCell ref="C31:E32"/>
    <mergeCell ref="D4:E4"/>
    <mergeCell ref="D3:E3"/>
    <mergeCell ref="D5:E5"/>
    <mergeCell ref="D9:E9"/>
    <mergeCell ref="D6:E6"/>
    <mergeCell ref="D7:E7"/>
    <mergeCell ref="F7:G7"/>
    <mergeCell ref="D8:E8"/>
    <mergeCell ref="F8:G8"/>
    <mergeCell ref="F40:G40"/>
    <mergeCell ref="C51:E51"/>
    <mergeCell ref="F51:G51"/>
    <mergeCell ref="AJ10:AN10"/>
    <mergeCell ref="AO10:AQ10"/>
    <mergeCell ref="C30:E30"/>
    <mergeCell ref="F30:G30"/>
    <mergeCell ref="C15:E15"/>
    <mergeCell ref="F15:G15"/>
    <mergeCell ref="D10:E10"/>
    <mergeCell ref="F10:G10"/>
    <mergeCell ref="F11:G11"/>
    <mergeCell ref="F12:G12"/>
    <mergeCell ref="AO6:AQ6"/>
    <mergeCell ref="AR6:AS6"/>
    <mergeCell ref="AR4:AS4"/>
    <mergeCell ref="C75:E76"/>
    <mergeCell ref="C77:E82"/>
    <mergeCell ref="X20:Y20"/>
    <mergeCell ref="P4:R4"/>
    <mergeCell ref="P5:R5"/>
    <mergeCell ref="S5:T5"/>
    <mergeCell ref="P6:R6"/>
    <mergeCell ref="S6:T6"/>
    <mergeCell ref="P7:R7"/>
    <mergeCell ref="S7:T7"/>
    <mergeCell ref="P8:R8"/>
    <mergeCell ref="S8:T8"/>
    <mergeCell ref="P9:R9"/>
    <mergeCell ref="S4:T4"/>
    <mergeCell ref="C62:E62"/>
    <mergeCell ref="C43:E49"/>
    <mergeCell ref="C52:E53"/>
    <mergeCell ref="F62:G62"/>
    <mergeCell ref="C74:E74"/>
    <mergeCell ref="F74:G74"/>
    <mergeCell ref="C40:E40"/>
    <mergeCell ref="B63:B73"/>
    <mergeCell ref="C14:D14"/>
    <mergeCell ref="B16:B29"/>
    <mergeCell ref="B31:B39"/>
    <mergeCell ref="B41:B50"/>
    <mergeCell ref="B52:B61"/>
    <mergeCell ref="C41:E42"/>
    <mergeCell ref="B75:B83"/>
    <mergeCell ref="AH1:AU1"/>
    <mergeCell ref="F9:G9"/>
    <mergeCell ref="C33:E38"/>
    <mergeCell ref="S17:T17"/>
    <mergeCell ref="S18:T18"/>
    <mergeCell ref="Z21:AA21"/>
    <mergeCell ref="Z22:AA22"/>
    <mergeCell ref="K1:S1"/>
    <mergeCell ref="T1:AG1"/>
    <mergeCell ref="K3:O3"/>
    <mergeCell ref="P3:T3"/>
    <mergeCell ref="K4:O4"/>
    <mergeCell ref="B1:J1"/>
    <mergeCell ref="AO4:AQ4"/>
    <mergeCell ref="AO5:AQ5"/>
    <mergeCell ref="AR5:AS5"/>
    <mergeCell ref="AV1:BI1"/>
    <mergeCell ref="BJ1:BP1"/>
    <mergeCell ref="AJ3:AN3"/>
    <mergeCell ref="AJ4:AN4"/>
    <mergeCell ref="AO3:AS3"/>
    <mergeCell ref="S12:AO12"/>
    <mergeCell ref="AP12:BP12"/>
    <mergeCell ref="K12:R12"/>
    <mergeCell ref="AJ8:AN8"/>
    <mergeCell ref="AJ9:AN9"/>
    <mergeCell ref="AJ5:AN5"/>
    <mergeCell ref="AJ6:AN6"/>
    <mergeCell ref="AJ7:AN7"/>
    <mergeCell ref="AO7:AQ7"/>
    <mergeCell ref="AR7:AS7"/>
    <mergeCell ref="AO8:AQ8"/>
    <mergeCell ref="AR8:AS8"/>
    <mergeCell ref="AO9:AQ9"/>
    <mergeCell ref="AR9:AS9"/>
    <mergeCell ref="K5:O5"/>
    <mergeCell ref="K6:O6"/>
    <mergeCell ref="K7:O7"/>
    <mergeCell ref="K8:O8"/>
    <mergeCell ref="K9:O9"/>
  </mergeCells>
  <phoneticPr fontId="32" type="noConversion"/>
  <conditionalFormatting sqref="K16:BP16">
    <cfRule type="cellIs" dxfId="0" priority="3" operator="greater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E97B4D6-6DBD-480D-B456-08DD13EE50FF}">
          <x14:formula1>
            <xm:f>Sheet1!$A$2:$A$8</xm:f>
          </x14:formula1>
          <xm:sqref>K4:O8 H41:H49 H31:H38 H52:H60 H63:H72 H75:H82 H16:H28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7624-D716-41BF-AB79-7AF6323B27B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40FD-9799-4E04-9567-0B5F9DA31366}">
  <dimension ref="A1:A7"/>
  <sheetViews>
    <sheetView workbookViewId="0">
      <selection activeCell="A8" sqref="A8"/>
    </sheetView>
  </sheetViews>
  <sheetFormatPr defaultRowHeight="15.75" x14ac:dyDescent="0.25"/>
  <sheetData>
    <row r="1" spans="1:1" x14ac:dyDescent="0.25">
      <c r="A1" s="89" t="s">
        <v>5</v>
      </c>
    </row>
    <row r="2" spans="1:1" x14ac:dyDescent="0.25">
      <c r="A2" s="89" t="s">
        <v>6</v>
      </c>
    </row>
    <row r="3" spans="1:1" x14ac:dyDescent="0.25">
      <c r="A3" s="89" t="s">
        <v>8</v>
      </c>
    </row>
    <row r="4" spans="1:1" x14ac:dyDescent="0.25">
      <c r="A4" s="89" t="s">
        <v>20</v>
      </c>
    </row>
    <row r="5" spans="1:1" x14ac:dyDescent="0.25">
      <c r="A5" s="89" t="s">
        <v>21</v>
      </c>
    </row>
    <row r="6" spans="1:1" x14ac:dyDescent="0.25">
      <c r="A6" s="89" t="s">
        <v>22</v>
      </c>
    </row>
    <row r="7" spans="1:1" x14ac:dyDescent="0.25">
      <c r="A7" s="8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 de projeto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Da Silva</cp:lastModifiedBy>
  <dcterms:modified xsi:type="dcterms:W3CDTF">2024-10-04T16:18:50Z</dcterms:modified>
</cp:coreProperties>
</file>