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be\Downloads\"/>
    </mc:Choice>
  </mc:AlternateContent>
  <xr:revisionPtr revIDLastSave="0" documentId="13_ncr:1_{D16D0040-5D8C-4BFE-AE66-19D4BCBC9804}" xr6:coauthVersionLast="47" xr6:coauthVersionMax="47" xr10:uidLastSave="{00000000-0000-0000-0000-000000000000}"/>
  <bookViews>
    <workbookView xWindow="-110" yWindow="-110" windowWidth="19420" windowHeight="10300" activeTab="4" xr2:uid="{F6154197-D889-4FB3-97CE-2783C5A8876F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" l="1"/>
  <c r="G10" i="5"/>
  <c r="G9" i="5"/>
  <c r="G8" i="5"/>
  <c r="G7" i="5"/>
  <c r="G6" i="5"/>
  <c r="G5" i="5"/>
  <c r="G4" i="5"/>
  <c r="G3" i="5"/>
  <c r="G2" i="5"/>
  <c r="J10" i="4"/>
  <c r="L10" i="4" s="1"/>
  <c r="J9" i="4"/>
  <c r="L9" i="4" s="1"/>
  <c r="L8" i="4"/>
  <c r="K8" i="4"/>
  <c r="J8" i="4"/>
  <c r="M18" i="3"/>
  <c r="L18" i="3"/>
  <c r="K18" i="3"/>
  <c r="M17" i="3"/>
  <c r="L17" i="3"/>
  <c r="K17" i="3"/>
  <c r="M16" i="3"/>
  <c r="L16" i="3"/>
  <c r="K16" i="3"/>
  <c r="K15" i="3"/>
  <c r="L14" i="3"/>
  <c r="K14" i="3"/>
  <c r="M14" i="3" s="1"/>
  <c r="L13" i="3"/>
  <c r="M13" i="3" s="1"/>
  <c r="K13" i="3"/>
  <c r="K12" i="3"/>
  <c r="L12" i="3" s="1"/>
  <c r="K11" i="3"/>
  <c r="L11" i="3" s="1"/>
  <c r="K10" i="3"/>
  <c r="L10" i="3" s="1"/>
  <c r="M10" i="3" s="1"/>
  <c r="K9" i="3"/>
  <c r="L11" i="2"/>
  <c r="K11" i="2"/>
  <c r="J11" i="2"/>
  <c r="I11" i="2"/>
  <c r="H11" i="2"/>
  <c r="G11" i="2"/>
  <c r="F11" i="2"/>
  <c r="E11" i="2"/>
  <c r="H32" i="1"/>
  <c r="E32" i="1"/>
  <c r="B32" i="1"/>
  <c r="H27" i="1"/>
  <c r="E27" i="1"/>
  <c r="B27" i="1"/>
  <c r="H21" i="1"/>
  <c r="E21" i="1"/>
  <c r="B21" i="1"/>
  <c r="H14" i="1"/>
  <c r="E14" i="1"/>
  <c r="B14" i="1"/>
  <c r="H7" i="1"/>
  <c r="E7" i="1"/>
  <c r="K9" i="4" l="1"/>
  <c r="K10" i="4"/>
  <c r="M11" i="3"/>
  <c r="M12" i="3"/>
  <c r="L15" i="3"/>
  <c r="M15" i="3" s="1"/>
  <c r="L9" i="3"/>
  <c r="M9" i="3" s="1"/>
</calcChain>
</file>

<file path=xl/sharedStrings.xml><?xml version="1.0" encoding="utf-8"?>
<sst xmlns="http://schemas.openxmlformats.org/spreadsheetml/2006/main" count="99" uniqueCount="89">
  <si>
    <t>Resolver</t>
  </si>
  <si>
    <t>+</t>
  </si>
  <si>
    <t>-</t>
  </si>
  <si>
    <t>*</t>
  </si>
  <si>
    <t>/</t>
  </si>
  <si>
    <t>^</t>
  </si>
  <si>
    <t>TASAS</t>
  </si>
  <si>
    <t>AÑO</t>
  </si>
  <si>
    <t>Natalidad</t>
  </si>
  <si>
    <t>Mortalidad</t>
  </si>
  <si>
    <t>Habitantes</t>
  </si>
  <si>
    <t>Crecimiento Natural</t>
  </si>
  <si>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</si>
  <si>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</si>
  <si>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</si>
  <si>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</si>
  <si>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</si>
  <si>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</si>
  <si>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</si>
  <si>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</si>
  <si>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</si>
  <si>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</si>
  <si>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</si>
  <si>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AR1</t>
  </si>
  <si>
    <t>Notebook HP 850</t>
  </si>
  <si>
    <t>AR2</t>
  </si>
  <si>
    <t>TV Samsung 32</t>
  </si>
  <si>
    <t>AR3</t>
  </si>
  <si>
    <t>Iphone 14</t>
  </si>
  <si>
    <t>AR4</t>
  </si>
  <si>
    <t>Tablet Google Pixel</t>
  </si>
  <si>
    <t>AR5</t>
  </si>
  <si>
    <t>Monitor 24</t>
  </si>
  <si>
    <t>AR6</t>
  </si>
  <si>
    <t>Teclado</t>
  </si>
  <si>
    <t>AR7</t>
  </si>
  <si>
    <t>Mouse</t>
  </si>
  <si>
    <t>AR8</t>
  </si>
  <si>
    <t>Samsung S23</t>
  </si>
  <si>
    <t>AR9</t>
  </si>
  <si>
    <t>Auriculares</t>
  </si>
  <si>
    <t>AR10</t>
  </si>
  <si>
    <t>MacBook Air</t>
  </si>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</sst>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right"/>
    </xf>
    <xf numFmtId="0" fontId="3" fillId="0" borderId="1" xfId="0" applyFont="1" applyBorder="1"/>
    <xf numFmtId="0" fontId="2" fillId="2" borderId="0" xfId="0" applyFont="1" applyFill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3" fillId="5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2" fillId="2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2" xfId="0" applyFont="1" applyBorder="1"/>
    <xf numFmtId="0" fontId="3" fillId="0" borderId="15" xfId="0" applyFont="1" applyBorder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8" xfId="0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3" fillId="0" borderId="13" xfId="0" applyFont="1" applyBorder="1"/>
    <xf numFmtId="0" fontId="3" fillId="0" borderId="1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43" fontId="3" fillId="0" borderId="21" xfId="1" applyFont="1" applyBorder="1"/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3" fontId="0" fillId="0" borderId="0" xfId="1" applyFont="1"/>
  </cellXfs>
  <cellStyles count="2">
    <cellStyle name="Millares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491A-B73B-4790-96F0-E150175D5230}">
  <dimension ref="A1:H32"/>
  <sheetViews>
    <sheetView workbookViewId="0">
      <selection sqref="A1:H32"/>
    </sheetView>
  </sheetViews>
  <sheetFormatPr baseColWidth="10" defaultRowHeight="14.5" x14ac:dyDescent="0.35"/>
  <sheetData>
    <row r="1" spans="1:8" x14ac:dyDescent="0.35">
      <c r="A1" s="1" t="s">
        <v>0</v>
      </c>
    </row>
    <row r="4" spans="1:8" x14ac:dyDescent="0.35">
      <c r="E4" s="2">
        <v>8413</v>
      </c>
    </row>
    <row r="5" spans="1:8" x14ac:dyDescent="0.35">
      <c r="B5" s="2">
        <v>5684</v>
      </c>
      <c r="D5" s="3" t="s">
        <v>1</v>
      </c>
      <c r="E5" s="2">
        <v>258</v>
      </c>
      <c r="H5" s="2">
        <v>8462</v>
      </c>
    </row>
    <row r="6" spans="1:8" ht="15" thickBot="1" x14ac:dyDescent="0.4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ht="15" thickTop="1" x14ac:dyDescent="0.35">
      <c r="B7" s="5"/>
      <c r="E7" s="5">
        <f>+E4+E5+E6</f>
        <v>14613</v>
      </c>
      <c r="H7" s="5">
        <f>+H5+H6</f>
        <v>19060</v>
      </c>
    </row>
    <row r="11" spans="1:8" x14ac:dyDescent="0.35">
      <c r="E11" s="2">
        <v>105894</v>
      </c>
      <c r="H11" s="2">
        <v>745623</v>
      </c>
    </row>
    <row r="12" spans="1:8" x14ac:dyDescent="0.35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ht="15" thickBot="1" x14ac:dyDescent="0.4">
      <c r="A13" s="6" t="s">
        <v>2</v>
      </c>
      <c r="B13" s="4">
        <v>951</v>
      </c>
      <c r="E13" s="4">
        <v>123</v>
      </c>
      <c r="H13" s="4">
        <v>321946</v>
      </c>
    </row>
    <row r="14" spans="1:8" ht="15" thickTop="1" x14ac:dyDescent="0.35">
      <c r="B14" s="5">
        <f>+B12-B13</f>
        <v>7514</v>
      </c>
      <c r="E14" s="5">
        <f>+E11-E13-E12</f>
        <v>96140</v>
      </c>
      <c r="H14" s="5">
        <f>+H11-H12-H13</f>
        <v>412835</v>
      </c>
    </row>
    <row r="19" spans="1:8" x14ac:dyDescent="0.35">
      <c r="B19" s="2">
        <v>45681</v>
      </c>
      <c r="E19" s="2">
        <v>841236</v>
      </c>
      <c r="H19" s="2">
        <v>42369</v>
      </c>
    </row>
    <row r="20" spans="1:8" ht="15" thickBot="1" x14ac:dyDescent="0.4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ht="15" thickTop="1" x14ac:dyDescent="0.35">
      <c r="B21" s="5">
        <f>+B19*B20</f>
        <v>2558136</v>
      </c>
      <c r="E21" s="5">
        <f>+E20*E19</f>
        <v>752064984</v>
      </c>
      <c r="H21" s="5">
        <f>+H19*H20</f>
        <v>31903857</v>
      </c>
    </row>
    <row r="25" spans="1:8" x14ac:dyDescent="0.35">
      <c r="B25" s="2">
        <v>5263</v>
      </c>
      <c r="E25" s="2">
        <v>84652</v>
      </c>
      <c r="H25" s="2">
        <v>741256</v>
      </c>
    </row>
    <row r="26" spans="1:8" ht="15" thickBot="1" x14ac:dyDescent="0.4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ht="15" thickTop="1" x14ac:dyDescent="0.35">
      <c r="B27" s="5">
        <f>+B25/B26</f>
        <v>59.134831460674157</v>
      </c>
      <c r="E27" s="5">
        <f>+E25/E26</f>
        <v>89.013669821240796</v>
      </c>
      <c r="H27" s="5">
        <f>+H25/H26</f>
        <v>82.68332403792526</v>
      </c>
    </row>
    <row r="30" spans="1:8" x14ac:dyDescent="0.35">
      <c r="B30" s="2">
        <v>3</v>
      </c>
      <c r="E30" s="2">
        <v>789</v>
      </c>
      <c r="H30" s="2">
        <v>123</v>
      </c>
    </row>
    <row r="31" spans="1:8" ht="15" thickBot="1" x14ac:dyDescent="0.4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ht="15" thickTop="1" x14ac:dyDescent="0.35">
      <c r="B32" s="5">
        <f>POWER(B30,B31)</f>
        <v>27</v>
      </c>
      <c r="E32" s="5">
        <f>POWER(E30,E31)</f>
        <v>387532395441</v>
      </c>
      <c r="H32" s="5">
        <f>POWER(H30,H31)</f>
        <v>425927596977747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5EEE-7455-4736-8FD4-4859413D3667}">
  <dimension ref="D5:L12"/>
  <sheetViews>
    <sheetView workbookViewId="0">
      <selection activeCell="D6" sqref="D6:L11"/>
    </sheetView>
  </sheetViews>
  <sheetFormatPr baseColWidth="10" defaultRowHeight="14.5" x14ac:dyDescent="0.35"/>
  <sheetData>
    <row r="5" spans="4:12" ht="15" thickBot="1" x14ac:dyDescent="0.4"/>
    <row r="6" spans="4:12" ht="15.5" thickTop="1" thickBot="1" x14ac:dyDescent="0.4">
      <c r="D6" s="8" t="s">
        <v>6</v>
      </c>
      <c r="E6" s="9" t="s">
        <v>7</v>
      </c>
      <c r="F6" s="10"/>
      <c r="G6" s="10"/>
      <c r="H6" s="10"/>
      <c r="I6" s="10"/>
      <c r="J6" s="10"/>
      <c r="K6" s="10"/>
      <c r="L6" s="11"/>
    </row>
    <row r="7" spans="4:12" ht="15.5" thickTop="1" thickBot="1" x14ac:dyDescent="0.4">
      <c r="D7" s="12"/>
      <c r="E7" s="13">
        <v>1914</v>
      </c>
      <c r="F7" s="13">
        <v>1947</v>
      </c>
      <c r="G7" s="13">
        <v>1960</v>
      </c>
      <c r="H7" s="13">
        <v>1970</v>
      </c>
      <c r="I7" s="13">
        <v>1980</v>
      </c>
      <c r="J7" s="13">
        <v>1991</v>
      </c>
      <c r="K7" s="13">
        <v>2001</v>
      </c>
      <c r="L7" s="13">
        <v>2010</v>
      </c>
    </row>
    <row r="8" spans="4:12" ht="15" thickTop="1" x14ac:dyDescent="0.35">
      <c r="D8" s="14" t="s">
        <v>8</v>
      </c>
      <c r="E8" s="15">
        <v>6.1</v>
      </c>
      <c r="F8" s="15">
        <v>9.6</v>
      </c>
      <c r="G8" s="15">
        <v>10.5</v>
      </c>
      <c r="H8" s="15">
        <v>12.1</v>
      </c>
      <c r="I8" s="15">
        <v>13.6</v>
      </c>
      <c r="J8" s="15">
        <v>14.9</v>
      </c>
      <c r="K8" s="15">
        <v>15.6</v>
      </c>
      <c r="L8" s="16">
        <v>17.399999999999999</v>
      </c>
    </row>
    <row r="9" spans="4:12" x14ac:dyDescent="0.35">
      <c r="D9" s="17" t="s">
        <v>9</v>
      </c>
      <c r="E9" s="18">
        <v>1.4</v>
      </c>
      <c r="F9" s="18">
        <v>2.1</v>
      </c>
      <c r="G9" s="18">
        <v>2.9</v>
      </c>
      <c r="H9" s="18">
        <v>3.4</v>
      </c>
      <c r="I9" s="18">
        <v>3.6</v>
      </c>
      <c r="J9" s="18">
        <v>3.8</v>
      </c>
      <c r="K9" s="18">
        <v>4</v>
      </c>
      <c r="L9" s="19">
        <v>4.0999999999999996</v>
      </c>
    </row>
    <row r="10" spans="4:12" x14ac:dyDescent="0.35">
      <c r="D10" s="17" t="s">
        <v>10</v>
      </c>
      <c r="E10" s="20">
        <v>7.9</v>
      </c>
      <c r="F10" s="18">
        <v>15.8</v>
      </c>
      <c r="G10" s="18">
        <v>20</v>
      </c>
      <c r="H10" s="18">
        <v>23.3</v>
      </c>
      <c r="I10" s="18">
        <v>27.9</v>
      </c>
      <c r="J10" s="18">
        <v>32.6</v>
      </c>
      <c r="K10" s="18">
        <v>36.200000000000003</v>
      </c>
      <c r="L10" s="19">
        <v>40.1</v>
      </c>
    </row>
    <row r="11" spans="4:12" ht="15" thickBot="1" x14ac:dyDescent="0.4">
      <c r="D11" s="21" t="s">
        <v>11</v>
      </c>
      <c r="E11" s="22">
        <f>+(E8*E10)-(E9*E10)</f>
        <v>37.129999999999995</v>
      </c>
      <c r="F11" s="22">
        <f>+(F8*F10)-(F9*F10)</f>
        <v>118.5</v>
      </c>
      <c r="G11" s="22">
        <f>+(G8*G10)-(G9*G10)</f>
        <v>152</v>
      </c>
      <c r="H11" s="22">
        <f>+(H8*H10)-(H9*H10)</f>
        <v>202.71</v>
      </c>
      <c r="I11" s="22">
        <f>+(I8*I10)-(I9*I10)</f>
        <v>279</v>
      </c>
      <c r="J11" s="22">
        <f>+(J8*J10)-(J9*J10)</f>
        <v>361.86</v>
      </c>
      <c r="K11" s="22">
        <f>+(K8*K10)-(K9*K10)</f>
        <v>419.92</v>
      </c>
      <c r="L11" s="22">
        <f>+(L8*L10)-(L9*L10)</f>
        <v>533.33000000000004</v>
      </c>
    </row>
    <row r="12" spans="4:12" ht="15" thickTop="1" x14ac:dyDescent="0.35"/>
  </sheetData>
  <mergeCells count="2">
    <mergeCell ref="D6:D7"/>
    <mergeCell ref="E6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D1982-55B2-4EA7-A73D-3AB73438C814}">
  <dimension ref="A1:M19"/>
  <sheetViews>
    <sheetView workbookViewId="0">
      <selection activeCell="E11" sqref="E11"/>
    </sheetView>
  </sheetViews>
  <sheetFormatPr baseColWidth="10" defaultRowHeight="14.5" x14ac:dyDescent="0.35"/>
  <sheetData>
    <row r="1" spans="1:13" x14ac:dyDescent="0.35">
      <c r="A1" s="2" t="s">
        <v>12</v>
      </c>
    </row>
    <row r="2" spans="1:13" x14ac:dyDescent="0.35">
      <c r="A2" s="2" t="s">
        <v>13</v>
      </c>
    </row>
    <row r="3" spans="1:13" x14ac:dyDescent="0.35">
      <c r="A3" s="2" t="s">
        <v>14</v>
      </c>
    </row>
    <row r="4" spans="1:13" x14ac:dyDescent="0.35">
      <c r="A4" s="2" t="s">
        <v>15</v>
      </c>
    </row>
    <row r="7" spans="1:13" ht="15" thickBot="1" x14ac:dyDescent="0.4"/>
    <row r="8" spans="1:13" ht="15.5" thickTop="1" thickBot="1" x14ac:dyDescent="0.4">
      <c r="G8" s="23" t="s">
        <v>16</v>
      </c>
      <c r="H8" s="24" t="s">
        <v>17</v>
      </c>
      <c r="I8" s="25" t="s">
        <v>18</v>
      </c>
      <c r="J8" s="24" t="s">
        <v>19</v>
      </c>
      <c r="K8" s="25" t="s">
        <v>20</v>
      </c>
      <c r="L8" s="25" t="s">
        <v>21</v>
      </c>
      <c r="M8" s="26" t="s">
        <v>22</v>
      </c>
    </row>
    <row r="9" spans="1:13" ht="15" thickTop="1" x14ac:dyDescent="0.35">
      <c r="G9" s="27" t="s">
        <v>23</v>
      </c>
      <c r="H9" s="28" t="s">
        <v>24</v>
      </c>
      <c r="I9" s="28">
        <v>12</v>
      </c>
      <c r="J9" s="28">
        <v>965384</v>
      </c>
      <c r="K9" s="28">
        <f>+I9*J9</f>
        <v>11584608</v>
      </c>
      <c r="L9" s="28">
        <f>+K9*0.21</f>
        <v>2432767.6799999997</v>
      </c>
      <c r="M9" s="29">
        <f>+K9+L9</f>
        <v>14017375.68</v>
      </c>
    </row>
    <row r="10" spans="1:13" x14ac:dyDescent="0.35">
      <c r="G10" s="27" t="s">
        <v>25</v>
      </c>
      <c r="H10" s="30" t="s">
        <v>26</v>
      </c>
      <c r="I10" s="30">
        <v>26</v>
      </c>
      <c r="J10" s="30">
        <v>387854</v>
      </c>
      <c r="K10" s="28">
        <f t="shared" ref="K10:K18" si="0">+I10*J10</f>
        <v>10084204</v>
      </c>
      <c r="L10" s="28">
        <f t="shared" ref="L10:L18" si="1">+K10*0.21</f>
        <v>2117682.84</v>
      </c>
      <c r="M10" s="29">
        <f t="shared" ref="M10:M18" si="2">+K10+L10</f>
        <v>12201886.84</v>
      </c>
    </row>
    <row r="11" spans="1:13" x14ac:dyDescent="0.35">
      <c r="G11" s="27" t="s">
        <v>27</v>
      </c>
      <c r="H11" s="30" t="s">
        <v>28</v>
      </c>
      <c r="I11" s="30">
        <v>17</v>
      </c>
      <c r="J11" s="30">
        <v>1016999</v>
      </c>
      <c r="K11" s="28">
        <f t="shared" si="0"/>
        <v>17288983</v>
      </c>
      <c r="L11" s="28">
        <f t="shared" si="1"/>
        <v>3630686.4299999997</v>
      </c>
      <c r="M11" s="29">
        <f t="shared" si="2"/>
        <v>20919669.43</v>
      </c>
    </row>
    <row r="12" spans="1:13" x14ac:dyDescent="0.35">
      <c r="G12" s="27" t="s">
        <v>29</v>
      </c>
      <c r="H12" s="30" t="s">
        <v>30</v>
      </c>
      <c r="I12" s="30">
        <v>38</v>
      </c>
      <c r="J12" s="30">
        <v>146699</v>
      </c>
      <c r="K12" s="28">
        <f t="shared" si="0"/>
        <v>5574562</v>
      </c>
      <c r="L12" s="28">
        <f t="shared" si="1"/>
        <v>1170658.02</v>
      </c>
      <c r="M12" s="29">
        <f t="shared" si="2"/>
        <v>6745220.0199999996</v>
      </c>
    </row>
    <row r="13" spans="1:13" x14ac:dyDescent="0.35">
      <c r="G13" s="27" t="s">
        <v>31</v>
      </c>
      <c r="H13" s="30" t="s">
        <v>32</v>
      </c>
      <c r="I13" s="30">
        <v>21</v>
      </c>
      <c r="J13" s="30">
        <v>149999</v>
      </c>
      <c r="K13" s="28">
        <f t="shared" si="0"/>
        <v>3149979</v>
      </c>
      <c r="L13" s="28">
        <f t="shared" si="1"/>
        <v>661495.59</v>
      </c>
      <c r="M13" s="29">
        <f t="shared" si="2"/>
        <v>3811474.59</v>
      </c>
    </row>
    <row r="14" spans="1:13" x14ac:dyDescent="0.35">
      <c r="G14" s="27" t="s">
        <v>33</v>
      </c>
      <c r="H14" s="30" t="s">
        <v>34</v>
      </c>
      <c r="I14" s="30">
        <v>19</v>
      </c>
      <c r="J14" s="30">
        <v>12999</v>
      </c>
      <c r="K14" s="28">
        <f t="shared" si="0"/>
        <v>246981</v>
      </c>
      <c r="L14" s="28">
        <f t="shared" si="1"/>
        <v>51866.009999999995</v>
      </c>
      <c r="M14" s="29">
        <f t="shared" si="2"/>
        <v>298847.01</v>
      </c>
    </row>
    <row r="15" spans="1:13" x14ac:dyDescent="0.35">
      <c r="G15" s="27" t="s">
        <v>35</v>
      </c>
      <c r="H15" s="30" t="s">
        <v>36</v>
      </c>
      <c r="I15" s="30">
        <v>32</v>
      </c>
      <c r="J15" s="30">
        <v>6906</v>
      </c>
      <c r="K15" s="28">
        <f t="shared" si="0"/>
        <v>220992</v>
      </c>
      <c r="L15" s="28">
        <f t="shared" si="1"/>
        <v>46408.32</v>
      </c>
      <c r="M15" s="29">
        <f t="shared" si="2"/>
        <v>267400.32000000001</v>
      </c>
    </row>
    <row r="16" spans="1:13" x14ac:dyDescent="0.35">
      <c r="G16" s="27" t="s">
        <v>37</v>
      </c>
      <c r="H16" s="30" t="s">
        <v>38</v>
      </c>
      <c r="I16" s="30">
        <v>27</v>
      </c>
      <c r="J16" s="30">
        <v>609999</v>
      </c>
      <c r="K16" s="28">
        <f t="shared" si="0"/>
        <v>16469973</v>
      </c>
      <c r="L16" s="28">
        <f t="shared" si="1"/>
        <v>3458694.33</v>
      </c>
      <c r="M16" s="29">
        <f t="shared" si="2"/>
        <v>19928667.329999998</v>
      </c>
    </row>
    <row r="17" spans="7:13" x14ac:dyDescent="0.35">
      <c r="G17" s="27" t="s">
        <v>39</v>
      </c>
      <c r="H17" s="30" t="s">
        <v>40</v>
      </c>
      <c r="I17" s="30">
        <v>30</v>
      </c>
      <c r="J17" s="30">
        <v>52499</v>
      </c>
      <c r="K17" s="28">
        <f>+I17*J17</f>
        <v>1574970</v>
      </c>
      <c r="L17" s="28">
        <f t="shared" si="1"/>
        <v>330743.7</v>
      </c>
      <c r="M17" s="29">
        <f t="shared" si="2"/>
        <v>1905713.7</v>
      </c>
    </row>
    <row r="18" spans="7:13" ht="15" thickBot="1" x14ac:dyDescent="0.4">
      <c r="G18" s="27" t="s">
        <v>41</v>
      </c>
      <c r="H18" s="31" t="s">
        <v>42</v>
      </c>
      <c r="I18" s="31">
        <v>5</v>
      </c>
      <c r="J18" s="31">
        <v>2080179</v>
      </c>
      <c r="K18" s="28">
        <f t="shared" si="0"/>
        <v>10400895</v>
      </c>
      <c r="L18" s="28">
        <f t="shared" si="1"/>
        <v>2184187.9499999997</v>
      </c>
      <c r="M18" s="29">
        <f t="shared" si="2"/>
        <v>12585082.949999999</v>
      </c>
    </row>
    <row r="19" spans="7:13" ht="15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C8D6-40BB-47C8-8A8A-E9425DFE3253}">
  <dimension ref="D5:L14"/>
  <sheetViews>
    <sheetView workbookViewId="0">
      <selection activeCell="J19" sqref="J19"/>
    </sheetView>
  </sheetViews>
  <sheetFormatPr baseColWidth="10" defaultRowHeight="14.5" x14ac:dyDescent="0.35"/>
  <sheetData>
    <row r="5" spans="4:12" ht="15" thickBot="1" x14ac:dyDescent="0.4"/>
    <row r="6" spans="4:12" ht="15.5" thickTop="1" thickBot="1" x14ac:dyDescent="0.4">
      <c r="F6" s="32" t="s">
        <v>43</v>
      </c>
      <c r="G6" s="10"/>
      <c r="H6" s="10"/>
      <c r="I6" s="11"/>
      <c r="J6" s="33" t="s">
        <v>44</v>
      </c>
      <c r="K6" s="10"/>
      <c r="L6" s="11"/>
    </row>
    <row r="7" spans="4:12" ht="15" thickTop="1" x14ac:dyDescent="0.35">
      <c r="E7" s="34" t="s">
        <v>45</v>
      </c>
      <c r="F7" s="35" t="s">
        <v>46</v>
      </c>
      <c r="G7" s="35" t="s">
        <v>47</v>
      </c>
      <c r="H7" s="35" t="s">
        <v>48</v>
      </c>
      <c r="I7" s="35" t="s">
        <v>49</v>
      </c>
      <c r="J7" s="35" t="s">
        <v>50</v>
      </c>
      <c r="K7" s="35" t="s">
        <v>51</v>
      </c>
      <c r="L7" s="36" t="s">
        <v>52</v>
      </c>
    </row>
    <row r="8" spans="4:12" x14ac:dyDescent="0.35">
      <c r="E8" s="17" t="s">
        <v>53</v>
      </c>
      <c r="F8" s="18">
        <v>28621</v>
      </c>
      <c r="G8" s="18">
        <v>15999</v>
      </c>
      <c r="H8" s="18">
        <v>11325</v>
      </c>
      <c r="I8" s="18">
        <v>15899</v>
      </c>
      <c r="J8" s="30">
        <f>(+F8+G8+H8+I8)*7</f>
        <v>502908</v>
      </c>
      <c r="K8" s="30">
        <f>+J8+$D$11</f>
        <v>502908</v>
      </c>
      <c r="L8" s="37" t="e">
        <f>+J8+$D$12</f>
        <v>#VALUE!</v>
      </c>
    </row>
    <row r="9" spans="4:12" x14ac:dyDescent="0.35">
      <c r="E9" s="17" t="s">
        <v>54</v>
      </c>
      <c r="F9" s="18">
        <v>32954</v>
      </c>
      <c r="G9" s="18">
        <v>21899</v>
      </c>
      <c r="H9" s="18">
        <v>10985</v>
      </c>
      <c r="I9" s="18">
        <v>16489</v>
      </c>
      <c r="J9" s="30">
        <f t="shared" ref="J9:J10" si="0">(+F9+G9+H9+I9)*7</f>
        <v>576289</v>
      </c>
      <c r="K9" s="30">
        <f t="shared" ref="K9:K10" si="1">+J9+$D$11</f>
        <v>576289</v>
      </c>
      <c r="L9" s="37" t="e">
        <f t="shared" ref="L9:L10" si="2">+J9+$D$12</f>
        <v>#VALUE!</v>
      </c>
    </row>
    <row r="10" spans="4:12" ht="15" thickBot="1" x14ac:dyDescent="0.4">
      <c r="E10" s="21" t="s">
        <v>55</v>
      </c>
      <c r="F10" s="38">
        <v>29889</v>
      </c>
      <c r="G10" s="38">
        <v>22499</v>
      </c>
      <c r="H10" s="38">
        <v>9989</v>
      </c>
      <c r="I10" s="38">
        <v>17852</v>
      </c>
      <c r="J10" s="30">
        <f t="shared" si="0"/>
        <v>561603</v>
      </c>
      <c r="K10" s="30">
        <f t="shared" si="1"/>
        <v>561603</v>
      </c>
      <c r="L10" s="37" t="e">
        <f t="shared" si="2"/>
        <v>#VALUE!</v>
      </c>
    </row>
    <row r="11" spans="4:12" ht="15.5" thickTop="1" thickBot="1" x14ac:dyDescent="0.4"/>
    <row r="12" spans="4:12" ht="15" thickTop="1" x14ac:dyDescent="0.35">
      <c r="D12" s="14" t="s">
        <v>56</v>
      </c>
      <c r="E12" s="16">
        <v>66000</v>
      </c>
    </row>
    <row r="13" spans="4:12" ht="15" thickBot="1" x14ac:dyDescent="0.4">
      <c r="D13" s="21" t="s">
        <v>57</v>
      </c>
      <c r="E13" s="39">
        <v>110600</v>
      </c>
    </row>
    <row r="14" spans="4:12" ht="15" thickTop="1" x14ac:dyDescent="0.35"/>
  </sheetData>
  <mergeCells count="2">
    <mergeCell ref="F6:I6"/>
    <mergeCell ref="J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8F28-E3AD-45CA-8D36-E85B9F2BC7EF}">
  <dimension ref="A1:G19"/>
  <sheetViews>
    <sheetView tabSelected="1" workbookViewId="0">
      <selection activeCell="E21" sqref="E21"/>
    </sheetView>
  </sheetViews>
  <sheetFormatPr baseColWidth="10" defaultRowHeight="14.5" x14ac:dyDescent="0.35"/>
  <sheetData>
    <row r="1" spans="1:7" ht="15.5" thickTop="1" thickBot="1" x14ac:dyDescent="0.4">
      <c r="A1" s="40" t="s">
        <v>58</v>
      </c>
      <c r="B1" s="41" t="s">
        <v>59</v>
      </c>
      <c r="C1" s="41" t="s">
        <v>60</v>
      </c>
      <c r="D1" s="41" t="s">
        <v>61</v>
      </c>
      <c r="E1" s="41" t="s">
        <v>62</v>
      </c>
      <c r="F1" s="41" t="s">
        <v>63</v>
      </c>
      <c r="G1" s="42" t="s">
        <v>64</v>
      </c>
    </row>
    <row r="2" spans="1:7" ht="15" thickTop="1" x14ac:dyDescent="0.35">
      <c r="A2" s="43">
        <v>1</v>
      </c>
      <c r="B2" s="44" t="s">
        <v>65</v>
      </c>
      <c r="C2" s="44" t="s">
        <v>66</v>
      </c>
      <c r="D2" s="44">
        <v>7</v>
      </c>
      <c r="E2" s="44">
        <v>6</v>
      </c>
      <c r="F2" s="44">
        <v>7</v>
      </c>
      <c r="G2" s="45">
        <f>AVERAGE(D2:F2)</f>
        <v>6.666666666666667</v>
      </c>
    </row>
    <row r="3" spans="1:7" x14ac:dyDescent="0.35">
      <c r="A3" s="46">
        <v>2</v>
      </c>
      <c r="B3" s="18" t="s">
        <v>67</v>
      </c>
      <c r="C3" s="18" t="s">
        <v>68</v>
      </c>
      <c r="D3" s="18">
        <v>8</v>
      </c>
      <c r="E3" s="18">
        <v>5</v>
      </c>
      <c r="F3" s="18">
        <v>7</v>
      </c>
      <c r="G3" s="45">
        <f>AVERAGE(D3:F3)</f>
        <v>6.666666666666667</v>
      </c>
    </row>
    <row r="4" spans="1:7" x14ac:dyDescent="0.35">
      <c r="A4" s="46">
        <v>3</v>
      </c>
      <c r="B4" s="18" t="s">
        <v>69</v>
      </c>
      <c r="C4" s="18" t="s">
        <v>70</v>
      </c>
      <c r="D4" s="18">
        <v>9</v>
      </c>
      <c r="E4" s="18">
        <v>8</v>
      </c>
      <c r="F4" s="18">
        <v>6</v>
      </c>
      <c r="G4" s="45">
        <f t="shared" ref="G4:G11" si="0">AVERAGE(D4:F4)</f>
        <v>7.666666666666667</v>
      </c>
    </row>
    <row r="5" spans="1:7" x14ac:dyDescent="0.35">
      <c r="A5" s="46">
        <v>4</v>
      </c>
      <c r="B5" s="18" t="s">
        <v>71</v>
      </c>
      <c r="C5" s="18" t="s">
        <v>72</v>
      </c>
      <c r="D5" s="18">
        <v>4</v>
      </c>
      <c r="E5" s="18">
        <v>2</v>
      </c>
      <c r="F5" s="18">
        <v>4</v>
      </c>
      <c r="G5" s="45">
        <f t="shared" si="0"/>
        <v>3.3333333333333335</v>
      </c>
    </row>
    <row r="6" spans="1:7" x14ac:dyDescent="0.35">
      <c r="A6" s="46">
        <v>5</v>
      </c>
      <c r="B6" s="18" t="s">
        <v>73</v>
      </c>
      <c r="C6" s="18" t="s">
        <v>74</v>
      </c>
      <c r="D6" s="18">
        <v>5</v>
      </c>
      <c r="E6" s="18">
        <v>6</v>
      </c>
      <c r="F6" s="18">
        <v>2</v>
      </c>
      <c r="G6" s="45">
        <f t="shared" si="0"/>
        <v>4.333333333333333</v>
      </c>
    </row>
    <row r="7" spans="1:7" x14ac:dyDescent="0.35">
      <c r="A7" s="46">
        <v>6</v>
      </c>
      <c r="B7" s="18" t="s">
        <v>75</v>
      </c>
      <c r="C7" s="18" t="s">
        <v>76</v>
      </c>
      <c r="D7" s="18">
        <v>6</v>
      </c>
      <c r="E7" s="18">
        <v>7</v>
      </c>
      <c r="F7" s="18">
        <v>5</v>
      </c>
      <c r="G7" s="45">
        <f t="shared" si="0"/>
        <v>6</v>
      </c>
    </row>
    <row r="8" spans="1:7" x14ac:dyDescent="0.35">
      <c r="A8" s="46">
        <v>7</v>
      </c>
      <c r="B8" s="18" t="s">
        <v>77</v>
      </c>
      <c r="C8" s="18" t="s">
        <v>78</v>
      </c>
      <c r="D8" s="18">
        <v>4</v>
      </c>
      <c r="E8" s="18">
        <v>6</v>
      </c>
      <c r="F8" s="18">
        <v>5</v>
      </c>
      <c r="G8" s="45">
        <f t="shared" si="0"/>
        <v>5</v>
      </c>
    </row>
    <row r="9" spans="1:7" x14ac:dyDescent="0.35">
      <c r="A9" s="46">
        <v>8</v>
      </c>
      <c r="B9" s="18" t="s">
        <v>79</v>
      </c>
      <c r="C9" s="18" t="s">
        <v>80</v>
      </c>
      <c r="D9" s="18">
        <v>2</v>
      </c>
      <c r="E9" s="18">
        <v>8</v>
      </c>
      <c r="F9" s="18">
        <v>7</v>
      </c>
      <c r="G9" s="45">
        <f t="shared" si="0"/>
        <v>5.666666666666667</v>
      </c>
    </row>
    <row r="10" spans="1:7" x14ac:dyDescent="0.35">
      <c r="A10" s="46">
        <v>9</v>
      </c>
      <c r="B10" s="18" t="s">
        <v>81</v>
      </c>
      <c r="C10" s="18" t="s">
        <v>82</v>
      </c>
      <c r="D10" s="18">
        <v>5</v>
      </c>
      <c r="E10" s="18">
        <v>2</v>
      </c>
      <c r="F10" s="18">
        <v>4</v>
      </c>
      <c r="G10" s="45">
        <f t="shared" si="0"/>
        <v>3.6666666666666665</v>
      </c>
    </row>
    <row r="11" spans="1:7" ht="15" thickBot="1" x14ac:dyDescent="0.4">
      <c r="A11" s="47">
        <v>10</v>
      </c>
      <c r="B11" s="38" t="s">
        <v>83</v>
      </c>
      <c r="C11" s="38" t="s">
        <v>84</v>
      </c>
      <c r="D11" s="38">
        <v>2</v>
      </c>
      <c r="E11" s="38">
        <v>7</v>
      </c>
      <c r="F11" s="38">
        <v>4</v>
      </c>
      <c r="G11" s="45">
        <f t="shared" si="0"/>
        <v>4.333333333333333</v>
      </c>
    </row>
    <row r="12" spans="1:7" ht="15" thickTop="1" x14ac:dyDescent="0.35">
      <c r="G12" s="48"/>
    </row>
    <row r="16" spans="1:7" x14ac:dyDescent="0.35">
      <c r="A16" s="2" t="s">
        <v>85</v>
      </c>
    </row>
    <row r="17" spans="1:1" x14ac:dyDescent="0.35">
      <c r="A17" s="2" t="s">
        <v>86</v>
      </c>
    </row>
    <row r="18" spans="1:1" x14ac:dyDescent="0.35">
      <c r="A18" s="2" t="s">
        <v>87</v>
      </c>
    </row>
    <row r="19" spans="1:1" x14ac:dyDescent="0.35">
      <c r="A19" s="2" t="s">
        <v>88</v>
      </c>
    </row>
  </sheetData>
  <conditionalFormatting sqref="G2:G11">
    <cfRule type="cellIs" dxfId="0" priority="1" operator="lessThan">
      <formula>4</formula>
    </cfRule>
    <cfRule type="cellIs" dxfId="1" priority="2" operator="greater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2024-04-11T13:18:06Z</dcterms:created>
  <dcterms:modified xsi:type="dcterms:W3CDTF">2024-04-11T14:12:54Z</dcterms:modified>
</cp:coreProperties>
</file>