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crr" sheetId="1" r:id="rId2"/>
    <sheet name="Feuil2" sheetId="2" r:id="rId3"/>
    <sheet name="Feuil3" sheetId="3" r:id="rId4"/>
    <sheet name="Evaluation Warning" sheetId="4" r:id="rId5"/>
    <sheet name="Evaluation Warning (1)" sheetId="5" r:id="rId6"/>
  </sheets>
  <definedNames/>
  <calcPr fullCalcOnLoad="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<sst xmlns="http://schemas.openxmlformats.org/spreadsheetml/2006/main" count="16" uniqueCount="15">
  <si>
    <t>interest rate</t>
  </si>
  <si>
    <t>sigma</t>
  </si>
  <si>
    <t>strike</t>
  </si>
  <si>
    <t>price</t>
  </si>
  <si>
    <t>S_0</t>
  </si>
  <si>
    <t>u</t>
  </si>
  <si>
    <t>d</t>
  </si>
  <si>
    <t>p</t>
  </si>
  <si>
    <t>q</t>
  </si>
  <si>
    <t>er</t>
  </si>
  <si>
    <t>forward</t>
  </si>
  <si>
    <t>backward</t>
  </si>
  <si>
    <t>This workbook finds the price of an European put option</t>
  </si>
  <si>
    <t>with a binomial model</t>
  </si>
  <si>
    <t>Evaluation Only. Created with Aspose.Cells for .NET.Copyright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</si>
</sst>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calcChain" Target="calcChain.xml" /><Relationship Id="rId1" Type="http://schemas.openxmlformats.org/officeDocument/2006/relationships/theme" Target="theme/theme1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5.xml" /><Relationship Id="rId7" Type="http://schemas.openxmlformats.org/officeDocument/2006/relationships/styles" Target="styles.xml" /><Relationship Id="rId5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J25"/>
  <sheetViews>
    <sheetView workbookViewId="0" topLeftCell="A1"/>
  </sheetViews>
  <sheetFormatPr defaultColWidth="11.4242857142857" defaultRowHeight="15"/>
  <cols>
    <col min="1" max="1" width="12" bestFit="1" customWidth="1"/>
  </cols>
  <sheetData>
    <row r="1" spans="1:10" ht="15.75">
      <c r="A1" s="1" t="s">
        <v>0</v>
      </c>
      <c r="B1" s="2">
        <v>0.04549807612194004</v>
      </c>
      <c r="G1" t="s">
        <v>9</v>
      </c>
      <c r="H1">
        <f>EXP(-B1)</f>
        <v>0.95552144087692203</v>
      </c>
      <c r="J1" s="4" t="s">
        <v>12</v>
      </c>
    </row>
    <row r="2" spans="1:10" ht="15.75">
      <c r="A2" s="1" t="s">
        <v>2</v>
      </c>
      <c r="B2" s="2">
        <v>39.612568272930829</v>
      </c>
      <c r="G2" t="s">
        <v>5</v>
      </c>
      <c r="H2">
        <f>EXP(B3)</f>
        <v>1.2237092024261107</v>
      </c>
      <c r="J2" s="4" t="s">
        <v>13</v>
      </c>
    </row>
    <row r="3" spans="1:8" ht="15">
      <c r="A3" s="1" t="s">
        <v>1</v>
      </c>
      <c r="B3" s="2">
        <v>0.2018865761463727</v>
      </c>
      <c r="G3" t="s">
        <v>6</v>
      </c>
      <c r="H3">
        <f>1/H2</f>
        <v>0.81718761125389294</v>
      </c>
    </row>
    <row r="4" spans="1:8" ht="15">
      <c r="A4" s="1" t="s">
        <v>4</v>
      </c>
      <c r="B4" s="2">
        <v>38.317028208311967</v>
      </c>
      <c r="G4" t="s">
        <v>7</v>
      </c>
      <c r="H4">
        <f>(H1-H3)/(H2-H3)</f>
        <v>0.34028654966182525</v>
      </c>
    </row>
    <row r="5" spans="1:8" ht="15">
      <c r="A5" s="1" t="s">
        <v>3</v>
      </c>
      <c r="B5" s="3">
        <f>A18</f>
        <v>10.570760578163233</v>
      </c>
      <c r="G5" t="s">
        <v>8</v>
      </c>
      <c r="H5">
        <f>1-H4</f>
        <v>0.65971345033817475</v>
      </c>
    </row>
    <row r="7" spans="1:1" ht="15">
      <c r="A7" s="1" t="s">
        <v>10</v>
      </c>
    </row>
    <row r="8" spans="1:8" ht="15">
      <c r="A8">
        <f>B4</f>
        <v>38.317028208311967</v>
      </c>
      <c r="B8">
        <f>A8*$H$2</f>
        <v>46.88890002813222</v>
      </c>
      <c r="C8">
        <f t="shared" si="0" ref="C8:H8">B8*$H$2</f>
        <v>57.378378456063317</v>
      </c>
      <c r="D8">
        <f t="shared" si="0"/>
        <v>70.214449736972767</v>
      </c>
      <c r="E8">
        <f t="shared" si="0"/>
        <v>85.92206828641919</v>
      </c>
      <c r="F8">
        <f t="shared" si="0"/>
        <v>105.14362565357585</v>
      </c>
      <c r="G8">
        <f t="shared" si="0"/>
        <v>128.66522228872685</v>
      </c>
      <c r="H8">
        <f t="shared" si="0"/>
        <v>157.44881654691619</v>
      </c>
    </row>
    <row r="9" spans="2:8" ht="15">
      <c r="B9">
        <f>B8*$H$3/$H$2</f>
        <v>31.312200751898487</v>
      </c>
      <c r="C9">
        <f t="shared" si="1" ref="C9:H9">C8*$H$3/$H$2</f>
        <v>38.31702820831196</v>
      </c>
      <c r="D9">
        <f t="shared" si="1"/>
        <v>46.888900028132213</v>
      </c>
      <c r="E9">
        <f t="shared" si="1"/>
        <v>57.378378456063309</v>
      </c>
      <c r="F9">
        <f t="shared" si="1"/>
        <v>70.214449736972767</v>
      </c>
      <c r="G9">
        <f t="shared" si="1"/>
        <v>85.92206828641919</v>
      </c>
      <c r="H9">
        <f t="shared" si="1"/>
        <v>105.14362565357585</v>
      </c>
    </row>
    <row r="10" spans="3:8" ht="15">
      <c r="C10">
        <f t="shared" si="2" ref="C10">C9*$H$3/$H$2</f>
        <v>25.587942535546276</v>
      </c>
      <c r="D10">
        <f t="shared" si="3" ref="D10:D11">D9*$H$3/$H$2</f>
        <v>31.31220075189848</v>
      </c>
      <c r="E10">
        <f t="shared" si="4" ref="E10:E12">E9*$H$3/$H$2</f>
        <v>38.31702820831196</v>
      </c>
      <c r="F10">
        <f t="shared" si="5" ref="F10:F13">F9*$H$3/$H$2</f>
        <v>46.888900028132213</v>
      </c>
      <c r="G10">
        <f t="shared" si="6" ref="G10:G14">G9*$H$3/$H$2</f>
        <v>57.378378456063309</v>
      </c>
      <c r="H10">
        <f t="shared" si="7" ref="H10:H15">H9*$H$3/$H$2</f>
        <v>70.214449736972767</v>
      </c>
    </row>
    <row r="11" spans="4:8" ht="15">
      <c r="D11">
        <f t="shared" si="3"/>
        <v>20.910149637524938</v>
      </c>
      <c r="E11">
        <f t="shared" si="4"/>
        <v>25.587942535546276</v>
      </c>
      <c r="F11">
        <f t="shared" si="5"/>
        <v>31.31220075189848</v>
      </c>
      <c r="G11">
        <f t="shared" si="6"/>
        <v>38.31702820831196</v>
      </c>
      <c r="H11">
        <f t="shared" si="7"/>
        <v>46.888900028132213</v>
      </c>
    </row>
    <row r="12" spans="5:8" ht="15">
      <c r="E12">
        <f t="shared" si="4"/>
        <v>17.087515233250464</v>
      </c>
      <c r="F12">
        <f t="shared" si="5"/>
        <v>20.910149637524938</v>
      </c>
      <c r="G12">
        <f t="shared" si="6"/>
        <v>25.587942535546276</v>
      </c>
      <c r="H12">
        <f t="shared" si="7"/>
        <v>31.31220075189848</v>
      </c>
    </row>
    <row r="13" spans="6:8" ht="15">
      <c r="F13">
        <f t="shared" si="5"/>
        <v>13.963705755724453</v>
      </c>
      <c r="G13">
        <f t="shared" si="6"/>
        <v>17.087515233250464</v>
      </c>
      <c r="H13">
        <f t="shared" si="7"/>
        <v>20.910149637524938</v>
      </c>
    </row>
    <row r="14" spans="7:8" ht="15">
      <c r="G14">
        <f t="shared" si="6"/>
        <v>11.410967350772705</v>
      </c>
      <c r="H14">
        <f t="shared" si="7"/>
        <v>13.963705755724453</v>
      </c>
    </row>
    <row r="15" spans="8:8" ht="15">
      <c r="H15">
        <f t="shared" si="7"/>
        <v>9.3249011514741067</v>
      </c>
    </row>
    <row r="17" spans="1:1" ht="15">
      <c r="A17" s="1" t="s">
        <v>11</v>
      </c>
    </row>
    <row r="18" spans="1:8" ht="15">
      <c r="A18">
        <f>(B18*$H$4+$H$5*B19)*$H$1</f>
        <v>10.570760578163233</v>
      </c>
      <c r="B18">
        <f t="shared" si="8" ref="B18:B19">(C18*$H$4+$H$5*C19)*$H$1</f>
        <v>7.3195098444057969</v>
      </c>
      <c r="C18">
        <f t="shared" si="9" ref="C18:C20">(D18*$H$4+$H$5*D19)*$H$1</f>
        <v>3.9923237921705277</v>
      </c>
      <c r="D18">
        <f t="shared" si="10" ref="D18:D21">(E18*$H$4+$H$5*E19)*$H$1</f>
        <v>1.3106309616920826</v>
      </c>
      <c r="E18">
        <f t="shared" si="11" ref="E18:E22">(F18*$H$4+$H$5*F19)*$H$1</f>
        <v>0</v>
      </c>
      <c r="F18">
        <f t="shared" si="12" ref="F18:F23">(G18*$H$4+$H$5*G19)*$H$1</f>
        <v>0</v>
      </c>
      <c r="G18">
        <f>(H18*$H$4+$H$5*H19)*$H$1</f>
        <v>0</v>
      </c>
      <c r="H18">
        <f>MAX($B$2-H8,0)</f>
        <v>0</v>
      </c>
    </row>
    <row r="19" spans="2:8" ht="15">
      <c r="B19">
        <f t="shared" si="8"/>
        <v>12.993653630243006</v>
      </c>
      <c r="C19">
        <f t="shared" si="9"/>
        <v>9.5521647345366745</v>
      </c>
      <c r="D19">
        <f t="shared" si="10"/>
        <v>5.6572627819095658</v>
      </c>
      <c r="E19">
        <f t="shared" si="11"/>
        <v>2.07914437709915</v>
      </c>
      <c r="F19">
        <f t="shared" si="12"/>
        <v>0</v>
      </c>
      <c r="G19">
        <f t="shared" si="13" ref="G19:G24">(H19*$H$4+$H$5*H20)*$H$1</f>
        <v>0</v>
      </c>
      <c r="H19">
        <f t="shared" si="14" ref="H19:H24">MAX($B$2-H9,0)</f>
        <v>0</v>
      </c>
    </row>
    <row r="20" spans="3:8" ht="15">
      <c r="C20">
        <f t="shared" si="9"/>
        <v>15.685631259819896</v>
      </c>
      <c r="D20">
        <f t="shared" si="10"/>
        <v>12.235187761875412</v>
      </c>
      <c r="E20">
        <f t="shared" si="11"/>
        <v>7.9020638251954916</v>
      </c>
      <c r="F20">
        <f t="shared" si="12"/>
        <v>3.2982902641350949</v>
      </c>
      <c r="G20">
        <f t="shared" si="13"/>
        <v>0</v>
      </c>
      <c r="H20">
        <f t="shared" si="14"/>
        <v>0</v>
      </c>
    </row>
    <row r="21" spans="4:8" ht="15">
      <c r="D21">
        <f t="shared" si="10"/>
        <v>18.57217211009155</v>
      </c>
      <c r="E21">
        <f t="shared" si="11"/>
        <v>15.333562427160086</v>
      </c>
      <c r="F21">
        <f t="shared" si="12"/>
        <v>10.834299508466472</v>
      </c>
      <c r="G21">
        <f t="shared" si="13"/>
        <v>5.2323055514146102</v>
      </c>
      <c r="H21">
        <f t="shared" si="14"/>
        <v>0</v>
      </c>
    </row>
    <row r="22" spans="5:8" ht="15">
      <c r="E22">
        <f t="shared" si="11"/>
        <v>21.553119655472685</v>
      </c>
      <c r="F22">
        <f t="shared" si="12"/>
        <v>18.736252664327633</v>
      </c>
      <c r="G22">
        <f t="shared" si="13"/>
        <v>14.488323700166863</v>
      </c>
      <c r="H22">
        <f t="shared" si="14"/>
        <v>8.3003675210323493</v>
      </c>
    </row>
    <row r="23" spans="6:8" ht="15">
      <c r="F23">
        <f t="shared" si="12"/>
        <v>24.526862156853969</v>
      </c>
      <c r="G23">
        <f t="shared" si="13"/>
        <v>22.249394240023815</v>
      </c>
      <c r="H23">
        <f t="shared" si="14"/>
        <v>18.702418635405891</v>
      </c>
    </row>
    <row r="24" spans="7:8" ht="15">
      <c r="G24">
        <f t="shared" si="13"/>
        <v>27.432202935639246</v>
      </c>
      <c r="H24">
        <f t="shared" si="14"/>
        <v>25.648862517206375</v>
      </c>
    </row>
    <row r="25" spans="8:8" ht="15">
      <c r="H25">
        <f>MAX($B$2-H15,0)</f>
        <v>30.287667121456721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"/>
  <sheetViews>
    <sheetView workbookViewId="0" topLeftCell="A1"/>
  </sheetViews>
  <sheetFormatPr defaultColWidth="11.4242857142857" defaultRowHeight="15"/>
  <sheetData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"/>
  <sheetViews>
    <sheetView workbookViewId="0" topLeftCell="A1"/>
  </sheetViews>
  <sheetFormatPr defaultColWidth="11.4242857142857" defaultRowHeight="1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5" t="s">
        <v>14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5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>Intact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Essis-Breton</dc:creator>
  <cp:keywords/>
  <dc:description/>
  <cp:lastModifiedBy>Nicolas Essis-Breton</cp:lastModifiedBy>
  <dcterms:created xsi:type="dcterms:W3CDTF">2018-05-22T17:06:43Z</dcterms:created>
  <dcterms:modified xsi:type="dcterms:W3CDTF">2018-05-28T00:27:42Z</dcterms:modified>
  <cp:category/>
</cp:coreProperties>
</file>