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nico\TESIS\proyecto\"/>
    </mc:Choice>
  </mc:AlternateContent>
  <xr:revisionPtr revIDLastSave="0" documentId="13_ncr:1_{028BDBE6-8F2D-4830-BDE7-7967E2AD8D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2" i="1" l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31" i="1"/>
  <c r="AE32" i="1"/>
  <c r="AG32" i="1" s="1"/>
  <c r="AE33" i="1"/>
  <c r="AE34" i="1"/>
  <c r="AG34" i="1" s="1"/>
  <c r="AE35" i="1"/>
  <c r="AG35" i="1" s="1"/>
  <c r="AE36" i="1"/>
  <c r="AE37" i="1"/>
  <c r="AE38" i="1"/>
  <c r="AE39" i="1"/>
  <c r="AE40" i="1"/>
  <c r="AG40" i="1" s="1"/>
  <c r="AE41" i="1"/>
  <c r="AG41" i="1" s="1"/>
  <c r="AE42" i="1"/>
  <c r="AG42" i="1" s="1"/>
  <c r="AE43" i="1"/>
  <c r="AG43" i="1" s="1"/>
  <c r="AE44" i="1"/>
  <c r="AG44" i="1" s="1"/>
  <c r="AE45" i="1"/>
  <c r="AG45" i="1" s="1"/>
  <c r="AE46" i="1"/>
  <c r="AE47" i="1"/>
  <c r="AG47" i="1" s="1"/>
  <c r="AE48" i="1"/>
  <c r="AG48" i="1" s="1"/>
  <c r="AE49" i="1"/>
  <c r="AG49" i="1" s="1"/>
  <c r="AE50" i="1"/>
  <c r="AG50" i="1" s="1"/>
  <c r="AE51" i="1"/>
  <c r="AG51" i="1" s="1"/>
  <c r="AE52" i="1"/>
  <c r="AG52" i="1" s="1"/>
  <c r="AE53" i="1"/>
  <c r="AE54" i="1"/>
  <c r="AE31" i="1"/>
  <c r="AG31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3" i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E25" i="1"/>
  <c r="AG25" i="1" s="1"/>
  <c r="AE26" i="1"/>
  <c r="AE3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31" i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Y38" i="1"/>
  <c r="AA38" i="1" s="1"/>
  <c r="Y39" i="1"/>
  <c r="AA39" i="1" s="1"/>
  <c r="Y40" i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Y50" i="1"/>
  <c r="AA50" i="1" s="1"/>
  <c r="Y51" i="1"/>
  <c r="AA51" i="1" s="1"/>
  <c r="Y52" i="1"/>
  <c r="AA52" i="1" s="1"/>
  <c r="Y53" i="1"/>
  <c r="AA53" i="1" s="1"/>
  <c r="Y54" i="1"/>
  <c r="Y31" i="1"/>
  <c r="AA31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3" i="1"/>
  <c r="Y4" i="1"/>
  <c r="Y5" i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Y18" i="1"/>
  <c r="AA18" i="1" s="1"/>
  <c r="Y19" i="1"/>
  <c r="AA19" i="1" s="1"/>
  <c r="Y20" i="1"/>
  <c r="AA20" i="1" s="1"/>
  <c r="Y21" i="1"/>
  <c r="Y22" i="1"/>
  <c r="AA22" i="1" s="1"/>
  <c r="Y23" i="1"/>
  <c r="AA23" i="1" s="1"/>
  <c r="Y24" i="1"/>
  <c r="AA24" i="1" s="1"/>
  <c r="Y25" i="1"/>
  <c r="Y26" i="1"/>
  <c r="Y3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1" i="1"/>
  <c r="S32" i="1"/>
  <c r="U32" i="1" s="1"/>
  <c r="S33" i="1"/>
  <c r="U33" i="1" s="1"/>
  <c r="S34" i="1"/>
  <c r="U34" i="1" s="1"/>
  <c r="S35" i="1"/>
  <c r="S36" i="1"/>
  <c r="S37" i="1"/>
  <c r="U37" i="1" s="1"/>
  <c r="S38" i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S50" i="1"/>
  <c r="S51" i="1"/>
  <c r="U51" i="1" s="1"/>
  <c r="S52" i="1"/>
  <c r="S53" i="1"/>
  <c r="S54" i="1"/>
  <c r="S3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S4" i="1"/>
  <c r="U4" i="1" s="1"/>
  <c r="S5" i="1"/>
  <c r="S6" i="1"/>
  <c r="U6" i="1" s="1"/>
  <c r="S7" i="1"/>
  <c r="U7" i="1" s="1"/>
  <c r="S8" i="1"/>
  <c r="S9" i="1"/>
  <c r="U9" i="1" s="1"/>
  <c r="S10" i="1"/>
  <c r="U10" i="1" s="1"/>
  <c r="S11" i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S22" i="1"/>
  <c r="U22" i="1" s="1"/>
  <c r="S23" i="1"/>
  <c r="U23" i="1" s="1"/>
  <c r="S24" i="1"/>
  <c r="S25" i="1"/>
  <c r="S26" i="1"/>
  <c r="S3" i="1"/>
  <c r="U3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1" i="1"/>
  <c r="M32" i="1"/>
  <c r="O32" i="1" s="1"/>
  <c r="M33" i="1"/>
  <c r="M34" i="1"/>
  <c r="O34" i="1" s="1"/>
  <c r="M35" i="1"/>
  <c r="O35" i="1" s="1"/>
  <c r="M36" i="1"/>
  <c r="O36" i="1" s="1"/>
  <c r="M37" i="1"/>
  <c r="M38" i="1"/>
  <c r="O38" i="1" s="1"/>
  <c r="M39" i="1"/>
  <c r="O39" i="1" s="1"/>
  <c r="M40" i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M52" i="1"/>
  <c r="M53" i="1"/>
  <c r="M54" i="1"/>
  <c r="M3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4" i="1"/>
  <c r="M5" i="1"/>
  <c r="O5" i="1" s="1"/>
  <c r="M6" i="1"/>
  <c r="O6" i="1" s="1"/>
  <c r="M7" i="1"/>
  <c r="O7" i="1" s="1"/>
  <c r="M8" i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M19" i="1"/>
  <c r="O19" i="1" s="1"/>
  <c r="M20" i="1"/>
  <c r="O20" i="1" s="1"/>
  <c r="M21" i="1"/>
  <c r="M22" i="1"/>
  <c r="O22" i="1" s="1"/>
  <c r="M23" i="1"/>
  <c r="O23" i="1" s="1"/>
  <c r="M24" i="1"/>
  <c r="M25" i="1"/>
  <c r="M26" i="1"/>
  <c r="M3" i="1"/>
  <c r="AM2" i="1"/>
  <c r="AL2" i="1"/>
  <c r="AO7" i="1"/>
  <c r="AN7" i="1"/>
  <c r="O33" i="1" l="1"/>
  <c r="AA5" i="1"/>
  <c r="AG33" i="1"/>
  <c r="U38" i="1"/>
  <c r="U53" i="1"/>
  <c r="AG37" i="1"/>
  <c r="AA37" i="1"/>
  <c r="U52" i="1"/>
  <c r="U50" i="1"/>
  <c r="U24" i="1"/>
  <c r="U21" i="1"/>
  <c r="U49" i="1"/>
  <c r="AA21" i="1"/>
  <c r="O21" i="1"/>
  <c r="AG53" i="1"/>
  <c r="AG36" i="1"/>
  <c r="U5" i="1"/>
  <c r="AG46" i="1"/>
  <c r="AG39" i="1"/>
  <c r="U11" i="1"/>
  <c r="AA26" i="1"/>
  <c r="AG3" i="1"/>
  <c r="AG10" i="1"/>
  <c r="O24" i="1"/>
  <c r="AG54" i="1"/>
  <c r="U36" i="1"/>
  <c r="AA17" i="1"/>
  <c r="AG38" i="1"/>
  <c r="U35" i="1"/>
  <c r="AG24" i="1"/>
  <c r="O51" i="1"/>
  <c r="O3" i="1"/>
  <c r="O37" i="1"/>
  <c r="O25" i="1"/>
  <c r="O31" i="1"/>
  <c r="U31" i="1"/>
  <c r="AA3" i="1"/>
  <c r="AA40" i="1"/>
  <c r="AG26" i="1"/>
  <c r="O53" i="1"/>
  <c r="U25" i="1"/>
  <c r="AA25" i="1"/>
  <c r="AA54" i="1"/>
  <c r="O4" i="1"/>
  <c r="O26" i="1"/>
  <c r="U26" i="1"/>
  <c r="AA4" i="1"/>
  <c r="O18" i="1"/>
  <c r="O54" i="1"/>
  <c r="U8" i="1"/>
  <c r="AA49" i="1"/>
  <c r="AG21" i="1"/>
  <c r="U54" i="1"/>
  <c r="O8" i="1"/>
  <c r="O52" i="1"/>
  <c r="O40" i="1"/>
</calcChain>
</file>

<file path=xl/sharedStrings.xml><?xml version="1.0" encoding="utf-8"?>
<sst xmlns="http://schemas.openxmlformats.org/spreadsheetml/2006/main" count="170" uniqueCount="29">
  <si>
    <t>INVIERNO DIA TIPICO</t>
  </si>
  <si>
    <t>Ipmp A</t>
  </si>
  <si>
    <t>Vpmp V</t>
  </si>
  <si>
    <t>Ppmp W</t>
  </si>
  <si>
    <t>VOC</t>
  </si>
  <si>
    <t>ISC</t>
  </si>
  <si>
    <t>Pmax</t>
  </si>
  <si>
    <t>barraje 120Vac dia invierno (PGVF)</t>
  </si>
  <si>
    <t>barraje 220Vac dia invierno (PGVF)</t>
  </si>
  <si>
    <t>barraje 48Vdc dia invierno (PGVF)</t>
  </si>
  <si>
    <t>barraje 12Vdc dia invierno (PGVF)</t>
  </si>
  <si>
    <t>HORA</t>
  </si>
  <si>
    <t>PMAX</t>
  </si>
  <si>
    <t>ENCENDIDO</t>
  </si>
  <si>
    <t>Paneles serie</t>
  </si>
  <si>
    <t>Paneles paralelos</t>
  </si>
  <si>
    <t>ISC max</t>
  </si>
  <si>
    <t>ISC min</t>
  </si>
  <si>
    <t>VOC max</t>
  </si>
  <si>
    <t>VOC min</t>
  </si>
  <si>
    <t>-inf</t>
  </si>
  <si>
    <t>barraje 120Vac dia verano (PGVF)</t>
  </si>
  <si>
    <t>barraje 48Vdc dia verano (PGVF)</t>
  </si>
  <si>
    <t>barraje 12Vdc dia verano (PGVF)</t>
  </si>
  <si>
    <t>TEMPERATURA</t>
  </si>
  <si>
    <t>IRRADIANCIA</t>
  </si>
  <si>
    <t>VERANO DIA TIPICO</t>
  </si>
  <si>
    <t>Hora</t>
  </si>
  <si>
    <t>barraje 220Vac dia verano (PGVF)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</si>
</sst>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workbookViewId="0">
      <selection activeCell="AJ28" sqref="AJ28"/>
    </sheetView>
  </sheetViews>
  <sheetFormatPr baseColWidth="10" defaultColWidth="8.88671875" defaultRowHeight="14.4" x14ac:dyDescent="0.3"/>
  <cols>
    <col min="1" max="1" width="5.88671875" customWidth="1"/>
    <col min="2" max="2" width="14.109375" customWidth="1"/>
    <col min="3" max="3" width="11.6640625" customWidth="1"/>
    <col min="6" max="6" width="8.88671875" customWidth="1"/>
    <col min="16" max="17" width="12.44140625" customWidth="1"/>
    <col min="22" max="23" width="11.33203125" customWidth="1"/>
    <col min="28" max="29" width="11.77734375" customWidth="1"/>
    <col min="34" max="34" width="10.88671875" customWidth="1"/>
    <col min="36" max="36" width="17.21875" customWidth="1"/>
    <col min="37" max="37" width="16.44140625" customWidth="1"/>
  </cols>
  <sheetData>
    <row r="1" spans="1:41" x14ac:dyDescent="0.3">
      <c r="A1" s="7" t="s">
        <v>0</v>
      </c>
      <c r="B1" s="7"/>
      <c r="C1" s="7"/>
      <c r="E1" s="4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  <c r="L1" s="8" t="s">
        <v>7</v>
      </c>
      <c r="M1" s="9"/>
      <c r="N1" s="9"/>
      <c r="O1" s="9"/>
      <c r="P1" s="10"/>
      <c r="Q1" s="2"/>
      <c r="R1" s="8" t="s">
        <v>8</v>
      </c>
      <c r="S1" s="9"/>
      <c r="T1" s="9"/>
      <c r="U1" s="9"/>
      <c r="V1" s="10"/>
      <c r="W1" s="2"/>
      <c r="X1" s="8" t="s">
        <v>9</v>
      </c>
      <c r="Y1" s="9"/>
      <c r="Z1" s="9"/>
      <c r="AA1" s="9"/>
      <c r="AB1" s="10"/>
      <c r="AC1" s="2"/>
      <c r="AD1" s="8" t="s">
        <v>10</v>
      </c>
      <c r="AE1" s="9"/>
      <c r="AF1" s="9"/>
      <c r="AG1" s="9"/>
      <c r="AH1" s="10"/>
      <c r="AI1" s="2"/>
      <c r="AJ1" s="3" t="s">
        <v>14</v>
      </c>
      <c r="AK1" s="3" t="s">
        <v>15</v>
      </c>
      <c r="AL1" s="3" t="s">
        <v>16</v>
      </c>
      <c r="AM1" s="3" t="s">
        <v>17</v>
      </c>
      <c r="AN1" s="3" t="s">
        <v>18</v>
      </c>
      <c r="AO1" s="3" t="s">
        <v>19</v>
      </c>
    </row>
    <row r="2" spans="1:41" x14ac:dyDescent="0.3">
      <c r="A2" s="3" t="s">
        <v>11</v>
      </c>
      <c r="B2" s="3" t="s">
        <v>24</v>
      </c>
      <c r="C2" s="3" t="s">
        <v>25</v>
      </c>
      <c r="D2" s="2"/>
      <c r="E2" s="3"/>
      <c r="F2" s="3"/>
      <c r="G2" s="3"/>
      <c r="H2" s="3"/>
      <c r="I2" s="3"/>
      <c r="J2" s="3"/>
      <c r="L2" s="3" t="s">
        <v>27</v>
      </c>
      <c r="M2" s="3" t="s">
        <v>4</v>
      </c>
      <c r="N2" s="3" t="s">
        <v>5</v>
      </c>
      <c r="O2" s="3" t="s">
        <v>12</v>
      </c>
      <c r="P2" s="3" t="s">
        <v>13</v>
      </c>
      <c r="R2" s="3" t="s">
        <v>27</v>
      </c>
      <c r="S2" s="3" t="s">
        <v>4</v>
      </c>
      <c r="T2" s="3" t="s">
        <v>5</v>
      </c>
      <c r="U2" s="3" t="s">
        <v>12</v>
      </c>
      <c r="V2" s="3" t="s">
        <v>13</v>
      </c>
      <c r="X2" s="3" t="s">
        <v>27</v>
      </c>
      <c r="Y2" s="3" t="s">
        <v>4</v>
      </c>
      <c r="Z2" s="3" t="s">
        <v>5</v>
      </c>
      <c r="AA2" s="3" t="s">
        <v>12</v>
      </c>
      <c r="AB2" s="3" t="s">
        <v>13</v>
      </c>
      <c r="AD2" s="3" t="s">
        <v>27</v>
      </c>
      <c r="AE2" s="3" t="s">
        <v>4</v>
      </c>
      <c r="AF2" s="3" t="s">
        <v>5</v>
      </c>
      <c r="AG2" s="3" t="s">
        <v>12</v>
      </c>
      <c r="AH2" s="3" t="s">
        <v>13</v>
      </c>
      <c r="AJ2" s="3">
        <v>12</v>
      </c>
      <c r="AK2" s="3">
        <v>1</v>
      </c>
      <c r="AL2" s="3">
        <f>MAX(I3:I54)</f>
        <v>11.25962131167179</v>
      </c>
      <c r="AM2" s="3">
        <f>MIN(I3:I54)</f>
        <v>7.9464730472991789</v>
      </c>
      <c r="AN2" s="3">
        <v>135.12</v>
      </c>
      <c r="AO2" s="3">
        <v>17.760000000000002</v>
      </c>
    </row>
    <row r="3" spans="1:41" x14ac:dyDescent="0.3">
      <c r="A3" s="3">
        <v>0</v>
      </c>
      <c r="B3" s="3">
        <v>26.21</v>
      </c>
      <c r="C3" s="3">
        <v>0</v>
      </c>
      <c r="E3" s="3">
        <v>1.3820184</v>
      </c>
      <c r="F3" s="3" t="s">
        <v>20</v>
      </c>
      <c r="G3" s="3" t="s">
        <v>20</v>
      </c>
      <c r="H3" s="3">
        <v>1.4899474559999999</v>
      </c>
      <c r="I3" s="3" t="s">
        <v>20</v>
      </c>
      <c r="J3" s="3" t="s">
        <v>20</v>
      </c>
      <c r="L3" s="3">
        <v>0</v>
      </c>
      <c r="M3" s="3">
        <f>H3*4</f>
        <v>5.9597898239999996</v>
      </c>
      <c r="N3" s="3" t="e">
        <f>I3*3</f>
        <v>#VALUE!</v>
      </c>
      <c r="O3" s="3" t="e">
        <f>M3*N3</f>
        <v>#VALUE!</v>
      </c>
      <c r="P3" s="3">
        <v>0</v>
      </c>
      <c r="R3" s="3">
        <v>0</v>
      </c>
      <c r="S3" s="3">
        <f>H3*12</f>
        <v>17.879369472</v>
      </c>
      <c r="T3" s="3" t="e">
        <f>I3*1</f>
        <v>#VALUE!</v>
      </c>
      <c r="U3" s="3" t="e">
        <f>S3*T3</f>
        <v>#VALUE!</v>
      </c>
      <c r="V3" s="3">
        <v>0</v>
      </c>
      <c r="X3" s="3">
        <v>0</v>
      </c>
      <c r="Y3" s="3">
        <f>H3*6</f>
        <v>8.9396847360000002</v>
      </c>
      <c r="Z3" s="3" t="e">
        <f>I3*2</f>
        <v>#VALUE!</v>
      </c>
      <c r="AA3" s="3" t="e">
        <f>Y3*Z3</f>
        <v>#VALUE!</v>
      </c>
      <c r="AB3" s="3">
        <v>0</v>
      </c>
      <c r="AD3" s="3">
        <v>0</v>
      </c>
      <c r="AE3" s="3">
        <f>H3*6</f>
        <v>8.9396847360000002</v>
      </c>
      <c r="AF3" s="3" t="e">
        <f>I3*2</f>
        <v>#VALUE!</v>
      </c>
      <c r="AG3" s="3" t="e">
        <f>AE3*AF3</f>
        <v>#VALUE!</v>
      </c>
      <c r="AH3" s="3">
        <v>0</v>
      </c>
      <c r="AJ3" s="3">
        <v>6</v>
      </c>
      <c r="AK3" s="3">
        <v>2</v>
      </c>
      <c r="AL3" s="3">
        <v>22.52</v>
      </c>
      <c r="AM3" s="3">
        <v>15.88</v>
      </c>
      <c r="AN3" s="3">
        <v>67.56</v>
      </c>
      <c r="AO3" s="3">
        <v>8.8800000000000008</v>
      </c>
    </row>
    <row r="4" spans="1:41" x14ac:dyDescent="0.3">
      <c r="A4" s="3">
        <v>1</v>
      </c>
      <c r="B4" s="3">
        <v>26.08</v>
      </c>
      <c r="C4" s="3">
        <v>0</v>
      </c>
      <c r="E4" s="3">
        <v>1.3813632</v>
      </c>
      <c r="F4" s="3" t="s">
        <v>20</v>
      </c>
      <c r="G4" s="3" t="s">
        <v>20</v>
      </c>
      <c r="H4" s="3">
        <v>1.489241088</v>
      </c>
      <c r="I4" s="3" t="s">
        <v>20</v>
      </c>
      <c r="J4" s="3" t="s">
        <v>20</v>
      </c>
      <c r="L4" s="3">
        <v>1</v>
      </c>
      <c r="M4" s="3">
        <f t="shared" ref="M4:M26" si="0">H4*4</f>
        <v>5.956964352</v>
      </c>
      <c r="N4" s="3" t="e">
        <f t="shared" ref="N4:N26" si="1">I4*3</f>
        <v>#VALUE!</v>
      </c>
      <c r="O4" s="3" t="e">
        <f t="shared" ref="O4:O26" si="2">M4*N4</f>
        <v>#VALUE!</v>
      </c>
      <c r="P4" s="3">
        <v>0</v>
      </c>
      <c r="R4" s="3">
        <v>1</v>
      </c>
      <c r="S4" s="3">
        <f t="shared" ref="S4:S26" si="3">H4*12</f>
        <v>17.870893056</v>
      </c>
      <c r="T4" s="3" t="e">
        <f t="shared" ref="T4:T26" si="4">I4*1</f>
        <v>#VALUE!</v>
      </c>
      <c r="U4" s="3" t="e">
        <f t="shared" ref="U4:U26" si="5">S4*T4</f>
        <v>#VALUE!</v>
      </c>
      <c r="V4" s="3">
        <v>0</v>
      </c>
      <c r="X4" s="3">
        <v>1</v>
      </c>
      <c r="Y4" s="3">
        <f t="shared" ref="Y4:Y26" si="6">H4*6</f>
        <v>8.9354465279999999</v>
      </c>
      <c r="Z4" s="3" t="e">
        <f t="shared" ref="Z4:Z26" si="7">I4*2</f>
        <v>#VALUE!</v>
      </c>
      <c r="AA4" s="3" t="e">
        <f t="shared" ref="AA4:AA26" si="8">Y4*Z4</f>
        <v>#VALUE!</v>
      </c>
      <c r="AB4" s="3">
        <v>0</v>
      </c>
      <c r="AD4" s="3">
        <v>1</v>
      </c>
      <c r="AE4" s="3">
        <f t="shared" ref="AE4:AE26" si="9">H4*6</f>
        <v>8.9354465279999999</v>
      </c>
      <c r="AF4" s="3" t="e">
        <f t="shared" ref="AF4:AF26" si="10">I4*2</f>
        <v>#VALUE!</v>
      </c>
      <c r="AG4" s="3" t="e">
        <f t="shared" ref="AG4:AG26" si="11">AE4*AF4</f>
        <v>#VALUE!</v>
      </c>
      <c r="AH4" s="3">
        <v>0</v>
      </c>
      <c r="AJ4" s="3">
        <v>4</v>
      </c>
      <c r="AK4" s="3">
        <v>3</v>
      </c>
      <c r="AL4" s="3">
        <v>33.78</v>
      </c>
      <c r="AM4" s="3">
        <v>23.82</v>
      </c>
      <c r="AN4" s="3">
        <v>45.04</v>
      </c>
      <c r="AO4" s="3">
        <v>5.92</v>
      </c>
    </row>
    <row r="5" spans="1:41" x14ac:dyDescent="0.3">
      <c r="A5" s="3">
        <v>2</v>
      </c>
      <c r="B5" s="3">
        <v>25.97</v>
      </c>
      <c r="C5" s="3">
        <v>0</v>
      </c>
      <c r="E5" s="3">
        <v>1.3808088000000001</v>
      </c>
      <c r="F5" s="3" t="s">
        <v>20</v>
      </c>
      <c r="G5" s="3" t="s">
        <v>20</v>
      </c>
      <c r="H5" s="3">
        <v>1.488643392</v>
      </c>
      <c r="I5" s="3" t="s">
        <v>20</v>
      </c>
      <c r="J5" s="3" t="s">
        <v>20</v>
      </c>
      <c r="L5" s="3">
        <v>2</v>
      </c>
      <c r="M5" s="3">
        <f t="shared" si="0"/>
        <v>5.9545735679999998</v>
      </c>
      <c r="N5" s="3" t="e">
        <f t="shared" si="1"/>
        <v>#VALUE!</v>
      </c>
      <c r="O5" s="3" t="e">
        <f t="shared" si="2"/>
        <v>#VALUE!</v>
      </c>
      <c r="P5" s="3">
        <v>0</v>
      </c>
      <c r="R5" s="3">
        <v>2</v>
      </c>
      <c r="S5" s="3">
        <f t="shared" si="3"/>
        <v>17.863720703999999</v>
      </c>
      <c r="T5" s="3" t="e">
        <f t="shared" si="4"/>
        <v>#VALUE!</v>
      </c>
      <c r="U5" s="3" t="e">
        <f t="shared" si="5"/>
        <v>#VALUE!</v>
      </c>
      <c r="V5" s="3">
        <v>0</v>
      </c>
      <c r="X5" s="3">
        <v>2</v>
      </c>
      <c r="Y5" s="3">
        <f t="shared" si="6"/>
        <v>8.9318603519999993</v>
      </c>
      <c r="Z5" s="3" t="e">
        <f t="shared" si="7"/>
        <v>#VALUE!</v>
      </c>
      <c r="AA5" s="3" t="e">
        <f t="shared" si="8"/>
        <v>#VALUE!</v>
      </c>
      <c r="AB5" s="3">
        <v>0</v>
      </c>
      <c r="AD5" s="3">
        <v>2</v>
      </c>
      <c r="AE5" s="3">
        <f t="shared" si="9"/>
        <v>8.9318603519999993</v>
      </c>
      <c r="AF5" s="3" t="e">
        <f t="shared" si="10"/>
        <v>#VALUE!</v>
      </c>
      <c r="AG5" s="3" t="e">
        <f t="shared" si="11"/>
        <v>#VALUE!</v>
      </c>
      <c r="AH5" s="3">
        <v>0</v>
      </c>
      <c r="AJ5" s="3">
        <v>3</v>
      </c>
      <c r="AK5" s="3">
        <v>4</v>
      </c>
      <c r="AL5" s="3">
        <v>45.04</v>
      </c>
      <c r="AM5" s="3">
        <v>31.76</v>
      </c>
      <c r="AN5" s="3">
        <v>33.78</v>
      </c>
      <c r="AO5" s="3">
        <v>4.4400000000000004</v>
      </c>
    </row>
    <row r="6" spans="1:41" x14ac:dyDescent="0.3">
      <c r="A6" s="3">
        <v>3</v>
      </c>
      <c r="B6" s="3">
        <v>25.89</v>
      </c>
      <c r="C6" s="3">
        <v>0</v>
      </c>
      <c r="E6" s="3">
        <v>1.3804056</v>
      </c>
      <c r="F6" s="3" t="s">
        <v>20</v>
      </c>
      <c r="G6" s="3" t="s">
        <v>20</v>
      </c>
      <c r="H6" s="3">
        <v>1.488208704</v>
      </c>
      <c r="I6" s="3" t="s">
        <v>20</v>
      </c>
      <c r="J6" s="3" t="s">
        <v>20</v>
      </c>
      <c r="L6" s="3">
        <v>3</v>
      </c>
      <c r="M6" s="3">
        <f t="shared" si="0"/>
        <v>5.9528348160000002</v>
      </c>
      <c r="N6" s="3" t="e">
        <f t="shared" si="1"/>
        <v>#VALUE!</v>
      </c>
      <c r="O6" s="3" t="e">
        <f t="shared" si="2"/>
        <v>#VALUE!</v>
      </c>
      <c r="P6" s="3">
        <v>0</v>
      </c>
      <c r="R6" s="3">
        <v>3</v>
      </c>
      <c r="S6" s="3">
        <f t="shared" si="3"/>
        <v>17.858504448000001</v>
      </c>
      <c r="T6" s="3" t="e">
        <f t="shared" si="4"/>
        <v>#VALUE!</v>
      </c>
      <c r="U6" s="3" t="e">
        <f t="shared" si="5"/>
        <v>#VALUE!</v>
      </c>
      <c r="V6" s="3">
        <v>0</v>
      </c>
      <c r="X6" s="3">
        <v>3</v>
      </c>
      <c r="Y6" s="3">
        <f t="shared" si="6"/>
        <v>8.9292522240000007</v>
      </c>
      <c r="Z6" s="3" t="e">
        <f t="shared" si="7"/>
        <v>#VALUE!</v>
      </c>
      <c r="AA6" s="3" t="e">
        <f t="shared" si="8"/>
        <v>#VALUE!</v>
      </c>
      <c r="AB6" s="3">
        <v>0</v>
      </c>
      <c r="AD6" s="3">
        <v>3</v>
      </c>
      <c r="AE6" s="3">
        <f t="shared" si="9"/>
        <v>8.9292522240000007</v>
      </c>
      <c r="AF6" s="3" t="e">
        <f t="shared" si="10"/>
        <v>#VALUE!</v>
      </c>
      <c r="AG6" s="3" t="e">
        <f t="shared" si="11"/>
        <v>#VALUE!</v>
      </c>
      <c r="AH6" s="3">
        <v>0</v>
      </c>
      <c r="AJ6" s="3">
        <v>2</v>
      </c>
      <c r="AK6" s="3">
        <v>6</v>
      </c>
      <c r="AL6" s="3">
        <v>67.56</v>
      </c>
      <c r="AM6" s="3">
        <v>47.64</v>
      </c>
      <c r="AN6" s="3">
        <v>22.52</v>
      </c>
      <c r="AO6" s="3">
        <v>2.96</v>
      </c>
    </row>
    <row r="7" spans="1:41" x14ac:dyDescent="0.3">
      <c r="A7" s="3">
        <v>4</v>
      </c>
      <c r="B7" s="3">
        <v>25.84</v>
      </c>
      <c r="C7" s="3">
        <v>0</v>
      </c>
      <c r="E7" s="3">
        <v>1.3801536000000001</v>
      </c>
      <c r="F7" s="3" t="s">
        <v>20</v>
      </c>
      <c r="G7" s="3" t="s">
        <v>20</v>
      </c>
      <c r="H7" s="3">
        <v>1.4879370240000001</v>
      </c>
      <c r="I7" s="3" t="s">
        <v>20</v>
      </c>
      <c r="J7" s="3" t="s">
        <v>20</v>
      </c>
      <c r="L7" s="3">
        <v>4</v>
      </c>
      <c r="M7" s="3">
        <f t="shared" si="0"/>
        <v>5.9517480960000002</v>
      </c>
      <c r="N7" s="3" t="e">
        <f t="shared" si="1"/>
        <v>#VALUE!</v>
      </c>
      <c r="O7" s="3" t="e">
        <f t="shared" si="2"/>
        <v>#VALUE!</v>
      </c>
      <c r="P7" s="3">
        <v>0</v>
      </c>
      <c r="R7" s="3">
        <v>4</v>
      </c>
      <c r="S7" s="3">
        <f t="shared" si="3"/>
        <v>17.855244288000002</v>
      </c>
      <c r="T7" s="3" t="e">
        <f t="shared" si="4"/>
        <v>#VALUE!</v>
      </c>
      <c r="U7" s="3" t="e">
        <f t="shared" si="5"/>
        <v>#VALUE!</v>
      </c>
      <c r="V7" s="3">
        <v>0</v>
      </c>
      <c r="X7" s="3">
        <v>4</v>
      </c>
      <c r="Y7" s="3">
        <f t="shared" si="6"/>
        <v>8.9276221440000008</v>
      </c>
      <c r="Z7" s="3" t="e">
        <f t="shared" si="7"/>
        <v>#VALUE!</v>
      </c>
      <c r="AA7" s="3" t="e">
        <f t="shared" si="8"/>
        <v>#VALUE!</v>
      </c>
      <c r="AB7" s="3">
        <v>0</v>
      </c>
      <c r="AD7" s="3">
        <v>4</v>
      </c>
      <c r="AE7" s="3">
        <f t="shared" si="9"/>
        <v>8.9276221440000008</v>
      </c>
      <c r="AF7" s="3" t="e">
        <f t="shared" si="10"/>
        <v>#VALUE!</v>
      </c>
      <c r="AG7" s="3" t="e">
        <f t="shared" si="11"/>
        <v>#VALUE!</v>
      </c>
      <c r="AH7" s="3">
        <v>0</v>
      </c>
      <c r="AJ7" s="3">
        <v>1</v>
      </c>
      <c r="AK7" s="3">
        <v>12</v>
      </c>
      <c r="AL7" s="3">
        <v>135.12</v>
      </c>
      <c r="AM7" s="3">
        <v>95.28</v>
      </c>
      <c r="AN7" s="3">
        <f>MAX(H3:H26,H31:H54)</f>
        <v>11.264563696</v>
      </c>
      <c r="AO7" s="3">
        <f>MIN(H3:H26,H31:H54)</f>
        <v>1.4876653440000001</v>
      </c>
    </row>
    <row r="8" spans="1:41" x14ac:dyDescent="0.3">
      <c r="A8" s="3">
        <v>5</v>
      </c>
      <c r="B8" s="3">
        <v>25.79</v>
      </c>
      <c r="C8" s="3">
        <v>0</v>
      </c>
      <c r="E8" s="3">
        <v>1.3799016</v>
      </c>
      <c r="F8" s="3" t="s">
        <v>20</v>
      </c>
      <c r="G8" s="3" t="s">
        <v>20</v>
      </c>
      <c r="H8" s="3">
        <v>1.4876653440000001</v>
      </c>
      <c r="I8" s="3" t="s">
        <v>20</v>
      </c>
      <c r="J8" s="3" t="s">
        <v>20</v>
      </c>
      <c r="L8" s="3">
        <v>5</v>
      </c>
      <c r="M8" s="3">
        <f t="shared" si="0"/>
        <v>5.9506613760000002</v>
      </c>
      <c r="N8" s="3" t="e">
        <f t="shared" si="1"/>
        <v>#VALUE!</v>
      </c>
      <c r="O8" s="3" t="e">
        <f t="shared" si="2"/>
        <v>#VALUE!</v>
      </c>
      <c r="P8" s="3">
        <v>0</v>
      </c>
      <c r="R8" s="3">
        <v>5</v>
      </c>
      <c r="S8" s="3">
        <f t="shared" si="3"/>
        <v>17.851984128000002</v>
      </c>
      <c r="T8" s="3" t="e">
        <f t="shared" si="4"/>
        <v>#VALUE!</v>
      </c>
      <c r="U8" s="3" t="e">
        <f t="shared" si="5"/>
        <v>#VALUE!</v>
      </c>
      <c r="V8" s="3">
        <v>0</v>
      </c>
      <c r="X8" s="3">
        <v>5</v>
      </c>
      <c r="Y8" s="3">
        <f t="shared" si="6"/>
        <v>8.9259920640000008</v>
      </c>
      <c r="Z8" s="3" t="e">
        <f t="shared" si="7"/>
        <v>#VALUE!</v>
      </c>
      <c r="AA8" s="3" t="e">
        <f t="shared" si="8"/>
        <v>#VALUE!</v>
      </c>
      <c r="AB8" s="3">
        <v>0</v>
      </c>
      <c r="AD8" s="3">
        <v>5</v>
      </c>
      <c r="AE8" s="3">
        <f t="shared" si="9"/>
        <v>8.9259920640000008</v>
      </c>
      <c r="AF8" s="3" t="e">
        <f t="shared" si="10"/>
        <v>#VALUE!</v>
      </c>
      <c r="AG8" s="3" t="e">
        <f t="shared" si="11"/>
        <v>#VALUE!</v>
      </c>
      <c r="AH8" s="3">
        <v>0</v>
      </c>
    </row>
    <row r="9" spans="1:41" x14ac:dyDescent="0.3">
      <c r="A9" s="3">
        <v>6</v>
      </c>
      <c r="B9" s="3">
        <v>25.96</v>
      </c>
      <c r="C9" s="3">
        <v>30.14</v>
      </c>
      <c r="E9" s="3">
        <v>1.6972284</v>
      </c>
      <c r="F9" s="3">
        <v>7.022384394455834</v>
      </c>
      <c r="G9" s="3">
        <v>11.91859022998724</v>
      </c>
      <c r="H9" s="3">
        <v>1.8297738560000001</v>
      </c>
      <c r="I9" s="3">
        <v>9.0347440744558369</v>
      </c>
      <c r="J9" s="3">
        <v>16.531538503090211</v>
      </c>
      <c r="L9" s="3">
        <v>6</v>
      </c>
      <c r="M9" s="3">
        <f t="shared" si="0"/>
        <v>7.3190954240000003</v>
      </c>
      <c r="N9" s="3">
        <f t="shared" si="1"/>
        <v>27.104232223367511</v>
      </c>
      <c r="O9" s="3">
        <f t="shared" si="2"/>
        <v>198.3784620370825</v>
      </c>
      <c r="P9" s="3">
        <v>0</v>
      </c>
      <c r="R9" s="3">
        <v>6</v>
      </c>
      <c r="S9" s="3">
        <f t="shared" si="3"/>
        <v>21.957286272000001</v>
      </c>
      <c r="T9" s="3">
        <f t="shared" si="4"/>
        <v>9.0347440744558369</v>
      </c>
      <c r="U9" s="3">
        <f t="shared" si="5"/>
        <v>198.3784620370825</v>
      </c>
      <c r="V9" s="3">
        <v>0</v>
      </c>
      <c r="X9" s="3">
        <v>6</v>
      </c>
      <c r="Y9" s="3">
        <f t="shared" si="6"/>
        <v>10.978643136000001</v>
      </c>
      <c r="Z9" s="3">
        <f t="shared" si="7"/>
        <v>18.069488148911674</v>
      </c>
      <c r="AA9" s="3">
        <f t="shared" si="8"/>
        <v>198.3784620370825</v>
      </c>
      <c r="AB9" s="3">
        <v>1</v>
      </c>
      <c r="AD9" s="3">
        <v>6</v>
      </c>
      <c r="AE9" s="3">
        <f t="shared" si="9"/>
        <v>10.978643136000001</v>
      </c>
      <c r="AF9" s="3">
        <f t="shared" si="10"/>
        <v>18.069488148911674</v>
      </c>
      <c r="AG9" s="3">
        <f t="shared" si="11"/>
        <v>198.3784620370825</v>
      </c>
      <c r="AH9" s="3">
        <v>0</v>
      </c>
      <c r="AJ9" s="6"/>
      <c r="AK9" s="6"/>
      <c r="AL9" s="6"/>
    </row>
    <row r="10" spans="1:41" x14ac:dyDescent="0.3">
      <c r="A10" s="3">
        <v>7</v>
      </c>
      <c r="B10" s="3">
        <v>26.88</v>
      </c>
      <c r="C10" s="3">
        <v>223.65</v>
      </c>
      <c r="E10" s="3">
        <v>3.7337202</v>
      </c>
      <c r="F10" s="3">
        <v>8.6022938097961941</v>
      </c>
      <c r="G10" s="3">
        <v>32.118558163971009</v>
      </c>
      <c r="H10" s="3">
        <v>4.0253059679999996</v>
      </c>
      <c r="I10" s="3">
        <v>10.5923968497962</v>
      </c>
      <c r="J10" s="3">
        <v>42.637638254909021</v>
      </c>
      <c r="L10" s="3">
        <v>7</v>
      </c>
      <c r="M10" s="3">
        <f t="shared" si="0"/>
        <v>16.101223871999998</v>
      </c>
      <c r="N10" s="3">
        <f t="shared" si="1"/>
        <v>31.7771905493886</v>
      </c>
      <c r="O10" s="3">
        <f t="shared" si="2"/>
        <v>511.65165905890848</v>
      </c>
      <c r="P10" s="3">
        <v>0</v>
      </c>
      <c r="R10" s="3">
        <v>7</v>
      </c>
      <c r="S10" s="3">
        <f t="shared" si="3"/>
        <v>48.303671615999995</v>
      </c>
      <c r="T10" s="3">
        <f t="shared" si="4"/>
        <v>10.5923968497962</v>
      </c>
      <c r="U10" s="3">
        <f t="shared" si="5"/>
        <v>511.65165905890848</v>
      </c>
      <c r="V10" s="3">
        <v>0</v>
      </c>
      <c r="X10" s="3">
        <v>7</v>
      </c>
      <c r="Y10" s="3">
        <f t="shared" si="6"/>
        <v>24.151835807999998</v>
      </c>
      <c r="Z10" s="3">
        <f t="shared" si="7"/>
        <v>21.184793699592401</v>
      </c>
      <c r="AA10" s="3">
        <f t="shared" si="8"/>
        <v>511.65165905890848</v>
      </c>
      <c r="AB10" s="3">
        <v>1</v>
      </c>
      <c r="AD10" s="3">
        <v>7</v>
      </c>
      <c r="AE10" s="3">
        <f t="shared" si="9"/>
        <v>24.151835807999998</v>
      </c>
      <c r="AF10" s="3">
        <f t="shared" si="10"/>
        <v>21.184793699592401</v>
      </c>
      <c r="AG10" s="3">
        <f t="shared" si="11"/>
        <v>511.65165905890848</v>
      </c>
      <c r="AH10" s="3">
        <v>1</v>
      </c>
    </row>
    <row r="11" spans="1:41" x14ac:dyDescent="0.3">
      <c r="A11" s="3">
        <v>8</v>
      </c>
      <c r="B11" s="3">
        <v>27.89</v>
      </c>
      <c r="C11" s="3">
        <v>464.9</v>
      </c>
      <c r="E11" s="3">
        <v>6.2719355999999999</v>
      </c>
      <c r="F11" s="3">
        <v>9.0993555010483149</v>
      </c>
      <c r="G11" s="3">
        <v>57.070571704080763</v>
      </c>
      <c r="H11" s="3">
        <v>6.7617439039999994</v>
      </c>
      <c r="I11" s="3">
        <v>11.065024621048311</v>
      </c>
      <c r="J11" s="3">
        <v>74.818862778983302</v>
      </c>
      <c r="L11" s="3">
        <v>8</v>
      </c>
      <c r="M11" s="3">
        <f t="shared" si="0"/>
        <v>27.046975615999997</v>
      </c>
      <c r="N11" s="3">
        <f t="shared" si="1"/>
        <v>33.195073863144934</v>
      </c>
      <c r="O11" s="3">
        <f t="shared" si="2"/>
        <v>897.82635334779991</v>
      </c>
      <c r="P11" s="3">
        <v>0</v>
      </c>
      <c r="R11" s="3">
        <v>8</v>
      </c>
      <c r="S11" s="3">
        <f t="shared" si="3"/>
        <v>81.140926847999992</v>
      </c>
      <c r="T11" s="3">
        <f t="shared" si="4"/>
        <v>11.065024621048311</v>
      </c>
      <c r="U11" s="3">
        <f t="shared" si="5"/>
        <v>897.8263533477998</v>
      </c>
      <c r="V11" s="3">
        <v>0</v>
      </c>
      <c r="X11" s="3">
        <v>8</v>
      </c>
      <c r="Y11" s="3">
        <f t="shared" si="6"/>
        <v>40.570463423999996</v>
      </c>
      <c r="Z11" s="3">
        <f t="shared" si="7"/>
        <v>22.130049242096621</v>
      </c>
      <c r="AA11" s="3">
        <f t="shared" si="8"/>
        <v>897.8263533477998</v>
      </c>
      <c r="AB11" s="3">
        <v>1</v>
      </c>
      <c r="AD11" s="3">
        <v>8</v>
      </c>
      <c r="AE11" s="3">
        <f t="shared" si="9"/>
        <v>40.570463423999996</v>
      </c>
      <c r="AF11" s="3">
        <f t="shared" si="10"/>
        <v>22.130049242096621</v>
      </c>
      <c r="AG11" s="3">
        <f t="shared" si="11"/>
        <v>897.8263533477998</v>
      </c>
      <c r="AH11" s="3">
        <v>1</v>
      </c>
    </row>
    <row r="12" spans="1:41" x14ac:dyDescent="0.3">
      <c r="A12" s="3">
        <v>9</v>
      </c>
      <c r="B12" s="3">
        <v>28.89</v>
      </c>
      <c r="C12" s="3">
        <v>659.19</v>
      </c>
      <c r="E12" s="3">
        <v>8.3170205999999993</v>
      </c>
      <c r="F12" s="3">
        <v>9.2752511779157061</v>
      </c>
      <c r="G12" s="3">
        <v>77.142455116899185</v>
      </c>
      <c r="H12" s="3">
        <v>8.9665403040000005</v>
      </c>
      <c r="I12" s="3">
        <v>11.216728297915701</v>
      </c>
      <c r="J12" s="3">
        <v>100.57524636227841</v>
      </c>
      <c r="L12" s="3">
        <v>9</v>
      </c>
      <c r="M12" s="3">
        <f t="shared" si="0"/>
        <v>35.866161216000002</v>
      </c>
      <c r="N12" s="3">
        <f t="shared" si="1"/>
        <v>33.650184893747102</v>
      </c>
      <c r="O12" s="3">
        <f t="shared" si="2"/>
        <v>1206.9029563473414</v>
      </c>
      <c r="P12" s="3">
        <v>0</v>
      </c>
      <c r="R12" s="3">
        <v>9</v>
      </c>
      <c r="S12" s="3">
        <f t="shared" si="3"/>
        <v>107.59848364800001</v>
      </c>
      <c r="T12" s="3">
        <f t="shared" si="4"/>
        <v>11.216728297915701</v>
      </c>
      <c r="U12" s="3">
        <f t="shared" si="5"/>
        <v>1206.9029563473416</v>
      </c>
      <c r="V12" s="3">
        <v>1</v>
      </c>
      <c r="X12" s="3">
        <v>9</v>
      </c>
      <c r="Y12" s="3">
        <f t="shared" si="6"/>
        <v>53.799241824000006</v>
      </c>
      <c r="Z12" s="3">
        <f t="shared" si="7"/>
        <v>22.433456595831402</v>
      </c>
      <c r="AA12" s="3">
        <f t="shared" si="8"/>
        <v>1206.9029563473416</v>
      </c>
      <c r="AB12" s="3">
        <v>1</v>
      </c>
      <c r="AD12" s="3">
        <v>9</v>
      </c>
      <c r="AE12" s="3">
        <f t="shared" si="9"/>
        <v>53.799241824000006</v>
      </c>
      <c r="AF12" s="3">
        <f t="shared" si="10"/>
        <v>22.433456595831402</v>
      </c>
      <c r="AG12" s="3">
        <f t="shared" si="11"/>
        <v>1206.9029563473416</v>
      </c>
      <c r="AH12" s="3">
        <v>1</v>
      </c>
    </row>
    <row r="13" spans="1:41" x14ac:dyDescent="0.3">
      <c r="A13" s="3">
        <v>10</v>
      </c>
      <c r="B13" s="3">
        <v>29.65</v>
      </c>
      <c r="C13" s="3">
        <v>788.59</v>
      </c>
      <c r="E13" s="3">
        <v>9.679551</v>
      </c>
      <c r="F13" s="3">
        <v>9.3365301116717916</v>
      </c>
      <c r="G13" s="3">
        <v>90.373419378962808</v>
      </c>
      <c r="H13" s="3">
        <v>10.435477840000001</v>
      </c>
      <c r="I13" s="3">
        <v>11.25962131167179</v>
      </c>
      <c r="J13" s="3">
        <v>117.4995286847427</v>
      </c>
      <c r="L13" s="3">
        <v>10</v>
      </c>
      <c r="M13" s="3">
        <f t="shared" si="0"/>
        <v>41.741911360000003</v>
      </c>
      <c r="N13" s="3">
        <f t="shared" si="1"/>
        <v>33.778863935015366</v>
      </c>
      <c r="O13" s="3">
        <f t="shared" si="2"/>
        <v>1409.9943442169124</v>
      </c>
      <c r="P13" s="3">
        <v>1</v>
      </c>
      <c r="R13" s="3">
        <v>10</v>
      </c>
      <c r="S13" s="3">
        <f t="shared" si="3"/>
        <v>125.22573408000001</v>
      </c>
      <c r="T13" s="3">
        <f t="shared" si="4"/>
        <v>11.25962131167179</v>
      </c>
      <c r="U13" s="3">
        <f t="shared" si="5"/>
        <v>1409.9943442169124</v>
      </c>
      <c r="V13" s="3">
        <v>1</v>
      </c>
      <c r="X13" s="3">
        <v>10</v>
      </c>
      <c r="Y13" s="3">
        <f t="shared" si="6"/>
        <v>62.612867040000005</v>
      </c>
      <c r="Z13" s="3">
        <f t="shared" si="7"/>
        <v>22.51924262334358</v>
      </c>
      <c r="AA13" s="3">
        <f t="shared" si="8"/>
        <v>1409.9943442169124</v>
      </c>
      <c r="AB13" s="3">
        <v>1</v>
      </c>
      <c r="AD13" s="3">
        <v>10</v>
      </c>
      <c r="AE13" s="3">
        <f t="shared" si="9"/>
        <v>62.612867040000005</v>
      </c>
      <c r="AF13" s="3">
        <f t="shared" si="10"/>
        <v>22.51924262334358</v>
      </c>
      <c r="AG13" s="3">
        <f t="shared" si="11"/>
        <v>1409.9943442169124</v>
      </c>
      <c r="AH13" s="3">
        <v>1</v>
      </c>
    </row>
    <row r="14" spans="1:41" x14ac:dyDescent="0.3">
      <c r="A14" s="3">
        <v>11</v>
      </c>
      <c r="B14" s="3">
        <v>30.13</v>
      </c>
      <c r="C14" s="3">
        <v>846.89</v>
      </c>
      <c r="E14" s="3">
        <v>10.2941202</v>
      </c>
      <c r="F14" s="3">
        <v>9.3397366481163431</v>
      </c>
      <c r="G14" s="3">
        <v>96.144371692054733</v>
      </c>
      <c r="H14" s="3">
        <v>11.098041968</v>
      </c>
      <c r="I14" s="3">
        <v>11.251215688116339</v>
      </c>
      <c r="J14" s="3">
        <v>124.8664638977351</v>
      </c>
      <c r="L14" s="3">
        <v>11</v>
      </c>
      <c r="M14" s="3">
        <f t="shared" si="0"/>
        <v>44.392167872000002</v>
      </c>
      <c r="N14" s="3">
        <f t="shared" si="1"/>
        <v>33.753647064349018</v>
      </c>
      <c r="O14" s="3">
        <f t="shared" si="2"/>
        <v>1498.3975667728216</v>
      </c>
      <c r="P14" s="3">
        <v>1</v>
      </c>
      <c r="R14" s="3">
        <v>11</v>
      </c>
      <c r="S14" s="3">
        <f t="shared" si="3"/>
        <v>133.17650361599999</v>
      </c>
      <c r="T14" s="3">
        <f t="shared" si="4"/>
        <v>11.251215688116339</v>
      </c>
      <c r="U14" s="3">
        <f t="shared" si="5"/>
        <v>1498.3975667728214</v>
      </c>
      <c r="V14" s="3">
        <v>1</v>
      </c>
      <c r="X14" s="3">
        <v>11</v>
      </c>
      <c r="Y14" s="3">
        <f t="shared" si="6"/>
        <v>66.588251807999995</v>
      </c>
      <c r="Z14" s="3">
        <f t="shared" si="7"/>
        <v>22.502431376232678</v>
      </c>
      <c r="AA14" s="3">
        <f t="shared" si="8"/>
        <v>1498.3975667728214</v>
      </c>
      <c r="AB14" s="3">
        <v>1</v>
      </c>
      <c r="AD14" s="3">
        <v>11</v>
      </c>
      <c r="AE14" s="3">
        <f t="shared" si="9"/>
        <v>66.588251807999995</v>
      </c>
      <c r="AF14" s="3">
        <f t="shared" si="10"/>
        <v>22.502431376232678</v>
      </c>
      <c r="AG14" s="3">
        <f t="shared" si="11"/>
        <v>1498.3975667728214</v>
      </c>
      <c r="AH14" s="3">
        <v>1</v>
      </c>
    </row>
    <row r="15" spans="1:41" x14ac:dyDescent="0.3">
      <c r="A15" s="3">
        <v>12</v>
      </c>
      <c r="B15" s="3">
        <v>30.46</v>
      </c>
      <c r="C15" s="3">
        <v>827.74</v>
      </c>
      <c r="E15" s="3">
        <v>10.0947084</v>
      </c>
      <c r="F15" s="3">
        <v>9.2803540293411615</v>
      </c>
      <c r="G15" s="3">
        <v>93.682467774964081</v>
      </c>
      <c r="H15" s="3">
        <v>10.883057056</v>
      </c>
      <c r="I15" s="3">
        <v>11.18384970934116</v>
      </c>
      <c r="J15" s="3">
        <v>121.7144744924889</v>
      </c>
      <c r="L15" s="3">
        <v>12</v>
      </c>
      <c r="M15" s="3">
        <f t="shared" si="0"/>
        <v>43.532228224000001</v>
      </c>
      <c r="N15" s="3">
        <f t="shared" si="1"/>
        <v>33.551549128023481</v>
      </c>
      <c r="O15" s="3">
        <f t="shared" si="2"/>
        <v>1460.5736939098665</v>
      </c>
      <c r="P15" s="3">
        <v>1</v>
      </c>
      <c r="R15" s="3">
        <v>12</v>
      </c>
      <c r="S15" s="3">
        <f t="shared" si="3"/>
        <v>130.59668467200001</v>
      </c>
      <c r="T15" s="3">
        <f t="shared" si="4"/>
        <v>11.18384970934116</v>
      </c>
      <c r="U15" s="3">
        <f t="shared" si="5"/>
        <v>1460.5736939098665</v>
      </c>
      <c r="V15" s="3">
        <v>1</v>
      </c>
      <c r="X15" s="3">
        <v>12</v>
      </c>
      <c r="Y15" s="3">
        <f t="shared" si="6"/>
        <v>65.298342336000005</v>
      </c>
      <c r="Z15" s="3">
        <f t="shared" si="7"/>
        <v>22.367699418682321</v>
      </c>
      <c r="AA15" s="3">
        <f t="shared" si="8"/>
        <v>1460.5736939098665</v>
      </c>
      <c r="AB15" s="3">
        <v>1</v>
      </c>
      <c r="AD15" s="3">
        <v>12</v>
      </c>
      <c r="AE15" s="3">
        <f t="shared" si="9"/>
        <v>65.298342336000005</v>
      </c>
      <c r="AF15" s="3">
        <f t="shared" si="10"/>
        <v>22.367699418682321</v>
      </c>
      <c r="AG15" s="3">
        <f t="shared" si="11"/>
        <v>1460.5736939098665</v>
      </c>
      <c r="AH15" s="3">
        <v>1</v>
      </c>
    </row>
    <row r="16" spans="1:41" x14ac:dyDescent="0.3">
      <c r="A16" s="3">
        <v>13</v>
      </c>
      <c r="B16" s="3">
        <v>30.12</v>
      </c>
      <c r="C16" s="3">
        <v>747.07</v>
      </c>
      <c r="E16" s="3">
        <v>9.2459597999999996</v>
      </c>
      <c r="F16" s="3">
        <v>9.2334531962691955</v>
      </c>
      <c r="G16" s="3">
        <v>85.372137067886484</v>
      </c>
      <c r="H16" s="3">
        <v>9.9680252320000005</v>
      </c>
      <c r="I16" s="3">
        <v>11.145174156269199</v>
      </c>
      <c r="J16" s="3">
        <v>111.09537720472569</v>
      </c>
      <c r="L16" s="3">
        <v>13</v>
      </c>
      <c r="M16" s="3">
        <f t="shared" si="0"/>
        <v>39.872100928000002</v>
      </c>
      <c r="N16" s="3">
        <f t="shared" si="1"/>
        <v>33.435522468807598</v>
      </c>
      <c r="O16" s="3">
        <f t="shared" si="2"/>
        <v>1333.1445264567083</v>
      </c>
      <c r="P16" s="3">
        <v>1</v>
      </c>
      <c r="R16" s="3">
        <v>13</v>
      </c>
      <c r="S16" s="3">
        <f t="shared" si="3"/>
        <v>119.616302784</v>
      </c>
      <c r="T16" s="3">
        <f t="shared" si="4"/>
        <v>11.145174156269199</v>
      </c>
      <c r="U16" s="3">
        <f t="shared" si="5"/>
        <v>1333.1445264567083</v>
      </c>
      <c r="V16" s="3">
        <v>1</v>
      </c>
      <c r="X16" s="3">
        <v>13</v>
      </c>
      <c r="Y16" s="3">
        <f t="shared" si="6"/>
        <v>59.808151391999999</v>
      </c>
      <c r="Z16" s="3">
        <f t="shared" si="7"/>
        <v>22.290348312538399</v>
      </c>
      <c r="AA16" s="3">
        <f t="shared" si="8"/>
        <v>1333.1445264567083</v>
      </c>
      <c r="AB16" s="3">
        <v>1</v>
      </c>
      <c r="AD16" s="3">
        <v>13</v>
      </c>
      <c r="AE16" s="3">
        <f t="shared" si="9"/>
        <v>59.808151391999999</v>
      </c>
      <c r="AF16" s="3">
        <f t="shared" si="10"/>
        <v>22.290348312538399</v>
      </c>
      <c r="AG16" s="3">
        <f t="shared" si="11"/>
        <v>1333.1445264567083</v>
      </c>
      <c r="AH16" s="3">
        <v>1</v>
      </c>
    </row>
    <row r="17" spans="1:34" x14ac:dyDescent="0.3">
      <c r="A17" s="3">
        <v>14</v>
      </c>
      <c r="B17" s="3">
        <v>29.72</v>
      </c>
      <c r="C17" s="3">
        <v>630.6</v>
      </c>
      <c r="E17" s="3">
        <v>8.0210088000000006</v>
      </c>
      <c r="F17" s="3">
        <v>9.1367136099472361</v>
      </c>
      <c r="G17" s="3">
        <v>73.285660268466557</v>
      </c>
      <c r="H17" s="3">
        <v>8.6474113920000004</v>
      </c>
      <c r="I17" s="3">
        <v>11.058111369947239</v>
      </c>
      <c r="J17" s="3">
        <v>95.624038234486505</v>
      </c>
      <c r="L17" s="3">
        <v>14</v>
      </c>
      <c r="M17" s="3">
        <f t="shared" si="0"/>
        <v>34.589645568000002</v>
      </c>
      <c r="N17" s="3">
        <f t="shared" si="1"/>
        <v>33.174334109841716</v>
      </c>
      <c r="O17" s="3">
        <f t="shared" si="2"/>
        <v>1147.4884588138377</v>
      </c>
      <c r="P17" s="3">
        <v>0</v>
      </c>
      <c r="R17" s="3">
        <v>14</v>
      </c>
      <c r="S17" s="3">
        <f t="shared" si="3"/>
        <v>103.768936704</v>
      </c>
      <c r="T17" s="3">
        <f t="shared" si="4"/>
        <v>11.058111369947239</v>
      </c>
      <c r="U17" s="3">
        <f t="shared" si="5"/>
        <v>1147.4884588138377</v>
      </c>
      <c r="V17" s="3">
        <v>1</v>
      </c>
      <c r="X17" s="3">
        <v>14</v>
      </c>
      <c r="Y17" s="3">
        <f t="shared" si="6"/>
        <v>51.884468351999999</v>
      </c>
      <c r="Z17" s="3">
        <f t="shared" si="7"/>
        <v>22.116222739894479</v>
      </c>
      <c r="AA17" s="3">
        <f t="shared" si="8"/>
        <v>1147.4884588138377</v>
      </c>
      <c r="AB17" s="3">
        <v>1</v>
      </c>
      <c r="AD17" s="3">
        <v>14</v>
      </c>
      <c r="AE17" s="3">
        <f t="shared" si="9"/>
        <v>51.884468351999999</v>
      </c>
      <c r="AF17" s="3">
        <f t="shared" si="10"/>
        <v>22.116222739894479</v>
      </c>
      <c r="AG17" s="3">
        <f t="shared" si="11"/>
        <v>1147.4884588138377</v>
      </c>
      <c r="AH17" s="3">
        <v>1</v>
      </c>
    </row>
    <row r="18" spans="1:34" x14ac:dyDescent="0.3">
      <c r="A18" s="3">
        <v>15</v>
      </c>
      <c r="B18" s="3">
        <v>29.13</v>
      </c>
      <c r="C18" s="3">
        <v>430.6</v>
      </c>
      <c r="E18" s="3">
        <v>5.9180352000000003</v>
      </c>
      <c r="F18" s="3">
        <v>8.8823855856055758</v>
      </c>
      <c r="G18" s="3">
        <v>52.566270555586406</v>
      </c>
      <c r="H18" s="3">
        <v>6.380205568</v>
      </c>
      <c r="I18" s="3">
        <v>10.81805662560558</v>
      </c>
      <c r="J18" s="3">
        <v>69.021425117627999</v>
      </c>
      <c r="L18" s="3">
        <v>15</v>
      </c>
      <c r="M18" s="3">
        <f t="shared" si="0"/>
        <v>25.520822272</v>
      </c>
      <c r="N18" s="3">
        <f t="shared" si="1"/>
        <v>32.454169876816742</v>
      </c>
      <c r="O18" s="3">
        <f t="shared" si="2"/>
        <v>828.25710141153627</v>
      </c>
      <c r="P18" s="3">
        <v>0</v>
      </c>
      <c r="R18" s="3">
        <v>15</v>
      </c>
      <c r="S18" s="3">
        <f t="shared" si="3"/>
        <v>76.562466815999997</v>
      </c>
      <c r="T18" s="3">
        <f t="shared" si="4"/>
        <v>10.81805662560558</v>
      </c>
      <c r="U18" s="3">
        <f t="shared" si="5"/>
        <v>828.25710141153615</v>
      </c>
      <c r="V18" s="3">
        <v>0</v>
      </c>
      <c r="X18" s="3">
        <v>15</v>
      </c>
      <c r="Y18" s="3">
        <f t="shared" si="6"/>
        <v>38.281233407999999</v>
      </c>
      <c r="Z18" s="3">
        <f t="shared" si="7"/>
        <v>21.63611325121116</v>
      </c>
      <c r="AA18" s="3">
        <f t="shared" si="8"/>
        <v>828.25710141153615</v>
      </c>
      <c r="AB18" s="3">
        <v>1</v>
      </c>
      <c r="AD18" s="3">
        <v>15</v>
      </c>
      <c r="AE18" s="3">
        <f t="shared" si="9"/>
        <v>38.281233407999999</v>
      </c>
      <c r="AF18" s="3">
        <f t="shared" si="10"/>
        <v>21.63611325121116</v>
      </c>
      <c r="AG18" s="3">
        <f t="shared" si="11"/>
        <v>828.25710141153615</v>
      </c>
      <c r="AH18" s="3">
        <v>1</v>
      </c>
    </row>
    <row r="19" spans="1:34" x14ac:dyDescent="0.3">
      <c r="A19" s="3">
        <v>16</v>
      </c>
      <c r="B19" s="3">
        <v>28.38</v>
      </c>
      <c r="C19" s="3">
        <v>202.05</v>
      </c>
      <c r="E19" s="3">
        <v>3.5144801999999999</v>
      </c>
      <c r="F19" s="3">
        <v>8.3293781282459349</v>
      </c>
      <c r="G19" s="3">
        <v>29.2734345100334</v>
      </c>
      <c r="H19" s="3">
        <v>3.7889443680000001</v>
      </c>
      <c r="I19" s="3">
        <v>10.283193168245941</v>
      </c>
      <c r="J19" s="3">
        <v>38.962446839881522</v>
      </c>
      <c r="L19" s="3">
        <v>16</v>
      </c>
      <c r="M19" s="3">
        <f t="shared" si="0"/>
        <v>15.155777472</v>
      </c>
      <c r="N19" s="3">
        <f t="shared" si="1"/>
        <v>30.849579504737822</v>
      </c>
      <c r="O19" s="3">
        <f t="shared" si="2"/>
        <v>467.54936207857838</v>
      </c>
      <c r="P19" s="3">
        <v>0</v>
      </c>
      <c r="R19" s="3">
        <v>16</v>
      </c>
      <c r="S19" s="3">
        <f t="shared" si="3"/>
        <v>45.467332416000005</v>
      </c>
      <c r="T19" s="3">
        <f t="shared" si="4"/>
        <v>10.283193168245941</v>
      </c>
      <c r="U19" s="3">
        <f t="shared" si="5"/>
        <v>467.54936207857844</v>
      </c>
      <c r="V19" s="3">
        <v>0</v>
      </c>
      <c r="X19" s="3">
        <v>16</v>
      </c>
      <c r="Y19" s="3">
        <f t="shared" si="6"/>
        <v>22.733666208000002</v>
      </c>
      <c r="Z19" s="3">
        <f t="shared" si="7"/>
        <v>20.566386336491881</v>
      </c>
      <c r="AA19" s="3">
        <f t="shared" si="8"/>
        <v>467.54936207857844</v>
      </c>
      <c r="AB19" s="3">
        <v>1</v>
      </c>
      <c r="AD19" s="3">
        <v>16</v>
      </c>
      <c r="AE19" s="3">
        <f t="shared" si="9"/>
        <v>22.733666208000002</v>
      </c>
      <c r="AF19" s="3">
        <f t="shared" si="10"/>
        <v>20.566386336491881</v>
      </c>
      <c r="AG19" s="3">
        <f t="shared" si="11"/>
        <v>467.54936207857844</v>
      </c>
      <c r="AH19" s="3">
        <v>1</v>
      </c>
    </row>
    <row r="20" spans="1:34" x14ac:dyDescent="0.3">
      <c r="A20" s="3">
        <v>17</v>
      </c>
      <c r="B20" s="3">
        <v>27.47</v>
      </c>
      <c r="C20" s="3">
        <v>11.01</v>
      </c>
      <c r="E20" s="3">
        <v>1.5039738</v>
      </c>
      <c r="F20" s="3">
        <v>5.9706432872991746</v>
      </c>
      <c r="G20" s="3">
        <v>8.9796910732438349</v>
      </c>
      <c r="H20" s="3">
        <v>1.621426992</v>
      </c>
      <c r="I20" s="3">
        <v>7.9464730472991789</v>
      </c>
      <c r="J20" s="3">
        <v>12.88462589009138</v>
      </c>
      <c r="L20" s="3">
        <v>17</v>
      </c>
      <c r="M20" s="3">
        <f t="shared" si="0"/>
        <v>6.4857079679999998</v>
      </c>
      <c r="N20" s="3">
        <f t="shared" si="1"/>
        <v>23.839419141897537</v>
      </c>
      <c r="O20" s="3">
        <f t="shared" si="2"/>
        <v>154.61551068109657</v>
      </c>
      <c r="P20" s="3">
        <v>0</v>
      </c>
      <c r="R20" s="3">
        <v>17</v>
      </c>
      <c r="S20" s="3">
        <f t="shared" si="3"/>
        <v>19.457123903999999</v>
      </c>
      <c r="T20" s="3">
        <f t="shared" si="4"/>
        <v>7.9464730472991789</v>
      </c>
      <c r="U20" s="3">
        <f t="shared" si="5"/>
        <v>154.61551068109657</v>
      </c>
      <c r="V20" s="3">
        <v>0</v>
      </c>
      <c r="X20" s="3">
        <v>17</v>
      </c>
      <c r="Y20" s="3">
        <f t="shared" si="6"/>
        <v>9.7285619519999997</v>
      </c>
      <c r="Z20" s="3">
        <f t="shared" si="7"/>
        <v>15.892946094598358</v>
      </c>
      <c r="AA20" s="3">
        <f t="shared" si="8"/>
        <v>154.61551068109657</v>
      </c>
      <c r="AB20" s="3">
        <v>0</v>
      </c>
      <c r="AD20" s="3">
        <v>17</v>
      </c>
      <c r="AE20" s="3">
        <f t="shared" si="9"/>
        <v>9.7285619519999997</v>
      </c>
      <c r="AF20" s="3">
        <f t="shared" si="10"/>
        <v>15.892946094598358</v>
      </c>
      <c r="AG20" s="3">
        <f t="shared" si="11"/>
        <v>154.61551068109657</v>
      </c>
      <c r="AH20" s="3">
        <v>0</v>
      </c>
    </row>
    <row r="21" spans="1:34" x14ac:dyDescent="0.3">
      <c r="A21" s="3">
        <v>18</v>
      </c>
      <c r="B21" s="3">
        <v>26.87</v>
      </c>
      <c r="C21" s="3">
        <v>0</v>
      </c>
      <c r="E21" s="3">
        <v>1.3853447999999999</v>
      </c>
      <c r="F21" s="3" t="s">
        <v>20</v>
      </c>
      <c r="G21" s="3" t="s">
        <v>20</v>
      </c>
      <c r="H21" s="3">
        <v>1.4935336320000001</v>
      </c>
      <c r="I21" s="3" t="s">
        <v>20</v>
      </c>
      <c r="J21" s="3" t="s">
        <v>20</v>
      </c>
      <c r="L21" s="3">
        <v>18</v>
      </c>
      <c r="M21" s="3">
        <f t="shared" si="0"/>
        <v>5.9741345280000004</v>
      </c>
      <c r="N21" s="3" t="e">
        <f t="shared" si="1"/>
        <v>#VALUE!</v>
      </c>
      <c r="O21" s="3" t="e">
        <f t="shared" si="2"/>
        <v>#VALUE!</v>
      </c>
      <c r="P21" s="3">
        <v>0</v>
      </c>
      <c r="R21" s="3">
        <v>18</v>
      </c>
      <c r="S21" s="3">
        <f t="shared" si="3"/>
        <v>17.922403584000001</v>
      </c>
      <c r="T21" s="3" t="e">
        <f t="shared" si="4"/>
        <v>#VALUE!</v>
      </c>
      <c r="U21" s="3" t="e">
        <f t="shared" si="5"/>
        <v>#VALUE!</v>
      </c>
      <c r="V21" s="3">
        <v>0</v>
      </c>
      <c r="X21" s="3">
        <v>18</v>
      </c>
      <c r="Y21" s="3">
        <f t="shared" si="6"/>
        <v>8.9612017920000007</v>
      </c>
      <c r="Z21" s="3" t="e">
        <f t="shared" si="7"/>
        <v>#VALUE!</v>
      </c>
      <c r="AA21" s="3" t="e">
        <f t="shared" si="8"/>
        <v>#VALUE!</v>
      </c>
      <c r="AB21" s="3">
        <v>0</v>
      </c>
      <c r="AD21" s="3">
        <v>18</v>
      </c>
      <c r="AE21" s="3">
        <f t="shared" si="9"/>
        <v>8.9612017920000007</v>
      </c>
      <c r="AF21" s="3" t="e">
        <f t="shared" si="10"/>
        <v>#VALUE!</v>
      </c>
      <c r="AG21" s="3" t="e">
        <f t="shared" si="11"/>
        <v>#VALUE!</v>
      </c>
      <c r="AH21" s="3">
        <v>0</v>
      </c>
    </row>
    <row r="22" spans="1:34" x14ac:dyDescent="0.3">
      <c r="A22" s="3">
        <v>19</v>
      </c>
      <c r="B22" s="3">
        <v>26.69</v>
      </c>
      <c r="C22" s="3">
        <v>0</v>
      </c>
      <c r="E22" s="3">
        <v>1.3844376</v>
      </c>
      <c r="F22" s="3" t="s">
        <v>20</v>
      </c>
      <c r="G22" s="3" t="s">
        <v>20</v>
      </c>
      <c r="H22" s="3">
        <v>1.492555584</v>
      </c>
      <c r="I22" s="3" t="s">
        <v>20</v>
      </c>
      <c r="J22" s="3" t="s">
        <v>20</v>
      </c>
      <c r="L22" s="3">
        <v>19</v>
      </c>
      <c r="M22" s="3">
        <f t="shared" si="0"/>
        <v>5.970222336</v>
      </c>
      <c r="N22" s="3" t="e">
        <f t="shared" si="1"/>
        <v>#VALUE!</v>
      </c>
      <c r="O22" s="3" t="e">
        <f t="shared" si="2"/>
        <v>#VALUE!</v>
      </c>
      <c r="P22" s="3">
        <v>0</v>
      </c>
      <c r="R22" s="3">
        <v>19</v>
      </c>
      <c r="S22" s="3">
        <f t="shared" si="3"/>
        <v>17.910667008000001</v>
      </c>
      <c r="T22" s="3" t="e">
        <f t="shared" si="4"/>
        <v>#VALUE!</v>
      </c>
      <c r="U22" s="3" t="e">
        <f t="shared" si="5"/>
        <v>#VALUE!</v>
      </c>
      <c r="V22" s="3">
        <v>0</v>
      </c>
      <c r="X22" s="3">
        <v>19</v>
      </c>
      <c r="Y22" s="3">
        <f t="shared" si="6"/>
        <v>8.9553335040000004</v>
      </c>
      <c r="Z22" s="3" t="e">
        <f t="shared" si="7"/>
        <v>#VALUE!</v>
      </c>
      <c r="AA22" s="3" t="e">
        <f t="shared" si="8"/>
        <v>#VALUE!</v>
      </c>
      <c r="AB22" s="3">
        <v>0</v>
      </c>
      <c r="AD22" s="3">
        <v>19</v>
      </c>
      <c r="AE22" s="3">
        <f t="shared" si="9"/>
        <v>8.9553335040000004</v>
      </c>
      <c r="AF22" s="3" t="e">
        <f t="shared" si="10"/>
        <v>#VALUE!</v>
      </c>
      <c r="AG22" s="3" t="e">
        <f t="shared" si="11"/>
        <v>#VALUE!</v>
      </c>
      <c r="AH22" s="3">
        <v>0</v>
      </c>
    </row>
    <row r="23" spans="1:34" x14ac:dyDescent="0.3">
      <c r="A23" s="3">
        <v>20</v>
      </c>
      <c r="B23" s="3">
        <v>26.61</v>
      </c>
      <c r="C23" s="3">
        <v>0</v>
      </c>
      <c r="E23" s="3">
        <v>1.3840344</v>
      </c>
      <c r="F23" s="3" t="s">
        <v>20</v>
      </c>
      <c r="G23" s="3" t="s">
        <v>20</v>
      </c>
      <c r="H23" s="3">
        <v>1.4921208960000001</v>
      </c>
      <c r="I23" s="3" t="s">
        <v>20</v>
      </c>
      <c r="J23" s="3" t="s">
        <v>20</v>
      </c>
      <c r="L23" s="3">
        <v>20</v>
      </c>
      <c r="M23" s="3">
        <f t="shared" si="0"/>
        <v>5.9684835840000003</v>
      </c>
      <c r="N23" s="3" t="e">
        <f t="shared" si="1"/>
        <v>#VALUE!</v>
      </c>
      <c r="O23" s="3" t="e">
        <f t="shared" si="2"/>
        <v>#VALUE!</v>
      </c>
      <c r="P23" s="3">
        <v>0</v>
      </c>
      <c r="R23" s="3">
        <v>20</v>
      </c>
      <c r="S23" s="3">
        <f t="shared" si="3"/>
        <v>17.905450752</v>
      </c>
      <c r="T23" s="3" t="e">
        <f t="shared" si="4"/>
        <v>#VALUE!</v>
      </c>
      <c r="U23" s="3" t="e">
        <f t="shared" si="5"/>
        <v>#VALUE!</v>
      </c>
      <c r="V23" s="3">
        <v>0</v>
      </c>
      <c r="X23" s="3">
        <v>20</v>
      </c>
      <c r="Y23" s="3">
        <f t="shared" si="6"/>
        <v>8.9527253760000001</v>
      </c>
      <c r="Z23" s="3" t="e">
        <f t="shared" si="7"/>
        <v>#VALUE!</v>
      </c>
      <c r="AA23" s="3" t="e">
        <f t="shared" si="8"/>
        <v>#VALUE!</v>
      </c>
      <c r="AB23" s="3">
        <v>0</v>
      </c>
      <c r="AD23" s="3">
        <v>20</v>
      </c>
      <c r="AE23" s="3">
        <f t="shared" si="9"/>
        <v>8.9527253760000001</v>
      </c>
      <c r="AF23" s="3" t="e">
        <f t="shared" si="10"/>
        <v>#VALUE!</v>
      </c>
      <c r="AG23" s="3" t="e">
        <f t="shared" si="11"/>
        <v>#VALUE!</v>
      </c>
      <c r="AH23" s="3">
        <v>0</v>
      </c>
    </row>
    <row r="24" spans="1:34" x14ac:dyDescent="0.3">
      <c r="A24" s="3">
        <v>21</v>
      </c>
      <c r="B24" s="3">
        <v>26.54</v>
      </c>
      <c r="C24" s="3">
        <v>0</v>
      </c>
      <c r="E24" s="3">
        <v>1.3836816000000001</v>
      </c>
      <c r="F24" s="3" t="s">
        <v>20</v>
      </c>
      <c r="G24" s="3" t="s">
        <v>20</v>
      </c>
      <c r="H24" s="3">
        <v>1.491740544</v>
      </c>
      <c r="I24" s="3" t="s">
        <v>20</v>
      </c>
      <c r="J24" s="3" t="s">
        <v>20</v>
      </c>
      <c r="L24" s="3">
        <v>21</v>
      </c>
      <c r="M24" s="3">
        <f t="shared" si="0"/>
        <v>5.966962176</v>
      </c>
      <c r="N24" s="3" t="e">
        <f t="shared" si="1"/>
        <v>#VALUE!</v>
      </c>
      <c r="O24" s="3" t="e">
        <f t="shared" si="2"/>
        <v>#VALUE!</v>
      </c>
      <c r="P24" s="3">
        <v>0</v>
      </c>
      <c r="R24" s="3">
        <v>21</v>
      </c>
      <c r="S24" s="3">
        <f t="shared" si="3"/>
        <v>17.900886528000001</v>
      </c>
      <c r="T24" s="3" t="e">
        <f t="shared" si="4"/>
        <v>#VALUE!</v>
      </c>
      <c r="U24" s="3" t="e">
        <f t="shared" si="5"/>
        <v>#VALUE!</v>
      </c>
      <c r="V24" s="3">
        <v>0</v>
      </c>
      <c r="X24" s="3">
        <v>21</v>
      </c>
      <c r="Y24" s="3">
        <f t="shared" si="6"/>
        <v>8.9504432640000005</v>
      </c>
      <c r="Z24" s="3" t="e">
        <f t="shared" si="7"/>
        <v>#VALUE!</v>
      </c>
      <c r="AA24" s="3" t="e">
        <f t="shared" si="8"/>
        <v>#VALUE!</v>
      </c>
      <c r="AB24" s="3">
        <v>0</v>
      </c>
      <c r="AD24" s="3">
        <v>21</v>
      </c>
      <c r="AE24" s="3">
        <f t="shared" si="9"/>
        <v>8.9504432640000005</v>
      </c>
      <c r="AF24" s="3" t="e">
        <f t="shared" si="10"/>
        <v>#VALUE!</v>
      </c>
      <c r="AG24" s="3" t="e">
        <f t="shared" si="11"/>
        <v>#VALUE!</v>
      </c>
      <c r="AH24" s="3">
        <v>0</v>
      </c>
    </row>
    <row r="25" spans="1:34" x14ac:dyDescent="0.3">
      <c r="A25" s="3">
        <v>22</v>
      </c>
      <c r="B25" s="3">
        <v>26.45</v>
      </c>
      <c r="C25" s="3">
        <v>0</v>
      </c>
      <c r="E25" s="3">
        <v>1.3832279999999999</v>
      </c>
      <c r="F25" s="3" t="s">
        <v>20</v>
      </c>
      <c r="G25" s="3" t="s">
        <v>20</v>
      </c>
      <c r="H25" s="3">
        <v>1.4912515200000001</v>
      </c>
      <c r="I25" s="3" t="s">
        <v>20</v>
      </c>
      <c r="J25" s="3" t="s">
        <v>20</v>
      </c>
      <c r="L25" s="3">
        <v>22</v>
      </c>
      <c r="M25" s="3">
        <f t="shared" si="0"/>
        <v>5.9650060800000002</v>
      </c>
      <c r="N25" s="3" t="e">
        <f t="shared" si="1"/>
        <v>#VALUE!</v>
      </c>
      <c r="O25" s="3" t="e">
        <f t="shared" si="2"/>
        <v>#VALUE!</v>
      </c>
      <c r="P25" s="3">
        <v>0</v>
      </c>
      <c r="R25" s="3">
        <v>22</v>
      </c>
      <c r="S25" s="3">
        <f t="shared" si="3"/>
        <v>17.895018239999999</v>
      </c>
      <c r="T25" s="3" t="e">
        <f t="shared" si="4"/>
        <v>#VALUE!</v>
      </c>
      <c r="U25" s="3" t="e">
        <f t="shared" si="5"/>
        <v>#VALUE!</v>
      </c>
      <c r="V25" s="3">
        <v>0</v>
      </c>
      <c r="X25" s="3">
        <v>22</v>
      </c>
      <c r="Y25" s="3">
        <f t="shared" si="6"/>
        <v>8.9475091199999994</v>
      </c>
      <c r="Z25" s="3" t="e">
        <f t="shared" si="7"/>
        <v>#VALUE!</v>
      </c>
      <c r="AA25" s="3" t="e">
        <f t="shared" si="8"/>
        <v>#VALUE!</v>
      </c>
      <c r="AB25" s="3">
        <v>0</v>
      </c>
      <c r="AD25" s="3">
        <v>22</v>
      </c>
      <c r="AE25" s="3">
        <f t="shared" si="9"/>
        <v>8.9475091199999994</v>
      </c>
      <c r="AF25" s="3" t="e">
        <f t="shared" si="10"/>
        <v>#VALUE!</v>
      </c>
      <c r="AG25" s="3" t="e">
        <f t="shared" si="11"/>
        <v>#VALUE!</v>
      </c>
      <c r="AH25" s="3">
        <v>0</v>
      </c>
    </row>
    <row r="26" spans="1:34" x14ac:dyDescent="0.3">
      <c r="A26" s="3">
        <v>23</v>
      </c>
      <c r="B26" s="3">
        <v>26.33</v>
      </c>
      <c r="C26" s="3">
        <v>0</v>
      </c>
      <c r="E26" s="3">
        <v>1.3826232000000001</v>
      </c>
      <c r="F26" s="3" t="s">
        <v>20</v>
      </c>
      <c r="G26" s="3" t="s">
        <v>20</v>
      </c>
      <c r="H26" s="3">
        <v>1.490599488</v>
      </c>
      <c r="I26" s="3" t="s">
        <v>20</v>
      </c>
      <c r="J26" s="3" t="s">
        <v>20</v>
      </c>
      <c r="L26" s="3">
        <v>23</v>
      </c>
      <c r="M26" s="3">
        <f t="shared" si="0"/>
        <v>5.9623979519999999</v>
      </c>
      <c r="N26" s="3" t="e">
        <f t="shared" si="1"/>
        <v>#VALUE!</v>
      </c>
      <c r="O26" s="3" t="e">
        <f t="shared" si="2"/>
        <v>#VALUE!</v>
      </c>
      <c r="P26" s="3">
        <v>0</v>
      </c>
      <c r="R26" s="3">
        <v>23</v>
      </c>
      <c r="S26" s="3">
        <f t="shared" si="3"/>
        <v>17.887193856</v>
      </c>
      <c r="T26" s="3" t="e">
        <f t="shared" si="4"/>
        <v>#VALUE!</v>
      </c>
      <c r="U26" s="3" t="e">
        <f t="shared" si="5"/>
        <v>#VALUE!</v>
      </c>
      <c r="V26" s="3">
        <v>0</v>
      </c>
      <c r="X26" s="3">
        <v>23</v>
      </c>
      <c r="Y26" s="3">
        <f t="shared" si="6"/>
        <v>8.9435969279999998</v>
      </c>
      <c r="Z26" s="3" t="e">
        <f t="shared" si="7"/>
        <v>#VALUE!</v>
      </c>
      <c r="AA26" s="3" t="e">
        <f t="shared" si="8"/>
        <v>#VALUE!</v>
      </c>
      <c r="AB26" s="3">
        <v>0</v>
      </c>
      <c r="AD26" s="3">
        <v>23</v>
      </c>
      <c r="AE26" s="3">
        <f t="shared" si="9"/>
        <v>8.9435969279999998</v>
      </c>
      <c r="AF26" s="3" t="e">
        <f t="shared" si="10"/>
        <v>#VALUE!</v>
      </c>
      <c r="AG26" s="3" t="e">
        <f t="shared" si="11"/>
        <v>#VALUE!</v>
      </c>
      <c r="AH26" s="3">
        <v>0</v>
      </c>
    </row>
    <row r="29" spans="1:34" x14ac:dyDescent="0.3">
      <c r="A29" s="6" t="s">
        <v>26</v>
      </c>
      <c r="B29" s="6"/>
      <c r="C29" s="6"/>
      <c r="L29" s="7" t="s">
        <v>21</v>
      </c>
      <c r="M29" s="7"/>
      <c r="N29" s="7"/>
      <c r="O29" s="7"/>
      <c r="P29" s="7"/>
      <c r="Q29" s="5"/>
      <c r="R29" s="7" t="s">
        <v>28</v>
      </c>
      <c r="S29" s="7"/>
      <c r="T29" s="7"/>
      <c r="U29" s="7"/>
      <c r="V29" s="7"/>
      <c r="W29" s="5"/>
      <c r="X29" s="7" t="s">
        <v>22</v>
      </c>
      <c r="Y29" s="7"/>
      <c r="Z29" s="7"/>
      <c r="AA29" s="7"/>
      <c r="AB29" s="7"/>
      <c r="AC29" s="5"/>
      <c r="AD29" s="7" t="s">
        <v>23</v>
      </c>
      <c r="AE29" s="7"/>
      <c r="AF29" s="7"/>
      <c r="AG29" s="7"/>
      <c r="AH29" s="7"/>
    </row>
    <row r="30" spans="1:34" x14ac:dyDescent="0.3">
      <c r="A30" s="3" t="s">
        <v>11</v>
      </c>
      <c r="B30" s="3" t="s">
        <v>24</v>
      </c>
      <c r="C30" s="3" t="s">
        <v>25</v>
      </c>
      <c r="E30" s="4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L30" s="3" t="s">
        <v>27</v>
      </c>
      <c r="M30" s="3" t="s">
        <v>4</v>
      </c>
      <c r="N30" s="3" t="s">
        <v>5</v>
      </c>
      <c r="O30" s="3" t="s">
        <v>12</v>
      </c>
      <c r="P30" s="3" t="s">
        <v>13</v>
      </c>
      <c r="R30" s="3" t="s">
        <v>27</v>
      </c>
      <c r="S30" s="3" t="s">
        <v>4</v>
      </c>
      <c r="T30" s="3" t="s">
        <v>5</v>
      </c>
      <c r="U30" s="3" t="s">
        <v>12</v>
      </c>
      <c r="V30" s="3" t="s">
        <v>13</v>
      </c>
      <c r="X30" s="3" t="s">
        <v>27</v>
      </c>
      <c r="Y30" s="3" t="s">
        <v>4</v>
      </c>
      <c r="Z30" s="3" t="s">
        <v>5</v>
      </c>
      <c r="AA30" s="3" t="s">
        <v>12</v>
      </c>
      <c r="AB30" s="3" t="s">
        <v>13</v>
      </c>
      <c r="AD30" s="3" t="s">
        <v>27</v>
      </c>
      <c r="AE30" s="3" t="s">
        <v>4</v>
      </c>
      <c r="AF30" s="3" t="s">
        <v>5</v>
      </c>
      <c r="AG30" s="3" t="s">
        <v>12</v>
      </c>
      <c r="AH30" s="3" t="s">
        <v>13</v>
      </c>
    </row>
    <row r="31" spans="1:34" x14ac:dyDescent="0.3">
      <c r="A31" s="3">
        <v>0</v>
      </c>
      <c r="B31" s="3">
        <v>27.09</v>
      </c>
      <c r="C31" s="3">
        <v>0</v>
      </c>
      <c r="E31" s="3">
        <v>1.3864536000000001</v>
      </c>
      <c r="F31" s="3" t="s">
        <v>20</v>
      </c>
      <c r="G31" s="3" t="s">
        <v>20</v>
      </c>
      <c r="H31" s="3">
        <v>1.494729024</v>
      </c>
      <c r="I31" s="3" t="s">
        <v>20</v>
      </c>
      <c r="J31" s="3" t="s">
        <v>20</v>
      </c>
      <c r="L31" s="3">
        <v>0</v>
      </c>
      <c r="M31" s="3">
        <f>H31*4</f>
        <v>5.9789160959999998</v>
      </c>
      <c r="N31" s="3" t="e">
        <f>I31*3</f>
        <v>#VALUE!</v>
      </c>
      <c r="O31" s="3" t="e">
        <f>M31*N31</f>
        <v>#VALUE!</v>
      </c>
      <c r="P31" s="3">
        <v>0</v>
      </c>
      <c r="R31" s="3">
        <v>0</v>
      </c>
      <c r="S31" s="3">
        <f>H31*12</f>
        <v>17.936748288</v>
      </c>
      <c r="T31" s="3" t="e">
        <f>I31*1</f>
        <v>#VALUE!</v>
      </c>
      <c r="U31" s="3" t="e">
        <f>S31*T31</f>
        <v>#VALUE!</v>
      </c>
      <c r="V31" s="3">
        <v>0</v>
      </c>
      <c r="X31" s="3">
        <v>0</v>
      </c>
      <c r="Y31" s="3">
        <f>H31*6</f>
        <v>8.9683741440000002</v>
      </c>
      <c r="Z31" s="3" t="e">
        <f>I31*2</f>
        <v>#VALUE!</v>
      </c>
      <c r="AA31" s="3" t="e">
        <f>Y31*Z31</f>
        <v>#VALUE!</v>
      </c>
      <c r="AB31" s="3">
        <v>0</v>
      </c>
      <c r="AD31" s="3">
        <v>0</v>
      </c>
      <c r="AE31" s="3">
        <f>H31*6</f>
        <v>8.9683741440000002</v>
      </c>
      <c r="AF31" s="3" t="e">
        <f>I31*2</f>
        <v>#VALUE!</v>
      </c>
      <c r="AG31" s="3" t="e">
        <f>AE31*AF31</f>
        <v>#VALUE!</v>
      </c>
      <c r="AH31" s="3">
        <v>0</v>
      </c>
    </row>
    <row r="32" spans="1:34" x14ac:dyDescent="0.3">
      <c r="A32" s="3">
        <v>1</v>
      </c>
      <c r="B32" s="3">
        <v>26.98</v>
      </c>
      <c r="C32" s="3">
        <v>0</v>
      </c>
      <c r="E32" s="3">
        <v>1.3858992000000001</v>
      </c>
      <c r="F32" s="3" t="s">
        <v>20</v>
      </c>
      <c r="G32" s="3" t="s">
        <v>20</v>
      </c>
      <c r="H32" s="3">
        <v>1.4941313279999999</v>
      </c>
      <c r="I32" s="3" t="s">
        <v>20</v>
      </c>
      <c r="J32" s="3" t="s">
        <v>20</v>
      </c>
      <c r="L32" s="3">
        <v>1</v>
      </c>
      <c r="M32" s="3">
        <f t="shared" ref="M32:M54" si="12">H32*4</f>
        <v>5.9765253119999997</v>
      </c>
      <c r="N32" s="3" t="e">
        <f t="shared" ref="N32:N54" si="13">I32*3</f>
        <v>#VALUE!</v>
      </c>
      <c r="O32" s="3" t="e">
        <f t="shared" ref="O32:O54" si="14">M32*N32</f>
        <v>#VALUE!</v>
      </c>
      <c r="P32" s="3">
        <v>0</v>
      </c>
      <c r="R32" s="3">
        <v>1</v>
      </c>
      <c r="S32" s="3">
        <f t="shared" ref="S32:S54" si="15">H32*12</f>
        <v>17.929575935999999</v>
      </c>
      <c r="T32" s="3" t="e">
        <f t="shared" ref="T32:T54" si="16">I32*1</f>
        <v>#VALUE!</v>
      </c>
      <c r="U32" s="3" t="e">
        <f t="shared" ref="U32:U54" si="17">S32*T32</f>
        <v>#VALUE!</v>
      </c>
      <c r="V32" s="3">
        <v>0</v>
      </c>
      <c r="X32" s="3">
        <v>1</v>
      </c>
      <c r="Y32" s="3">
        <f t="shared" ref="Y32:Y54" si="18">H32*6</f>
        <v>8.9647879679999996</v>
      </c>
      <c r="Z32" s="3" t="e">
        <f t="shared" ref="Z32:Z54" si="19">I32*2</f>
        <v>#VALUE!</v>
      </c>
      <c r="AA32" s="3" t="e">
        <f t="shared" ref="AA32:AA54" si="20">Y32*Z32</f>
        <v>#VALUE!</v>
      </c>
      <c r="AB32" s="3">
        <v>0</v>
      </c>
      <c r="AD32" s="3">
        <v>1</v>
      </c>
      <c r="AE32" s="3">
        <f t="shared" ref="AE32:AE54" si="21">H32*6</f>
        <v>8.9647879679999996</v>
      </c>
      <c r="AF32" s="3" t="e">
        <f t="shared" ref="AF32:AF54" si="22">I32*2</f>
        <v>#VALUE!</v>
      </c>
      <c r="AG32" s="3" t="e">
        <f t="shared" ref="AG32:AG54" si="23">AE32*AF32</f>
        <v>#VALUE!</v>
      </c>
      <c r="AH32" s="3">
        <v>0</v>
      </c>
    </row>
    <row r="33" spans="1:34" x14ac:dyDescent="0.3">
      <c r="A33" s="3">
        <v>2</v>
      </c>
      <c r="B33" s="3">
        <v>26.89</v>
      </c>
      <c r="C33" s="3">
        <v>0</v>
      </c>
      <c r="E33" s="3">
        <v>1.3854455999999999</v>
      </c>
      <c r="F33" s="3" t="s">
        <v>20</v>
      </c>
      <c r="G33" s="3" t="s">
        <v>20</v>
      </c>
      <c r="H33" s="3">
        <v>1.493642304</v>
      </c>
      <c r="I33" s="3" t="s">
        <v>20</v>
      </c>
      <c r="J33" s="3" t="s">
        <v>20</v>
      </c>
      <c r="L33" s="3">
        <v>2</v>
      </c>
      <c r="M33" s="3">
        <f t="shared" si="12"/>
        <v>5.9745692159999999</v>
      </c>
      <c r="N33" s="3" t="e">
        <f t="shared" si="13"/>
        <v>#VALUE!</v>
      </c>
      <c r="O33" s="3" t="e">
        <f t="shared" si="14"/>
        <v>#VALUE!</v>
      </c>
      <c r="P33" s="3">
        <v>0</v>
      </c>
      <c r="R33" s="3">
        <v>2</v>
      </c>
      <c r="S33" s="3">
        <f t="shared" si="15"/>
        <v>17.923707648000001</v>
      </c>
      <c r="T33" s="3" t="e">
        <f t="shared" si="16"/>
        <v>#VALUE!</v>
      </c>
      <c r="U33" s="3" t="e">
        <f t="shared" si="17"/>
        <v>#VALUE!</v>
      </c>
      <c r="V33" s="3">
        <v>0</v>
      </c>
      <c r="X33" s="3">
        <v>2</v>
      </c>
      <c r="Y33" s="3">
        <f t="shared" si="18"/>
        <v>8.9618538240000003</v>
      </c>
      <c r="Z33" s="3" t="e">
        <f t="shared" si="19"/>
        <v>#VALUE!</v>
      </c>
      <c r="AA33" s="3" t="e">
        <f t="shared" si="20"/>
        <v>#VALUE!</v>
      </c>
      <c r="AB33" s="3">
        <v>0</v>
      </c>
      <c r="AD33" s="3">
        <v>2</v>
      </c>
      <c r="AE33" s="3">
        <f t="shared" si="21"/>
        <v>8.9618538240000003</v>
      </c>
      <c r="AF33" s="3" t="e">
        <f t="shared" si="22"/>
        <v>#VALUE!</v>
      </c>
      <c r="AG33" s="3" t="e">
        <f t="shared" si="23"/>
        <v>#VALUE!</v>
      </c>
      <c r="AH33" s="3">
        <v>0</v>
      </c>
    </row>
    <row r="34" spans="1:34" x14ac:dyDescent="0.3">
      <c r="A34" s="3">
        <v>3</v>
      </c>
      <c r="B34" s="3">
        <v>26.83</v>
      </c>
      <c r="C34" s="3">
        <v>0</v>
      </c>
      <c r="E34" s="3">
        <v>1.3851431999999999</v>
      </c>
      <c r="F34" s="3" t="s">
        <v>20</v>
      </c>
      <c r="G34" s="3" t="s">
        <v>20</v>
      </c>
      <c r="H34" s="3">
        <v>1.4933162879999999</v>
      </c>
      <c r="I34" s="3" t="s">
        <v>20</v>
      </c>
      <c r="J34" s="3" t="s">
        <v>20</v>
      </c>
      <c r="L34" s="3">
        <v>3</v>
      </c>
      <c r="M34" s="3">
        <f t="shared" si="12"/>
        <v>5.9732651519999997</v>
      </c>
      <c r="N34" s="3" t="e">
        <f t="shared" si="13"/>
        <v>#VALUE!</v>
      </c>
      <c r="O34" s="3" t="e">
        <f t="shared" si="14"/>
        <v>#VALUE!</v>
      </c>
      <c r="P34" s="3">
        <v>0</v>
      </c>
      <c r="R34" s="3">
        <v>3</v>
      </c>
      <c r="S34" s="3">
        <f t="shared" si="15"/>
        <v>17.919795455999999</v>
      </c>
      <c r="T34" s="3" t="e">
        <f t="shared" si="16"/>
        <v>#VALUE!</v>
      </c>
      <c r="U34" s="3" t="e">
        <f t="shared" si="17"/>
        <v>#VALUE!</v>
      </c>
      <c r="V34" s="3">
        <v>0</v>
      </c>
      <c r="X34" s="3">
        <v>3</v>
      </c>
      <c r="Y34" s="3">
        <f t="shared" si="18"/>
        <v>8.9598977279999996</v>
      </c>
      <c r="Z34" s="3" t="e">
        <f t="shared" si="19"/>
        <v>#VALUE!</v>
      </c>
      <c r="AA34" s="3" t="e">
        <f t="shared" si="20"/>
        <v>#VALUE!</v>
      </c>
      <c r="AB34" s="3">
        <v>0</v>
      </c>
      <c r="AD34" s="3">
        <v>3</v>
      </c>
      <c r="AE34" s="3">
        <f t="shared" si="21"/>
        <v>8.9598977279999996</v>
      </c>
      <c r="AF34" s="3" t="e">
        <f t="shared" si="22"/>
        <v>#VALUE!</v>
      </c>
      <c r="AG34" s="3" t="e">
        <f t="shared" si="23"/>
        <v>#VALUE!</v>
      </c>
      <c r="AH34" s="3">
        <v>0</v>
      </c>
    </row>
    <row r="35" spans="1:34" x14ac:dyDescent="0.3">
      <c r="A35" s="3">
        <v>4</v>
      </c>
      <c r="B35" s="3">
        <v>26.79</v>
      </c>
      <c r="C35" s="3">
        <v>0</v>
      </c>
      <c r="E35" s="3">
        <v>1.3849416000000001</v>
      </c>
      <c r="F35" s="3" t="s">
        <v>20</v>
      </c>
      <c r="G35" s="3" t="s">
        <v>20</v>
      </c>
      <c r="H35" s="3">
        <v>1.493098944</v>
      </c>
      <c r="I35" s="3" t="s">
        <v>20</v>
      </c>
      <c r="J35" s="3" t="s">
        <v>20</v>
      </c>
      <c r="L35" s="3">
        <v>4</v>
      </c>
      <c r="M35" s="3">
        <f t="shared" si="12"/>
        <v>5.9723957759999999</v>
      </c>
      <c r="N35" s="3" t="e">
        <f t="shared" si="13"/>
        <v>#VALUE!</v>
      </c>
      <c r="O35" s="3" t="e">
        <f t="shared" si="14"/>
        <v>#VALUE!</v>
      </c>
      <c r="P35" s="3">
        <v>0</v>
      </c>
      <c r="R35" s="3">
        <v>4</v>
      </c>
      <c r="S35" s="3">
        <f t="shared" si="15"/>
        <v>17.917187328000001</v>
      </c>
      <c r="T35" s="3" t="e">
        <f t="shared" si="16"/>
        <v>#VALUE!</v>
      </c>
      <c r="U35" s="3" t="e">
        <f t="shared" si="17"/>
        <v>#VALUE!</v>
      </c>
      <c r="V35" s="3">
        <v>0</v>
      </c>
      <c r="X35" s="3">
        <v>4</v>
      </c>
      <c r="Y35" s="3">
        <f t="shared" si="18"/>
        <v>8.9585936640000003</v>
      </c>
      <c r="Z35" s="3" t="e">
        <f t="shared" si="19"/>
        <v>#VALUE!</v>
      </c>
      <c r="AA35" s="3" t="e">
        <f t="shared" si="20"/>
        <v>#VALUE!</v>
      </c>
      <c r="AB35" s="3">
        <v>0</v>
      </c>
      <c r="AD35" s="3">
        <v>4</v>
      </c>
      <c r="AE35" s="3">
        <f t="shared" si="21"/>
        <v>8.9585936640000003</v>
      </c>
      <c r="AF35" s="3" t="e">
        <f t="shared" si="22"/>
        <v>#VALUE!</v>
      </c>
      <c r="AG35" s="3" t="e">
        <f t="shared" si="23"/>
        <v>#VALUE!</v>
      </c>
      <c r="AH35" s="3">
        <v>0</v>
      </c>
    </row>
    <row r="36" spans="1:34" x14ac:dyDescent="0.3">
      <c r="A36" s="3">
        <v>5</v>
      </c>
      <c r="B36" s="3">
        <v>26.75</v>
      </c>
      <c r="C36" s="3">
        <v>0</v>
      </c>
      <c r="E36" s="3">
        <v>1.3847400000000001</v>
      </c>
      <c r="F36" s="3" t="s">
        <v>20</v>
      </c>
      <c r="G36" s="3" t="s">
        <v>20</v>
      </c>
      <c r="H36" s="3">
        <v>1.4928816</v>
      </c>
      <c r="I36" s="3" t="s">
        <v>20</v>
      </c>
      <c r="J36" s="3" t="s">
        <v>20</v>
      </c>
      <c r="L36" s="3">
        <v>5</v>
      </c>
      <c r="M36" s="3">
        <f t="shared" si="12"/>
        <v>5.9715264000000001</v>
      </c>
      <c r="N36" s="3" t="e">
        <f t="shared" si="13"/>
        <v>#VALUE!</v>
      </c>
      <c r="O36" s="3" t="e">
        <f t="shared" si="14"/>
        <v>#VALUE!</v>
      </c>
      <c r="P36" s="3">
        <v>0</v>
      </c>
      <c r="R36" s="3">
        <v>5</v>
      </c>
      <c r="S36" s="3">
        <f t="shared" si="15"/>
        <v>17.914579199999999</v>
      </c>
      <c r="T36" s="3" t="e">
        <f t="shared" si="16"/>
        <v>#VALUE!</v>
      </c>
      <c r="U36" s="3" t="e">
        <f t="shared" si="17"/>
        <v>#VALUE!</v>
      </c>
      <c r="V36" s="3">
        <v>0</v>
      </c>
      <c r="X36" s="3">
        <v>5</v>
      </c>
      <c r="Y36" s="3">
        <f t="shared" si="18"/>
        <v>8.9572895999999993</v>
      </c>
      <c r="Z36" s="3" t="e">
        <f t="shared" si="19"/>
        <v>#VALUE!</v>
      </c>
      <c r="AA36" s="3" t="e">
        <f t="shared" si="20"/>
        <v>#VALUE!</v>
      </c>
      <c r="AB36" s="3">
        <v>0</v>
      </c>
      <c r="AD36" s="3">
        <v>5</v>
      </c>
      <c r="AE36" s="3">
        <f t="shared" si="21"/>
        <v>8.9572895999999993</v>
      </c>
      <c r="AF36" s="3" t="e">
        <f t="shared" si="22"/>
        <v>#VALUE!</v>
      </c>
      <c r="AG36" s="3" t="e">
        <f t="shared" si="23"/>
        <v>#VALUE!</v>
      </c>
      <c r="AH36" s="3">
        <v>0</v>
      </c>
    </row>
    <row r="37" spans="1:34" x14ac:dyDescent="0.3">
      <c r="A37" s="3">
        <v>6</v>
      </c>
      <c r="B37" s="3">
        <v>27.06</v>
      </c>
      <c r="C37" s="3">
        <v>88.38</v>
      </c>
      <c r="E37" s="3">
        <v>2.3142923999999998</v>
      </c>
      <c r="F37" s="3">
        <v>7.7922174120691707</v>
      </c>
      <c r="G37" s="3">
        <v>18.03346953589935</v>
      </c>
      <c r="H37" s="3">
        <v>2.4950276159999998</v>
      </c>
      <c r="I37" s="3">
        <v>9.7779658920691688</v>
      </c>
      <c r="J37" s="3">
        <v>24.396294929018651</v>
      </c>
      <c r="L37" s="3">
        <v>6</v>
      </c>
      <c r="M37" s="3">
        <f t="shared" si="12"/>
        <v>9.9801104639999991</v>
      </c>
      <c r="N37" s="3">
        <f t="shared" si="13"/>
        <v>29.333897676207506</v>
      </c>
      <c r="O37" s="3">
        <f t="shared" si="14"/>
        <v>292.75553914822382</v>
      </c>
      <c r="P37" s="3">
        <v>0</v>
      </c>
      <c r="R37" s="3">
        <v>6</v>
      </c>
      <c r="S37" s="3">
        <f t="shared" si="15"/>
        <v>29.940331391999997</v>
      </c>
      <c r="T37" s="3">
        <f t="shared" si="16"/>
        <v>9.7779658920691688</v>
      </c>
      <c r="U37" s="3">
        <f t="shared" si="17"/>
        <v>292.75553914822382</v>
      </c>
      <c r="V37" s="3">
        <v>0</v>
      </c>
      <c r="X37" s="3">
        <v>6</v>
      </c>
      <c r="Y37" s="3">
        <f t="shared" si="18"/>
        <v>14.970165695999999</v>
      </c>
      <c r="Z37" s="3">
        <f t="shared" si="19"/>
        <v>19.555931784138338</v>
      </c>
      <c r="AA37" s="3">
        <f t="shared" si="20"/>
        <v>292.75553914822382</v>
      </c>
      <c r="AB37" s="3">
        <v>1</v>
      </c>
      <c r="AD37" s="3">
        <v>6</v>
      </c>
      <c r="AE37" s="3">
        <f t="shared" si="21"/>
        <v>14.970165695999999</v>
      </c>
      <c r="AF37" s="3">
        <f t="shared" si="22"/>
        <v>19.555931784138338</v>
      </c>
      <c r="AG37" s="3">
        <f t="shared" si="23"/>
        <v>292.75553914822382</v>
      </c>
      <c r="AH37" s="3">
        <v>1</v>
      </c>
    </row>
    <row r="38" spans="1:34" x14ac:dyDescent="0.3">
      <c r="A38" s="3">
        <v>7</v>
      </c>
      <c r="B38" s="3">
        <v>27.7</v>
      </c>
      <c r="C38" s="3">
        <v>286.42</v>
      </c>
      <c r="E38" s="3">
        <v>4.3969379999999996</v>
      </c>
      <c r="F38" s="3">
        <v>8.7107442444373433</v>
      </c>
      <c r="G38" s="3">
        <v>38.300602376647838</v>
      </c>
      <c r="H38" s="3">
        <v>4.7403179200000007</v>
      </c>
      <c r="I38" s="3">
        <v>10.68100984443735</v>
      </c>
      <c r="J38" s="3">
        <v>50.631382369282782</v>
      </c>
      <c r="L38" s="3">
        <v>7</v>
      </c>
      <c r="M38" s="3">
        <f t="shared" si="12"/>
        <v>18.961271680000003</v>
      </c>
      <c r="N38" s="3">
        <f t="shared" si="13"/>
        <v>32.043029533312051</v>
      </c>
      <c r="O38" s="3">
        <f t="shared" si="14"/>
        <v>607.57658843139347</v>
      </c>
      <c r="P38" s="3">
        <v>0</v>
      </c>
      <c r="R38" s="3">
        <v>7</v>
      </c>
      <c r="S38" s="3">
        <f t="shared" si="15"/>
        <v>56.883815040000009</v>
      </c>
      <c r="T38" s="3">
        <f t="shared" si="16"/>
        <v>10.68100984443735</v>
      </c>
      <c r="U38" s="3">
        <f t="shared" si="17"/>
        <v>607.57658843139347</v>
      </c>
      <c r="V38" s="3">
        <v>0</v>
      </c>
      <c r="X38" s="3">
        <v>7</v>
      </c>
      <c r="Y38" s="3">
        <f t="shared" si="18"/>
        <v>28.441907520000004</v>
      </c>
      <c r="Z38" s="3">
        <f t="shared" si="19"/>
        <v>21.3620196888747</v>
      </c>
      <c r="AA38" s="3">
        <f t="shared" si="20"/>
        <v>607.57658843139347</v>
      </c>
      <c r="AB38" s="3">
        <v>1</v>
      </c>
      <c r="AD38" s="3">
        <v>7</v>
      </c>
      <c r="AE38" s="3">
        <f t="shared" si="21"/>
        <v>28.441907520000004</v>
      </c>
      <c r="AF38" s="3">
        <f t="shared" si="22"/>
        <v>21.3620196888747</v>
      </c>
      <c r="AG38" s="3">
        <f t="shared" si="23"/>
        <v>607.57658843139347</v>
      </c>
      <c r="AH38" s="3">
        <v>1</v>
      </c>
    </row>
    <row r="39" spans="1:34" x14ac:dyDescent="0.3">
      <c r="A39" s="3">
        <v>8</v>
      </c>
      <c r="B39" s="3">
        <v>29.43</v>
      </c>
      <c r="C39" s="3">
        <v>497.05</v>
      </c>
      <c r="E39" s="3">
        <v>6.6172722000000004</v>
      </c>
      <c r="F39" s="3">
        <v>8.968389116754345</v>
      </c>
      <c r="G39" s="3">
        <v>59.346271981081088</v>
      </c>
      <c r="H39" s="3">
        <v>7.1340496480000004</v>
      </c>
      <c r="I39" s="3">
        <v>10.89680255675434</v>
      </c>
      <c r="J39" s="3">
        <v>77.738330444338828</v>
      </c>
      <c r="L39" s="3">
        <v>8</v>
      </c>
      <c r="M39" s="3">
        <f t="shared" si="12"/>
        <v>28.536198592000002</v>
      </c>
      <c r="N39" s="3">
        <f t="shared" si="13"/>
        <v>32.690407670263021</v>
      </c>
      <c r="O39" s="3">
        <f t="shared" si="14"/>
        <v>932.85996533206571</v>
      </c>
      <c r="P39" s="3">
        <v>0</v>
      </c>
      <c r="R39" s="3">
        <v>8</v>
      </c>
      <c r="S39" s="3">
        <f t="shared" si="15"/>
        <v>85.608595776000001</v>
      </c>
      <c r="T39" s="3">
        <f t="shared" si="16"/>
        <v>10.89680255675434</v>
      </c>
      <c r="U39" s="3">
        <f t="shared" si="17"/>
        <v>932.8599653320656</v>
      </c>
      <c r="V39" s="3">
        <v>0</v>
      </c>
      <c r="X39" s="3">
        <v>8</v>
      </c>
      <c r="Y39" s="3">
        <f t="shared" si="18"/>
        <v>42.804297888000001</v>
      </c>
      <c r="Z39" s="3">
        <f t="shared" si="19"/>
        <v>21.793605113508679</v>
      </c>
      <c r="AA39" s="3">
        <f t="shared" si="20"/>
        <v>932.8599653320656</v>
      </c>
      <c r="AB39" s="3">
        <v>1</v>
      </c>
      <c r="AD39" s="3">
        <v>8</v>
      </c>
      <c r="AE39" s="3">
        <f t="shared" si="21"/>
        <v>42.804297888000001</v>
      </c>
      <c r="AF39" s="3">
        <f t="shared" si="22"/>
        <v>21.793605113508679</v>
      </c>
      <c r="AG39" s="3">
        <f t="shared" si="23"/>
        <v>932.8599653320656</v>
      </c>
      <c r="AH39" s="3">
        <v>1</v>
      </c>
    </row>
    <row r="40" spans="1:34" x14ac:dyDescent="0.3">
      <c r="A40" s="3">
        <v>9</v>
      </c>
      <c r="B40" s="3">
        <v>29.43</v>
      </c>
      <c r="C40" s="3">
        <v>671.57</v>
      </c>
      <c r="E40" s="3">
        <v>8.4497321999999997</v>
      </c>
      <c r="F40" s="3">
        <v>9.2257214839368658</v>
      </c>
      <c r="G40" s="3">
        <v>77.954875891053121</v>
      </c>
      <c r="H40" s="3">
        <v>9.1096160480000012</v>
      </c>
      <c r="I40" s="3">
        <v>11.154134923936869</v>
      </c>
      <c r="J40" s="3">
        <v>101.60988650465259</v>
      </c>
      <c r="L40" s="3">
        <v>9</v>
      </c>
      <c r="M40" s="3">
        <f t="shared" si="12"/>
        <v>36.438464192000005</v>
      </c>
      <c r="N40" s="3">
        <f t="shared" si="13"/>
        <v>33.462404771810611</v>
      </c>
      <c r="O40" s="3">
        <f t="shared" si="14"/>
        <v>1219.3186380558311</v>
      </c>
      <c r="P40" s="3">
        <v>0</v>
      </c>
      <c r="R40" s="3">
        <v>9</v>
      </c>
      <c r="S40" s="3">
        <f t="shared" si="15"/>
        <v>109.31539257600002</v>
      </c>
      <c r="T40" s="3">
        <f t="shared" si="16"/>
        <v>11.154134923936869</v>
      </c>
      <c r="U40" s="3">
        <f t="shared" si="17"/>
        <v>1219.3186380558311</v>
      </c>
      <c r="V40" s="3">
        <v>1</v>
      </c>
      <c r="X40" s="3">
        <v>9</v>
      </c>
      <c r="Y40" s="3">
        <f t="shared" si="18"/>
        <v>54.657696288000011</v>
      </c>
      <c r="Z40" s="3">
        <f t="shared" si="19"/>
        <v>22.308269847873738</v>
      </c>
      <c r="AA40" s="3">
        <f t="shared" si="20"/>
        <v>1219.3186380558311</v>
      </c>
      <c r="AB40" s="3">
        <v>1</v>
      </c>
      <c r="AD40" s="3">
        <v>9</v>
      </c>
      <c r="AE40" s="3">
        <f t="shared" si="21"/>
        <v>54.657696288000011</v>
      </c>
      <c r="AF40" s="3">
        <f t="shared" si="22"/>
        <v>22.308269847873738</v>
      </c>
      <c r="AG40" s="3">
        <f t="shared" si="23"/>
        <v>1219.3186380558311</v>
      </c>
      <c r="AH40" s="3">
        <v>1</v>
      </c>
    </row>
    <row r="41" spans="1:34" x14ac:dyDescent="0.3">
      <c r="A41" s="3">
        <v>10</v>
      </c>
      <c r="B41" s="3">
        <v>30.09</v>
      </c>
      <c r="C41" s="3">
        <v>794.65</v>
      </c>
      <c r="E41" s="3">
        <v>9.7453985999999979</v>
      </c>
      <c r="F41" s="3">
        <v>9.2899916057877903</v>
      </c>
      <c r="G41" s="3">
        <v>90.53467118905607</v>
      </c>
      <c r="H41" s="3">
        <v>10.506467824</v>
      </c>
      <c r="I41" s="3">
        <v>11.20243832578779</v>
      </c>
      <c r="J41" s="3">
        <v>117.6980578202338</v>
      </c>
      <c r="L41" s="3">
        <v>10</v>
      </c>
      <c r="M41" s="3">
        <f t="shared" si="12"/>
        <v>42.025871295999998</v>
      </c>
      <c r="N41" s="3">
        <f t="shared" si="13"/>
        <v>33.607314977363373</v>
      </c>
      <c r="O41" s="3">
        <f t="shared" si="14"/>
        <v>1412.3766938428062</v>
      </c>
      <c r="P41" s="3">
        <v>1</v>
      </c>
      <c r="R41" s="3">
        <v>10</v>
      </c>
      <c r="S41" s="3">
        <f t="shared" si="15"/>
        <v>126.077613888</v>
      </c>
      <c r="T41" s="3">
        <f t="shared" si="16"/>
        <v>11.20243832578779</v>
      </c>
      <c r="U41" s="3">
        <f t="shared" si="17"/>
        <v>1412.3766938428062</v>
      </c>
      <c r="V41" s="3">
        <v>1</v>
      </c>
      <c r="X41" s="3">
        <v>10</v>
      </c>
      <c r="Y41" s="3">
        <f t="shared" si="18"/>
        <v>63.038806944000001</v>
      </c>
      <c r="Z41" s="3">
        <f t="shared" si="19"/>
        <v>22.404876651575581</v>
      </c>
      <c r="AA41" s="3">
        <f t="shared" si="20"/>
        <v>1412.3766938428062</v>
      </c>
      <c r="AB41" s="3">
        <v>1</v>
      </c>
      <c r="AD41" s="3">
        <v>10</v>
      </c>
      <c r="AE41" s="3">
        <f t="shared" si="21"/>
        <v>63.038806944000001</v>
      </c>
      <c r="AF41" s="3">
        <f t="shared" si="22"/>
        <v>22.404876651575581</v>
      </c>
      <c r="AG41" s="3">
        <f t="shared" si="23"/>
        <v>1412.3766938428062</v>
      </c>
      <c r="AH41" s="3">
        <v>1</v>
      </c>
    </row>
    <row r="42" spans="1:34" x14ac:dyDescent="0.3">
      <c r="A42" s="3">
        <v>11</v>
      </c>
      <c r="B42" s="3">
        <v>30.61</v>
      </c>
      <c r="C42" s="3">
        <v>861.37</v>
      </c>
      <c r="E42" s="3">
        <v>10.4485794</v>
      </c>
      <c r="F42" s="3">
        <v>9.2964611316667316</v>
      </c>
      <c r="G42" s="3">
        <v>97.134812273233692</v>
      </c>
      <c r="H42" s="3">
        <v>11.264563696</v>
      </c>
      <c r="I42" s="3">
        <v>11.196328011666729</v>
      </c>
      <c r="J42" s="3">
        <v>126.1217500487289</v>
      </c>
      <c r="L42" s="3">
        <v>11</v>
      </c>
      <c r="M42" s="3">
        <f t="shared" si="12"/>
        <v>45.058254783999999</v>
      </c>
      <c r="N42" s="3">
        <f t="shared" si="13"/>
        <v>33.588984035000188</v>
      </c>
      <c r="O42" s="3">
        <f t="shared" si="14"/>
        <v>1513.4610005847469</v>
      </c>
      <c r="P42" s="3">
        <v>1</v>
      </c>
      <c r="R42" s="3">
        <v>11</v>
      </c>
      <c r="S42" s="3">
        <f t="shared" si="15"/>
        <v>135.17476435200001</v>
      </c>
      <c r="T42" s="3">
        <f t="shared" si="16"/>
        <v>11.196328011666729</v>
      </c>
      <c r="U42" s="3">
        <f t="shared" si="17"/>
        <v>1513.4610005847469</v>
      </c>
      <c r="V42" s="3">
        <v>1</v>
      </c>
      <c r="X42" s="3">
        <v>11</v>
      </c>
      <c r="Y42" s="3">
        <f t="shared" si="18"/>
        <v>67.587382176000006</v>
      </c>
      <c r="Z42" s="3">
        <f t="shared" si="19"/>
        <v>22.392656023333458</v>
      </c>
      <c r="AA42" s="3">
        <f t="shared" si="20"/>
        <v>1513.4610005847469</v>
      </c>
      <c r="AB42" s="3">
        <v>1</v>
      </c>
      <c r="AD42" s="3">
        <v>11</v>
      </c>
      <c r="AE42" s="3">
        <f t="shared" si="21"/>
        <v>67.587382176000006</v>
      </c>
      <c r="AF42" s="3">
        <f t="shared" si="22"/>
        <v>22.392656023333458</v>
      </c>
      <c r="AG42" s="3">
        <f t="shared" si="23"/>
        <v>1513.4610005847469</v>
      </c>
      <c r="AH42" s="3">
        <v>1</v>
      </c>
    </row>
    <row r="43" spans="1:34" x14ac:dyDescent="0.3">
      <c r="A43" s="3">
        <v>12</v>
      </c>
      <c r="B43" s="3">
        <v>30.88</v>
      </c>
      <c r="C43" s="3">
        <v>849.35</v>
      </c>
      <c r="E43" s="3">
        <v>10.3237302</v>
      </c>
      <c r="F43" s="3">
        <v>9.2518704568633652</v>
      </c>
      <c r="G43" s="3">
        <v>95.513814442008126</v>
      </c>
      <c r="H43" s="3">
        <v>11.129964368</v>
      </c>
      <c r="I43" s="3">
        <v>11.145205496863371</v>
      </c>
      <c r="J43" s="3">
        <v>124.04574005412709</v>
      </c>
      <c r="L43" s="3">
        <v>12</v>
      </c>
      <c r="M43" s="3">
        <f t="shared" si="12"/>
        <v>44.519857471999998</v>
      </c>
      <c r="N43" s="3">
        <f t="shared" si="13"/>
        <v>33.435616490590114</v>
      </c>
      <c r="O43" s="3">
        <f t="shared" si="14"/>
        <v>1488.5488806495246</v>
      </c>
      <c r="P43" s="3">
        <v>1</v>
      </c>
      <c r="R43" s="3">
        <v>12</v>
      </c>
      <c r="S43" s="3">
        <f t="shared" si="15"/>
        <v>133.55957241599998</v>
      </c>
      <c r="T43" s="3">
        <f t="shared" si="16"/>
        <v>11.145205496863371</v>
      </c>
      <c r="U43" s="3">
        <f t="shared" si="17"/>
        <v>1488.5488806495243</v>
      </c>
      <c r="V43" s="3">
        <v>1</v>
      </c>
      <c r="X43" s="3">
        <v>12</v>
      </c>
      <c r="Y43" s="3">
        <f t="shared" si="18"/>
        <v>66.77978620799999</v>
      </c>
      <c r="Z43" s="3">
        <f t="shared" si="19"/>
        <v>22.290410993726741</v>
      </c>
      <c r="AA43" s="3">
        <f t="shared" si="20"/>
        <v>1488.5488806495243</v>
      </c>
      <c r="AB43" s="3">
        <v>1</v>
      </c>
      <c r="AD43" s="3">
        <v>12</v>
      </c>
      <c r="AE43" s="3">
        <f t="shared" si="21"/>
        <v>66.77978620799999</v>
      </c>
      <c r="AF43" s="3">
        <f t="shared" si="22"/>
        <v>22.290410993726741</v>
      </c>
      <c r="AG43" s="3">
        <f t="shared" si="23"/>
        <v>1488.5488806495243</v>
      </c>
      <c r="AH43" s="3">
        <v>1</v>
      </c>
    </row>
    <row r="44" spans="1:34" x14ac:dyDescent="0.3">
      <c r="A44" s="3">
        <v>13</v>
      </c>
      <c r="B44" s="3">
        <v>30.79</v>
      </c>
      <c r="C44" s="3">
        <v>733.95</v>
      </c>
      <c r="E44" s="3">
        <v>9.1115765999999994</v>
      </c>
      <c r="F44" s="3">
        <v>9.1372761034805947</v>
      </c>
      <c r="G44" s="3">
        <v>83.254991132212965</v>
      </c>
      <c r="H44" s="3">
        <v>9.8231473439999988</v>
      </c>
      <c r="I44" s="3">
        <v>11.0327884234806</v>
      </c>
      <c r="J44" s="3">
        <v>108.3767062990273</v>
      </c>
      <c r="L44" s="3">
        <v>13</v>
      </c>
      <c r="M44" s="3">
        <f t="shared" si="12"/>
        <v>39.292589375999995</v>
      </c>
      <c r="N44" s="3">
        <f t="shared" si="13"/>
        <v>33.098365270441803</v>
      </c>
      <c r="O44" s="3">
        <f t="shared" si="14"/>
        <v>1300.5204755883287</v>
      </c>
      <c r="P44" s="3">
        <v>1</v>
      </c>
      <c r="R44" s="3">
        <v>13</v>
      </c>
      <c r="S44" s="3">
        <f t="shared" si="15"/>
        <v>117.87776812799999</v>
      </c>
      <c r="T44" s="3">
        <f t="shared" si="16"/>
        <v>11.0327884234806</v>
      </c>
      <c r="U44" s="3">
        <f t="shared" si="17"/>
        <v>1300.5204755883287</v>
      </c>
      <c r="V44" s="3">
        <v>1</v>
      </c>
      <c r="X44" s="3">
        <v>13</v>
      </c>
      <c r="Y44" s="3">
        <f t="shared" si="18"/>
        <v>58.938884063999993</v>
      </c>
      <c r="Z44" s="3">
        <f t="shared" si="19"/>
        <v>22.0655768469612</v>
      </c>
      <c r="AA44" s="3">
        <f t="shared" si="20"/>
        <v>1300.5204755883287</v>
      </c>
      <c r="AB44" s="3">
        <v>1</v>
      </c>
      <c r="AD44" s="3">
        <v>13</v>
      </c>
      <c r="AE44" s="3">
        <f t="shared" si="21"/>
        <v>58.938884063999993</v>
      </c>
      <c r="AF44" s="3">
        <f t="shared" si="22"/>
        <v>22.0655768469612</v>
      </c>
      <c r="AG44" s="3">
        <f t="shared" si="23"/>
        <v>1300.5204755883287</v>
      </c>
      <c r="AH44" s="3">
        <v>1</v>
      </c>
    </row>
    <row r="45" spans="1:34" x14ac:dyDescent="0.3">
      <c r="A45" s="3">
        <v>14</v>
      </c>
      <c r="B45" s="3">
        <v>30.42</v>
      </c>
      <c r="C45" s="3">
        <v>586.20000000000005</v>
      </c>
      <c r="E45" s="3">
        <v>7.5583368000000011</v>
      </c>
      <c r="F45" s="3">
        <v>8.9891573386162165</v>
      </c>
      <c r="G45" s="3">
        <v>67.943078713453019</v>
      </c>
      <c r="H45" s="3">
        <v>8.1486069120000018</v>
      </c>
      <c r="I45" s="3">
        <v>10.893620698616219</v>
      </c>
      <c r="J45" s="3">
        <v>88.767832921450392</v>
      </c>
      <c r="L45" s="3">
        <v>14</v>
      </c>
      <c r="M45" s="3">
        <f t="shared" si="12"/>
        <v>32.594427648000007</v>
      </c>
      <c r="N45" s="3">
        <f t="shared" si="13"/>
        <v>32.68086209584866</v>
      </c>
      <c r="O45" s="3">
        <f t="shared" si="14"/>
        <v>1065.2139950574051</v>
      </c>
      <c r="P45" s="3">
        <v>0</v>
      </c>
      <c r="R45" s="3">
        <v>14</v>
      </c>
      <c r="S45" s="3">
        <f t="shared" si="15"/>
        <v>97.783282944000021</v>
      </c>
      <c r="T45" s="3">
        <f t="shared" si="16"/>
        <v>10.893620698616219</v>
      </c>
      <c r="U45" s="3">
        <f t="shared" si="17"/>
        <v>1065.2139950574049</v>
      </c>
      <c r="V45" s="3">
        <v>1</v>
      </c>
      <c r="X45" s="3">
        <v>14</v>
      </c>
      <c r="Y45" s="3">
        <f t="shared" si="18"/>
        <v>48.891641472000011</v>
      </c>
      <c r="Z45" s="3">
        <f t="shared" si="19"/>
        <v>21.787241397232439</v>
      </c>
      <c r="AA45" s="3">
        <f t="shared" si="20"/>
        <v>1065.2139950574049</v>
      </c>
      <c r="AB45" s="3">
        <v>1</v>
      </c>
      <c r="AD45" s="3">
        <v>14</v>
      </c>
      <c r="AE45" s="3">
        <f t="shared" si="21"/>
        <v>48.891641472000011</v>
      </c>
      <c r="AF45" s="3">
        <f t="shared" si="22"/>
        <v>21.787241397232439</v>
      </c>
      <c r="AG45" s="3">
        <f t="shared" si="23"/>
        <v>1065.2139950574049</v>
      </c>
      <c r="AH45" s="3">
        <v>1</v>
      </c>
    </row>
    <row r="46" spans="1:34" x14ac:dyDescent="0.3">
      <c r="A46" s="3">
        <v>15</v>
      </c>
      <c r="B46" s="3">
        <v>29.87</v>
      </c>
      <c r="C46" s="3">
        <v>397.81</v>
      </c>
      <c r="E46" s="3">
        <v>5.5774698000000003</v>
      </c>
      <c r="F46" s="3">
        <v>8.7239874695698703</v>
      </c>
      <c r="G46" s="3">
        <v>48.65777664710437</v>
      </c>
      <c r="H46" s="3">
        <v>6.0130436319999996</v>
      </c>
      <c r="I46" s="3">
        <v>10.64175642956987</v>
      </c>
      <c r="J46" s="3">
        <v>63.989345732120142</v>
      </c>
      <c r="L46" s="3">
        <v>15</v>
      </c>
      <c r="M46" s="3">
        <f t="shared" si="12"/>
        <v>24.052174527999998</v>
      </c>
      <c r="N46" s="3">
        <f t="shared" si="13"/>
        <v>31.925269288709611</v>
      </c>
      <c r="O46" s="3">
        <f t="shared" si="14"/>
        <v>767.87214878544194</v>
      </c>
      <c r="P46" s="3">
        <v>0</v>
      </c>
      <c r="R46" s="3">
        <v>15</v>
      </c>
      <c r="S46" s="3">
        <f t="shared" si="15"/>
        <v>72.156523583999999</v>
      </c>
      <c r="T46" s="3">
        <f t="shared" si="16"/>
        <v>10.64175642956987</v>
      </c>
      <c r="U46" s="3">
        <f t="shared" si="17"/>
        <v>767.87214878544194</v>
      </c>
      <c r="V46" s="3">
        <v>0</v>
      </c>
      <c r="X46" s="3">
        <v>15</v>
      </c>
      <c r="Y46" s="3">
        <f t="shared" si="18"/>
        <v>36.078261791999999</v>
      </c>
      <c r="Z46" s="3">
        <f t="shared" si="19"/>
        <v>21.283512859139741</v>
      </c>
      <c r="AA46" s="3">
        <f t="shared" si="20"/>
        <v>767.87214878544194</v>
      </c>
      <c r="AB46" s="3">
        <v>1</v>
      </c>
      <c r="AD46" s="3">
        <v>15</v>
      </c>
      <c r="AE46" s="3">
        <f t="shared" si="21"/>
        <v>36.078261791999999</v>
      </c>
      <c r="AF46" s="3">
        <f t="shared" si="22"/>
        <v>21.283512859139741</v>
      </c>
      <c r="AG46" s="3">
        <f t="shared" si="23"/>
        <v>767.87214878544194</v>
      </c>
      <c r="AH46" s="3">
        <v>1</v>
      </c>
    </row>
    <row r="47" spans="1:34" x14ac:dyDescent="0.3">
      <c r="A47" s="3">
        <v>16</v>
      </c>
      <c r="B47" s="3">
        <v>29.17</v>
      </c>
      <c r="C47" s="3">
        <v>192.63</v>
      </c>
      <c r="E47" s="3">
        <v>3.4195517999999998</v>
      </c>
      <c r="F47" s="3">
        <v>8.1902073091972767</v>
      </c>
      <c r="G47" s="3">
        <v>28.006838146538701</v>
      </c>
      <c r="H47" s="3">
        <v>3.6866025119999999</v>
      </c>
      <c r="I47" s="3">
        <v>10.124910669197281</v>
      </c>
      <c r="J47" s="3">
        <v>37.326521106838292</v>
      </c>
      <c r="L47" s="3">
        <v>16</v>
      </c>
      <c r="M47" s="3">
        <f t="shared" si="12"/>
        <v>14.746410048</v>
      </c>
      <c r="N47" s="3">
        <f t="shared" si="13"/>
        <v>30.374732007591842</v>
      </c>
      <c r="O47" s="3">
        <f t="shared" si="14"/>
        <v>447.91825328205954</v>
      </c>
      <c r="P47" s="3">
        <v>0</v>
      </c>
      <c r="R47" s="3">
        <v>16</v>
      </c>
      <c r="S47" s="3">
        <f t="shared" si="15"/>
        <v>44.239230143999997</v>
      </c>
      <c r="T47" s="3">
        <f t="shared" si="16"/>
        <v>10.124910669197281</v>
      </c>
      <c r="U47" s="3">
        <f t="shared" si="17"/>
        <v>447.91825328205954</v>
      </c>
      <c r="V47" s="3">
        <v>0</v>
      </c>
      <c r="X47" s="3">
        <v>16</v>
      </c>
      <c r="Y47" s="3">
        <f t="shared" si="18"/>
        <v>22.119615071999998</v>
      </c>
      <c r="Z47" s="3">
        <f t="shared" si="19"/>
        <v>20.249821338394561</v>
      </c>
      <c r="AA47" s="3">
        <f t="shared" si="20"/>
        <v>447.91825328205954</v>
      </c>
      <c r="AB47" s="3">
        <v>1</v>
      </c>
      <c r="AD47" s="3">
        <v>16</v>
      </c>
      <c r="AE47" s="3">
        <f t="shared" si="21"/>
        <v>22.119615071999998</v>
      </c>
      <c r="AF47" s="3">
        <f t="shared" si="22"/>
        <v>20.249821338394561</v>
      </c>
      <c r="AG47" s="3">
        <f t="shared" si="23"/>
        <v>447.91825328205954</v>
      </c>
      <c r="AH47" s="3">
        <v>1</v>
      </c>
    </row>
    <row r="48" spans="1:34" x14ac:dyDescent="0.3">
      <c r="A48" s="3">
        <v>17</v>
      </c>
      <c r="B48" s="3">
        <v>28.38</v>
      </c>
      <c r="C48" s="3">
        <v>44.95</v>
      </c>
      <c r="E48" s="3">
        <v>1.8649302000000001</v>
      </c>
      <c r="F48" s="3">
        <v>7.0486097046452869</v>
      </c>
      <c r="G48" s="3">
        <v>13.145165106206081</v>
      </c>
      <c r="H48" s="3">
        <v>2.0105723680000001</v>
      </c>
      <c r="I48" s="3">
        <v>9.002424744645289</v>
      </c>
      <c r="J48" s="3">
        <v>18.100026436583271</v>
      </c>
      <c r="L48" s="3">
        <v>17</v>
      </c>
      <c r="M48" s="3">
        <f t="shared" si="12"/>
        <v>8.0422894720000002</v>
      </c>
      <c r="N48" s="3">
        <f t="shared" si="13"/>
        <v>27.007274233935867</v>
      </c>
      <c r="O48" s="3">
        <f t="shared" si="14"/>
        <v>217.2003172389993</v>
      </c>
      <c r="P48" s="3">
        <v>0</v>
      </c>
      <c r="R48" s="3">
        <v>17</v>
      </c>
      <c r="S48" s="3">
        <f t="shared" si="15"/>
        <v>24.126868416000001</v>
      </c>
      <c r="T48" s="3">
        <f t="shared" si="16"/>
        <v>9.002424744645289</v>
      </c>
      <c r="U48" s="3">
        <f t="shared" si="17"/>
        <v>217.2003172389993</v>
      </c>
      <c r="V48" s="3">
        <v>0</v>
      </c>
      <c r="X48" s="3">
        <v>17</v>
      </c>
      <c r="Y48" s="3">
        <f t="shared" si="18"/>
        <v>12.063434208</v>
      </c>
      <c r="Z48" s="3">
        <f t="shared" si="19"/>
        <v>18.004849489290578</v>
      </c>
      <c r="AA48" s="3">
        <f t="shared" si="20"/>
        <v>217.2003172389993</v>
      </c>
      <c r="AB48" s="3">
        <v>1</v>
      </c>
      <c r="AD48" s="3">
        <v>17</v>
      </c>
      <c r="AE48" s="3">
        <f t="shared" si="21"/>
        <v>12.063434208</v>
      </c>
      <c r="AF48" s="3">
        <f t="shared" si="22"/>
        <v>18.004849489290578</v>
      </c>
      <c r="AG48" s="3">
        <f t="shared" si="23"/>
        <v>217.2003172389993</v>
      </c>
      <c r="AH48" s="3">
        <v>1</v>
      </c>
    </row>
    <row r="49" spans="1:34" x14ac:dyDescent="0.3">
      <c r="A49" s="3">
        <v>18</v>
      </c>
      <c r="B49" s="3">
        <v>27.73</v>
      </c>
      <c r="C49" s="3">
        <v>0</v>
      </c>
      <c r="E49" s="3">
        <v>1.3896792</v>
      </c>
      <c r="F49" s="3" t="s">
        <v>20</v>
      </c>
      <c r="G49" s="3" t="s">
        <v>20</v>
      </c>
      <c r="H49" s="3">
        <v>1.4982065280000001</v>
      </c>
      <c r="I49" s="3" t="s">
        <v>20</v>
      </c>
      <c r="J49" s="3" t="s">
        <v>20</v>
      </c>
      <c r="L49" s="3">
        <v>18</v>
      </c>
      <c r="M49" s="3">
        <f t="shared" si="12"/>
        <v>5.9928261120000004</v>
      </c>
      <c r="N49" s="3" t="e">
        <f t="shared" si="13"/>
        <v>#VALUE!</v>
      </c>
      <c r="O49" s="3" t="e">
        <f t="shared" si="14"/>
        <v>#VALUE!</v>
      </c>
      <c r="P49" s="3">
        <v>0</v>
      </c>
      <c r="R49" s="3">
        <v>18</v>
      </c>
      <c r="S49" s="3">
        <f t="shared" si="15"/>
        <v>17.978478336000002</v>
      </c>
      <c r="T49" s="3" t="e">
        <f t="shared" si="16"/>
        <v>#VALUE!</v>
      </c>
      <c r="U49" s="3" t="e">
        <f t="shared" si="17"/>
        <v>#VALUE!</v>
      </c>
      <c r="V49" s="3">
        <v>0</v>
      </c>
      <c r="X49" s="3">
        <v>18</v>
      </c>
      <c r="Y49" s="3">
        <f t="shared" si="18"/>
        <v>8.989239168000001</v>
      </c>
      <c r="Z49" s="3" t="e">
        <f t="shared" si="19"/>
        <v>#VALUE!</v>
      </c>
      <c r="AA49" s="3" t="e">
        <f t="shared" si="20"/>
        <v>#VALUE!</v>
      </c>
      <c r="AB49" s="3">
        <v>0</v>
      </c>
      <c r="AD49" s="3">
        <v>18</v>
      </c>
      <c r="AE49" s="3">
        <f t="shared" si="21"/>
        <v>8.989239168000001</v>
      </c>
      <c r="AF49" s="3" t="e">
        <f t="shared" si="22"/>
        <v>#VALUE!</v>
      </c>
      <c r="AG49" s="3" t="e">
        <f t="shared" si="23"/>
        <v>#VALUE!</v>
      </c>
      <c r="AH49" s="3">
        <v>0</v>
      </c>
    </row>
    <row r="50" spans="1:34" x14ac:dyDescent="0.3">
      <c r="A50" s="3">
        <v>19</v>
      </c>
      <c r="B50" s="3">
        <v>27.52</v>
      </c>
      <c r="C50" s="3">
        <v>0</v>
      </c>
      <c r="E50" s="3">
        <v>1.3886208</v>
      </c>
      <c r="F50" s="3" t="s">
        <v>20</v>
      </c>
      <c r="G50" s="3" t="s">
        <v>20</v>
      </c>
      <c r="H50" s="3">
        <v>1.4970654720000001</v>
      </c>
      <c r="I50" s="3" t="s">
        <v>20</v>
      </c>
      <c r="J50" s="3" t="s">
        <v>20</v>
      </c>
      <c r="L50" s="3">
        <v>19</v>
      </c>
      <c r="M50" s="3">
        <f t="shared" si="12"/>
        <v>5.9882618880000003</v>
      </c>
      <c r="N50" s="3" t="e">
        <f t="shared" si="13"/>
        <v>#VALUE!</v>
      </c>
      <c r="O50" s="3" t="e">
        <f t="shared" si="14"/>
        <v>#VALUE!</v>
      </c>
      <c r="P50" s="3">
        <v>0</v>
      </c>
      <c r="R50" s="3">
        <v>19</v>
      </c>
      <c r="S50" s="3">
        <f t="shared" si="15"/>
        <v>17.964785664000001</v>
      </c>
      <c r="T50" s="3" t="e">
        <f t="shared" si="16"/>
        <v>#VALUE!</v>
      </c>
      <c r="U50" s="3" t="e">
        <f t="shared" si="17"/>
        <v>#VALUE!</v>
      </c>
      <c r="V50" s="3">
        <v>0</v>
      </c>
      <c r="X50" s="3">
        <v>19</v>
      </c>
      <c r="Y50" s="3">
        <f t="shared" si="18"/>
        <v>8.9823928320000004</v>
      </c>
      <c r="Z50" s="3" t="e">
        <f t="shared" si="19"/>
        <v>#VALUE!</v>
      </c>
      <c r="AA50" s="3" t="e">
        <f t="shared" si="20"/>
        <v>#VALUE!</v>
      </c>
      <c r="AB50" s="3">
        <v>0</v>
      </c>
      <c r="AD50" s="3">
        <v>19</v>
      </c>
      <c r="AE50" s="3">
        <f t="shared" si="21"/>
        <v>8.9823928320000004</v>
      </c>
      <c r="AF50" s="3" t="e">
        <f t="shared" si="22"/>
        <v>#VALUE!</v>
      </c>
      <c r="AG50" s="3" t="e">
        <f t="shared" si="23"/>
        <v>#VALUE!</v>
      </c>
      <c r="AH50" s="3">
        <v>0</v>
      </c>
    </row>
    <row r="51" spans="1:34" x14ac:dyDescent="0.3">
      <c r="A51" s="3">
        <v>20</v>
      </c>
      <c r="B51" s="3">
        <v>27.41</v>
      </c>
      <c r="C51" s="3">
        <v>0</v>
      </c>
      <c r="E51" s="3">
        <v>1.3880664</v>
      </c>
      <c r="F51" s="3" t="s">
        <v>20</v>
      </c>
      <c r="G51" s="3" t="s">
        <v>20</v>
      </c>
      <c r="H51" s="3">
        <v>1.496467776</v>
      </c>
      <c r="I51" s="3" t="s">
        <v>20</v>
      </c>
      <c r="J51" s="3" t="s">
        <v>20</v>
      </c>
      <c r="L51" s="3">
        <v>20</v>
      </c>
      <c r="M51" s="3">
        <f t="shared" si="12"/>
        <v>5.9858711040000001</v>
      </c>
      <c r="N51" s="3" t="e">
        <f t="shared" si="13"/>
        <v>#VALUE!</v>
      </c>
      <c r="O51" s="3" t="e">
        <f t="shared" si="14"/>
        <v>#VALUE!</v>
      </c>
      <c r="P51" s="3">
        <v>0</v>
      </c>
      <c r="R51" s="3">
        <v>20</v>
      </c>
      <c r="S51" s="3">
        <f t="shared" si="15"/>
        <v>17.957613311999999</v>
      </c>
      <c r="T51" s="3" t="e">
        <f t="shared" si="16"/>
        <v>#VALUE!</v>
      </c>
      <c r="U51" s="3" t="e">
        <f t="shared" si="17"/>
        <v>#VALUE!</v>
      </c>
      <c r="V51" s="3">
        <v>0</v>
      </c>
      <c r="X51" s="3">
        <v>20</v>
      </c>
      <c r="Y51" s="3">
        <f t="shared" si="18"/>
        <v>8.9788066559999997</v>
      </c>
      <c r="Z51" s="3" t="e">
        <f t="shared" si="19"/>
        <v>#VALUE!</v>
      </c>
      <c r="AA51" s="3" t="e">
        <f t="shared" si="20"/>
        <v>#VALUE!</v>
      </c>
      <c r="AB51" s="3">
        <v>0</v>
      </c>
      <c r="AD51" s="3">
        <v>20</v>
      </c>
      <c r="AE51" s="3">
        <f t="shared" si="21"/>
        <v>8.9788066559999997</v>
      </c>
      <c r="AF51" s="3" t="e">
        <f t="shared" si="22"/>
        <v>#VALUE!</v>
      </c>
      <c r="AG51" s="3" t="e">
        <f t="shared" si="23"/>
        <v>#VALUE!</v>
      </c>
      <c r="AH51" s="3">
        <v>0</v>
      </c>
    </row>
    <row r="52" spans="1:34" x14ac:dyDescent="0.3">
      <c r="A52" s="3">
        <v>21</v>
      </c>
      <c r="B52" s="3">
        <v>27.37</v>
      </c>
      <c r="C52" s="3">
        <v>0</v>
      </c>
      <c r="E52" s="3">
        <v>1.3878648</v>
      </c>
      <c r="F52" s="3" t="s">
        <v>20</v>
      </c>
      <c r="G52" s="3" t="s">
        <v>20</v>
      </c>
      <c r="H52" s="3">
        <v>1.4962504320000001</v>
      </c>
      <c r="I52" s="3" t="s">
        <v>20</v>
      </c>
      <c r="J52" s="3" t="s">
        <v>20</v>
      </c>
      <c r="L52" s="3">
        <v>21</v>
      </c>
      <c r="M52" s="3">
        <f t="shared" si="12"/>
        <v>5.9850017280000003</v>
      </c>
      <c r="N52" s="3" t="e">
        <f t="shared" si="13"/>
        <v>#VALUE!</v>
      </c>
      <c r="O52" s="3" t="e">
        <f t="shared" si="14"/>
        <v>#VALUE!</v>
      </c>
      <c r="P52" s="3">
        <v>0</v>
      </c>
      <c r="R52" s="3">
        <v>21</v>
      </c>
      <c r="S52" s="3">
        <f t="shared" si="15"/>
        <v>17.955005184000001</v>
      </c>
      <c r="T52" s="3" t="e">
        <f t="shared" si="16"/>
        <v>#VALUE!</v>
      </c>
      <c r="U52" s="3" t="e">
        <f t="shared" si="17"/>
        <v>#VALUE!</v>
      </c>
      <c r="V52" s="3">
        <v>0</v>
      </c>
      <c r="X52" s="3">
        <v>21</v>
      </c>
      <c r="Y52" s="3">
        <f t="shared" si="18"/>
        <v>8.9775025920000004</v>
      </c>
      <c r="Z52" s="3" t="e">
        <f t="shared" si="19"/>
        <v>#VALUE!</v>
      </c>
      <c r="AA52" s="3" t="e">
        <f t="shared" si="20"/>
        <v>#VALUE!</v>
      </c>
      <c r="AB52" s="3">
        <v>0</v>
      </c>
      <c r="AD52" s="3">
        <v>21</v>
      </c>
      <c r="AE52" s="3">
        <f t="shared" si="21"/>
        <v>8.9775025920000004</v>
      </c>
      <c r="AF52" s="3" t="e">
        <f t="shared" si="22"/>
        <v>#VALUE!</v>
      </c>
      <c r="AG52" s="3" t="e">
        <f t="shared" si="23"/>
        <v>#VALUE!</v>
      </c>
      <c r="AH52" s="3">
        <v>0</v>
      </c>
    </row>
    <row r="53" spans="1:34" x14ac:dyDescent="0.3">
      <c r="A53" s="3">
        <v>22</v>
      </c>
      <c r="B53" s="3">
        <v>27.3</v>
      </c>
      <c r="C53" s="3">
        <v>0</v>
      </c>
      <c r="E53" s="3">
        <v>1.3875120000000001</v>
      </c>
      <c r="F53" s="3" t="s">
        <v>20</v>
      </c>
      <c r="G53" s="3" t="s">
        <v>20</v>
      </c>
      <c r="H53" s="3">
        <v>1.49587008</v>
      </c>
      <c r="I53" s="3" t="s">
        <v>20</v>
      </c>
      <c r="J53" s="3" t="s">
        <v>20</v>
      </c>
      <c r="L53" s="3">
        <v>22</v>
      </c>
      <c r="M53" s="3">
        <f t="shared" si="12"/>
        <v>5.98348032</v>
      </c>
      <c r="N53" s="3" t="e">
        <f t="shared" si="13"/>
        <v>#VALUE!</v>
      </c>
      <c r="O53" s="3" t="e">
        <f t="shared" si="14"/>
        <v>#VALUE!</v>
      </c>
      <c r="P53" s="3">
        <v>0</v>
      </c>
      <c r="R53" s="3">
        <v>22</v>
      </c>
      <c r="S53" s="3">
        <f t="shared" si="15"/>
        <v>17.950440960000002</v>
      </c>
      <c r="T53" s="3" t="e">
        <f t="shared" si="16"/>
        <v>#VALUE!</v>
      </c>
      <c r="U53" s="3" t="e">
        <f t="shared" si="17"/>
        <v>#VALUE!</v>
      </c>
      <c r="V53" s="3">
        <v>0</v>
      </c>
      <c r="X53" s="3">
        <v>22</v>
      </c>
      <c r="Y53" s="3">
        <f t="shared" si="18"/>
        <v>8.9752204800000008</v>
      </c>
      <c r="Z53" s="3" t="e">
        <f t="shared" si="19"/>
        <v>#VALUE!</v>
      </c>
      <c r="AA53" s="3" t="e">
        <f t="shared" si="20"/>
        <v>#VALUE!</v>
      </c>
      <c r="AB53" s="3">
        <v>0</v>
      </c>
      <c r="AD53" s="3">
        <v>22</v>
      </c>
      <c r="AE53" s="3">
        <f t="shared" si="21"/>
        <v>8.9752204800000008</v>
      </c>
      <c r="AF53" s="3" t="e">
        <f t="shared" si="22"/>
        <v>#VALUE!</v>
      </c>
      <c r="AG53" s="3" t="e">
        <f t="shared" si="23"/>
        <v>#VALUE!</v>
      </c>
      <c r="AH53" s="3">
        <v>0</v>
      </c>
    </row>
    <row r="54" spans="1:34" x14ac:dyDescent="0.3">
      <c r="A54" s="3">
        <v>23</v>
      </c>
      <c r="B54" s="3">
        <v>27.2</v>
      </c>
      <c r="C54" s="3">
        <v>0</v>
      </c>
      <c r="E54" s="3">
        <v>1.387008</v>
      </c>
      <c r="F54" s="3" t="s">
        <v>20</v>
      </c>
      <c r="G54" s="3" t="s">
        <v>20</v>
      </c>
      <c r="H54" s="3">
        <v>1.49532672</v>
      </c>
      <c r="I54" s="3" t="s">
        <v>20</v>
      </c>
      <c r="J54" s="3" t="s">
        <v>20</v>
      </c>
      <c r="L54" s="3">
        <v>23</v>
      </c>
      <c r="M54" s="3">
        <f t="shared" si="12"/>
        <v>5.98130688</v>
      </c>
      <c r="N54" s="3" t="e">
        <f t="shared" si="13"/>
        <v>#VALUE!</v>
      </c>
      <c r="O54" s="3" t="e">
        <f t="shared" si="14"/>
        <v>#VALUE!</v>
      </c>
      <c r="P54" s="3">
        <v>0</v>
      </c>
      <c r="R54" s="3">
        <v>23</v>
      </c>
      <c r="S54" s="3">
        <f t="shared" si="15"/>
        <v>17.943920640000002</v>
      </c>
      <c r="T54" s="3" t="e">
        <f t="shared" si="16"/>
        <v>#VALUE!</v>
      </c>
      <c r="U54" s="3" t="e">
        <f t="shared" si="17"/>
        <v>#VALUE!</v>
      </c>
      <c r="V54" s="3">
        <v>0</v>
      </c>
      <c r="X54" s="3">
        <v>23</v>
      </c>
      <c r="Y54" s="3">
        <f t="shared" si="18"/>
        <v>8.9719603200000009</v>
      </c>
      <c r="Z54" s="3" t="e">
        <f t="shared" si="19"/>
        <v>#VALUE!</v>
      </c>
      <c r="AA54" s="3" t="e">
        <f t="shared" si="20"/>
        <v>#VALUE!</v>
      </c>
      <c r="AB54" s="3">
        <v>0</v>
      </c>
      <c r="AD54" s="3">
        <v>23</v>
      </c>
      <c r="AE54" s="3">
        <f t="shared" si="21"/>
        <v>8.9719603200000009</v>
      </c>
      <c r="AF54" s="3" t="e">
        <f t="shared" si="22"/>
        <v>#VALUE!</v>
      </c>
      <c r="AG54" s="3" t="e">
        <f t="shared" si="23"/>
        <v>#VALUE!</v>
      </c>
      <c r="AH54" s="3">
        <v>0</v>
      </c>
    </row>
  </sheetData>
  <mergeCells count="11">
    <mergeCell ref="A1:C1"/>
    <mergeCell ref="L1:P1"/>
    <mergeCell ref="R1:V1"/>
    <mergeCell ref="X1:AB1"/>
    <mergeCell ref="AD1:AH1"/>
    <mergeCell ref="A29:C29"/>
    <mergeCell ref="AJ9:AL9"/>
    <mergeCell ref="AD29:AH29"/>
    <mergeCell ref="X29:AB29"/>
    <mergeCell ref="R29:V29"/>
    <mergeCell ref="L29:P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LOZANO MOYA</cp:lastModifiedBy>
  <dcterms:created xsi:type="dcterms:W3CDTF">2023-10-29T00:39:25Z</dcterms:created>
  <dcterms:modified xsi:type="dcterms:W3CDTF">2024-08-27T16:42:31Z</dcterms:modified>
</cp:coreProperties>
</file>