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n\Downloads\"/>
    </mc:Choice>
  </mc:AlternateContent>
  <xr:revisionPtr revIDLastSave="0" documentId="13_ncr:1_{D4CC969F-8CAE-4A26-8F2A-FD45EB78309B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Tareas" sheetId="1" r:id="rId1"/>
    <sheet name="Sprint1" sheetId="2" r:id="rId2"/>
    <sheet name="Sprint2" sheetId="3" r:id="rId3"/>
    <sheet name="Sprint3" sheetId="4" r:id="rId4"/>
    <sheet name="Sprint4" sheetId="5" r:id="rId5"/>
    <sheet name="Sprin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hXh63QWp9FHWRFwWbyKG1IH6eqQg=="/>
    </ext>
  </extLst>
</workbook>
</file>

<file path=xl/calcChain.xml><?xml version="1.0" encoding="utf-8"?>
<calcChain xmlns="http://schemas.openxmlformats.org/spreadsheetml/2006/main">
  <c r="I25" i="2" l="1"/>
  <c r="O21" i="6"/>
  <c r="O22" i="6"/>
  <c r="O23" i="6"/>
  <c r="O24" i="6"/>
  <c r="O20" i="6"/>
  <c r="J21" i="5"/>
  <c r="J22" i="5"/>
  <c r="J23" i="5"/>
  <c r="J20" i="5"/>
  <c r="J19" i="4"/>
  <c r="J20" i="4"/>
  <c r="J21" i="4"/>
  <c r="J22" i="4"/>
  <c r="J18" i="4"/>
  <c r="J21" i="3"/>
  <c r="J22" i="3"/>
  <c r="J23" i="3"/>
  <c r="J24" i="3"/>
  <c r="J25" i="3"/>
  <c r="J26" i="3"/>
  <c r="J20" i="3"/>
  <c r="B27" i="3"/>
  <c r="C27" i="3" s="1"/>
  <c r="D27" i="3" s="1"/>
  <c r="E27" i="3" s="1"/>
  <c r="F27" i="3" s="1"/>
  <c r="G27" i="3" s="1"/>
  <c r="H27" i="3" s="1"/>
  <c r="I27" i="3" s="1"/>
  <c r="J21" i="2"/>
  <c r="J22" i="2"/>
  <c r="J23" i="2"/>
  <c r="J20" i="2"/>
  <c r="B25" i="6" l="1"/>
  <c r="B26" i="6" s="1"/>
  <c r="C26" i="6" s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B24" i="5"/>
  <c r="B25" i="5" s="1"/>
  <c r="C25" i="5" s="1"/>
  <c r="D25" i="5" s="1"/>
  <c r="E25" i="5" s="1"/>
  <c r="F25" i="5" s="1"/>
  <c r="G25" i="5" s="1"/>
  <c r="H25" i="5" s="1"/>
  <c r="I25" i="5" s="1"/>
  <c r="B23" i="4"/>
  <c r="B28" i="3"/>
  <c r="C28" i="3" s="1"/>
  <c r="D28" i="3" s="1"/>
  <c r="E28" i="3" s="1"/>
  <c r="F28" i="3" s="1"/>
  <c r="G28" i="3" s="1"/>
  <c r="H28" i="3" s="1"/>
  <c r="I28" i="3" s="1"/>
  <c r="B24" i="2"/>
  <c r="B25" i="2" s="1"/>
  <c r="C24" i="5" l="1"/>
  <c r="D24" i="5" s="1"/>
  <c r="E24" i="5" s="1"/>
  <c r="F24" i="5" s="1"/>
  <c r="G24" i="5" s="1"/>
  <c r="H24" i="5" s="1"/>
  <c r="I24" i="5" s="1"/>
  <c r="B24" i="4"/>
  <c r="C24" i="4" s="1"/>
  <c r="C23" i="4"/>
  <c r="D23" i="4" s="1"/>
  <c r="E23" i="4" s="1"/>
  <c r="F23" i="4" s="1"/>
  <c r="G23" i="4" s="1"/>
  <c r="H23" i="4" s="1"/>
  <c r="I23" i="4" s="1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C24" i="2"/>
  <c r="D24" i="2" s="1"/>
  <c r="E24" i="2" s="1"/>
  <c r="F24" i="2" s="1"/>
  <c r="G24" i="2" s="1"/>
  <c r="H24" i="2" s="1"/>
  <c r="I24" i="2" s="1"/>
  <c r="C25" i="2"/>
  <c r="D25" i="2" s="1"/>
  <c r="E25" i="2" s="1"/>
  <c r="F25" i="2" s="1"/>
  <c r="G25" i="2" s="1"/>
  <c r="H25" i="2" s="1"/>
  <c r="D24" i="4" l="1"/>
  <c r="E24" i="4" s="1"/>
  <c r="F24" i="4" s="1"/>
  <c r="G24" i="4" s="1"/>
  <c r="H24" i="4" s="1"/>
  <c r="I24" i="4" s="1"/>
</calcChain>
</file>

<file path=xl/sharedStrings.xml><?xml version="1.0" encoding="utf-8"?>
<sst xmlns="http://schemas.openxmlformats.org/spreadsheetml/2006/main" count="347" uniqueCount="120">
  <si>
    <t>Sección</t>
  </si>
  <si>
    <t>Nombre</t>
  </si>
  <si>
    <t>Encargado</t>
  </si>
  <si>
    <t>Calificación</t>
  </si>
  <si>
    <t>Comentarios</t>
  </si>
  <si>
    <t>Portada</t>
  </si>
  <si>
    <t>Sebastián González</t>
  </si>
  <si>
    <t>Historial de cambios</t>
  </si>
  <si>
    <t>Todos</t>
  </si>
  <si>
    <t>Resumen</t>
  </si>
  <si>
    <t>Juan Orozco</t>
  </si>
  <si>
    <t>Tabla de contenidos</t>
  </si>
  <si>
    <t>Diego Barajas</t>
  </si>
  <si>
    <t>Lista de figuras</t>
  </si>
  <si>
    <t>Lista de tablas</t>
  </si>
  <si>
    <t>Introducción</t>
  </si>
  <si>
    <t>Sebastián González, Diego Barajas y Brandonn Cruz</t>
  </si>
  <si>
    <t>Arquitectura</t>
  </si>
  <si>
    <t>7.1</t>
  </si>
  <si>
    <t>Vista lógica del sistema</t>
  </si>
  <si>
    <t>Brandonn Cruz</t>
  </si>
  <si>
    <t>7.2</t>
  </si>
  <si>
    <t>Vista física del sistema</t>
  </si>
  <si>
    <t>Nicolás Miranda</t>
  </si>
  <si>
    <t>7.3</t>
  </si>
  <si>
    <t>Vista de procesos de sistema</t>
  </si>
  <si>
    <t>Diseño detallado</t>
  </si>
  <si>
    <t>8.1</t>
  </si>
  <si>
    <t>Estructura del sistema</t>
  </si>
  <si>
    <t>8.2</t>
  </si>
  <si>
    <t>Comportamiento del sistema</t>
  </si>
  <si>
    <t>8.3</t>
  </si>
  <si>
    <t>Persistencia</t>
  </si>
  <si>
    <t>Sebastián González y Diego Barajas</t>
  </si>
  <si>
    <t>8.4</t>
  </si>
  <si>
    <t>Interfaz de usuario</t>
  </si>
  <si>
    <t>Anexos</t>
  </si>
  <si>
    <t>Diagrama de secuencia</t>
  </si>
  <si>
    <t>Diagrama de despliegue</t>
  </si>
  <si>
    <t>Diagrama de clases</t>
  </si>
  <si>
    <t>Diagrama de paquetes</t>
  </si>
  <si>
    <t>Diagrama entidad-relación</t>
  </si>
  <si>
    <t>Manual de instalación</t>
  </si>
  <si>
    <t>Manual de usuario</t>
  </si>
  <si>
    <t>Plan de pruebas</t>
  </si>
  <si>
    <t>Referencias</t>
  </si>
  <si>
    <t>Prototipo</t>
  </si>
  <si>
    <t>Modificar registro</t>
  </si>
  <si>
    <t>Modificar mostrar planes</t>
  </si>
  <si>
    <t>Términos y condiciones</t>
  </si>
  <si>
    <t>Modificar mostrar dietas</t>
  </si>
  <si>
    <t>Tutorial</t>
  </si>
  <si>
    <t>Mi plan de ejercicios</t>
  </si>
  <si>
    <t>Abandonar plan de ejercicio</t>
  </si>
  <si>
    <t>Modificar gestionar ejercicio</t>
  </si>
  <si>
    <t>Mostrar mi dieta</t>
  </si>
  <si>
    <t>Brandonn Cruz y Nicolás Miranda</t>
  </si>
  <si>
    <t>Seguir dieta</t>
  </si>
  <si>
    <t>Abandonar mi dieta</t>
  </si>
  <si>
    <t>Comenzar ejercicio del dia</t>
  </si>
  <si>
    <t>Sebastián González y Nicolás Miranda</t>
  </si>
  <si>
    <t>Cargar dietas y ejercicios</t>
  </si>
  <si>
    <t>Reporte experto</t>
  </si>
  <si>
    <t>Reporte gerencial</t>
  </si>
  <si>
    <t>Presentación</t>
  </si>
  <si>
    <t>Correcciones SRS</t>
  </si>
  <si>
    <t>Responsable</t>
  </si>
  <si>
    <t>Tareas</t>
  </si>
  <si>
    <t>Fecha de inicio</t>
  </si>
  <si>
    <t>Fecha de finalización</t>
  </si>
  <si>
    <t>Resultado</t>
  </si>
  <si>
    <t>Sebastián Gozález</t>
  </si>
  <si>
    <t>Terminado</t>
  </si>
  <si>
    <t>Comportamiento del sistema y mostrar dietas</t>
  </si>
  <si>
    <t>Vista física</t>
  </si>
  <si>
    <t>Vista lógica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</si>
  <si>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</si>
  <si>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</si>
  <si>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</si>
  <si>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</si>
  <si>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</si>
  <si>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</si>
  <si>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</si>
  <si>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</si>
  <si>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Tarea</t>
  </si>
  <si>
    <t>Interfaz de usuario. términos y condiciones</t>
  </si>
  <si>
    <t>Persistencia, modificar planes de ejercicio y manuales de instalación</t>
  </si>
  <si>
    <t>Horas estimadas</t>
  </si>
  <si>
    <t>Día 1</t>
  </si>
  <si>
    <t>Día 2</t>
  </si>
  <si>
    <t>Día 3</t>
  </si>
  <si>
    <t>Día 4</t>
  </si>
  <si>
    <t>Día 5</t>
  </si>
  <si>
    <t>Día 6</t>
  </si>
  <si>
    <t>Día 7</t>
  </si>
  <si>
    <t>Horas trabajadas</t>
  </si>
  <si>
    <t>Comportamiento sistema</t>
  </si>
  <si>
    <t>Modificar planes de ejercicio</t>
  </si>
  <si>
    <t>Manuales de instalación</t>
  </si>
  <si>
    <t>Mostrar dietas</t>
  </si>
  <si>
    <t>Horas restantes</t>
  </si>
  <si>
    <t>Horas estimadas restantes</t>
  </si>
  <si>
    <t>Horas estimadas restanes</t>
  </si>
  <si>
    <t>Vista de procesos, mostrar mi plan de ejercicio y gestionar ejercicios</t>
  </si>
  <si>
    <t>Mostrar mi dieta, abandonar mi dieta y comenzar ejercicio del dia</t>
  </si>
  <si>
    <t>Vista de procesos</t>
  </si>
  <si>
    <t>Mostrar mi plan de ejercicio</t>
  </si>
  <si>
    <t>Gestionar ejercicios</t>
  </si>
  <si>
    <t>Comenzar ejercicio del día</t>
  </si>
  <si>
    <t>Horas restantes estimadas</t>
  </si>
  <si>
    <t>Juan Gozáles</t>
  </si>
  <si>
    <t>Reportes experto</t>
  </si>
  <si>
    <t>Cargar dietas y ejercicios y reporte gerencial</t>
  </si>
  <si>
    <t>Manuales de usuario</t>
  </si>
  <si>
    <t>Plan de pruebas y reporte gerencial</t>
  </si>
  <si>
    <t>Día 8</t>
  </si>
  <si>
    <t>Día 9</t>
  </si>
  <si>
    <t>Día 10</t>
  </si>
  <si>
    <t>Día 11</t>
  </si>
  <si>
    <t>Día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</si>
</sst>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"/>
    <numFmt numFmtId="166" formatCode="m/d/yyyy"/>
  </numFmts>
  <fonts count="9">
    <font>
      <sz val="11"/>
      <color rgb="FF000000"/>
      <name val="Calibri"/>
    </font>
    <font>
      <sz val="18"/>
      <color rgb="FFFFFFFF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3F3F3F"/>
      <name val="Calibri"/>
      <family val="2"/>
    </font>
    <font>
      <sz val="11"/>
      <color rgb="FF000000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0" fillId="3" borderId="9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164" fontId="0" fillId="3" borderId="1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164" fontId="0" fillId="3" borderId="11" xfId="0" applyNumberFormat="1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164" fontId="0" fillId="3" borderId="15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11" xfId="0" applyNumberFormat="1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164" fontId="0" fillId="0" borderId="17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4" borderId="18" xfId="0" applyFont="1" applyFill="1" applyBorder="1"/>
    <xf numFmtId="0" fontId="4" fillId="4" borderId="18" xfId="0" applyFont="1" applyFill="1" applyBorder="1" applyAlignment="1"/>
    <xf numFmtId="14" fontId="0" fillId="3" borderId="1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2" fontId="0" fillId="0" borderId="19" xfId="0" applyNumberFormat="1" applyFont="1" applyBorder="1"/>
    <xf numFmtId="2" fontId="0" fillId="0" borderId="0" xfId="0" applyNumberFormat="1" applyFont="1"/>
    <xf numFmtId="2" fontId="0" fillId="0" borderId="15" xfId="0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" fontId="0" fillId="0" borderId="20" xfId="0" applyNumberFormat="1" applyFont="1" applyBorder="1"/>
    <xf numFmtId="0" fontId="0" fillId="0" borderId="21" xfId="0" applyFont="1" applyBorder="1"/>
    <xf numFmtId="0" fontId="5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2" fontId="0" fillId="0" borderId="23" xfId="0" applyNumberFormat="1" applyFont="1" applyBorder="1"/>
    <xf numFmtId="2" fontId="0" fillId="0" borderId="21" xfId="0" applyNumberFormat="1" applyFont="1" applyBorder="1"/>
    <xf numFmtId="0" fontId="4" fillId="4" borderId="18" xfId="0" applyFont="1" applyFill="1" applyBorder="1" applyAlignment="1">
      <alignment wrapText="1"/>
    </xf>
    <xf numFmtId="14" fontId="0" fillId="6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65" fontId="0" fillId="6" borderId="1" xfId="0" applyNumberFormat="1" applyFont="1" applyFill="1" applyBorder="1" applyAlignment="1">
      <alignment horizontal="center" vertical="center" wrapText="1"/>
    </xf>
    <xf numFmtId="2" fontId="8" fillId="0" borderId="19" xfId="0" applyNumberFormat="1" applyFont="1" applyBorder="1"/>
    <xf numFmtId="166" fontId="0" fillId="0" borderId="24" xfId="0" applyNumberFormat="1" applyFont="1" applyBorder="1" applyAlignment="1">
      <alignment horizontal="center" vertical="center" wrapText="1"/>
    </xf>
    <xf numFmtId="166" fontId="6" fillId="5" borderId="24" xfId="0" applyNumberFormat="1" applyFont="1" applyFill="1" applyBorder="1" applyAlignment="1">
      <alignment horizontal="center" vertical="center"/>
    </xf>
    <xf numFmtId="166" fontId="0" fillId="6" borderId="24" xfId="0" applyNumberFormat="1" applyFont="1" applyFill="1" applyBorder="1" applyAlignment="1">
      <alignment horizontal="center" vertical="center" wrapText="1"/>
    </xf>
    <xf numFmtId="166" fontId="6" fillId="8" borderId="24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/>
    <xf numFmtId="0" fontId="0" fillId="0" borderId="2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s-CO"/>
              <a:t>Burndown Chart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Sprint1!$A$24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Sprint1!$B$24:$J$24</c:f>
              <c:numCache>
                <c:formatCode>0.00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9.5</c:v>
                </c:pt>
                <c:pt idx="4">
                  <c:v>9.5</c:v>
                </c:pt>
                <c:pt idx="5">
                  <c:v>3.4000000000000004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F-4752-8F3A-E520202FA2C8}"/>
            </c:ext>
          </c:extLst>
        </c:ser>
        <c:ser>
          <c:idx val="1"/>
          <c:order val="1"/>
          <c:tx>
            <c:strRef>
              <c:f>Sprint1!$A$25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Sprint1!$B$25:$J$25</c:f>
              <c:numCache>
                <c:formatCode>0.00</c:formatCode>
                <c:ptCount val="9"/>
                <c:pt idx="0">
                  <c:v>12</c:v>
                </c:pt>
                <c:pt idx="1">
                  <c:v>10.285714285714286</c:v>
                </c:pt>
                <c:pt idx="2">
                  <c:v>8.571428571428573</c:v>
                </c:pt>
                <c:pt idx="3">
                  <c:v>6.8571428571428585</c:v>
                </c:pt>
                <c:pt idx="4">
                  <c:v>5.1428571428571441</c:v>
                </c:pt>
                <c:pt idx="5">
                  <c:v>3.4285714285714297</c:v>
                </c:pt>
                <c:pt idx="6">
                  <c:v>1.7142857142857155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F-4752-8F3A-E520202F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521088"/>
        <c:axId val="708601087"/>
      </c:lineChart>
      <c:catAx>
        <c:axId val="20735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Días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708601087"/>
        <c:crosses val="autoZero"/>
        <c:auto val="1"/>
        <c:lblAlgn val="ctr"/>
        <c:lblOffset val="100"/>
        <c:noMultiLvlLbl val="1"/>
      </c:catAx>
      <c:valAx>
        <c:axId val="7086010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Horas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0735210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s-CO"/>
              <a:t>Burndown Chart Sprint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Sprint2!$A$27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Sprint2!$B$27:$J$27</c:f>
              <c:numCache>
                <c:formatCode>0.00</c:formatCode>
                <c:ptCount val="9"/>
                <c:pt idx="0">
                  <c:v>37.900000000000006</c:v>
                </c:pt>
                <c:pt idx="1">
                  <c:v>37.900000000000006</c:v>
                </c:pt>
                <c:pt idx="2">
                  <c:v>33.900000000000006</c:v>
                </c:pt>
                <c:pt idx="3">
                  <c:v>29.900000000000006</c:v>
                </c:pt>
                <c:pt idx="4">
                  <c:v>25.900000000000006</c:v>
                </c:pt>
                <c:pt idx="5">
                  <c:v>12.700000000000006</c:v>
                </c:pt>
                <c:pt idx="6">
                  <c:v>1.0000000000000053</c:v>
                </c:pt>
                <c:pt idx="7">
                  <c:v>5.3290705182007514E-15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6-43B6-8781-F023B32F22C0}"/>
            </c:ext>
          </c:extLst>
        </c:ser>
        <c:ser>
          <c:idx val="1"/>
          <c:order val="1"/>
          <c:tx>
            <c:strRef>
              <c:f>Sprint2!$A$28</c:f>
              <c:strCache>
                <c:ptCount val="1"/>
                <c:pt idx="0">
                  <c:v>Horas estimadas restanes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Sprint2!$B$28:$J$28</c:f>
              <c:numCache>
                <c:formatCode>0.00</c:formatCode>
                <c:ptCount val="9"/>
                <c:pt idx="0">
                  <c:v>37.900000000000006</c:v>
                </c:pt>
                <c:pt idx="1">
                  <c:v>32.485714285714288</c:v>
                </c:pt>
                <c:pt idx="2">
                  <c:v>27.071428571428573</c:v>
                </c:pt>
                <c:pt idx="3">
                  <c:v>21.657142857142858</c:v>
                </c:pt>
                <c:pt idx="4">
                  <c:v>16.242857142857144</c:v>
                </c:pt>
                <c:pt idx="5">
                  <c:v>10.828571428571429</c:v>
                </c:pt>
                <c:pt idx="6">
                  <c:v>5.4142857142857137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6-43B6-8781-F023B32F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98530"/>
        <c:axId val="162106432"/>
      </c:lineChart>
      <c:catAx>
        <c:axId val="144398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Días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62106432"/>
        <c:crosses val="autoZero"/>
        <c:auto val="1"/>
        <c:lblAlgn val="ctr"/>
        <c:lblOffset val="100"/>
        <c:noMultiLvlLbl val="1"/>
      </c:catAx>
      <c:valAx>
        <c:axId val="1621064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Horas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4439853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s-CO"/>
              <a:t>Burndown Chart Sprint 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Sprint3!$A$23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Sprint3!$B$23:$J$23</c:f>
              <c:numCache>
                <c:formatCode>0.00</c:formatCode>
                <c:ptCount val="9"/>
                <c:pt idx="0">
                  <c:v>14.8</c:v>
                </c:pt>
                <c:pt idx="1">
                  <c:v>14.8</c:v>
                </c:pt>
                <c:pt idx="2">
                  <c:v>11.8</c:v>
                </c:pt>
                <c:pt idx="3">
                  <c:v>9.2000000000000011</c:v>
                </c:pt>
                <c:pt idx="4">
                  <c:v>7.2000000000000011</c:v>
                </c:pt>
                <c:pt idx="5">
                  <c:v>2.0000000000000009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474C-A16D-E2D7EACB9061}"/>
            </c:ext>
          </c:extLst>
        </c:ser>
        <c:ser>
          <c:idx val="1"/>
          <c:order val="1"/>
          <c:tx>
            <c:strRef>
              <c:f>Sprint3!$A$24</c:f>
              <c:strCache>
                <c:ptCount val="1"/>
                <c:pt idx="0">
                  <c:v>Horas restantes estimadas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Sprint3!$B$24:$J$24</c:f>
              <c:numCache>
                <c:formatCode>0.00</c:formatCode>
                <c:ptCount val="9"/>
                <c:pt idx="0">
                  <c:v>14.8</c:v>
                </c:pt>
                <c:pt idx="1">
                  <c:v>12.685714285714287</c:v>
                </c:pt>
                <c:pt idx="2">
                  <c:v>10.571428571428573</c:v>
                </c:pt>
                <c:pt idx="3">
                  <c:v>8.4571428571428591</c:v>
                </c:pt>
                <c:pt idx="4">
                  <c:v>6.3428571428571452</c:v>
                </c:pt>
                <c:pt idx="5">
                  <c:v>4.2285714285714313</c:v>
                </c:pt>
                <c:pt idx="6">
                  <c:v>2.114285714285717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E-474C-A16D-E2D7EACB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44936"/>
        <c:axId val="518986034"/>
      </c:lineChart>
      <c:catAx>
        <c:axId val="2857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Días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518986034"/>
        <c:crosses val="autoZero"/>
        <c:auto val="1"/>
        <c:lblAlgn val="ctr"/>
        <c:lblOffset val="100"/>
        <c:noMultiLvlLbl val="1"/>
      </c:catAx>
      <c:valAx>
        <c:axId val="51898603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Horas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28574493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s-CO"/>
              <a:t>Burndown Chart 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Sprint4!$A$24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Sprint4!$B$24:$J$24</c:f>
              <c:numCache>
                <c:formatCode>0.00</c:formatCode>
                <c:ptCount val="9"/>
                <c:pt idx="0">
                  <c:v>19.8</c:v>
                </c:pt>
                <c:pt idx="1">
                  <c:v>19.8</c:v>
                </c:pt>
                <c:pt idx="2">
                  <c:v>13.8</c:v>
                </c:pt>
                <c:pt idx="3">
                  <c:v>10.8</c:v>
                </c:pt>
                <c:pt idx="4">
                  <c:v>9.6000000000000014</c:v>
                </c:pt>
                <c:pt idx="5">
                  <c:v>3.4000000000000012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4-4D37-802A-D9900FB33E97}"/>
            </c:ext>
          </c:extLst>
        </c:ser>
        <c:ser>
          <c:idx val="1"/>
          <c:order val="1"/>
          <c:tx>
            <c:strRef>
              <c:f>Sprint4!$A$25</c:f>
              <c:strCache>
                <c:ptCount val="1"/>
                <c:pt idx="0">
                  <c:v>Horas restantes estimadas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Sprint4!$B$25:$J$25</c:f>
              <c:numCache>
                <c:formatCode>0.00</c:formatCode>
                <c:ptCount val="9"/>
                <c:pt idx="0">
                  <c:v>19.8</c:v>
                </c:pt>
                <c:pt idx="1">
                  <c:v>16.971428571428572</c:v>
                </c:pt>
                <c:pt idx="2">
                  <c:v>14.142857142857142</c:v>
                </c:pt>
                <c:pt idx="3">
                  <c:v>11.314285714285713</c:v>
                </c:pt>
                <c:pt idx="4">
                  <c:v>8.485714285714284</c:v>
                </c:pt>
                <c:pt idx="5">
                  <c:v>5.6571428571428548</c:v>
                </c:pt>
                <c:pt idx="6">
                  <c:v>2.8285714285714261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4-4D37-802A-D9900FB3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888167"/>
        <c:axId val="561028321"/>
      </c:lineChart>
      <c:catAx>
        <c:axId val="1149888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Días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561028321"/>
        <c:crosses val="autoZero"/>
        <c:auto val="1"/>
        <c:lblAlgn val="ctr"/>
        <c:lblOffset val="100"/>
        <c:noMultiLvlLbl val="1"/>
      </c:catAx>
      <c:valAx>
        <c:axId val="56102832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Horas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149888167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s-CO"/>
              <a:t>Burndown Chart Sprint 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Sprint5!$A$25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Sprint5!$B$25:$O$25</c:f>
              <c:numCache>
                <c:formatCode>0.00</c:formatCode>
                <c:ptCount val="14"/>
                <c:pt idx="0">
                  <c:v>29.799999999999997</c:v>
                </c:pt>
                <c:pt idx="1">
                  <c:v>29.799999999999997</c:v>
                </c:pt>
                <c:pt idx="2">
                  <c:v>27.799999999999997</c:v>
                </c:pt>
                <c:pt idx="3">
                  <c:v>23.4</c:v>
                </c:pt>
                <c:pt idx="4">
                  <c:v>20.399999999999999</c:v>
                </c:pt>
                <c:pt idx="5">
                  <c:v>17.399999999999999</c:v>
                </c:pt>
                <c:pt idx="6">
                  <c:v>11.999999999999998</c:v>
                </c:pt>
                <c:pt idx="7">
                  <c:v>8.9999999999999982</c:v>
                </c:pt>
                <c:pt idx="8">
                  <c:v>5.9999999999999982</c:v>
                </c:pt>
                <c:pt idx="9">
                  <c:v>4.9999999999999982</c:v>
                </c:pt>
                <c:pt idx="10">
                  <c:v>4.9999999999999982</c:v>
                </c:pt>
                <c:pt idx="11">
                  <c:v>2.9999999999999982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3-41EF-9DED-CC71D3A1FA80}"/>
            </c:ext>
          </c:extLst>
        </c:ser>
        <c:ser>
          <c:idx val="1"/>
          <c:order val="1"/>
          <c:tx>
            <c:strRef>
              <c:f>Sprint5!$A$26</c:f>
              <c:strCache>
                <c:ptCount val="1"/>
                <c:pt idx="0">
                  <c:v>Horas restantes estimadas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Sprint5!$B$26:$O$26</c:f>
              <c:numCache>
                <c:formatCode>0.00</c:formatCode>
                <c:ptCount val="14"/>
                <c:pt idx="0">
                  <c:v>29.799999999999997</c:v>
                </c:pt>
                <c:pt idx="1">
                  <c:v>27.316666666666663</c:v>
                </c:pt>
                <c:pt idx="2">
                  <c:v>24.833333333333329</c:v>
                </c:pt>
                <c:pt idx="3">
                  <c:v>22.349999999999994</c:v>
                </c:pt>
                <c:pt idx="4">
                  <c:v>19.86666666666666</c:v>
                </c:pt>
                <c:pt idx="5">
                  <c:v>17.383333333333326</c:v>
                </c:pt>
                <c:pt idx="6">
                  <c:v>14.899999999999993</c:v>
                </c:pt>
                <c:pt idx="7">
                  <c:v>12.416666666666661</c:v>
                </c:pt>
                <c:pt idx="8">
                  <c:v>9.9333333333333282</c:v>
                </c:pt>
                <c:pt idx="9">
                  <c:v>7.4499999999999957</c:v>
                </c:pt>
                <c:pt idx="10">
                  <c:v>4.9666666666666632</c:v>
                </c:pt>
                <c:pt idx="11">
                  <c:v>2.4833333333333303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3-41EF-9DED-CC71D3A1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6618"/>
        <c:axId val="687573616"/>
      </c:lineChart>
      <c:catAx>
        <c:axId val="12951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Días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687573616"/>
        <c:crosses val="autoZero"/>
        <c:auto val="1"/>
        <c:lblAlgn val="ctr"/>
        <c:lblOffset val="100"/>
        <c:noMultiLvlLbl val="1"/>
      </c:catAx>
      <c:valAx>
        <c:axId val="687573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CO"/>
                  <a:t>Horas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12951661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1362075</xdr:colOff>
      <xdr:row>27</xdr:row>
      <xdr:rowOff>19050</xdr:rowOff>
    </xdr:from>
    <xdr:ext cx="4552950" cy="2876550"/>
    <xdr:graphicFrame macro="">
      <xdr:nvGraphicFramePr>
        <xdr:cNvPr id="346258964" name="Chart 1">
          <a:extLst>
            <a:ext uri="{FF2B5EF4-FFF2-40B4-BE49-F238E27FC236}">
              <a16:creationId xmlns:a16="http://schemas.microsoft.com/office/drawing/2014/main" id="{00000000-0008-0000-0100-0000147E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30</xdr:row>
      <xdr:rowOff>9525</xdr:rowOff>
    </xdr:from>
    <xdr:ext cx="4552950" cy="2876550"/>
    <xdr:graphicFrame macro="">
      <xdr:nvGraphicFramePr>
        <xdr:cNvPr id="533075058" name="Chart 2">
          <a:extLst>
            <a:ext uri="{FF2B5EF4-FFF2-40B4-BE49-F238E27FC236}">
              <a16:creationId xmlns:a16="http://schemas.microsoft.com/office/drawing/2014/main" id="{00000000-0008-0000-0200-00007214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1371600</xdr:colOff>
      <xdr:row>26</xdr:row>
      <xdr:rowOff>19050</xdr:rowOff>
    </xdr:from>
    <xdr:ext cx="4552950" cy="2876550"/>
    <xdr:graphicFrame macro="">
      <xdr:nvGraphicFramePr>
        <xdr:cNvPr id="733469053" name="Chart 4">
          <a:extLst>
            <a:ext uri="{FF2B5EF4-FFF2-40B4-BE49-F238E27FC236}">
              <a16:creationId xmlns:a16="http://schemas.microsoft.com/office/drawing/2014/main" id="{00000000-0008-0000-0300-00007DD9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180975</xdr:rowOff>
    </xdr:from>
    <xdr:ext cx="4552950" cy="2886075"/>
    <xdr:graphicFrame macro="">
      <xdr:nvGraphicFramePr>
        <xdr:cNvPr id="1628513017" name="Chart 3">
          <a:extLst>
            <a:ext uri="{FF2B5EF4-FFF2-40B4-BE49-F238E27FC236}">
              <a16:creationId xmlns:a16="http://schemas.microsoft.com/office/drawing/2014/main" id="{00000000-0008-0000-0400-0000F9221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180975</xdr:rowOff>
    </xdr:from>
    <xdr:ext cx="4552950" cy="2886075"/>
    <xdr:graphicFrame macro="">
      <xdr:nvGraphicFramePr>
        <xdr:cNvPr id="1617314881" name="Chart 5">
          <a:extLst>
            <a:ext uri="{FF2B5EF4-FFF2-40B4-BE49-F238E27FC236}">
              <a16:creationId xmlns:a16="http://schemas.microsoft.com/office/drawing/2014/main" id="{00000000-0008-0000-0500-00004144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workbookViewId="0"/>
  </sheetViews>
  <sheetFormatPr baseColWidth="10" defaultColWidth="14.42578125" defaultRowHeight="15" customHeight="1"/>
  <cols>
    <col min="1" max="1" width="25.7109375" customWidth="1"/>
    <col min="2" max="2" width="28.42578125" customWidth="1"/>
    <col min="3" max="26" width="25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2" t="s">
        <v>0</v>
      </c>
      <c r="B8" s="3" t="s">
        <v>1</v>
      </c>
      <c r="C8" s="2" t="s">
        <v>2</v>
      </c>
      <c r="D8" s="3" t="s">
        <v>3</v>
      </c>
      <c r="E8" s="2" t="s">
        <v>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"/>
      <c r="B9" s="5" t="s">
        <v>5</v>
      </c>
      <c r="C9" s="6" t="s">
        <v>6</v>
      </c>
      <c r="D9" s="7">
        <v>5</v>
      </c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8">
        <v>1</v>
      </c>
      <c r="B10" s="9" t="s">
        <v>7</v>
      </c>
      <c r="C10" s="8" t="s">
        <v>8</v>
      </c>
      <c r="D10" s="10">
        <v>5</v>
      </c>
      <c r="E10" s="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8">
        <v>2</v>
      </c>
      <c r="B11" s="9" t="s">
        <v>9</v>
      </c>
      <c r="C11" s="8" t="s">
        <v>10</v>
      </c>
      <c r="D11" s="10">
        <v>5</v>
      </c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8">
        <v>3</v>
      </c>
      <c r="B12" s="9" t="s">
        <v>11</v>
      </c>
      <c r="C12" s="8" t="s">
        <v>12</v>
      </c>
      <c r="D12" s="10">
        <v>5</v>
      </c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8">
        <v>4</v>
      </c>
      <c r="B13" s="9" t="s">
        <v>13</v>
      </c>
      <c r="C13" s="8" t="s">
        <v>12</v>
      </c>
      <c r="D13" s="10">
        <v>5</v>
      </c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8">
        <v>5</v>
      </c>
      <c r="B14" s="9" t="s">
        <v>14</v>
      </c>
      <c r="C14" s="8" t="s">
        <v>12</v>
      </c>
      <c r="D14" s="10">
        <v>5</v>
      </c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>
      <c r="A15" s="11">
        <v>6</v>
      </c>
      <c r="B15" s="12" t="s">
        <v>15</v>
      </c>
      <c r="C15" s="13" t="s">
        <v>16</v>
      </c>
      <c r="D15" s="14">
        <v>5</v>
      </c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15">
        <v>7</v>
      </c>
      <c r="B16" s="16" t="s">
        <v>17</v>
      </c>
      <c r="C16" s="15"/>
      <c r="D16" s="17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8" t="s">
        <v>18</v>
      </c>
      <c r="B17" s="19" t="s">
        <v>19</v>
      </c>
      <c r="C17" s="20" t="s">
        <v>20</v>
      </c>
      <c r="D17" s="21">
        <v>5</v>
      </c>
      <c r="E17" s="1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8" t="s">
        <v>21</v>
      </c>
      <c r="B18" s="19" t="s">
        <v>22</v>
      </c>
      <c r="C18" s="18" t="s">
        <v>23</v>
      </c>
      <c r="D18" s="21">
        <v>5</v>
      </c>
      <c r="E18" s="1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8" t="s">
        <v>24</v>
      </c>
      <c r="B19" s="19" t="s">
        <v>25</v>
      </c>
      <c r="C19" s="18" t="s">
        <v>20</v>
      </c>
      <c r="D19" s="21">
        <v>5</v>
      </c>
      <c r="E19" s="1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4">
        <v>8</v>
      </c>
      <c r="B20" s="22" t="s">
        <v>26</v>
      </c>
      <c r="C20" s="4"/>
      <c r="D20" s="7">
        <v>5</v>
      </c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8" t="s">
        <v>27</v>
      </c>
      <c r="B21" s="23" t="s">
        <v>28</v>
      </c>
      <c r="C21" s="24" t="s">
        <v>10</v>
      </c>
      <c r="D21" s="10">
        <v>5</v>
      </c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8" t="s">
        <v>29</v>
      </c>
      <c r="B22" s="23" t="s">
        <v>30</v>
      </c>
      <c r="C22" s="24" t="s">
        <v>10</v>
      </c>
      <c r="D22" s="10">
        <v>5</v>
      </c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8" t="s">
        <v>31</v>
      </c>
      <c r="B23" s="23" t="s">
        <v>32</v>
      </c>
      <c r="C23" s="24" t="s">
        <v>33</v>
      </c>
      <c r="D23" s="10">
        <v>5</v>
      </c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34</v>
      </c>
      <c r="B24" s="25" t="s">
        <v>35</v>
      </c>
      <c r="C24" s="11" t="s">
        <v>23</v>
      </c>
      <c r="D24" s="14">
        <v>5</v>
      </c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15"/>
      <c r="B25" s="26" t="s">
        <v>36</v>
      </c>
      <c r="C25" s="15"/>
      <c r="D25" s="17"/>
      <c r="E25" s="1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8"/>
      <c r="B26" s="19" t="s">
        <v>37</v>
      </c>
      <c r="C26" s="20" t="s">
        <v>10</v>
      </c>
      <c r="D26" s="21">
        <v>5</v>
      </c>
      <c r="E26" s="1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8"/>
      <c r="B27" s="19" t="s">
        <v>38</v>
      </c>
      <c r="C27" s="20" t="s">
        <v>23</v>
      </c>
      <c r="D27" s="21">
        <v>5</v>
      </c>
      <c r="E27" s="1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/>
      <c r="B28" s="19" t="s">
        <v>39</v>
      </c>
      <c r="C28" s="27" t="s">
        <v>6</v>
      </c>
      <c r="D28" s="21">
        <v>5</v>
      </c>
      <c r="E28" s="1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8"/>
      <c r="B29" s="19" t="s">
        <v>40</v>
      </c>
      <c r="C29" s="27" t="s">
        <v>6</v>
      </c>
      <c r="D29" s="28">
        <v>5</v>
      </c>
      <c r="E29" s="1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9"/>
      <c r="B30" s="30" t="s">
        <v>41</v>
      </c>
      <c r="C30" s="27" t="s">
        <v>6</v>
      </c>
      <c r="D30" s="31">
        <v>5</v>
      </c>
      <c r="E30" s="2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2"/>
      <c r="B31" s="33" t="s">
        <v>42</v>
      </c>
      <c r="C31" s="33" t="s">
        <v>12</v>
      </c>
      <c r="D31" s="34">
        <v>5</v>
      </c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2"/>
      <c r="B32" s="33" t="s">
        <v>43</v>
      </c>
      <c r="C32" s="33" t="s">
        <v>12</v>
      </c>
      <c r="D32" s="34">
        <v>5</v>
      </c>
      <c r="E32" s="3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2"/>
      <c r="B33" s="33" t="s">
        <v>44</v>
      </c>
      <c r="C33" s="33" t="s">
        <v>20</v>
      </c>
      <c r="D33" s="34">
        <v>5</v>
      </c>
      <c r="E33" s="3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>
      <c r="A34" s="11"/>
      <c r="B34" s="12" t="s">
        <v>45</v>
      </c>
      <c r="C34" s="11" t="s">
        <v>8</v>
      </c>
      <c r="D34" s="14">
        <v>5</v>
      </c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>
      <c r="A35" s="15"/>
      <c r="B35" s="16" t="s">
        <v>46</v>
      </c>
      <c r="C35" s="15"/>
      <c r="D35" s="17">
        <v>5</v>
      </c>
      <c r="E35" s="1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8"/>
      <c r="B36" s="19" t="s">
        <v>47</v>
      </c>
      <c r="C36" s="20" t="s">
        <v>6</v>
      </c>
      <c r="D36" s="21">
        <v>5</v>
      </c>
      <c r="E36" s="1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8"/>
      <c r="B37" s="19" t="s">
        <v>48</v>
      </c>
      <c r="C37" s="20" t="s">
        <v>12</v>
      </c>
      <c r="D37" s="28">
        <v>5</v>
      </c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8"/>
      <c r="B38" s="19" t="s">
        <v>49</v>
      </c>
      <c r="C38" s="20" t="s">
        <v>23</v>
      </c>
      <c r="D38" s="28">
        <v>5</v>
      </c>
      <c r="E38" s="1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8"/>
      <c r="B39" s="19" t="s">
        <v>50</v>
      </c>
      <c r="C39" s="20" t="s">
        <v>10</v>
      </c>
      <c r="D39" s="28">
        <v>5</v>
      </c>
      <c r="E39" s="1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8"/>
      <c r="B40" s="19" t="s">
        <v>51</v>
      </c>
      <c r="C40" s="20" t="s">
        <v>6</v>
      </c>
      <c r="D40" s="28">
        <v>5</v>
      </c>
      <c r="E40" s="1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8"/>
      <c r="B41" s="19" t="s">
        <v>52</v>
      </c>
      <c r="C41" s="20" t="s">
        <v>20</v>
      </c>
      <c r="D41" s="28">
        <v>5</v>
      </c>
      <c r="E41" s="1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8"/>
      <c r="B42" s="19" t="s">
        <v>53</v>
      </c>
      <c r="C42" s="20" t="s">
        <v>12</v>
      </c>
      <c r="D42" s="28">
        <v>5</v>
      </c>
      <c r="E42" s="1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8"/>
      <c r="B43" s="19" t="s">
        <v>54</v>
      </c>
      <c r="C43" s="20" t="s">
        <v>20</v>
      </c>
      <c r="D43" s="28">
        <v>5</v>
      </c>
      <c r="E43" s="1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8"/>
      <c r="B44" s="19" t="s">
        <v>55</v>
      </c>
      <c r="C44" s="20" t="s">
        <v>56</v>
      </c>
      <c r="D44" s="28">
        <v>5</v>
      </c>
      <c r="E44" s="1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8"/>
      <c r="B45" s="19" t="s">
        <v>57</v>
      </c>
      <c r="C45" s="20" t="s">
        <v>10</v>
      </c>
      <c r="D45" s="28">
        <v>5</v>
      </c>
      <c r="E45" s="1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8"/>
      <c r="B46" s="19" t="s">
        <v>58</v>
      </c>
      <c r="C46" s="20" t="s">
        <v>23</v>
      </c>
      <c r="D46" s="28">
        <v>5</v>
      </c>
      <c r="E46" s="1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8"/>
      <c r="B47" s="19" t="s">
        <v>59</v>
      </c>
      <c r="C47" s="20" t="s">
        <v>60</v>
      </c>
      <c r="D47" s="28">
        <v>5</v>
      </c>
      <c r="E47" s="1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8"/>
      <c r="B48" s="19" t="s">
        <v>61</v>
      </c>
      <c r="C48" s="20" t="s">
        <v>23</v>
      </c>
      <c r="D48" s="28">
        <v>5</v>
      </c>
      <c r="E48" s="1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8"/>
      <c r="B49" s="19" t="s">
        <v>62</v>
      </c>
      <c r="C49" s="20" t="s">
        <v>6</v>
      </c>
      <c r="D49" s="28">
        <v>5</v>
      </c>
      <c r="E49" s="1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5"/>
      <c r="B50" s="36" t="s">
        <v>63</v>
      </c>
      <c r="C50" s="37" t="s">
        <v>56</v>
      </c>
      <c r="D50" s="38">
        <v>5</v>
      </c>
      <c r="E50" s="3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5"/>
      <c r="B51" s="36" t="s">
        <v>64</v>
      </c>
      <c r="C51" s="35" t="s">
        <v>8</v>
      </c>
      <c r="D51" s="38">
        <v>5</v>
      </c>
      <c r="E51" s="3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9"/>
      <c r="B52" s="40" t="s">
        <v>65</v>
      </c>
      <c r="C52" s="41" t="s">
        <v>56</v>
      </c>
      <c r="D52" s="42">
        <v>5</v>
      </c>
      <c r="E52" s="3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994"/>
  <sheetViews>
    <sheetView workbookViewId="0">
      <selection activeCell="A2" sqref="A2:F6"/>
    </sheetView>
  </sheetViews>
  <sheetFormatPr baseColWidth="10" defaultColWidth="14.42578125" defaultRowHeight="15" customHeight="1"/>
  <cols>
    <col min="1" max="1" width="21.5703125" customWidth="1"/>
    <col min="2" max="2" width="22" customWidth="1"/>
    <col min="3" max="26" width="20.7109375" customWidth="1"/>
  </cols>
  <sheetData>
    <row r="2" spans="1:6" ht="46.5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4</v>
      </c>
    </row>
    <row r="3" spans="1:6">
      <c r="A3" s="43" t="s">
        <v>71</v>
      </c>
      <c r="B3" s="43" t="s">
        <v>47</v>
      </c>
      <c r="C3" s="44">
        <v>43575</v>
      </c>
      <c r="D3" s="44">
        <v>43575</v>
      </c>
      <c r="E3" s="45" t="s">
        <v>72</v>
      </c>
      <c r="F3" s="45"/>
    </row>
    <row r="4" spans="1:6">
      <c r="A4" s="46" t="s">
        <v>10</v>
      </c>
      <c r="B4" s="47" t="s">
        <v>28</v>
      </c>
      <c r="C4" s="77">
        <v>43571</v>
      </c>
      <c r="D4" s="77">
        <v>43571</v>
      </c>
      <c r="E4" s="46" t="s">
        <v>72</v>
      </c>
      <c r="F4" s="46"/>
    </row>
    <row r="5" spans="1:6">
      <c r="A5" s="45" t="s">
        <v>23</v>
      </c>
      <c r="B5" s="43" t="s">
        <v>74</v>
      </c>
      <c r="C5" s="44">
        <v>43572</v>
      </c>
      <c r="D5" s="44">
        <v>43572</v>
      </c>
      <c r="E5" s="45" t="s">
        <v>72</v>
      </c>
      <c r="F5" s="45"/>
    </row>
    <row r="6" spans="1:6">
      <c r="A6" s="46" t="s">
        <v>20</v>
      </c>
      <c r="B6" s="47" t="s">
        <v>75</v>
      </c>
      <c r="C6" s="77">
        <v>43570</v>
      </c>
      <c r="D6" s="77">
        <v>43570</v>
      </c>
      <c r="E6" s="46" t="s">
        <v>72</v>
      </c>
      <c r="F6" s="46"/>
    </row>
    <row r="11" spans="1:6" ht="23.25">
      <c r="A11" s="2" t="s">
        <v>1</v>
      </c>
      <c r="B11" s="2" t="s">
        <v>3</v>
      </c>
    </row>
    <row r="12" spans="1:6">
      <c r="A12" s="48" t="s">
        <v>71</v>
      </c>
      <c r="B12" s="49">
        <v>5</v>
      </c>
    </row>
    <row r="13" spans="1:6">
      <c r="A13" s="50" t="s">
        <v>10</v>
      </c>
      <c r="B13" s="51">
        <v>5</v>
      </c>
    </row>
    <row r="14" spans="1:6">
      <c r="A14" s="52" t="s">
        <v>23</v>
      </c>
      <c r="B14" s="49">
        <v>5</v>
      </c>
    </row>
    <row r="15" spans="1:6">
      <c r="A15" s="50" t="s">
        <v>20</v>
      </c>
      <c r="B15" s="51">
        <v>5</v>
      </c>
    </row>
    <row r="17" spans="1:10">
      <c r="A17" t="s">
        <v>76</v>
      </c>
      <c r="C17" s="53">
        <v>15</v>
      </c>
      <c r="D17" s="53">
        <v>16</v>
      </c>
      <c r="E17" s="53">
        <v>17</v>
      </c>
      <c r="F17" s="53">
        <v>18</v>
      </c>
      <c r="G17" s="53">
        <v>19</v>
      </c>
      <c r="H17" s="53">
        <v>20</v>
      </c>
      <c r="I17" s="53">
        <v>21</v>
      </c>
    </row>
    <row r="18" spans="1:10">
      <c r="A18" s="54"/>
      <c r="B18" s="54"/>
      <c r="C18" s="55" t="s">
        <v>77</v>
      </c>
      <c r="D18" s="55" t="s">
        <v>78</v>
      </c>
      <c r="E18" s="55" t="s">
        <v>79</v>
      </c>
      <c r="F18" s="55" t="s">
        <v>80</v>
      </c>
      <c r="G18" s="55" t="s">
        <v>81</v>
      </c>
      <c r="H18" s="55" t="s">
        <v>82</v>
      </c>
      <c r="I18" s="55" t="s">
        <v>83</v>
      </c>
      <c r="J18" s="54"/>
    </row>
    <row r="19" spans="1:10" ht="15.75" customHeight="1">
      <c r="A19" s="57" t="s">
        <v>84</v>
      </c>
      <c r="B19" s="57" t="s">
        <v>87</v>
      </c>
      <c r="C19" s="57" t="s">
        <v>88</v>
      </c>
      <c r="D19" s="57" t="s">
        <v>89</v>
      </c>
      <c r="E19" s="57" t="s">
        <v>90</v>
      </c>
      <c r="F19" s="57" t="s">
        <v>91</v>
      </c>
      <c r="G19" s="57" t="s">
        <v>92</v>
      </c>
      <c r="H19" s="57" t="s">
        <v>93</v>
      </c>
      <c r="I19" s="57" t="s">
        <v>94</v>
      </c>
      <c r="J19" s="57" t="s">
        <v>95</v>
      </c>
    </row>
    <row r="20" spans="1:10" ht="15.75" customHeight="1">
      <c r="A20" s="59" t="s">
        <v>19</v>
      </c>
      <c r="B20" s="60">
        <v>1</v>
      </c>
      <c r="C20" s="61"/>
      <c r="D20" s="61"/>
      <c r="E20" s="61">
        <v>1</v>
      </c>
      <c r="F20" s="61"/>
      <c r="G20" s="61"/>
      <c r="H20" s="61"/>
      <c r="I20" s="61"/>
      <c r="J20" s="62">
        <f>SUM(C20:I20)</f>
        <v>1</v>
      </c>
    </row>
    <row r="21" spans="1:10" ht="15.75" customHeight="1">
      <c r="A21" s="63" t="s">
        <v>22</v>
      </c>
      <c r="B21" s="60">
        <v>3</v>
      </c>
      <c r="C21" s="61"/>
      <c r="D21" s="61"/>
      <c r="E21" s="61">
        <v>1.5</v>
      </c>
      <c r="F21" s="61"/>
      <c r="G21" s="61">
        <v>1.5</v>
      </c>
      <c r="H21" s="61"/>
      <c r="I21" s="61"/>
      <c r="J21" s="62">
        <f t="shared" ref="J21:J23" si="0">SUM(C21:I21)</f>
        <v>3</v>
      </c>
    </row>
    <row r="22" spans="1:10" ht="30" customHeight="1">
      <c r="A22" s="63" t="s">
        <v>25</v>
      </c>
      <c r="B22" s="60">
        <v>6.4</v>
      </c>
      <c r="C22" s="61"/>
      <c r="D22" s="61"/>
      <c r="E22" s="61"/>
      <c r="F22" s="61"/>
      <c r="G22" s="61">
        <v>3</v>
      </c>
      <c r="H22" s="61">
        <v>3.4</v>
      </c>
      <c r="I22" s="61"/>
      <c r="J22" s="62">
        <f t="shared" si="0"/>
        <v>6.4</v>
      </c>
    </row>
    <row r="23" spans="1:10" ht="15.75" customHeight="1">
      <c r="A23" s="63" t="s">
        <v>47</v>
      </c>
      <c r="B23" s="60">
        <v>1.6</v>
      </c>
      <c r="C23" s="61"/>
      <c r="D23" s="61"/>
      <c r="E23" s="61"/>
      <c r="F23" s="61"/>
      <c r="G23" s="61">
        <v>1.6</v>
      </c>
      <c r="H23" s="61"/>
      <c r="I23" s="61"/>
      <c r="J23" s="62">
        <f t="shared" si="0"/>
        <v>1.6</v>
      </c>
    </row>
    <row r="24" spans="1:10" ht="15.75" customHeight="1">
      <c r="A24" s="64" t="s">
        <v>100</v>
      </c>
      <c r="B24" s="65">
        <f t="shared" ref="B24:I24" si="1">SUM(B20:B23)</f>
        <v>12</v>
      </c>
      <c r="C24" s="65">
        <f>B24-SUM(C20:C23)</f>
        <v>12</v>
      </c>
      <c r="D24" s="65">
        <f t="shared" ref="D24:I24" si="2">C24-SUM(D20:D23)</f>
        <v>12</v>
      </c>
      <c r="E24" s="65">
        <f t="shared" si="2"/>
        <v>9.5</v>
      </c>
      <c r="F24" s="65">
        <f t="shared" si="2"/>
        <v>9.5</v>
      </c>
      <c r="G24" s="65">
        <f t="shared" si="2"/>
        <v>3.4000000000000004</v>
      </c>
      <c r="H24" s="65">
        <f t="shared" si="2"/>
        <v>0</v>
      </c>
      <c r="I24" s="65">
        <f t="shared" si="2"/>
        <v>0</v>
      </c>
      <c r="J24" s="66"/>
    </row>
    <row r="25" spans="1:10" ht="15.75" customHeight="1">
      <c r="A25" s="64" t="s">
        <v>101</v>
      </c>
      <c r="B25" s="65">
        <f>B24</f>
        <v>12</v>
      </c>
      <c r="C25" s="65">
        <f>B25-($B$24/7)</f>
        <v>10.285714285714286</v>
      </c>
      <c r="D25" s="65">
        <f>C25-($B$24/7)</f>
        <v>8.571428571428573</v>
      </c>
      <c r="E25" s="65">
        <f>D25-($B$24/7)</f>
        <v>6.8571428571428585</v>
      </c>
      <c r="F25" s="65">
        <f t="shared" ref="D25:I25" si="3">E25-($B$24/7)</f>
        <v>5.1428571428571441</v>
      </c>
      <c r="G25" s="65">
        <f t="shared" si="3"/>
        <v>3.4285714285714297</v>
      </c>
      <c r="H25" s="65">
        <f t="shared" si="3"/>
        <v>1.7142857142857155</v>
      </c>
      <c r="I25" s="65">
        <f>H25-($B$24/7)</f>
        <v>0</v>
      </c>
      <c r="J25" s="66"/>
    </row>
    <row r="26" spans="1:10" ht="15.75" customHeight="1">
      <c r="A26" s="67"/>
      <c r="B26" s="61"/>
      <c r="C26" s="61"/>
      <c r="D26" s="61"/>
      <c r="E26" s="61"/>
      <c r="F26" s="61"/>
      <c r="G26" s="61"/>
      <c r="H26" s="61"/>
      <c r="I26" s="61"/>
      <c r="J26" s="61"/>
    </row>
    <row r="27" spans="1:10" ht="15.75" customHeight="1">
      <c r="A27" s="67"/>
      <c r="B27" s="61"/>
      <c r="C27" s="61"/>
      <c r="D27" s="61"/>
      <c r="E27" s="61"/>
      <c r="F27" s="61"/>
      <c r="G27" s="61"/>
      <c r="H27" s="61"/>
      <c r="I27" s="61"/>
    </row>
    <row r="28" spans="1:10" ht="15.75" customHeight="1">
      <c r="A28" s="67"/>
      <c r="B28" s="61"/>
      <c r="C28" s="61"/>
      <c r="D28" s="61"/>
      <c r="E28" s="61"/>
      <c r="F28" s="61"/>
      <c r="G28" s="61"/>
      <c r="H28" s="61"/>
      <c r="I28" s="61"/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992"/>
  <sheetViews>
    <sheetView workbookViewId="0">
      <selection activeCell="A2" sqref="A2:F6"/>
    </sheetView>
  </sheetViews>
  <sheetFormatPr baseColWidth="10" defaultColWidth="14.42578125" defaultRowHeight="15" customHeight="1"/>
  <cols>
    <col min="1" max="1" width="23.7109375" customWidth="1"/>
    <col min="2" max="26" width="20.7109375" customWidth="1"/>
  </cols>
  <sheetData>
    <row r="2" spans="1:6" ht="46.5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4</v>
      </c>
    </row>
    <row r="3" spans="1:6">
      <c r="A3" s="43" t="s">
        <v>71</v>
      </c>
      <c r="B3" s="43" t="s">
        <v>32</v>
      </c>
      <c r="C3" s="44">
        <v>43580</v>
      </c>
      <c r="D3" s="44">
        <v>43580</v>
      </c>
      <c r="E3" s="45" t="s">
        <v>72</v>
      </c>
      <c r="F3" s="45"/>
    </row>
    <row r="4" spans="1:6" ht="45">
      <c r="A4" s="46" t="s">
        <v>10</v>
      </c>
      <c r="B4" s="47" t="s">
        <v>73</v>
      </c>
      <c r="C4" s="56">
        <v>43577</v>
      </c>
      <c r="D4" s="56">
        <v>43583</v>
      </c>
      <c r="E4" s="46" t="s">
        <v>72</v>
      </c>
      <c r="F4" s="46"/>
    </row>
    <row r="5" spans="1:6" ht="45">
      <c r="A5" s="45" t="s">
        <v>23</v>
      </c>
      <c r="B5" s="43" t="s">
        <v>85</v>
      </c>
      <c r="C5" s="44">
        <v>43579</v>
      </c>
      <c r="D5" s="44">
        <v>43581</v>
      </c>
      <c r="E5" s="45" t="s">
        <v>72</v>
      </c>
      <c r="F5" s="45"/>
    </row>
    <row r="6" spans="1:6" ht="60">
      <c r="A6" s="46" t="s">
        <v>12</v>
      </c>
      <c r="B6" s="47" t="s">
        <v>86</v>
      </c>
      <c r="C6" s="77">
        <v>43580</v>
      </c>
      <c r="D6" s="77">
        <v>43582</v>
      </c>
      <c r="E6" s="46" t="s">
        <v>72</v>
      </c>
      <c r="F6" s="46"/>
    </row>
    <row r="11" spans="1:6" ht="23.25">
      <c r="A11" s="2" t="s">
        <v>1</v>
      </c>
      <c r="B11" s="2" t="s">
        <v>3</v>
      </c>
    </row>
    <row r="12" spans="1:6">
      <c r="A12" s="48" t="s">
        <v>71</v>
      </c>
      <c r="B12" s="49">
        <v>5</v>
      </c>
    </row>
    <row r="13" spans="1:6">
      <c r="A13" s="50" t="s">
        <v>10</v>
      </c>
      <c r="B13" s="51">
        <v>5</v>
      </c>
    </row>
    <row r="14" spans="1:6">
      <c r="A14" s="52" t="s">
        <v>23</v>
      </c>
      <c r="B14" s="49">
        <v>5</v>
      </c>
    </row>
    <row r="15" spans="1:6">
      <c r="A15" s="50" t="s">
        <v>12</v>
      </c>
      <c r="B15" s="51">
        <v>5</v>
      </c>
    </row>
    <row r="17" spans="1:10">
      <c r="A17" t="s">
        <v>76</v>
      </c>
      <c r="C17" s="53">
        <v>22</v>
      </c>
      <c r="D17" s="53">
        <v>23</v>
      </c>
      <c r="E17" s="53">
        <v>24</v>
      </c>
      <c r="F17" s="53">
        <v>25</v>
      </c>
      <c r="G17" s="53">
        <v>26</v>
      </c>
      <c r="H17" s="53">
        <v>27</v>
      </c>
      <c r="I17" s="53">
        <v>28</v>
      </c>
    </row>
    <row r="18" spans="1:10">
      <c r="A18" s="54"/>
      <c r="B18" s="54"/>
      <c r="C18" s="55" t="s">
        <v>77</v>
      </c>
      <c r="D18" s="55" t="s">
        <v>78</v>
      </c>
      <c r="E18" s="55" t="s">
        <v>79</v>
      </c>
      <c r="F18" s="55" t="s">
        <v>80</v>
      </c>
      <c r="G18" s="55" t="s">
        <v>81</v>
      </c>
      <c r="H18" s="55" t="s">
        <v>82</v>
      </c>
      <c r="I18" s="55" t="s">
        <v>83</v>
      </c>
      <c r="J18" s="54"/>
    </row>
    <row r="19" spans="1:10" ht="15.75" customHeight="1">
      <c r="A19" s="57" t="s">
        <v>84</v>
      </c>
      <c r="B19" s="57" t="s">
        <v>87</v>
      </c>
      <c r="C19" s="57" t="s">
        <v>88</v>
      </c>
      <c r="D19" s="57" t="s">
        <v>89</v>
      </c>
      <c r="E19" s="57" t="s">
        <v>90</v>
      </c>
      <c r="F19" s="57" t="s">
        <v>91</v>
      </c>
      <c r="G19" s="57" t="s">
        <v>92</v>
      </c>
      <c r="H19" s="57" t="s">
        <v>93</v>
      </c>
      <c r="I19" s="57" t="s">
        <v>94</v>
      </c>
      <c r="J19" s="57" t="s">
        <v>95</v>
      </c>
    </row>
    <row r="20" spans="1:10" ht="15.75" customHeight="1">
      <c r="A20" s="58" t="s">
        <v>96</v>
      </c>
      <c r="B20" s="60">
        <v>7.8</v>
      </c>
      <c r="C20" s="61"/>
      <c r="D20" s="61">
        <v>2</v>
      </c>
      <c r="E20" s="61"/>
      <c r="F20" s="61"/>
      <c r="G20" s="61">
        <v>3.8</v>
      </c>
      <c r="H20" s="61">
        <v>2</v>
      </c>
      <c r="I20" s="61"/>
      <c r="J20" s="62">
        <f>SUM(C20:I20)</f>
        <v>7.8</v>
      </c>
    </row>
    <row r="21" spans="1:10" ht="15.75" customHeight="1">
      <c r="A21" s="58" t="s">
        <v>35</v>
      </c>
      <c r="B21" s="60">
        <v>5</v>
      </c>
      <c r="C21" s="61"/>
      <c r="D21" s="61"/>
      <c r="E21" s="61"/>
      <c r="F21" s="61">
        <v>2</v>
      </c>
      <c r="G21" s="61">
        <v>3</v>
      </c>
      <c r="H21" s="61"/>
      <c r="I21" s="61"/>
      <c r="J21" s="62">
        <f t="shared" ref="J21:J26" si="0">SUM(C21:I21)</f>
        <v>5</v>
      </c>
    </row>
    <row r="22" spans="1:10" ht="15.75" customHeight="1">
      <c r="A22" s="58" t="s">
        <v>32</v>
      </c>
      <c r="B22" s="60">
        <v>5.4</v>
      </c>
      <c r="C22" s="61"/>
      <c r="D22" s="61">
        <v>2</v>
      </c>
      <c r="E22" s="61"/>
      <c r="F22" s="61"/>
      <c r="G22" s="61">
        <v>1.4</v>
      </c>
      <c r="H22" s="61">
        <v>2</v>
      </c>
      <c r="I22" s="61"/>
      <c r="J22" s="62">
        <f t="shared" si="0"/>
        <v>5.4</v>
      </c>
    </row>
    <row r="23" spans="1:10" ht="30.75" customHeight="1">
      <c r="A23" s="58" t="s">
        <v>97</v>
      </c>
      <c r="B23" s="60">
        <v>6.8</v>
      </c>
      <c r="C23" s="61"/>
      <c r="D23" s="61"/>
      <c r="E23" s="61">
        <v>2</v>
      </c>
      <c r="F23" s="61"/>
      <c r="G23" s="61">
        <v>3</v>
      </c>
      <c r="H23" s="61">
        <v>1.8</v>
      </c>
      <c r="I23" s="61"/>
      <c r="J23" s="62">
        <f t="shared" si="0"/>
        <v>6.8</v>
      </c>
    </row>
    <row r="24" spans="1:10" ht="15.75" customHeight="1">
      <c r="A24" s="58" t="s">
        <v>49</v>
      </c>
      <c r="B24" s="60">
        <v>2</v>
      </c>
      <c r="C24" s="61"/>
      <c r="D24" s="61"/>
      <c r="E24" s="61"/>
      <c r="F24" s="61"/>
      <c r="G24" s="61">
        <v>2</v>
      </c>
      <c r="H24" s="61"/>
      <c r="I24" s="61"/>
      <c r="J24" s="62">
        <f t="shared" si="0"/>
        <v>2</v>
      </c>
    </row>
    <row r="25" spans="1:10" ht="15.75" customHeight="1">
      <c r="A25" s="58" t="s">
        <v>98</v>
      </c>
      <c r="B25" s="60">
        <v>2.5</v>
      </c>
      <c r="C25" s="61"/>
      <c r="D25" s="61"/>
      <c r="E25" s="61"/>
      <c r="F25" s="61"/>
      <c r="G25" s="61"/>
      <c r="H25" s="61">
        <v>2.5</v>
      </c>
      <c r="I25" s="61"/>
      <c r="J25" s="62">
        <f t="shared" si="0"/>
        <v>2.5</v>
      </c>
    </row>
    <row r="26" spans="1:10" ht="15.75" customHeight="1">
      <c r="A26" s="58" t="s">
        <v>99</v>
      </c>
      <c r="B26" s="60">
        <v>8.4</v>
      </c>
      <c r="C26" s="61"/>
      <c r="D26" s="61"/>
      <c r="E26" s="61">
        <v>2</v>
      </c>
      <c r="F26" s="61">
        <v>2</v>
      </c>
      <c r="G26" s="61"/>
      <c r="H26" s="61">
        <v>3.4</v>
      </c>
      <c r="I26" s="61">
        <v>1</v>
      </c>
      <c r="J26" s="62">
        <f t="shared" si="0"/>
        <v>8.4</v>
      </c>
    </row>
    <row r="27" spans="1:10" ht="15.75" customHeight="1">
      <c r="A27" s="64" t="s">
        <v>100</v>
      </c>
      <c r="B27" s="65">
        <f>SUM(B20:B26)</f>
        <v>37.900000000000006</v>
      </c>
      <c r="C27" s="65">
        <f>B27-SUM(C20:C26)</f>
        <v>37.900000000000006</v>
      </c>
      <c r="D27" s="65">
        <f t="shared" ref="D27:I27" si="1">C27-SUM(D20:D26)</f>
        <v>33.900000000000006</v>
      </c>
      <c r="E27" s="65">
        <f t="shared" si="1"/>
        <v>29.900000000000006</v>
      </c>
      <c r="F27" s="65">
        <f t="shared" si="1"/>
        <v>25.900000000000006</v>
      </c>
      <c r="G27" s="65">
        <f t="shared" si="1"/>
        <v>12.700000000000006</v>
      </c>
      <c r="H27" s="65">
        <f t="shared" si="1"/>
        <v>1.0000000000000053</v>
      </c>
      <c r="I27" s="65">
        <f t="shared" si="1"/>
        <v>5.3290705182007514E-15</v>
      </c>
      <c r="J27" s="66"/>
    </row>
    <row r="28" spans="1:10" ht="15.75" customHeight="1">
      <c r="A28" s="64" t="s">
        <v>102</v>
      </c>
      <c r="B28" s="65">
        <f>B27</f>
        <v>37.900000000000006</v>
      </c>
      <c r="C28" s="65">
        <f>B28-($B$27/7)</f>
        <v>32.485714285714288</v>
      </c>
      <c r="D28" s="65">
        <f t="shared" ref="D28:I28" si="2">C28-($B$27/7)</f>
        <v>27.071428571428573</v>
      </c>
      <c r="E28" s="65">
        <f t="shared" si="2"/>
        <v>21.657142857142858</v>
      </c>
      <c r="F28" s="65">
        <f t="shared" si="2"/>
        <v>16.242857142857144</v>
      </c>
      <c r="G28" s="65">
        <f t="shared" si="2"/>
        <v>10.828571428571429</v>
      </c>
      <c r="H28" s="65">
        <f t="shared" si="2"/>
        <v>5.4142857142857137</v>
      </c>
      <c r="I28" s="65">
        <f t="shared" si="2"/>
        <v>0</v>
      </c>
      <c r="J28" s="66"/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995"/>
  <sheetViews>
    <sheetView workbookViewId="0">
      <selection activeCell="F9" sqref="F9"/>
    </sheetView>
  </sheetViews>
  <sheetFormatPr baseColWidth="10" defaultColWidth="14.42578125" defaultRowHeight="15" customHeight="1"/>
  <cols>
    <col min="1" max="26" width="20.7109375" customWidth="1"/>
  </cols>
  <sheetData>
    <row r="2" spans="1:10" ht="46.5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4</v>
      </c>
    </row>
    <row r="3" spans="1:10">
      <c r="A3" s="43" t="s">
        <v>71</v>
      </c>
      <c r="B3" s="43" t="s">
        <v>51</v>
      </c>
      <c r="C3" s="44">
        <v>43586</v>
      </c>
      <c r="D3" s="69">
        <v>43586</v>
      </c>
      <c r="E3" s="45" t="s">
        <v>72</v>
      </c>
      <c r="F3" s="45"/>
    </row>
    <row r="4" spans="1:10" ht="30">
      <c r="A4" s="46" t="s">
        <v>12</v>
      </c>
      <c r="B4" s="78" t="s">
        <v>53</v>
      </c>
      <c r="C4" s="77">
        <v>43587</v>
      </c>
      <c r="D4" s="79">
        <v>43587</v>
      </c>
      <c r="E4" s="78" t="s">
        <v>72</v>
      </c>
      <c r="F4" s="46"/>
    </row>
    <row r="5" spans="1:10" ht="60">
      <c r="A5" s="45" t="s">
        <v>20</v>
      </c>
      <c r="B5" s="43" t="s">
        <v>103</v>
      </c>
      <c r="C5" s="44">
        <v>43583</v>
      </c>
      <c r="D5" s="44">
        <v>43589</v>
      </c>
      <c r="E5" s="45" t="s">
        <v>72</v>
      </c>
      <c r="F5" s="45"/>
    </row>
    <row r="10" spans="1:10" ht="23.25">
      <c r="A10" s="2" t="s">
        <v>1</v>
      </c>
      <c r="B10" s="2" t="s">
        <v>3</v>
      </c>
    </row>
    <row r="11" spans="1:10">
      <c r="A11" s="48" t="s">
        <v>71</v>
      </c>
      <c r="B11" s="49">
        <v>5</v>
      </c>
    </row>
    <row r="12" spans="1:10">
      <c r="A12" s="50" t="s">
        <v>12</v>
      </c>
      <c r="B12" s="51">
        <v>5</v>
      </c>
    </row>
    <row r="13" spans="1:10">
      <c r="A13" s="52" t="s">
        <v>20</v>
      </c>
      <c r="B13" s="49">
        <v>5</v>
      </c>
    </row>
    <row r="15" spans="1:10">
      <c r="A15" t="s">
        <v>76</v>
      </c>
      <c r="C15" s="53">
        <v>29</v>
      </c>
      <c r="D15" s="53">
        <v>30</v>
      </c>
      <c r="E15" s="53">
        <v>1</v>
      </c>
      <c r="F15" s="53">
        <v>2</v>
      </c>
      <c r="G15" s="53">
        <v>3</v>
      </c>
      <c r="H15" s="53">
        <v>4</v>
      </c>
      <c r="I15" s="53">
        <v>5</v>
      </c>
    </row>
    <row r="16" spans="1:10">
      <c r="A16" s="54"/>
      <c r="B16" s="54"/>
      <c r="C16" s="55" t="s">
        <v>77</v>
      </c>
      <c r="D16" s="55" t="s">
        <v>78</v>
      </c>
      <c r="E16" s="55" t="s">
        <v>79</v>
      </c>
      <c r="F16" s="55" t="s">
        <v>80</v>
      </c>
      <c r="G16" s="55" t="s">
        <v>81</v>
      </c>
      <c r="H16" s="55" t="s">
        <v>82</v>
      </c>
      <c r="I16" s="55" t="s">
        <v>83</v>
      </c>
      <c r="J16" s="54"/>
    </row>
    <row r="17" spans="1:10" ht="15.75" customHeight="1">
      <c r="A17" s="57" t="s">
        <v>84</v>
      </c>
      <c r="B17" s="57" t="s">
        <v>87</v>
      </c>
      <c r="C17" s="57" t="s">
        <v>88</v>
      </c>
      <c r="D17" s="57" t="s">
        <v>89</v>
      </c>
      <c r="E17" s="57" t="s">
        <v>90</v>
      </c>
      <c r="F17" s="57" t="s">
        <v>91</v>
      </c>
      <c r="G17" s="57" t="s">
        <v>92</v>
      </c>
      <c r="H17" s="57" t="s">
        <v>93</v>
      </c>
      <c r="I17" s="57" t="s">
        <v>94</v>
      </c>
      <c r="J17" s="57" t="s">
        <v>95</v>
      </c>
    </row>
    <row r="18" spans="1:10" ht="15.75" customHeight="1">
      <c r="A18" s="58" t="s">
        <v>105</v>
      </c>
      <c r="B18" s="60">
        <v>5</v>
      </c>
      <c r="C18" s="61"/>
      <c r="D18" s="61"/>
      <c r="E18" s="61"/>
      <c r="F18" s="61">
        <v>2</v>
      </c>
      <c r="G18" s="61">
        <v>3</v>
      </c>
      <c r="H18" s="61"/>
      <c r="I18" s="61"/>
      <c r="J18" s="62">
        <f>SUM(C18:I18)</f>
        <v>5</v>
      </c>
    </row>
    <row r="19" spans="1:10" ht="15.75" customHeight="1">
      <c r="A19" s="58" t="s">
        <v>51</v>
      </c>
      <c r="B19" s="60">
        <v>3.3</v>
      </c>
      <c r="C19" s="61"/>
      <c r="D19" s="61">
        <v>2</v>
      </c>
      <c r="E19" s="61">
        <v>1.3</v>
      </c>
      <c r="F19" s="61"/>
      <c r="G19" s="61"/>
      <c r="H19" s="61"/>
      <c r="I19" s="61"/>
      <c r="J19" s="62">
        <f t="shared" ref="J19:J22" si="0">SUM(C19:I19)</f>
        <v>3.3</v>
      </c>
    </row>
    <row r="20" spans="1:10" ht="32.25" customHeight="1">
      <c r="A20" s="58" t="s">
        <v>106</v>
      </c>
      <c r="B20" s="80">
        <v>2.2000000000000002</v>
      </c>
      <c r="C20" s="61"/>
      <c r="D20" s="61"/>
      <c r="E20" s="61"/>
      <c r="F20" s="61"/>
      <c r="G20" s="61">
        <v>2.2000000000000002</v>
      </c>
      <c r="H20" s="61"/>
      <c r="I20" s="61"/>
      <c r="J20" s="62">
        <f t="shared" si="0"/>
        <v>2.2000000000000002</v>
      </c>
    </row>
    <row r="21" spans="1:10" ht="30.75" customHeight="1">
      <c r="A21" s="58" t="s">
        <v>53</v>
      </c>
      <c r="B21" s="60">
        <v>1.3</v>
      </c>
      <c r="C21" s="61"/>
      <c r="D21" s="61"/>
      <c r="E21" s="61">
        <v>1.3</v>
      </c>
      <c r="F21" s="61"/>
      <c r="G21" s="61"/>
      <c r="H21" s="61"/>
      <c r="I21" s="61"/>
      <c r="J21" s="62">
        <f t="shared" si="0"/>
        <v>1.3</v>
      </c>
    </row>
    <row r="22" spans="1:10" ht="15.75" customHeight="1">
      <c r="A22" s="58" t="s">
        <v>107</v>
      </c>
      <c r="B22" s="61">
        <v>3</v>
      </c>
      <c r="C22" s="61"/>
      <c r="D22" s="61">
        <v>1</v>
      </c>
      <c r="E22" s="61"/>
      <c r="F22" s="61"/>
      <c r="G22" s="61"/>
      <c r="H22" s="61">
        <v>2</v>
      </c>
      <c r="I22" s="61"/>
      <c r="J22" s="62">
        <f t="shared" si="0"/>
        <v>3</v>
      </c>
    </row>
    <row r="23" spans="1:10" ht="15.75" customHeight="1">
      <c r="A23" s="64" t="s">
        <v>100</v>
      </c>
      <c r="B23" s="74">
        <f>SUM(B18:B22)</f>
        <v>14.8</v>
      </c>
      <c r="C23" s="65">
        <f>B23-SUM(C18:C22)</f>
        <v>14.8</v>
      </c>
      <c r="D23" s="65">
        <f t="shared" ref="C23:I23" si="1">C23-SUM(D18:D22)</f>
        <v>11.8</v>
      </c>
      <c r="E23" s="65">
        <f t="shared" si="1"/>
        <v>9.2000000000000011</v>
      </c>
      <c r="F23" s="65">
        <f t="shared" si="1"/>
        <v>7.2000000000000011</v>
      </c>
      <c r="G23" s="65">
        <f t="shared" si="1"/>
        <v>2.0000000000000009</v>
      </c>
      <c r="H23" s="65">
        <f t="shared" si="1"/>
        <v>0</v>
      </c>
      <c r="I23" s="65">
        <f t="shared" si="1"/>
        <v>0</v>
      </c>
      <c r="J23" s="75"/>
    </row>
    <row r="24" spans="1:10" ht="15.75" customHeight="1">
      <c r="A24" s="64" t="s">
        <v>109</v>
      </c>
      <c r="B24" s="65">
        <f>B23</f>
        <v>14.8</v>
      </c>
      <c r="C24" s="65">
        <f t="shared" ref="C24:I24" si="2">B24-($B$23/7)</f>
        <v>12.685714285714287</v>
      </c>
      <c r="D24" s="65">
        <f>C24-($B$23/7)</f>
        <v>10.571428571428573</v>
      </c>
      <c r="E24" s="65">
        <f t="shared" si="2"/>
        <v>8.4571428571428591</v>
      </c>
      <c r="F24" s="65">
        <f t="shared" si="2"/>
        <v>6.3428571428571452</v>
      </c>
      <c r="G24" s="65">
        <f t="shared" si="2"/>
        <v>4.2285714285714313</v>
      </c>
      <c r="H24" s="65">
        <f t="shared" si="2"/>
        <v>2.114285714285717</v>
      </c>
      <c r="I24" s="65">
        <f t="shared" si="2"/>
        <v>0</v>
      </c>
      <c r="J24" s="75"/>
    </row>
    <row r="25" spans="1:10" ht="15.75" customHeight="1">
      <c r="A25" s="67"/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5.75" customHeight="1">
      <c r="A26" s="67"/>
      <c r="B26" s="61"/>
      <c r="C26" s="61"/>
      <c r="D26" s="61"/>
      <c r="E26" s="61"/>
      <c r="F26" s="61"/>
      <c r="G26" s="61"/>
      <c r="H26" s="61"/>
      <c r="I26" s="61"/>
      <c r="J26" s="61"/>
    </row>
    <row r="27" spans="1:10" ht="15.75" customHeight="1">
      <c r="A27" s="67"/>
      <c r="B27" s="61"/>
      <c r="C27" s="61"/>
      <c r="D27" s="61"/>
      <c r="E27" s="61"/>
      <c r="F27" s="61"/>
      <c r="G27" s="61"/>
      <c r="H27" s="61"/>
      <c r="I27" s="61"/>
      <c r="J27" s="61"/>
    </row>
    <row r="28" spans="1:10" ht="15.75" customHeight="1">
      <c r="A28" s="67"/>
      <c r="B28" s="61"/>
      <c r="C28" s="61"/>
      <c r="D28" s="61"/>
      <c r="E28" s="61"/>
      <c r="F28" s="61"/>
      <c r="G28" s="61"/>
      <c r="H28" s="61"/>
      <c r="I28" s="61"/>
      <c r="J28" s="61"/>
    </row>
    <row r="29" spans="1:10" ht="15.75" customHeight="1">
      <c r="A29" s="67"/>
      <c r="B29" s="61"/>
      <c r="C29" s="61"/>
      <c r="D29" s="61"/>
      <c r="E29" s="61"/>
      <c r="F29" s="61"/>
      <c r="G29" s="61"/>
      <c r="H29" s="61"/>
      <c r="I29" s="61"/>
    </row>
    <row r="30" spans="1:10" ht="15.75" customHeight="1">
      <c r="A30" s="67"/>
      <c r="B30" s="61"/>
      <c r="C30" s="61"/>
      <c r="D30" s="61"/>
      <c r="E30" s="61"/>
      <c r="F30" s="61"/>
      <c r="G30" s="61"/>
      <c r="H30" s="61"/>
      <c r="I30" s="61"/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93"/>
  <sheetViews>
    <sheetView workbookViewId="0">
      <selection activeCell="F12" sqref="F12"/>
    </sheetView>
  </sheetViews>
  <sheetFormatPr baseColWidth="10" defaultColWidth="14.42578125" defaultRowHeight="15" customHeight="1"/>
  <cols>
    <col min="1" max="26" width="20.7109375" customWidth="1"/>
  </cols>
  <sheetData>
    <row r="2" spans="1:6" ht="46.5">
      <c r="A2" s="2" t="s">
        <v>66</v>
      </c>
      <c r="B2" s="2" t="s">
        <v>67</v>
      </c>
      <c r="C2" s="68" t="s">
        <v>68</v>
      </c>
      <c r="D2" s="68" t="s">
        <v>69</v>
      </c>
      <c r="E2" s="2" t="s">
        <v>70</v>
      </c>
      <c r="F2" s="2" t="s">
        <v>4</v>
      </c>
    </row>
    <row r="3" spans="1:6">
      <c r="A3" s="15" t="s">
        <v>10</v>
      </c>
      <c r="B3" s="70" t="s">
        <v>57</v>
      </c>
      <c r="C3" s="83">
        <v>43591</v>
      </c>
      <c r="D3" s="84">
        <v>43594</v>
      </c>
      <c r="E3" s="71" t="s">
        <v>72</v>
      </c>
      <c r="F3" s="46"/>
    </row>
    <row r="4" spans="1:6" ht="60">
      <c r="A4" s="87" t="s">
        <v>23</v>
      </c>
      <c r="B4" s="86" t="s">
        <v>104</v>
      </c>
      <c r="C4" s="81">
        <v>43591</v>
      </c>
      <c r="D4" s="82">
        <v>43598</v>
      </c>
      <c r="E4" s="72" t="s">
        <v>72</v>
      </c>
      <c r="F4" s="45"/>
    </row>
    <row r="5" spans="1:6">
      <c r="A5" s="88" t="s">
        <v>6</v>
      </c>
      <c r="B5" s="85" t="s">
        <v>59</v>
      </c>
      <c r="C5" s="83">
        <v>43594</v>
      </c>
      <c r="D5" s="84">
        <v>43598</v>
      </c>
      <c r="E5" s="71" t="s">
        <v>72</v>
      </c>
      <c r="F5" s="46"/>
    </row>
    <row r="6" spans="1:6">
      <c r="A6" s="87" t="s">
        <v>20</v>
      </c>
      <c r="B6" s="86" t="s">
        <v>55</v>
      </c>
      <c r="C6" s="81">
        <v>43591</v>
      </c>
      <c r="D6" s="82">
        <v>43594</v>
      </c>
      <c r="E6" s="72" t="s">
        <v>72</v>
      </c>
      <c r="F6" s="45"/>
    </row>
    <row r="11" spans="1:6" ht="23.25">
      <c r="A11" s="2" t="s">
        <v>1</v>
      </c>
      <c r="B11" s="2" t="s">
        <v>3</v>
      </c>
    </row>
    <row r="12" spans="1:6">
      <c r="A12" s="50" t="s">
        <v>10</v>
      </c>
      <c r="B12" s="51">
        <v>5</v>
      </c>
    </row>
    <row r="13" spans="1:6">
      <c r="A13" s="52" t="s">
        <v>23</v>
      </c>
      <c r="B13" s="49">
        <v>5</v>
      </c>
    </row>
    <row r="14" spans="1:6">
      <c r="A14" s="73" t="s">
        <v>6</v>
      </c>
      <c r="B14" s="51">
        <v>5</v>
      </c>
    </row>
    <row r="15" spans="1:6">
      <c r="A15" s="52" t="s">
        <v>20</v>
      </c>
      <c r="B15" s="49">
        <v>5</v>
      </c>
    </row>
    <row r="17" spans="1:10">
      <c r="A17" t="s">
        <v>76</v>
      </c>
      <c r="C17" s="53">
        <v>6</v>
      </c>
      <c r="D17" s="53">
        <v>7</v>
      </c>
      <c r="E17" s="53">
        <v>8</v>
      </c>
      <c r="F17" s="53">
        <v>9</v>
      </c>
      <c r="G17" s="53">
        <v>10</v>
      </c>
      <c r="H17" s="53">
        <v>11</v>
      </c>
      <c r="I17" s="53">
        <v>12</v>
      </c>
    </row>
    <row r="18" spans="1:10">
      <c r="A18" s="54"/>
      <c r="B18" s="54"/>
      <c r="C18" s="55" t="s">
        <v>77</v>
      </c>
      <c r="D18" s="55" t="s">
        <v>78</v>
      </c>
      <c r="E18" s="55" t="s">
        <v>79</v>
      </c>
      <c r="F18" s="55" t="s">
        <v>80</v>
      </c>
      <c r="G18" s="55" t="s">
        <v>81</v>
      </c>
      <c r="H18" s="55" t="s">
        <v>82</v>
      </c>
      <c r="I18" s="55" t="s">
        <v>83</v>
      </c>
      <c r="J18" s="54"/>
    </row>
    <row r="19" spans="1:10" ht="15.75" customHeight="1">
      <c r="A19" s="57" t="s">
        <v>84</v>
      </c>
      <c r="B19" s="57" t="s">
        <v>87</v>
      </c>
      <c r="C19" s="57" t="s">
        <v>88</v>
      </c>
      <c r="D19" s="57" t="s">
        <v>89</v>
      </c>
      <c r="E19" s="57" t="s">
        <v>90</v>
      </c>
      <c r="F19" s="57" t="s">
        <v>91</v>
      </c>
      <c r="G19" s="57" t="s">
        <v>92</v>
      </c>
      <c r="H19" s="57" t="s">
        <v>93</v>
      </c>
      <c r="I19" s="57" t="s">
        <v>94</v>
      </c>
      <c r="J19" s="57" t="s">
        <v>95</v>
      </c>
    </row>
    <row r="20" spans="1:10" ht="15.75" customHeight="1">
      <c r="A20" s="58" t="s">
        <v>55</v>
      </c>
      <c r="B20" s="60">
        <v>3.2</v>
      </c>
      <c r="C20" s="61"/>
      <c r="D20" s="61">
        <v>2</v>
      </c>
      <c r="E20" s="61"/>
      <c r="F20" s="61">
        <v>1.2</v>
      </c>
      <c r="G20" s="61"/>
      <c r="H20" s="61"/>
      <c r="I20" s="61"/>
      <c r="J20" s="62">
        <f>SUM(C20:I20)</f>
        <v>3.2</v>
      </c>
    </row>
    <row r="21" spans="1:10" ht="15.75" customHeight="1">
      <c r="A21" s="58" t="s">
        <v>57</v>
      </c>
      <c r="B21" s="60">
        <v>4</v>
      </c>
      <c r="C21" s="61"/>
      <c r="D21" s="61">
        <v>2</v>
      </c>
      <c r="E21" s="61"/>
      <c r="F21" s="61"/>
      <c r="G21" s="61">
        <v>2</v>
      </c>
      <c r="H21" s="61"/>
      <c r="I21" s="61"/>
      <c r="J21" s="62">
        <f t="shared" ref="J21:J23" si="0">SUM(C21:I21)</f>
        <v>4</v>
      </c>
    </row>
    <row r="22" spans="1:10" ht="15.75" customHeight="1">
      <c r="A22" s="58" t="s">
        <v>58</v>
      </c>
      <c r="B22" s="60">
        <v>2.2000000000000002</v>
      </c>
      <c r="C22" s="61"/>
      <c r="D22" s="61"/>
      <c r="E22" s="61"/>
      <c r="F22" s="61"/>
      <c r="G22" s="61">
        <v>2.2000000000000002</v>
      </c>
      <c r="H22" s="61"/>
      <c r="I22" s="61"/>
      <c r="J22" s="62">
        <f t="shared" si="0"/>
        <v>2.2000000000000002</v>
      </c>
    </row>
    <row r="23" spans="1:10" ht="29.25" customHeight="1">
      <c r="A23" s="58" t="s">
        <v>108</v>
      </c>
      <c r="B23" s="60">
        <v>10.4</v>
      </c>
      <c r="C23" s="61"/>
      <c r="D23" s="61">
        <v>2</v>
      </c>
      <c r="E23" s="61">
        <v>3</v>
      </c>
      <c r="F23" s="61"/>
      <c r="G23" s="61">
        <v>2</v>
      </c>
      <c r="H23" s="61">
        <v>3.4</v>
      </c>
      <c r="I23" s="61"/>
      <c r="J23" s="62">
        <f t="shared" si="0"/>
        <v>10.4</v>
      </c>
    </row>
    <row r="24" spans="1:10" ht="15.75" customHeight="1">
      <c r="A24" s="64" t="s">
        <v>100</v>
      </c>
      <c r="B24" s="65">
        <f>SUM(B20:B23)</f>
        <v>19.8</v>
      </c>
      <c r="C24" s="65">
        <f t="shared" ref="C24:I24" si="1">B24-SUM(C20:C23)</f>
        <v>19.8</v>
      </c>
      <c r="D24" s="65">
        <f t="shared" si="1"/>
        <v>13.8</v>
      </c>
      <c r="E24" s="65">
        <f t="shared" si="1"/>
        <v>10.8</v>
      </c>
      <c r="F24" s="65">
        <f t="shared" si="1"/>
        <v>9.6000000000000014</v>
      </c>
      <c r="G24" s="65">
        <f t="shared" si="1"/>
        <v>3.4000000000000012</v>
      </c>
      <c r="H24" s="65">
        <f t="shared" si="1"/>
        <v>0</v>
      </c>
      <c r="I24" s="65">
        <f t="shared" si="1"/>
        <v>0</v>
      </c>
      <c r="J24" s="75"/>
    </row>
    <row r="25" spans="1:10" ht="15.75" customHeight="1">
      <c r="A25" s="64" t="s">
        <v>109</v>
      </c>
      <c r="B25" s="65">
        <f>B24</f>
        <v>19.8</v>
      </c>
      <c r="C25" s="65">
        <f t="shared" ref="C25:I25" si="2">B25-($B$24/7)</f>
        <v>16.971428571428572</v>
      </c>
      <c r="D25" s="65">
        <f t="shared" si="2"/>
        <v>14.142857142857142</v>
      </c>
      <c r="E25" s="65">
        <f t="shared" si="2"/>
        <v>11.314285714285713</v>
      </c>
      <c r="F25" s="65">
        <f t="shared" si="2"/>
        <v>8.485714285714284</v>
      </c>
      <c r="G25" s="65">
        <f t="shared" si="2"/>
        <v>5.6571428571428548</v>
      </c>
      <c r="H25" s="65">
        <f t="shared" si="2"/>
        <v>2.8285714285714261</v>
      </c>
      <c r="I25" s="65">
        <f t="shared" si="2"/>
        <v>0</v>
      </c>
      <c r="J25" s="75"/>
    </row>
    <row r="26" spans="1:10" ht="15.75" customHeight="1">
      <c r="A26" s="67"/>
      <c r="B26" s="61"/>
      <c r="C26" s="61"/>
      <c r="D26" s="61"/>
      <c r="E26" s="61"/>
      <c r="F26" s="61"/>
      <c r="G26" s="61"/>
      <c r="H26" s="61"/>
      <c r="I26" s="61"/>
    </row>
    <row r="27" spans="1:10" ht="15.75" customHeight="1">
      <c r="A27" s="67"/>
      <c r="B27" s="61"/>
      <c r="C27" s="61"/>
      <c r="D27" s="61"/>
      <c r="E27" s="61"/>
      <c r="F27" s="61"/>
      <c r="G27" s="61"/>
      <c r="H27" s="61"/>
      <c r="I27" s="61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994"/>
  <sheetViews>
    <sheetView tabSelected="1" topLeftCell="A28" workbookViewId="0">
      <selection activeCell="A2" sqref="A2:F6"/>
    </sheetView>
  </sheetViews>
  <sheetFormatPr baseColWidth="10" defaultColWidth="14.42578125" defaultRowHeight="15" customHeight="1"/>
  <cols>
    <col min="1" max="31" width="20.7109375" customWidth="1"/>
  </cols>
  <sheetData>
    <row r="2" spans="1:6" ht="46.5">
      <c r="A2" s="2" t="s">
        <v>66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4</v>
      </c>
    </row>
    <row r="3" spans="1:6">
      <c r="A3" s="89" t="s">
        <v>110</v>
      </c>
      <c r="B3" s="89" t="s">
        <v>111</v>
      </c>
      <c r="C3" s="77">
        <v>43603</v>
      </c>
      <c r="D3" s="77">
        <v>43606</v>
      </c>
      <c r="E3" s="89" t="s">
        <v>72</v>
      </c>
      <c r="F3" s="89"/>
    </row>
    <row r="4" spans="1:6" ht="45">
      <c r="A4" s="45" t="s">
        <v>23</v>
      </c>
      <c r="B4" s="43" t="s">
        <v>112</v>
      </c>
      <c r="C4" s="44">
        <v>43599</v>
      </c>
      <c r="D4" s="44">
        <v>43609</v>
      </c>
      <c r="E4" s="45" t="s">
        <v>72</v>
      </c>
      <c r="F4" s="45"/>
    </row>
    <row r="5" spans="1:6">
      <c r="A5" s="46" t="s">
        <v>12</v>
      </c>
      <c r="B5" s="47" t="s">
        <v>113</v>
      </c>
      <c r="C5" s="56">
        <v>43606</v>
      </c>
      <c r="D5" s="56">
        <v>43607</v>
      </c>
      <c r="E5" s="46" t="s">
        <v>72</v>
      </c>
      <c r="F5" s="46"/>
    </row>
    <row r="6" spans="1:6" ht="30">
      <c r="A6" s="45" t="s">
        <v>20</v>
      </c>
      <c r="B6" s="43" t="s">
        <v>114</v>
      </c>
      <c r="C6" s="44">
        <v>43608</v>
      </c>
      <c r="D6" s="44">
        <v>43609</v>
      </c>
      <c r="E6" s="45" t="s">
        <v>72</v>
      </c>
      <c r="F6" s="45"/>
    </row>
    <row r="11" spans="1:6" ht="23.25">
      <c r="A11" s="2" t="s">
        <v>1</v>
      </c>
      <c r="B11" s="2" t="s">
        <v>3</v>
      </c>
    </row>
    <row r="12" spans="1:6">
      <c r="A12" s="52" t="s">
        <v>110</v>
      </c>
      <c r="B12" s="49">
        <v>5</v>
      </c>
    </row>
    <row r="13" spans="1:6">
      <c r="A13" s="52" t="s">
        <v>23</v>
      </c>
      <c r="B13" s="49">
        <v>5</v>
      </c>
    </row>
    <row r="14" spans="1:6">
      <c r="A14" s="50" t="s">
        <v>12</v>
      </c>
      <c r="B14" s="51">
        <v>5</v>
      </c>
    </row>
    <row r="15" spans="1:6">
      <c r="A15" s="52" t="s">
        <v>20</v>
      </c>
      <c r="B15" s="49">
        <v>5</v>
      </c>
    </row>
    <row r="17" spans="1:15">
      <c r="A17" t="s">
        <v>76</v>
      </c>
      <c r="C17" s="53">
        <v>13</v>
      </c>
      <c r="D17" s="53">
        <v>14</v>
      </c>
      <c r="E17" s="53">
        <v>15</v>
      </c>
      <c r="F17" s="53">
        <v>16</v>
      </c>
      <c r="G17" s="53">
        <v>17</v>
      </c>
      <c r="H17" s="53">
        <v>18</v>
      </c>
      <c r="I17" s="53">
        <v>19</v>
      </c>
      <c r="J17" s="53">
        <v>20</v>
      </c>
      <c r="K17" s="53">
        <v>21</v>
      </c>
      <c r="L17" s="53">
        <v>22</v>
      </c>
      <c r="M17" s="53">
        <v>23</v>
      </c>
      <c r="N17" s="53">
        <v>24</v>
      </c>
    </row>
    <row r="18" spans="1:15">
      <c r="A18" s="54"/>
      <c r="B18" s="54"/>
      <c r="C18" s="55" t="s">
        <v>77</v>
      </c>
      <c r="D18" s="55" t="s">
        <v>78</v>
      </c>
      <c r="E18" s="55" t="s">
        <v>79</v>
      </c>
      <c r="F18" s="55" t="s">
        <v>80</v>
      </c>
      <c r="G18" s="55" t="s">
        <v>81</v>
      </c>
      <c r="H18" s="55" t="s">
        <v>82</v>
      </c>
      <c r="I18" s="55" t="s">
        <v>83</v>
      </c>
      <c r="J18" s="55" t="s">
        <v>77</v>
      </c>
      <c r="K18" s="55" t="s">
        <v>78</v>
      </c>
      <c r="L18" s="55" t="s">
        <v>79</v>
      </c>
      <c r="M18" s="55" t="s">
        <v>80</v>
      </c>
      <c r="N18" s="55" t="s">
        <v>81</v>
      </c>
      <c r="O18" s="54"/>
    </row>
    <row r="19" spans="1:15" ht="15.75" customHeight="1">
      <c r="A19" s="57" t="s">
        <v>84</v>
      </c>
      <c r="B19" s="57" t="s">
        <v>87</v>
      </c>
      <c r="C19" s="57" t="s">
        <v>88</v>
      </c>
      <c r="D19" s="57" t="s">
        <v>89</v>
      </c>
      <c r="E19" s="57" t="s">
        <v>90</v>
      </c>
      <c r="F19" s="57" t="s">
        <v>91</v>
      </c>
      <c r="G19" s="57" t="s">
        <v>92</v>
      </c>
      <c r="H19" s="57" t="s">
        <v>93</v>
      </c>
      <c r="I19" s="57" t="s">
        <v>94</v>
      </c>
      <c r="J19" s="76" t="s">
        <v>115</v>
      </c>
      <c r="K19" s="76" t="s">
        <v>116</v>
      </c>
      <c r="L19" s="76" t="s">
        <v>117</v>
      </c>
      <c r="M19" s="76" t="s">
        <v>118</v>
      </c>
      <c r="N19" s="76" t="s">
        <v>119</v>
      </c>
      <c r="O19" s="57" t="s">
        <v>95</v>
      </c>
    </row>
    <row r="20" spans="1:15" ht="30.75" customHeight="1">
      <c r="A20" s="58" t="s">
        <v>61</v>
      </c>
      <c r="B20" s="60">
        <v>3</v>
      </c>
      <c r="C20" s="61"/>
      <c r="D20" s="61"/>
      <c r="E20" s="61"/>
      <c r="F20" s="61">
        <v>3</v>
      </c>
      <c r="G20" s="61"/>
      <c r="H20" s="61"/>
      <c r="I20" s="61"/>
      <c r="J20" s="61"/>
      <c r="K20" s="61"/>
      <c r="L20" s="61"/>
      <c r="M20" s="61"/>
      <c r="N20" s="61"/>
      <c r="O20" s="62">
        <f>SUM(C20:N20)</f>
        <v>3</v>
      </c>
    </row>
    <row r="21" spans="1:15" ht="15.75" customHeight="1">
      <c r="A21" s="58" t="s">
        <v>111</v>
      </c>
      <c r="B21" s="60">
        <v>5.4</v>
      </c>
      <c r="C21" s="61"/>
      <c r="D21" s="61">
        <v>2</v>
      </c>
      <c r="E21" s="61">
        <v>3.4</v>
      </c>
      <c r="F21" s="61"/>
      <c r="G21" s="61"/>
      <c r="H21" s="61"/>
      <c r="I21" s="61"/>
      <c r="J21" s="61"/>
      <c r="K21" s="61"/>
      <c r="L21" s="61"/>
      <c r="M21" s="61"/>
      <c r="N21" s="61"/>
      <c r="O21" s="62">
        <f t="shared" ref="O21:O24" si="0">SUM(C21:N21)</f>
        <v>5.4</v>
      </c>
    </row>
    <row r="22" spans="1:15" ht="15.75" customHeight="1">
      <c r="A22" s="58" t="s">
        <v>113</v>
      </c>
      <c r="B22" s="60">
        <v>5.8</v>
      </c>
      <c r="C22" s="61"/>
      <c r="D22" s="61"/>
      <c r="E22" s="61"/>
      <c r="F22" s="61"/>
      <c r="G22" s="61">
        <v>1</v>
      </c>
      <c r="H22" s="61">
        <v>2.8</v>
      </c>
      <c r="I22" s="61">
        <v>2</v>
      </c>
      <c r="J22" s="61"/>
      <c r="K22" s="61"/>
      <c r="L22" s="61"/>
      <c r="M22" s="61"/>
      <c r="N22" s="61"/>
      <c r="O22" s="62">
        <f t="shared" si="0"/>
        <v>5.8</v>
      </c>
    </row>
    <row r="23" spans="1:15" ht="15.75" customHeight="1">
      <c r="A23" s="58" t="s">
        <v>44</v>
      </c>
      <c r="B23" s="60">
        <v>10.6</v>
      </c>
      <c r="C23" s="61"/>
      <c r="D23" s="61"/>
      <c r="E23" s="61">
        <v>1</v>
      </c>
      <c r="F23" s="61"/>
      <c r="G23" s="61">
        <v>2</v>
      </c>
      <c r="H23" s="61">
        <v>2.6</v>
      </c>
      <c r="I23" s="61">
        <v>1</v>
      </c>
      <c r="J23" s="61">
        <v>3</v>
      </c>
      <c r="K23" s="61">
        <v>1</v>
      </c>
      <c r="L23" s="61"/>
      <c r="M23" s="61"/>
      <c r="N23" s="61"/>
      <c r="O23" s="62">
        <f t="shared" si="0"/>
        <v>10.6</v>
      </c>
    </row>
    <row r="24" spans="1:15" ht="15.75" customHeight="1">
      <c r="A24" s="58" t="s">
        <v>63</v>
      </c>
      <c r="B24" s="60">
        <v>5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>
        <v>2</v>
      </c>
      <c r="N24" s="61">
        <v>3</v>
      </c>
      <c r="O24" s="62">
        <f t="shared" si="0"/>
        <v>5</v>
      </c>
    </row>
    <row r="25" spans="1:15" ht="15.75" customHeight="1">
      <c r="A25" s="64" t="s">
        <v>100</v>
      </c>
      <c r="B25" s="65">
        <f>SUM(B20:B24)</f>
        <v>29.799999999999997</v>
      </c>
      <c r="C25" s="65">
        <f t="shared" ref="C25:I25" si="1">B25-SUM(C20:C24)</f>
        <v>29.799999999999997</v>
      </c>
      <c r="D25" s="65">
        <f t="shared" si="1"/>
        <v>27.799999999999997</v>
      </c>
      <c r="E25" s="65">
        <f t="shared" si="1"/>
        <v>23.4</v>
      </c>
      <c r="F25" s="65">
        <f t="shared" si="1"/>
        <v>20.399999999999999</v>
      </c>
      <c r="G25" s="65">
        <f t="shared" si="1"/>
        <v>17.399999999999999</v>
      </c>
      <c r="H25" s="65">
        <f t="shared" si="1"/>
        <v>11.999999999999998</v>
      </c>
      <c r="I25" s="65">
        <f>H25-SUM(I20:I24)</f>
        <v>8.9999999999999982</v>
      </c>
      <c r="J25" s="65">
        <f t="shared" ref="J25:N25" si="2">I25-SUM(J20:J24)</f>
        <v>5.9999999999999982</v>
      </c>
      <c r="K25" s="65">
        <f t="shared" si="2"/>
        <v>4.9999999999999982</v>
      </c>
      <c r="L25" s="65">
        <f t="shared" si="2"/>
        <v>4.9999999999999982</v>
      </c>
      <c r="M25" s="65">
        <f t="shared" si="2"/>
        <v>2.9999999999999982</v>
      </c>
      <c r="N25" s="65">
        <f>M25-SUM(N20:N24)</f>
        <v>0</v>
      </c>
      <c r="O25" s="75"/>
    </row>
    <row r="26" spans="1:15" ht="15.75" customHeight="1">
      <c r="A26" s="64" t="s">
        <v>109</v>
      </c>
      <c r="B26" s="65">
        <f>B25</f>
        <v>29.799999999999997</v>
      </c>
      <c r="C26" s="65">
        <f>B26-($B$25/12)</f>
        <v>27.316666666666663</v>
      </c>
      <c r="D26" s="65">
        <f t="shared" ref="D26:N26" si="3">C26-($B$25/12)</f>
        <v>24.833333333333329</v>
      </c>
      <c r="E26" s="65">
        <f t="shared" si="3"/>
        <v>22.349999999999994</v>
      </c>
      <c r="F26" s="65">
        <f t="shared" si="3"/>
        <v>19.86666666666666</v>
      </c>
      <c r="G26" s="65">
        <f t="shared" si="3"/>
        <v>17.383333333333326</v>
      </c>
      <c r="H26" s="65">
        <f t="shared" si="3"/>
        <v>14.899999999999993</v>
      </c>
      <c r="I26" s="65">
        <f t="shared" si="3"/>
        <v>12.416666666666661</v>
      </c>
      <c r="J26" s="65">
        <f t="shared" si="3"/>
        <v>9.9333333333333282</v>
      </c>
      <c r="K26" s="65">
        <f t="shared" si="3"/>
        <v>7.4499999999999957</v>
      </c>
      <c r="L26" s="65">
        <f t="shared" si="3"/>
        <v>4.9666666666666632</v>
      </c>
      <c r="M26" s="65">
        <f t="shared" si="3"/>
        <v>2.4833333333333303</v>
      </c>
      <c r="N26" s="65">
        <f t="shared" si="3"/>
        <v>0</v>
      </c>
      <c r="O26" s="75"/>
    </row>
    <row r="27" spans="1:15" ht="15.75" customHeight="1">
      <c r="A27" s="67"/>
      <c r="B27" s="61"/>
      <c r="C27" s="61"/>
      <c r="D27" s="61"/>
      <c r="E27" s="61"/>
      <c r="F27" s="61"/>
      <c r="G27" s="61"/>
      <c r="H27" s="61"/>
      <c r="I27" s="61"/>
    </row>
    <row r="28" spans="1:15" ht="15.75" customHeight="1">
      <c r="A28" s="67"/>
      <c r="B28" s="61"/>
      <c r="C28" s="61"/>
      <c r="D28" s="61"/>
      <c r="E28" s="61"/>
      <c r="F28" s="61"/>
      <c r="G28" s="61"/>
      <c r="H28" s="61"/>
      <c r="I28" s="61"/>
    </row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Tareas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Brandonn</dc:creator>
  <cp:lastModifiedBy>Brandonn</cp:lastModifiedBy>
  <dcterms:created xsi:type="dcterms:W3CDTF">2019-03-31T13:34:23Z</dcterms:created>
  <dcterms:modified xsi:type="dcterms:W3CDTF">2019-05-27T00:59:59Z</dcterms:modified>
</cp:coreProperties>
</file>