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Juan Sebastián\Documents\IngeSoft\"/>
    </mc:Choice>
  </mc:AlternateContent>
  <xr:revisionPtr revIDLastSave="0" documentId="13_ncr:1_{0EFA64EB-AC3B-484A-9DFC-1D7892CD7D40}" xr6:coauthVersionLast="43" xr6:coauthVersionMax="43" xr10:uidLastSave="{00000000-0000-0000-0000-000000000000}"/>
  <bookViews>
    <workbookView xWindow="-120" yWindow="-120" windowWidth="20730" windowHeight="11160" xr2:uid="{00000000-000D-0000-FFFF-FFFF00000000}"/>
  </bookViews>
  <sheets>
    <sheet name="Requisitos" sheetId="1" r:id="rId1"/>
    <sheet name="FUNCIONALES " sheetId="2" r:id="rId2"/>
    <sheet name="GESTIÓN DIETAS" sheetId="3" r:id="rId3"/>
    <sheet name="GESTIÓN EJERCICIOS" sheetId="4" r:id="rId4"/>
    <sheet name="SISTEMA"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6" i="2" l="1"/>
  <c r="C141" i="2"/>
  <c r="C96" i="4"/>
  <c r="C96" i="3"/>
  <c r="C85" i="4"/>
  <c r="C119" i="2"/>
  <c r="C130" i="2"/>
  <c r="C85" i="3"/>
  <c r="A45" i="5"/>
  <c r="C96" i="5"/>
  <c r="C92" i="5"/>
  <c r="F91" i="5"/>
  <c r="A89" i="5"/>
  <c r="C85" i="5"/>
  <c r="C81" i="5"/>
  <c r="F80" i="5"/>
  <c r="A78" i="5"/>
  <c r="C74" i="5"/>
  <c r="C70" i="5"/>
  <c r="F69" i="5"/>
  <c r="A67" i="5"/>
  <c r="C63" i="5"/>
  <c r="C60" i="5"/>
  <c r="F58" i="5"/>
  <c r="A56" i="5"/>
  <c r="C52" i="5"/>
  <c r="C49" i="5"/>
  <c r="F47" i="5"/>
  <c r="C41" i="5"/>
  <c r="F36" i="5"/>
  <c r="A34" i="5"/>
  <c r="C30" i="5"/>
  <c r="F25" i="5"/>
  <c r="A23" i="5"/>
  <c r="C19" i="5"/>
  <c r="C16" i="5"/>
  <c r="F14" i="5"/>
  <c r="A12" i="5"/>
  <c r="H9" i="5"/>
  <c r="C9" i="5"/>
  <c r="C8" i="5"/>
  <c r="F3" i="5"/>
  <c r="C74" i="4"/>
  <c r="F69" i="4"/>
  <c r="C63" i="4"/>
  <c r="F58" i="4"/>
  <c r="C52" i="4"/>
  <c r="C49" i="4"/>
  <c r="F47" i="4"/>
  <c r="C41" i="4"/>
  <c r="F36" i="4"/>
  <c r="C30" i="4"/>
  <c r="F25" i="4"/>
  <c r="C19" i="4"/>
  <c r="C16" i="4"/>
  <c r="F14" i="4"/>
  <c r="H9" i="4"/>
  <c r="C9" i="4"/>
  <c r="C8" i="4"/>
  <c r="C5" i="4"/>
  <c r="F3" i="4"/>
  <c r="C74" i="3"/>
  <c r="F69" i="3"/>
  <c r="C63" i="3"/>
  <c r="F58" i="3"/>
  <c r="C52" i="3"/>
  <c r="C49" i="3"/>
  <c r="F47" i="3"/>
  <c r="C41" i="3"/>
  <c r="F36" i="3"/>
  <c r="C30" i="3"/>
  <c r="F25" i="3"/>
  <c r="C19" i="3"/>
  <c r="C16" i="3"/>
  <c r="F14" i="3"/>
  <c r="H9" i="3"/>
  <c r="C9" i="3"/>
  <c r="C8" i="3"/>
  <c r="C5" i="3"/>
  <c r="F3" i="3"/>
  <c r="C108" i="2"/>
  <c r="C104" i="2"/>
  <c r="F103" i="2"/>
  <c r="C97" i="2"/>
  <c r="C93" i="2"/>
  <c r="F92" i="2"/>
  <c r="A90" i="2"/>
  <c r="C85" i="2"/>
  <c r="C82" i="2"/>
  <c r="F80" i="2"/>
  <c r="A78" i="2"/>
  <c r="C74" i="2"/>
  <c r="C71" i="2"/>
  <c r="F69" i="2"/>
  <c r="C63" i="2"/>
  <c r="C60" i="2"/>
  <c r="F58" i="2"/>
  <c r="C52" i="2"/>
  <c r="C49" i="2"/>
  <c r="F47" i="2"/>
  <c r="C41" i="2"/>
  <c r="C38" i="2"/>
  <c r="F36" i="2"/>
  <c r="H9" i="2"/>
  <c r="C9" i="2"/>
  <c r="C8" i="2"/>
  <c r="F3" i="2"/>
  <c r="C3" i="2"/>
</calcChain>
</file>

<file path=xl/sharedStrings.xml><?xml version="1.0" encoding="utf-8"?>
<sst xmlns="http://schemas.openxmlformats.org/spreadsheetml/2006/main" count="1113" uniqueCount="304">
  <si>
    <r>
      <t xml:space="preserve">REQUISITOS V1.0 </t>
    </r>
    <r>
      <rPr>
        <b/>
        <i/>
        <sz val="14"/>
        <color rgb="FF000000"/>
        <rFont val="Calibri"/>
        <family val="2"/>
      </rPr>
      <t>Healthy Routine</t>
    </r>
  </si>
  <si>
    <t>Crear dieta</t>
  </si>
  <si>
    <t>Registro beneficiaros</t>
  </si>
  <si>
    <t># Requisito</t>
  </si>
  <si>
    <t>REQUISITOS</t>
  </si>
  <si>
    <t>REQ/04</t>
  </si>
  <si>
    <t>Tipo de requisito</t>
  </si>
  <si>
    <t>Versión del documento</t>
  </si>
  <si>
    <t>V1.0</t>
  </si>
  <si>
    <t>V1.1</t>
  </si>
  <si>
    <t>V2.0</t>
  </si>
  <si>
    <t>V3.0</t>
  </si>
  <si>
    <t>Casos de uso asociados</t>
  </si>
  <si>
    <t>Fecha de modificación</t>
  </si>
  <si>
    <t>CU-001</t>
  </si>
  <si>
    <t>CU-019</t>
  </si>
  <si>
    <t>Descripción</t>
  </si>
  <si>
    <t>Los beneficiarios deben ingresar información básica de contacto para su perfil y se registrará en el sistema</t>
  </si>
  <si>
    <t>Las dietas del sistema deberán ser creadas y almacenadas en la base de datos.</t>
  </si>
  <si>
    <t>Identificador</t>
  </si>
  <si>
    <t>Requisito</t>
  </si>
  <si>
    <t>Especificación</t>
  </si>
  <si>
    <t>Actor(es)</t>
  </si>
  <si>
    <t>Prioridad</t>
  </si>
  <si>
    <t>Supuesto</t>
  </si>
  <si>
    <t>FURPS+</t>
  </si>
  <si>
    <t>REQ/01</t>
  </si>
  <si>
    <t>Registro de beneficiario</t>
  </si>
  <si>
    <t>Razón</t>
  </si>
  <si>
    <t>El sistema debe permitir al beneficiario ingresar información básica de contacto para su perfil y se registrará en el sistema</t>
  </si>
  <si>
    <t>Beneficiario</t>
  </si>
  <si>
    <t>Alta</t>
  </si>
  <si>
    <t>El beneficiario tienen un dispositivo móvil con sistema operativo Android o iOS</t>
  </si>
  <si>
    <t>Funcional</t>
  </si>
  <si>
    <t>REQ/02</t>
  </si>
  <si>
    <t>Ingreso de usuarios</t>
  </si>
  <si>
    <t>El sistema debe permitir al usuario ingresar con su email y contraseña al sistema.</t>
  </si>
  <si>
    <t>REQ/03</t>
  </si>
  <si>
    <t>Solicitar información</t>
  </si>
  <si>
    <t>El sistema deberá solicitar la información correspondiente a meta (¿Perder peso?, ¿Mantenerse en forma?, ¿Ganar masa muscular?), género, edad, estatura y peso.</t>
  </si>
  <si>
    <t>Media</t>
  </si>
  <si>
    <t>El beneficiario se ha registrado en el sistema</t>
  </si>
  <si>
    <t>REQ/05</t>
  </si>
  <si>
    <t>Modificar dieta</t>
  </si>
  <si>
    <t>La dieta ya debe estar creada para modificarla.</t>
  </si>
  <si>
    <t>REQ/06</t>
  </si>
  <si>
    <t>Desplegar dietas</t>
  </si>
  <si>
    <t>El sistema deberá tardar menos de 3 segundos en mostrar la dieta</t>
  </si>
  <si>
    <t>La dieta ya debe estar creada para desplegarla</t>
  </si>
  <si>
    <t>No funcional, Rendimiento</t>
  </si>
  <si>
    <t>REQ/07</t>
  </si>
  <si>
    <t>Eliminar dieta</t>
  </si>
  <si>
    <t>REQ/08</t>
  </si>
  <si>
    <t>Autor</t>
  </si>
  <si>
    <t>Seleccionar y añadir dieta</t>
  </si>
  <si>
    <t>Juan Sebastián González</t>
  </si>
  <si>
    <t>El sistema debe permitir al beneficiario seleccionar una dieta y añadirla a su lista de dietas favoritas para poder tener constancia de las dietas que ha tomado.</t>
  </si>
  <si>
    <t>La dieta ya debe estar creada para agregarla</t>
  </si>
  <si>
    <t>REQ/09</t>
  </si>
  <si>
    <t>Mostrar mi dieta</t>
  </si>
  <si>
    <t>El sistema deberá mostrar sólo aquella dieta que el beneficiario ha añadido</t>
  </si>
  <si>
    <t>La dieta ya debe estar seleccionada para listarla</t>
  </si>
  <si>
    <t>REQ/10</t>
  </si>
  <si>
    <t>Crear plan de ejercicio</t>
  </si>
  <si>
    <t>REQ/11</t>
  </si>
  <si>
    <t>Modificar plan de ejercicio</t>
  </si>
  <si>
    <t>REQ/12</t>
  </si>
  <si>
    <t>Desplegar planes de ejercicio</t>
  </si>
  <si>
    <t>El sistema deberá tardar menos de 3 segundos en mostrar el plan de ejercicios</t>
  </si>
  <si>
    <t>El plan de ejercicios  ya debe estar creado para desplegarlo</t>
  </si>
  <si>
    <t>REQ/13</t>
  </si>
  <si>
    <t>Eliminar plan de ejercicio</t>
  </si>
  <si>
    <t>REQ/14</t>
  </si>
  <si>
    <t>Seleccionar y añadir plan de ejercicio</t>
  </si>
  <si>
    <t>El sistema debe permitir al beneficiario seleccionar un plan de ejercicios y añadirlo a su lista de ejercicios para poder tener constancia de aquellos que realiza.</t>
  </si>
  <si>
    <t>Criterio de medición</t>
  </si>
  <si>
    <t>La dieta se crea o no se crea. Si se crea la información se almacena en la base de datos.</t>
  </si>
  <si>
    <t xml:space="preserve">El plan ya debe estar creado para agregarlo </t>
  </si>
  <si>
    <t>REQ/15</t>
  </si>
  <si>
    <t>Mostrar mi plan de ejercicios</t>
  </si>
  <si>
    <t>El sistema mostrará sólo aquellos ejercicios que el beneficiario ha añadido</t>
  </si>
  <si>
    <t>El plan ya debe estar seleccionado para listarlo</t>
  </si>
  <si>
    <t>REQ/16</t>
  </si>
  <si>
    <t>Modificar información del beneficiario</t>
  </si>
  <si>
    <t xml:space="preserve">El sistema debe permitir al beneficiario modificar su información básica de contacto. </t>
  </si>
  <si>
    <t>El beneficiario deberá tener una cuenta creada en el sistema.</t>
  </si>
  <si>
    <t>REQ/17</t>
  </si>
  <si>
    <t>Modificar contraseña</t>
  </si>
  <si>
    <t>El sistema debe permitir al beneficiario modificar su contraseña</t>
  </si>
  <si>
    <t>REQ/18</t>
  </si>
  <si>
    <t>Eliminar cuenta</t>
  </si>
  <si>
    <t>El sistema debe permitir al beneficiario eliminar su cuenta del sistema</t>
  </si>
  <si>
    <t>El beneficiario ha ingresado al sistema.</t>
  </si>
  <si>
    <t>REQ/19</t>
  </si>
  <si>
    <t>Cerrar sesión</t>
  </si>
  <si>
    <t>El sistema debe permitir al beneficiario cerrar la sesión de navegación en la aplicación.</t>
  </si>
  <si>
    <t>REQ/20</t>
  </si>
  <si>
    <t xml:space="preserve">Conexión a internet </t>
  </si>
  <si>
    <t>Se crearán usuarios de prueba para verificar que la base de datos y el sistema gestionan el almacenamiento de la información de beneficiarios ficticios</t>
  </si>
  <si>
    <t>El sistema al que se accede desde los dispositivos como celulares deben estar conectados desde WIFI</t>
  </si>
  <si>
    <t>No aplica</t>
  </si>
  <si>
    <t>Los dispositivos desde donde se acceda al software deberán estar conectados a internet.</t>
  </si>
  <si>
    <t>Implementación</t>
  </si>
  <si>
    <t>REQ/21</t>
  </si>
  <si>
    <t>Conexión a la base de datos (Firebase)</t>
  </si>
  <si>
    <t>Es necesaria la vinculación de la aplicación con Firebase para mantener la información consistente</t>
  </si>
  <si>
    <t>Desarrollador</t>
  </si>
  <si>
    <t>El software debe estar conectado a una base de datos en tiempo real para almacenar información simultáneamente, este proceso debe hacerse antes de subir a un hosting.</t>
  </si>
  <si>
    <t>Soporte</t>
  </si>
  <si>
    <t>REQ/22</t>
  </si>
  <si>
    <t>Módulo asociado</t>
  </si>
  <si>
    <t>Conexión en dispositivos Android y iOS</t>
  </si>
  <si>
    <t>El sistema debe ser compatible con estos dos sistemas operativos</t>
  </si>
  <si>
    <t>Los dispositivos desde donde se accedan al software deberán tener instalado su sistema operativo Android o iOS</t>
  </si>
  <si>
    <t>REQ/23</t>
  </si>
  <si>
    <t>Reporte temporal de la conectividad de los beneficiarios</t>
  </si>
  <si>
    <t>El beneficiario ha ingresado al sistema</t>
  </si>
  <si>
    <t>REQ/24</t>
  </si>
  <si>
    <t>El framework deberá estar en la capacidad de soportar la GUI</t>
  </si>
  <si>
    <t>Interfaz</t>
  </si>
  <si>
    <t>Gestión dietas</t>
  </si>
  <si>
    <t>REQ/25</t>
  </si>
  <si>
    <t>Secciones informativas</t>
  </si>
  <si>
    <t>Facilidad de uso</t>
  </si>
  <si>
    <t>REQ/26</t>
  </si>
  <si>
    <t>El sistema debe soportar 50 usuarios al tiempo en la aplicación</t>
  </si>
  <si>
    <t>El sistema deberá soportar en simultáneo a 500 personas como mínimo</t>
  </si>
  <si>
    <t>-</t>
  </si>
  <si>
    <t>REQ/27</t>
  </si>
  <si>
    <t>Versión</t>
  </si>
  <si>
    <t>REQ/28</t>
  </si>
  <si>
    <t>Capacidad de almacenamiento de la base de datos</t>
  </si>
  <si>
    <t>La base de datos debe tener como mínimo una capacidad de 1GB para almacenar la información de texto necesaria.</t>
  </si>
  <si>
    <t>Operación</t>
  </si>
  <si>
    <t>REQ/29</t>
  </si>
  <si>
    <t>Actualizar base de datos en tiempo real</t>
  </si>
  <si>
    <t>El sistema deberá actualizar la base de datos a medida que se registra la información. La actualización deberá llevarse a cabo en menos de 2 segundos.</t>
  </si>
  <si>
    <t>REQ/30</t>
  </si>
  <si>
    <t>REQ/31</t>
  </si>
  <si>
    <t>Eliminar mi dieta</t>
  </si>
  <si>
    <t>El sistema debe borrar la dieta que el beneficiario ha seleccionado para llevar como rutina</t>
  </si>
  <si>
    <t>La dieta debe ser la actual (en curso) para el beneficiario.</t>
  </si>
  <si>
    <t>REQ/32</t>
  </si>
  <si>
    <t>Eliminar mi plan de ejercicios</t>
  </si>
  <si>
    <t>El plan de ejercicios debe ser el actual (en curso) para el beneficiario.</t>
  </si>
  <si>
    <t>REQ/33</t>
  </si>
  <si>
    <t>Comenzar ejercicios del día</t>
  </si>
  <si>
    <t>El sistema deberá iniciar la rutina de ejercicios de acuerdo al seleccionado por el beneficiario</t>
  </si>
  <si>
    <t>Fecha</t>
  </si>
  <si>
    <t>Alto</t>
  </si>
  <si>
    <t>Debe tener un plan de ejercicios actual para poder basarse en él.</t>
  </si>
  <si>
    <t>Mostrar calendario</t>
  </si>
  <si>
    <t>Ingreso al sistema</t>
  </si>
  <si>
    <t>Roles</t>
  </si>
  <si>
    <t>CU-003</t>
  </si>
  <si>
    <t>Nombre</t>
  </si>
  <si>
    <t>El usuario ingresará con su email y contraseña al sistema.</t>
  </si>
  <si>
    <t xml:space="preserve">Aquellas perfiles que van a hacer uso del aplicativo móvil. Desean o tienen la necesidad de ingresar al software para conocer los planes nutricionales y las rutinas físicas recomendadas </t>
  </si>
  <si>
    <t>Aquel perfil encargado de la programación, mantenimiento y control del sistema</t>
  </si>
  <si>
    <t>Con los usuarios de prueba creados en el primer requisito se validará el ingreso. De la misma manera se probará con información no registrada para verificar que el ingreso es inválido.</t>
  </si>
  <si>
    <t>Se editó o no se editó la dieta.</t>
  </si>
  <si>
    <t>El sistema deberá solicitar información básica a los beneficiarios</t>
  </si>
  <si>
    <t>El sistema deberá solicitar la información correspondiente a meta (¿Perder peso?, ¿Mantenerse en forma?, ¿Ganar masa muscular?), género, edad, estatura y peso para realizar las recomendaciones de dietas y ejercicios.</t>
  </si>
  <si>
    <t>Desplegar dieta</t>
  </si>
  <si>
    <t>La información es procesada correctamente y almacenada en la base de datos.</t>
  </si>
  <si>
    <t>CU-009</t>
  </si>
  <si>
    <t>El sistema deberá desplegar las dietas que existen en el sistema</t>
  </si>
  <si>
    <t>El sistema deberá tardar menos de 3 segundos en mostrar la dieta para que el beneficiario sepa cuáles dietas existen</t>
  </si>
  <si>
    <t>CU-014</t>
  </si>
  <si>
    <t xml:space="preserve">El beneficiario está en la capacidad de modificar su información básica de contacto. </t>
  </si>
  <si>
    <t>CU-016</t>
  </si>
  <si>
    <t>Se modificó o no se modificó la información del beneficiario. Si se modifica deberá actualizarse en la base de datos.</t>
  </si>
  <si>
    <t>El plan se crea o no se crea. Si se crea la información del plan se almacena en la base de datos.</t>
  </si>
  <si>
    <t>La dieta se elimina o no se elimina. Si se elimina la información se borra de la base de datos.</t>
  </si>
  <si>
    <t>Gestión ejercicios</t>
  </si>
  <si>
    <t>El sistema deberá permitir al beneficiario modificar su contraseña.</t>
  </si>
  <si>
    <t>CU-010</t>
  </si>
  <si>
    <t>El sistema deberá permitir al beneficiario seleccionar  dietas de su preferencia.</t>
  </si>
  <si>
    <t>Se modifica o no se modifica la contraseña. Si se modifica deberá actualizarse en la base de datos.</t>
  </si>
  <si>
    <t>Se editó o no se editó el plan.</t>
  </si>
  <si>
    <t>La dieta se agrega o no se agrega a las dietas del beneficiario</t>
  </si>
  <si>
    <t>El beneficiario está en la capacidad de modificar su contraseña</t>
  </si>
  <si>
    <t>CU-005</t>
  </si>
  <si>
    <t>El sistema deberá desplegar los planes de ejercicio existentes en el sistema.</t>
  </si>
  <si>
    <t>El sistema mostrará sólo aquellos ejercicios que el beneficiario ha añadido para que tenga presente aquellos que ha seleccionado</t>
  </si>
  <si>
    <t>Se eliminó o no se eliminó la cuenta. Deberá borrarse del registro de usuarios si el beneficiario se decide por eliminarla.</t>
  </si>
  <si>
    <t>Eliminar plan de ejercicios</t>
  </si>
  <si>
    <t>CU-011</t>
  </si>
  <si>
    <t>El sistema muestra la dieta listada por el beneficiario.</t>
  </si>
  <si>
    <t>CU-004</t>
  </si>
  <si>
    <t>El beneficiario podrá cerrar la sesión de navegación en la aplicación.</t>
  </si>
  <si>
    <t>Cerró sesión o continua en línea.</t>
  </si>
  <si>
    <t>El plan se elimina o no se elimina. Si se elimina la información se borra de la base de datos.</t>
  </si>
  <si>
    <t>Seleccionar y añadir plan</t>
  </si>
  <si>
    <t>CU-002</t>
  </si>
  <si>
    <t>A través de secciones informativas los usuarios sabrán qué pueden hacer dentro del aplicativo</t>
  </si>
  <si>
    <t>CU-006</t>
  </si>
  <si>
    <t>El sistema deberá permitir al beneficiario seleccionar los ejercicios de su preferencia.</t>
  </si>
  <si>
    <t>CU-012</t>
  </si>
  <si>
    <t>El plan se agrega o no se agrega a los planes del beneficiario</t>
  </si>
  <si>
    <t>CU-015</t>
  </si>
  <si>
    <t>Mostrar mi plan de ejercicio</t>
  </si>
  <si>
    <t>CU-007</t>
  </si>
  <si>
    <t>El sistema muestra el plan de ejercicio listado por el beneficiario.</t>
  </si>
  <si>
    <t>Sistema</t>
  </si>
  <si>
    <t>CU-013</t>
  </si>
  <si>
    <t>CU-008</t>
  </si>
  <si>
    <t>Conexión a internet</t>
  </si>
  <si>
    <t>El sistema deberá estar conectado a internet.</t>
  </si>
  <si>
    <t>Intensidad de señal de internet recibida en el dispositivo.</t>
  </si>
  <si>
    <t>El sistema deberá almacenar y persistir la información en la base de datos en Firebase</t>
  </si>
  <si>
    <t>Conexión válida con la consola de Firebase</t>
  </si>
  <si>
    <t>El sistema deberá estar disponible para dispositivos sistemas operativos Android y iOS</t>
  </si>
  <si>
    <t>CU-022</t>
  </si>
  <si>
    <t>El sistema deberá presentar una interfaz intuitiva para el usuario (Administrados/beneficiario)</t>
  </si>
  <si>
    <t>El sistema deberá estar en la capacidad de atender a por lo menos 50 usuarios.</t>
  </si>
  <si>
    <t xml:space="preserve">Escalabilidad del sistema si mantiene persistente los datos para cada usuario </t>
  </si>
  <si>
    <t>La información de texto (No incluye imágenes, videos, contenido audiovisual) debe almacenarse en una base de datos no relacional a parte del contenido multimedia</t>
  </si>
  <si>
    <t>Cualquier usuario que esté en el sistema deberá tener actualizada la información del sistema</t>
  </si>
  <si>
    <t>Actualización válida en la consola de Firebase</t>
  </si>
  <si>
    <t>Mostrar información beneficiario</t>
  </si>
  <si>
    <t>Publicar plan de ejercicios</t>
  </si>
  <si>
    <t>CRUD Platos</t>
  </si>
  <si>
    <t>CRUD Ejercicios</t>
  </si>
  <si>
    <t>Publicar dieta</t>
  </si>
  <si>
    <t>REQ/34</t>
  </si>
  <si>
    <t>REQ/35</t>
  </si>
  <si>
    <t>REQ/36</t>
  </si>
  <si>
    <t>REQ/37</t>
  </si>
  <si>
    <t>REQ/38</t>
  </si>
  <si>
    <t>REQ/39</t>
  </si>
  <si>
    <t>El sistema deberá mostrar al beneficiario las principales actividades en curso realizadas por el beneficiario</t>
  </si>
  <si>
    <t>El beneficiario ha añadido algún plan de ejercicios.</t>
  </si>
  <si>
    <t>Baja</t>
  </si>
  <si>
    <t>El sistema debe permitir al beneficiario ingresar información básica de contacto para su perfil y se registrará en el sistema para que puedan acceder a los servicios del sistema, controlando el acceso</t>
  </si>
  <si>
    <t>Mostrar información del beneficiario</t>
  </si>
  <si>
    <t>El sistema deberá mostrar la información que el beneficiario ha ingresado  (Información básica: Nombre,correo,edad,peso)</t>
  </si>
  <si>
    <t>El sistema deberá mostrar la información que el beneficiario ha ingresado (Información básica: Nombre,correo,edad,peso)</t>
  </si>
  <si>
    <t>CU-018</t>
  </si>
  <si>
    <t>Se publicó / No se publicó</t>
  </si>
  <si>
    <t>CU-21</t>
  </si>
  <si>
    <t>El beneficiario debe estar en la capacidad de ver cuáles son los ejercicios que realiza periódicamente</t>
  </si>
  <si>
    <t>Se ha creado un plan de ejercicios</t>
  </si>
  <si>
    <t>Se ha creado una dieta</t>
  </si>
  <si>
    <t>Se ha creado y adaptado la base de datos exitosamente</t>
  </si>
  <si>
    <t>Es indispensable para la creación de dietas que los platos se creen correctamente en el sistema</t>
  </si>
  <si>
    <t>Es indispensable para la creación de dietas que los ejercicios se creen correctamente en el sistema</t>
  </si>
  <si>
    <t>CU-037</t>
  </si>
  <si>
    <t>CU-38</t>
  </si>
  <si>
    <t>Se mostró / no se mostró</t>
  </si>
  <si>
    <t>El beneficiario debe poner iniciar su rutina de ejercicios de acuerdo al que haya seleccionado anteriormente.</t>
  </si>
  <si>
    <t>El beneficiario podrá ver la información básica de su perfil</t>
  </si>
  <si>
    <t>El beneficiario puede decidir cambiar de rutina o simplemente desea eliminar la dieta de su selección.</t>
  </si>
  <si>
    <t>El beneficiario puede decidir cambiar de plan de ejercicios o simplemente desea eliminarlo de su selección.</t>
  </si>
  <si>
    <t>Almacenamiento en MegaBytes que posee el sistema a medida que se agrega información.</t>
  </si>
  <si>
    <t>El sistema debe ser compatible con estos dos sistemas operativos para que la aplicación se ejecute correctamente</t>
  </si>
  <si>
    <t>Estado</t>
  </si>
  <si>
    <t>Implementado</t>
  </si>
  <si>
    <t>En implementación</t>
  </si>
  <si>
    <t>Verificado</t>
  </si>
  <si>
    <t>La arquitectura del sistema es MVC</t>
  </si>
  <si>
    <t>El sistema deberá tener el modelo de arquitectura el Modelo-Vista-Controlador como diseño de software.</t>
  </si>
  <si>
    <t>Los miembros del equipo trabajarán sobre una misma arquitectura, permitiendo modificaciones y nuevas funcionalidades sin perjudicar el trabajo sobre los modelos, los controladores y las vistas.</t>
  </si>
  <si>
    <t>Beneficiario, experto</t>
  </si>
  <si>
    <t>El beneficiario se ha registrado en el sistema. El experto posee una cuenta</t>
  </si>
  <si>
    <t>El sistema debe permitir al experto crear las dietas para que sean almacenadas en la base de datos.</t>
  </si>
  <si>
    <t>El experto deberá tener información de las dietas a crear</t>
  </si>
  <si>
    <t>El sistema debe permitir al experto modificar las dietas, cambiando su información y su imagen.</t>
  </si>
  <si>
    <t>El sistema debe permitir al  experto eliminar dietas.</t>
  </si>
  <si>
    <t>El experto seleccionará una de las dietas listadas del sistema</t>
  </si>
  <si>
    <t>El sistema debe permitir al experto crear los planes de ejercicio para almacenarlos en la base de datos.</t>
  </si>
  <si>
    <t>El experto deberá tener información de los ejercicios físicos a crear (stretching y push up)</t>
  </si>
  <si>
    <t>Las planes de ejercicio físico pueden ser editadas por el experto, cambiando su información y su imagen.</t>
  </si>
  <si>
    <t>El experto seleccionará una de las rutinas físicas listadas del sistema para modificar.</t>
  </si>
  <si>
    <t>El sistema debe permitir al el experto eliminar planes de ejercicio.</t>
  </si>
  <si>
    <t>El experto seleccionará una de las rutinas físicas listadas del sistema para eliminar.</t>
  </si>
  <si>
    <t xml:space="preserve">El sistema debe permitir al experto generar un reporte de conectividad de los beneficiarios </t>
  </si>
  <si>
    <t>Interfaz amigable e intuitiva beneficiario y experto</t>
  </si>
  <si>
    <t>El sistema debe  tener una interfaz intuitiva para mejorar la experiencia del beneficiario y del experto dentro de la aplicación</t>
  </si>
  <si>
    <t>El beneficiario y el experto podrán conocer las funcionalidades que tendrán dentro del sistema</t>
  </si>
  <si>
    <t>Contactar a un experto</t>
  </si>
  <si>
    <t>El sistema deberá mostrar una sección donde el beneficiario pueda a acceder a información para contactar a un experto</t>
  </si>
  <si>
    <t>El sistema deberá publicar el plan de ejercicios seleccionado por el experto para mostrarlo a los beneficiarios</t>
  </si>
  <si>
    <t>El sistema debe permitir al experto crear,mostrar,editar y eliminar platos</t>
  </si>
  <si>
    <t>El sistema debe permitir al experto crear,mostrar,editar y eliminar ejercicios</t>
  </si>
  <si>
    <t>El sistema deberá publicar la dieta seleccionada por el experto para mostrarla a los beneficiarios</t>
  </si>
  <si>
    <t>Experto</t>
  </si>
  <si>
    <t>Aquel perfil que se encargará de crear, modificar y eliminar los planes nutricionales y las rutinas físicas. Posee altos conocimientos en información nutricional y física, persona calificada para la gestión de ambos ítems</t>
  </si>
  <si>
    <t>Es posible que algún beneficiario desee contactar a algún experto.</t>
  </si>
  <si>
    <t>El sistema deberá permitir el ingreso de usuarios (expertos y beneficiarios)</t>
  </si>
  <si>
    <t>Las dietas pueden ser editadas por el experto</t>
  </si>
  <si>
    <t>El sistema deberá permitir al experto eliminar dietas.</t>
  </si>
  <si>
    <t>Las dietas pueden ser eliminadas por el experto debido a que puede que el experto no al considere necesaria.</t>
  </si>
  <si>
    <t>El sistema debe publicar la dieta solicitada por el experto</t>
  </si>
  <si>
    <t>El beneficiario debe saber cuáles de las dietas creadas han sido publicadas por el experto.</t>
  </si>
  <si>
    <t>El sistema deberá permitir al experto crear planes de ejercicio.</t>
  </si>
  <si>
    <t>El sistema deberá permitir al experto modificar los planes de ejercicio</t>
  </si>
  <si>
    <t>El sistema deberá permitir al experto eliminar planes de ejercicio.</t>
  </si>
  <si>
    <t>El sistema debe publicar el plan de ejercicios solicitado por el experto</t>
  </si>
  <si>
    <t>El beneficiario debe saber cuáles de los planes creados han sido publicados por el experto.</t>
  </si>
  <si>
    <t>El experto podrá generar un reporte de acuerdo a la información procesada por el sistema de los beneficiarios</t>
  </si>
  <si>
    <t>El sistema debe permitir al experto generar un reporte de conectividad de los beneficiarios  para encontrar características con común y tendencias entre los usuarios</t>
  </si>
  <si>
    <t>El reporte se genera y es mostrado al experto</t>
  </si>
  <si>
    <t>Experto en vida saludable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</si>
</sst>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4"/>
      <color rgb="FF000000"/>
      <name val="Calibri"/>
      <family val="2"/>
    </font>
    <font>
      <b/>
      <sz val="18"/>
      <color rgb="FF000000"/>
      <name val="Calibri"/>
      <family val="2"/>
    </font>
    <font>
      <b/>
      <i/>
      <sz val="11"/>
      <color rgb="FF2F5496"/>
      <name val="Arial"/>
      <family val="2"/>
    </font>
    <font>
      <b/>
      <i/>
      <sz val="10"/>
      <name val="Arial"/>
      <family val="2"/>
    </font>
    <font>
      <b/>
      <sz val="14"/>
      <color rgb="FF000000"/>
      <name val="Arial"/>
      <family val="2"/>
    </font>
    <font>
      <b/>
      <sz val="12"/>
      <color rgb="FF000000"/>
      <name val="Arial"/>
      <family val="2"/>
    </font>
    <font>
      <sz val="11"/>
      <name val="Calibri"/>
      <family val="2"/>
    </font>
    <font>
      <b/>
      <i/>
      <sz val="10"/>
      <color rgb="FF0070C0"/>
      <name val="Arial"/>
      <family val="2"/>
    </font>
    <font>
      <sz val="11"/>
      <name val="Calibri"/>
      <family val="2"/>
    </font>
    <font>
      <b/>
      <i/>
      <sz val="11"/>
      <name val="Arial"/>
      <family val="2"/>
    </font>
    <font>
      <b/>
      <i/>
      <sz val="11"/>
      <color rgb="FF0070C0"/>
      <name val="Arial"/>
      <family val="2"/>
    </font>
    <font>
      <b/>
      <i/>
      <sz val="14"/>
      <color rgb="FF000000"/>
      <name val="Calibri"/>
      <family val="2"/>
    </font>
    <font>
      <sz val="11"/>
      <color rgb="FF000000"/>
      <name val="Calibri"/>
      <family val="2"/>
    </font>
    <font>
      <sz val="10"/>
      <name val="Calibri"/>
      <family val="2"/>
    </font>
    <font>
      <b/>
      <i/>
      <sz val="10"/>
      <color rgb="FF2F5496"/>
      <name val="Arial"/>
      <family val="2"/>
    </font>
  </fonts>
  <fills count="7">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D5DCE4"/>
        <bgColor rgb="FFD5DCE4"/>
      </patternFill>
    </fill>
    <fill>
      <patternFill patternType="solid">
        <fgColor rgb="FFD3DFEE"/>
        <bgColor rgb="FFD3DFEE"/>
      </patternFill>
    </fill>
    <fill>
      <patternFill patternType="solid">
        <fgColor rgb="FF92D050"/>
        <bgColor rgb="FF92D050"/>
      </patternFill>
    </fill>
  </fills>
  <borders count="19">
    <border>
      <left/>
      <right/>
      <top/>
      <bottom/>
      <diagonal/>
    </border>
    <border>
      <left/>
      <right/>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thin">
        <color rgb="FF000000"/>
      </left>
      <right style="thin">
        <color rgb="FF000000"/>
      </right>
      <top style="thin">
        <color rgb="FF000000"/>
      </top>
      <bottom/>
      <diagonal/>
    </border>
    <border>
      <left style="medium">
        <color rgb="FF4F81BD"/>
      </left>
      <right/>
      <top style="medium">
        <color rgb="FF4F81BD"/>
      </top>
      <bottom style="medium">
        <color rgb="FF4F81BD"/>
      </bottom>
      <diagonal/>
    </border>
    <border>
      <left style="thin">
        <color rgb="FF000000"/>
      </left>
      <right style="thin">
        <color rgb="FF000000"/>
      </right>
      <top style="thin">
        <color rgb="FF000000"/>
      </top>
      <bottom style="thin">
        <color rgb="FF000000"/>
      </bottom>
      <diagonal/>
    </border>
    <border>
      <left/>
      <right style="medium">
        <color rgb="FF4F81BD"/>
      </right>
      <top style="medium">
        <color rgb="FF4F81BD"/>
      </top>
      <bottom style="medium">
        <color rgb="FF4F81BD"/>
      </bottom>
      <diagonal/>
    </border>
    <border>
      <left style="thin">
        <color rgb="FF000000"/>
      </left>
      <right style="thin">
        <color rgb="FF000000"/>
      </right>
      <top/>
      <bottom/>
      <diagonal/>
    </border>
    <border>
      <left style="medium">
        <color rgb="FF4F81BD"/>
      </left>
      <right style="medium">
        <color rgb="FF4F81BD"/>
      </right>
      <top/>
      <bottom style="medium">
        <color rgb="FF4F81BD"/>
      </bottom>
      <diagonal/>
    </border>
    <border>
      <left style="thin">
        <color rgb="FF000000"/>
      </left>
      <right style="thin">
        <color rgb="FF000000"/>
      </right>
      <top/>
      <bottom/>
      <diagonal/>
    </border>
    <border>
      <left/>
      <right/>
      <top style="medium">
        <color rgb="FF4F81BD"/>
      </top>
      <bottom style="medium">
        <color rgb="FF4F81BD"/>
      </bottom>
      <diagonal/>
    </border>
    <border>
      <left/>
      <right/>
      <top/>
      <bottom style="medium">
        <color rgb="FF4F81BD"/>
      </bottom>
      <diagonal/>
    </border>
    <border>
      <left/>
      <right style="medium">
        <color rgb="FF4F81BD"/>
      </right>
      <top/>
      <bottom/>
      <diagonal/>
    </border>
    <border>
      <left/>
      <right style="medium">
        <color rgb="FF4F81BD"/>
      </right>
      <top/>
      <bottom style="medium">
        <color rgb="FF4F81BD"/>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wrapText="1"/>
    </xf>
    <xf numFmtId="0" fontId="2" fillId="3" borderId="1" xfId="0" applyFont="1" applyFill="1" applyBorder="1"/>
    <xf numFmtId="0" fontId="0" fillId="0" borderId="0" xfId="0" applyAlignment="1">
      <alignment horizontal="center"/>
    </xf>
    <xf numFmtId="0" fontId="3" fillId="4"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6" fillId="0" borderId="6" xfId="0" applyFont="1" applyBorder="1"/>
    <xf numFmtId="0" fontId="0" fillId="0" borderId="6" xfId="0" applyBorder="1" applyAlignment="1">
      <alignment horizontal="center"/>
    </xf>
    <xf numFmtId="14" fontId="0" fillId="0" borderId="6" xfId="0" applyNumberFormat="1" applyBorder="1" applyAlignment="1">
      <alignment horizontal="center"/>
    </xf>
    <xf numFmtId="0" fontId="8" fillId="5" borderId="3" xfId="0" applyFont="1" applyFill="1" applyBorder="1" applyAlignment="1">
      <alignment horizontal="left" vertical="center" wrapText="1"/>
    </xf>
    <xf numFmtId="0" fontId="3" fillId="4"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horizontal="center" vertical="center"/>
    </xf>
    <xf numFmtId="0" fontId="0" fillId="0" borderId="6" xfId="0" applyBorder="1" applyAlignment="1">
      <alignment wrapText="1"/>
    </xf>
    <xf numFmtId="0" fontId="0" fillId="0" borderId="6" xfId="0" applyBorder="1" applyAlignment="1">
      <alignment vertical="center"/>
    </xf>
    <xf numFmtId="0" fontId="0" fillId="0" borderId="6" xfId="0" applyBorder="1"/>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7" fillId="0" borderId="0" xfId="0" applyFont="1"/>
    <xf numFmtId="0" fontId="5" fillId="0" borderId="0" xfId="0" applyFont="1" applyAlignment="1">
      <alignment horizontal="center" vertical="center" wrapText="1"/>
    </xf>
    <xf numFmtId="0" fontId="0" fillId="0" borderId="6" xfId="0" applyBorder="1" applyAlignment="1">
      <alignment horizontal="center" vertical="center"/>
    </xf>
    <xf numFmtId="0" fontId="2" fillId="3" borderId="1" xfId="0" applyFont="1" applyFill="1" applyBorder="1" applyAlignment="1">
      <alignment wrapText="1"/>
    </xf>
    <xf numFmtId="0" fontId="2" fillId="3" borderId="1" xfId="0" applyFont="1" applyFill="1" applyBorder="1" applyAlignment="1">
      <alignment horizontal="center" wrapText="1"/>
    </xf>
    <xf numFmtId="0" fontId="9" fillId="0" borderId="0" xfId="0" applyFont="1"/>
    <xf numFmtId="0" fontId="9" fillId="0" borderId="12" xfId="0" applyFont="1" applyBorder="1"/>
    <xf numFmtId="0" fontId="9" fillId="0" borderId="13" xfId="0" applyFont="1" applyBorder="1"/>
    <xf numFmtId="0" fontId="3" fillId="4" borderId="14" xfId="0" applyFont="1" applyFill="1" applyBorder="1" applyAlignment="1">
      <alignment wrapText="1"/>
    </xf>
    <xf numFmtId="0" fontId="10" fillId="5" borderId="14" xfId="0" applyFont="1" applyFill="1" applyBorder="1" applyAlignment="1">
      <alignment wrapText="1"/>
    </xf>
    <xf numFmtId="0" fontId="11" fillId="5" borderId="14" xfId="0" applyFont="1" applyFill="1" applyBorder="1" applyAlignment="1">
      <alignment wrapText="1"/>
    </xf>
    <xf numFmtId="0" fontId="0" fillId="0" borderId="4" xfId="0" applyBorder="1" applyAlignment="1">
      <alignment horizontal="center" wrapText="1"/>
    </xf>
    <xf numFmtId="0" fontId="13" fillId="0" borderId="6" xfId="0" applyFont="1" applyBorder="1" applyAlignment="1">
      <alignment horizontal="center" wrapText="1"/>
    </xf>
    <xf numFmtId="0" fontId="0" fillId="0" borderId="1" xfId="0" applyBorder="1" applyAlignment="1">
      <alignment horizontal="center"/>
    </xf>
    <xf numFmtId="0" fontId="8" fillId="5" borderId="3" xfId="0" applyFont="1" applyFill="1" applyBorder="1" applyAlignment="1">
      <alignment horizontal="center" vertical="center" wrapText="1"/>
    </xf>
    <xf numFmtId="0" fontId="0" fillId="0" borderId="16" xfId="0" applyBorder="1" applyAlignment="1">
      <alignment horizontal="center"/>
    </xf>
    <xf numFmtId="0" fontId="0" fillId="0" borderId="15" xfId="0" applyBorder="1" applyAlignment="1">
      <alignment horizontal="center" vertical="center"/>
    </xf>
    <xf numFmtId="0" fontId="13" fillId="0" borderId="15" xfId="0" applyFont="1" applyBorder="1" applyAlignment="1">
      <alignment horizontal="center" vertical="center"/>
    </xf>
    <xf numFmtId="0" fontId="0" fillId="0" borderId="4" xfId="0" applyBorder="1" applyAlignment="1">
      <alignment horizontal="center" vertical="center" wrapText="1"/>
    </xf>
    <xf numFmtId="0" fontId="13" fillId="0" borderId="6" xfId="0" applyFont="1" applyBorder="1" applyAlignment="1">
      <alignment wrapText="1"/>
    </xf>
    <xf numFmtId="0" fontId="0" fillId="0" borderId="4" xfId="0" applyBorder="1" applyAlignment="1">
      <alignment vertical="center"/>
    </xf>
    <xf numFmtId="0" fontId="0" fillId="0" borderId="4" xfId="0" applyBorder="1" applyAlignment="1">
      <alignment wrapText="1"/>
    </xf>
    <xf numFmtId="0" fontId="13" fillId="0" borderId="15" xfId="0" applyFont="1" applyBorder="1" applyAlignment="1">
      <alignment horizontal="center" wrapText="1"/>
    </xf>
    <xf numFmtId="0" fontId="0" fillId="0" borderId="15" xfId="0" applyBorder="1" applyAlignment="1">
      <alignment vertical="center"/>
    </xf>
    <xf numFmtId="0" fontId="0" fillId="0" borderId="15" xfId="0" applyBorder="1" applyAlignment="1">
      <alignment wrapText="1"/>
    </xf>
    <xf numFmtId="0" fontId="0" fillId="0" borderId="15" xfId="0" applyBorder="1"/>
    <xf numFmtId="0" fontId="13" fillId="0" borderId="15" xfId="0" applyFont="1" applyBorder="1" applyAlignment="1">
      <alignment vertical="center"/>
    </xf>
    <xf numFmtId="0" fontId="7" fillId="0" borderId="15" xfId="0" applyFont="1" applyBorder="1" applyAlignment="1">
      <alignment horizontal="center" wrapText="1"/>
    </xf>
    <xf numFmtId="0" fontId="7" fillId="0" borderId="15" xfId="0" applyFont="1" applyBorder="1" applyAlignment="1">
      <alignment wrapText="1"/>
    </xf>
    <xf numFmtId="0" fontId="0" fillId="0" borderId="15" xfId="0" applyBorder="1" applyAlignment="1">
      <alignment horizontal="center"/>
    </xf>
    <xf numFmtId="0" fontId="4" fillId="5" borderId="14" xfId="0" applyFont="1" applyFill="1" applyBorder="1" applyAlignment="1">
      <alignment wrapText="1"/>
    </xf>
    <xf numFmtId="0" fontId="8" fillId="5" borderId="14" xfId="0" applyFont="1" applyFill="1" applyBorder="1" applyAlignment="1">
      <alignment wrapText="1"/>
    </xf>
    <xf numFmtId="0" fontId="6"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5" fillId="6" borderId="4" xfId="0" applyFont="1" applyFill="1" applyBorder="1" applyAlignment="1">
      <alignment horizontal="center" vertical="center" wrapText="1"/>
    </xf>
    <xf numFmtId="0" fontId="7" fillId="0" borderId="8" xfId="0" applyFont="1" applyBorder="1"/>
    <xf numFmtId="0" fontId="7" fillId="0" borderId="10" xfId="0" applyFont="1" applyBorder="1"/>
    <xf numFmtId="164" fontId="4" fillId="5" borderId="12" xfId="0" applyNumberFormat="1" applyFont="1" applyFill="1" applyBorder="1" applyAlignment="1">
      <alignment wrapText="1"/>
    </xf>
    <xf numFmtId="0" fontId="14" fillId="0" borderId="14" xfId="0" applyFont="1" applyBorder="1"/>
    <xf numFmtId="0" fontId="15" fillId="4" borderId="12" xfId="0" applyFont="1" applyFill="1" applyBorder="1" applyAlignment="1">
      <alignment wrapText="1"/>
    </xf>
    <xf numFmtId="0" fontId="14" fillId="0" borderId="12" xfId="0" applyFont="1" applyBorder="1"/>
    <xf numFmtId="14" fontId="4" fillId="5" borderId="12" xfId="0" applyNumberFormat="1" applyFont="1" applyFill="1" applyBorder="1" applyAlignment="1">
      <alignment wrapText="1"/>
    </xf>
    <xf numFmtId="164" fontId="4" fillId="5" borderId="5" xfId="0" applyNumberFormat="1" applyFont="1" applyFill="1" applyBorder="1" applyAlignment="1">
      <alignment horizontal="left" vertical="center" wrapText="1"/>
    </xf>
    <xf numFmtId="0" fontId="7" fillId="0" borderId="7" xfId="0" applyFont="1" applyBorder="1"/>
    <xf numFmtId="0" fontId="3" fillId="4" borderId="5" xfId="0" applyFont="1" applyFill="1" applyBorder="1" applyAlignment="1">
      <alignment horizontal="left" vertical="center" wrapText="1"/>
    </xf>
    <xf numFmtId="0" fontId="7" fillId="0" borderId="11" xfId="0" applyFont="1" applyBorder="1"/>
    <xf numFmtId="14" fontId="4" fillId="5" borderId="5" xfId="0" applyNumberFormat="1" applyFont="1" applyFill="1" applyBorder="1" applyAlignment="1">
      <alignment horizontal="left" vertical="center" wrapText="1"/>
    </xf>
    <xf numFmtId="0" fontId="4" fillId="0" borderId="5" xfId="0" applyFont="1" applyBorder="1" applyAlignment="1">
      <alignment horizontal="left" vertical="center" wrapText="1"/>
    </xf>
    <xf numFmtId="0" fontId="4" fillId="5" borderId="5" xfId="0" applyFont="1" applyFill="1" applyBorder="1" applyAlignment="1">
      <alignment horizontal="left" vertical="center" wrapText="1"/>
    </xf>
    <xf numFmtId="0" fontId="4" fillId="0" borderId="12" xfId="0" applyFont="1" applyBorder="1" applyAlignment="1">
      <alignment wrapText="1"/>
    </xf>
    <xf numFmtId="0" fontId="4" fillId="5" borderId="12" xfId="0" applyFont="1" applyFill="1" applyBorder="1" applyAlignment="1">
      <alignment wrapText="1"/>
    </xf>
    <xf numFmtId="0" fontId="14" fillId="0" borderId="7" xfId="0" applyFont="1" applyBorder="1"/>
    <xf numFmtId="0" fontId="10" fillId="5" borderId="12" xfId="0" applyFont="1" applyFill="1" applyBorder="1" applyAlignment="1">
      <alignment wrapText="1"/>
    </xf>
    <xf numFmtId="0" fontId="7" fillId="0" borderId="12" xfId="0" applyFont="1" applyBorder="1"/>
    <xf numFmtId="0" fontId="7" fillId="0" borderId="14" xfId="0" applyFont="1" applyBorder="1"/>
    <xf numFmtId="0" fontId="3" fillId="4" borderId="12" xfId="0" applyFont="1" applyFill="1" applyBorder="1" applyAlignment="1">
      <alignment wrapText="1"/>
    </xf>
    <xf numFmtId="164" fontId="10" fillId="5" borderId="12" xfId="0" applyNumberFormat="1" applyFont="1" applyFill="1" applyBorder="1" applyAlignment="1">
      <alignment wrapText="1"/>
    </xf>
    <xf numFmtId="14" fontId="10" fillId="5" borderId="12"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2981325</xdr:colOff>
      <xdr:row>46</xdr:row>
      <xdr:rowOff>0</xdr:rowOff>
    </xdr:from>
    <xdr:ext cx="5086350" cy="7096125"/>
    <xdr:pic>
      <xdr:nvPicPr>
        <xdr:cNvPr id="2" name="image1.jpg" descr="Furps+"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791700" y="18335625"/>
          <a:ext cx="5086350" cy="7096125"/>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AD47"/>
  </sheetPr>
  <dimension ref="A1:I1005"/>
  <sheetViews>
    <sheetView tabSelected="1" topLeftCell="B1" workbookViewId="0">
      <pane xSplit="2" ySplit="5" topLeftCell="D6" activePane="bottomRight" state="frozen"/>
      <selection activeCell="B1" sqref="B1"/>
      <selection pane="topRight" activeCell="D1" sqref="D1"/>
      <selection pane="bottomLeft" activeCell="B6" sqref="B6"/>
      <selection pane="bottomRight" activeCell="B53" sqref="B53"/>
    </sheetView>
  </sheetViews>
  <sheetFormatPr baseColWidth="10" defaultColWidth="14.42578125" defaultRowHeight="15" customHeight="1" x14ac:dyDescent="0.25"/>
  <cols>
    <col min="1" max="1" width="22.42578125" customWidth="1"/>
    <col min="2" max="2" width="18.28515625" customWidth="1"/>
    <col min="3" max="3" width="61.42578125" customWidth="1"/>
    <col min="4" max="4" width="44.85546875" customWidth="1"/>
    <col min="5" max="5" width="27" customWidth="1"/>
    <col min="6" max="6" width="23.28515625" customWidth="1"/>
    <col min="7" max="7" width="55.140625" customWidth="1"/>
    <col min="8" max="8" width="27.7109375" customWidth="1"/>
    <col min="9" max="9" width="18.7109375" customWidth="1"/>
  </cols>
  <sheetData>
    <row r="1" spans="1:9" ht="57" customHeight="1" x14ac:dyDescent="0.3">
      <c r="A1" s="1" t="s">
        <v>0</v>
      </c>
      <c r="C1" s="3"/>
      <c r="D1" s="3"/>
    </row>
    <row r="2" spans="1:9" ht="15.75" x14ac:dyDescent="0.25">
      <c r="B2" s="57" t="s">
        <v>4</v>
      </c>
      <c r="C2" s="6" t="s">
        <v>7</v>
      </c>
      <c r="D2" s="7" t="s">
        <v>8</v>
      </c>
      <c r="E2" s="7" t="s">
        <v>9</v>
      </c>
      <c r="F2" s="7" t="s">
        <v>10</v>
      </c>
      <c r="G2" s="7" t="s">
        <v>11</v>
      </c>
    </row>
    <row r="3" spans="1:9" ht="15.75" x14ac:dyDescent="0.25">
      <c r="B3" s="58"/>
      <c r="C3" s="6" t="s">
        <v>13</v>
      </c>
      <c r="D3" s="8">
        <v>43534</v>
      </c>
      <c r="E3" s="8">
        <v>43536</v>
      </c>
      <c r="F3" s="8">
        <v>43538</v>
      </c>
      <c r="G3" s="8">
        <v>43540</v>
      </c>
    </row>
    <row r="4" spans="1:9" x14ac:dyDescent="0.25">
      <c r="B4" s="59"/>
    </row>
    <row r="5" spans="1:9" ht="15.75" x14ac:dyDescent="0.25">
      <c r="B5" s="11" t="s">
        <v>19</v>
      </c>
      <c r="C5" s="12" t="s">
        <v>20</v>
      </c>
      <c r="D5" s="11" t="s">
        <v>21</v>
      </c>
      <c r="E5" s="11" t="s">
        <v>22</v>
      </c>
      <c r="F5" s="11" t="s">
        <v>23</v>
      </c>
      <c r="G5" s="11" t="s">
        <v>24</v>
      </c>
      <c r="H5" s="52" t="s">
        <v>25</v>
      </c>
      <c r="I5" s="53" t="s">
        <v>256</v>
      </c>
    </row>
    <row r="6" spans="1:9" ht="45" x14ac:dyDescent="0.25">
      <c r="B6" s="7" t="s">
        <v>26</v>
      </c>
      <c r="C6" s="17" t="s">
        <v>27</v>
      </c>
      <c r="D6" s="39" t="s">
        <v>29</v>
      </c>
      <c r="E6" s="14" t="s">
        <v>30</v>
      </c>
      <c r="F6" s="14" t="s">
        <v>31</v>
      </c>
      <c r="G6" s="13" t="s">
        <v>32</v>
      </c>
      <c r="H6" s="54" t="s">
        <v>33</v>
      </c>
      <c r="I6" s="45" t="s">
        <v>257</v>
      </c>
    </row>
    <row r="7" spans="1:9" ht="30" x14ac:dyDescent="0.25">
      <c r="B7" s="7" t="s">
        <v>34</v>
      </c>
      <c r="C7" s="17" t="s">
        <v>35</v>
      </c>
      <c r="D7" s="13" t="s">
        <v>36</v>
      </c>
      <c r="E7" s="14" t="s">
        <v>263</v>
      </c>
      <c r="F7" s="14" t="s">
        <v>31</v>
      </c>
      <c r="G7" s="13" t="s">
        <v>264</v>
      </c>
      <c r="H7" s="54" t="s">
        <v>33</v>
      </c>
      <c r="I7" s="45" t="s">
        <v>257</v>
      </c>
    </row>
    <row r="8" spans="1:9" ht="60" x14ac:dyDescent="0.25">
      <c r="B8" s="7" t="s">
        <v>37</v>
      </c>
      <c r="C8" s="17" t="s">
        <v>38</v>
      </c>
      <c r="D8" s="13" t="s">
        <v>39</v>
      </c>
      <c r="E8" s="14" t="s">
        <v>30</v>
      </c>
      <c r="F8" s="14" t="s">
        <v>40</v>
      </c>
      <c r="G8" s="13" t="s">
        <v>41</v>
      </c>
      <c r="H8" s="54" t="s">
        <v>33</v>
      </c>
      <c r="I8" s="45" t="s">
        <v>258</v>
      </c>
    </row>
    <row r="9" spans="1:9" ht="45" x14ac:dyDescent="0.25">
      <c r="B9" s="7" t="s">
        <v>5</v>
      </c>
      <c r="C9" s="17" t="s">
        <v>1</v>
      </c>
      <c r="D9" s="13" t="s">
        <v>265</v>
      </c>
      <c r="E9" s="43" t="s">
        <v>286</v>
      </c>
      <c r="F9" s="14" t="s">
        <v>31</v>
      </c>
      <c r="G9" s="13" t="s">
        <v>266</v>
      </c>
      <c r="H9" s="54" t="s">
        <v>33</v>
      </c>
      <c r="I9" s="45" t="s">
        <v>257</v>
      </c>
    </row>
    <row r="10" spans="1:9" ht="30" x14ac:dyDescent="0.25">
      <c r="B10" s="7" t="s">
        <v>42</v>
      </c>
      <c r="C10" s="17" t="s">
        <v>43</v>
      </c>
      <c r="D10" s="13" t="s">
        <v>267</v>
      </c>
      <c r="E10" s="43" t="s">
        <v>286</v>
      </c>
      <c r="F10" s="14" t="s">
        <v>40</v>
      </c>
      <c r="G10" s="13" t="s">
        <v>44</v>
      </c>
      <c r="H10" s="54" t="s">
        <v>33</v>
      </c>
      <c r="I10" s="45" t="s">
        <v>257</v>
      </c>
    </row>
    <row r="11" spans="1:9" ht="30" x14ac:dyDescent="0.25">
      <c r="B11" s="7" t="s">
        <v>45</v>
      </c>
      <c r="C11" s="17" t="s">
        <v>46</v>
      </c>
      <c r="D11" s="13" t="s">
        <v>47</v>
      </c>
      <c r="E11" s="14" t="s">
        <v>263</v>
      </c>
      <c r="F11" s="14" t="s">
        <v>40</v>
      </c>
      <c r="G11" s="13" t="s">
        <v>48</v>
      </c>
      <c r="H11" s="54" t="s">
        <v>49</v>
      </c>
      <c r="I11" s="45" t="s">
        <v>257</v>
      </c>
    </row>
    <row r="12" spans="1:9" ht="30" x14ac:dyDescent="0.25">
      <c r="B12" s="7" t="s">
        <v>50</v>
      </c>
      <c r="C12" s="17" t="s">
        <v>51</v>
      </c>
      <c r="D12" s="13" t="s">
        <v>268</v>
      </c>
      <c r="E12" s="43" t="s">
        <v>286</v>
      </c>
      <c r="F12" s="14" t="s">
        <v>40</v>
      </c>
      <c r="G12" s="13" t="s">
        <v>269</v>
      </c>
      <c r="H12" s="54" t="s">
        <v>33</v>
      </c>
      <c r="I12" s="45" t="s">
        <v>257</v>
      </c>
    </row>
    <row r="13" spans="1:9" ht="68.25" customHeight="1" x14ac:dyDescent="0.25">
      <c r="B13" s="7" t="s">
        <v>52</v>
      </c>
      <c r="C13" s="17" t="s">
        <v>54</v>
      </c>
      <c r="D13" s="13" t="s">
        <v>56</v>
      </c>
      <c r="E13" s="14" t="s">
        <v>30</v>
      </c>
      <c r="F13" s="14" t="s">
        <v>31</v>
      </c>
      <c r="G13" s="13" t="s">
        <v>57</v>
      </c>
      <c r="H13" s="54" t="s">
        <v>33</v>
      </c>
      <c r="I13" s="45" t="s">
        <v>258</v>
      </c>
    </row>
    <row r="14" spans="1:9" ht="30" x14ac:dyDescent="0.25">
      <c r="B14" s="7" t="s">
        <v>58</v>
      </c>
      <c r="C14" s="17" t="s">
        <v>59</v>
      </c>
      <c r="D14" s="13" t="s">
        <v>60</v>
      </c>
      <c r="E14" s="14" t="s">
        <v>30</v>
      </c>
      <c r="F14" s="14" t="s">
        <v>40</v>
      </c>
      <c r="G14" s="13" t="s">
        <v>61</v>
      </c>
      <c r="H14" s="54" t="s">
        <v>33</v>
      </c>
      <c r="I14" s="45" t="s">
        <v>258</v>
      </c>
    </row>
    <row r="15" spans="1:9" ht="45" x14ac:dyDescent="0.25">
      <c r="B15" s="7" t="s">
        <v>62</v>
      </c>
      <c r="C15" s="17" t="s">
        <v>63</v>
      </c>
      <c r="D15" s="13" t="s">
        <v>270</v>
      </c>
      <c r="E15" s="43" t="s">
        <v>286</v>
      </c>
      <c r="F15" s="14" t="s">
        <v>31</v>
      </c>
      <c r="G15" s="13" t="s">
        <v>271</v>
      </c>
      <c r="H15" s="54" t="s">
        <v>33</v>
      </c>
      <c r="I15" s="45" t="s">
        <v>259</v>
      </c>
    </row>
    <row r="16" spans="1:9" ht="45" x14ac:dyDescent="0.25">
      <c r="B16" s="7" t="s">
        <v>64</v>
      </c>
      <c r="C16" s="17" t="s">
        <v>65</v>
      </c>
      <c r="D16" s="13" t="s">
        <v>272</v>
      </c>
      <c r="E16" s="43" t="s">
        <v>286</v>
      </c>
      <c r="F16" s="14" t="s">
        <v>40</v>
      </c>
      <c r="G16" s="13" t="s">
        <v>273</v>
      </c>
      <c r="H16" s="54" t="s">
        <v>33</v>
      </c>
      <c r="I16" s="45" t="s">
        <v>259</v>
      </c>
    </row>
    <row r="17" spans="2:9" ht="30" x14ac:dyDescent="0.25">
      <c r="B17" s="7" t="s">
        <v>66</v>
      </c>
      <c r="C17" s="17" t="s">
        <v>67</v>
      </c>
      <c r="D17" s="13" t="s">
        <v>68</v>
      </c>
      <c r="E17" s="14" t="s">
        <v>263</v>
      </c>
      <c r="F17" s="14" t="s">
        <v>40</v>
      </c>
      <c r="G17" s="13" t="s">
        <v>69</v>
      </c>
      <c r="H17" s="54" t="s">
        <v>49</v>
      </c>
      <c r="I17" s="45" t="s">
        <v>259</v>
      </c>
    </row>
    <row r="18" spans="2:9" ht="30" x14ac:dyDescent="0.25">
      <c r="B18" s="7" t="s">
        <v>70</v>
      </c>
      <c r="C18" s="17" t="s">
        <v>71</v>
      </c>
      <c r="D18" s="13" t="s">
        <v>274</v>
      </c>
      <c r="E18" s="43" t="s">
        <v>286</v>
      </c>
      <c r="F18" s="14" t="s">
        <v>40</v>
      </c>
      <c r="G18" s="13" t="s">
        <v>275</v>
      </c>
      <c r="H18" s="54" t="s">
        <v>33</v>
      </c>
      <c r="I18" s="45" t="s">
        <v>259</v>
      </c>
    </row>
    <row r="19" spans="2:9" ht="60" x14ac:dyDescent="0.25">
      <c r="B19" s="7" t="s">
        <v>72</v>
      </c>
      <c r="C19" s="17" t="s">
        <v>73</v>
      </c>
      <c r="D19" s="13" t="s">
        <v>74</v>
      </c>
      <c r="E19" s="14" t="s">
        <v>30</v>
      </c>
      <c r="F19" s="14" t="s">
        <v>31</v>
      </c>
      <c r="G19" s="13" t="s">
        <v>77</v>
      </c>
      <c r="H19" s="54" t="s">
        <v>33</v>
      </c>
      <c r="I19" s="45" t="s">
        <v>259</v>
      </c>
    </row>
    <row r="20" spans="2:9" ht="29.25" customHeight="1" x14ac:dyDescent="0.25">
      <c r="B20" s="7" t="s">
        <v>78</v>
      </c>
      <c r="C20" s="17" t="s">
        <v>79</v>
      </c>
      <c r="D20" s="13" t="s">
        <v>80</v>
      </c>
      <c r="E20" s="14" t="s">
        <v>30</v>
      </c>
      <c r="F20" s="14" t="s">
        <v>40</v>
      </c>
      <c r="G20" s="13" t="s">
        <v>81</v>
      </c>
      <c r="H20" s="54" t="s">
        <v>33</v>
      </c>
      <c r="I20" s="45" t="s">
        <v>259</v>
      </c>
    </row>
    <row r="21" spans="2:9" ht="30" x14ac:dyDescent="0.25">
      <c r="B21" s="7" t="s">
        <v>82</v>
      </c>
      <c r="C21" s="17" t="s">
        <v>83</v>
      </c>
      <c r="D21" s="16" t="s">
        <v>84</v>
      </c>
      <c r="E21" s="14" t="s">
        <v>30</v>
      </c>
      <c r="F21" s="14" t="s">
        <v>40</v>
      </c>
      <c r="G21" s="13" t="s">
        <v>85</v>
      </c>
      <c r="H21" s="54" t="s">
        <v>33</v>
      </c>
      <c r="I21" s="45" t="s">
        <v>258</v>
      </c>
    </row>
    <row r="22" spans="2:9" ht="30" x14ac:dyDescent="0.25">
      <c r="B22" s="7" t="s">
        <v>86</v>
      </c>
      <c r="C22" s="17" t="s">
        <v>87</v>
      </c>
      <c r="D22" s="16" t="s">
        <v>88</v>
      </c>
      <c r="E22" s="14" t="s">
        <v>30</v>
      </c>
      <c r="F22" s="14" t="s">
        <v>40</v>
      </c>
      <c r="G22" s="13" t="s">
        <v>85</v>
      </c>
      <c r="H22" s="54" t="s">
        <v>33</v>
      </c>
      <c r="I22" s="45" t="s">
        <v>258</v>
      </c>
    </row>
    <row r="23" spans="2:9" ht="30.75" customHeight="1" x14ac:dyDescent="0.25">
      <c r="B23" s="7" t="s">
        <v>89</v>
      </c>
      <c r="C23" s="17" t="s">
        <v>90</v>
      </c>
      <c r="D23" s="16" t="s">
        <v>91</v>
      </c>
      <c r="E23" s="14" t="s">
        <v>30</v>
      </c>
      <c r="F23" s="14" t="s">
        <v>31</v>
      </c>
      <c r="G23" s="13" t="s">
        <v>92</v>
      </c>
      <c r="H23" s="54" t="s">
        <v>33</v>
      </c>
      <c r="I23" s="45" t="s">
        <v>258</v>
      </c>
    </row>
    <row r="24" spans="2:9" ht="30" x14ac:dyDescent="0.25">
      <c r="B24" s="7" t="s">
        <v>93</v>
      </c>
      <c r="C24" s="17" t="s">
        <v>94</v>
      </c>
      <c r="D24" s="13" t="s">
        <v>95</v>
      </c>
      <c r="E24" s="14" t="s">
        <v>263</v>
      </c>
      <c r="F24" s="14" t="s">
        <v>31</v>
      </c>
      <c r="G24" s="13" t="s">
        <v>92</v>
      </c>
      <c r="H24" s="54" t="s">
        <v>33</v>
      </c>
      <c r="I24" s="45" t="s">
        <v>257</v>
      </c>
    </row>
    <row r="25" spans="2:9" ht="45" x14ac:dyDescent="0.25">
      <c r="B25" s="7" t="s">
        <v>96</v>
      </c>
      <c r="C25" s="17" t="s">
        <v>97</v>
      </c>
      <c r="D25" s="32" t="s">
        <v>99</v>
      </c>
      <c r="E25" s="18" t="s">
        <v>100</v>
      </c>
      <c r="F25" s="14" t="s">
        <v>31</v>
      </c>
      <c r="G25" s="13" t="s">
        <v>101</v>
      </c>
      <c r="H25" s="54" t="s">
        <v>102</v>
      </c>
      <c r="I25" s="45" t="s">
        <v>257</v>
      </c>
    </row>
    <row r="26" spans="2:9" ht="45" x14ac:dyDescent="0.25">
      <c r="B26" s="7" t="s">
        <v>103</v>
      </c>
      <c r="C26" s="17" t="s">
        <v>104</v>
      </c>
      <c r="D26" s="16" t="s">
        <v>105</v>
      </c>
      <c r="E26" s="14" t="s">
        <v>106</v>
      </c>
      <c r="F26" s="14" t="s">
        <v>31</v>
      </c>
      <c r="G26" s="13" t="s">
        <v>107</v>
      </c>
      <c r="H26" s="54" t="s">
        <v>108</v>
      </c>
      <c r="I26" s="45" t="s">
        <v>257</v>
      </c>
    </row>
    <row r="27" spans="2:9" ht="30" x14ac:dyDescent="0.25">
      <c r="B27" s="7" t="s">
        <v>109</v>
      </c>
      <c r="C27" s="17" t="s">
        <v>111</v>
      </c>
      <c r="D27" s="16" t="s">
        <v>112</v>
      </c>
      <c r="E27" s="14" t="s">
        <v>106</v>
      </c>
      <c r="F27" s="14" t="s">
        <v>40</v>
      </c>
      <c r="G27" s="13" t="s">
        <v>113</v>
      </c>
      <c r="H27" s="54" t="s">
        <v>108</v>
      </c>
      <c r="I27" s="45" t="s">
        <v>258</v>
      </c>
    </row>
    <row r="28" spans="2:9" ht="30" x14ac:dyDescent="0.25">
      <c r="B28" s="7" t="s">
        <v>114</v>
      </c>
      <c r="C28" s="17" t="s">
        <v>115</v>
      </c>
      <c r="D28" s="16" t="s">
        <v>276</v>
      </c>
      <c r="E28" s="14" t="s">
        <v>286</v>
      </c>
      <c r="F28" s="14" t="s">
        <v>40</v>
      </c>
      <c r="G28" s="13" t="s">
        <v>116</v>
      </c>
      <c r="H28" s="54" t="s">
        <v>108</v>
      </c>
      <c r="I28" s="45" t="s">
        <v>259</v>
      </c>
    </row>
    <row r="29" spans="2:9" ht="45" x14ac:dyDescent="0.25">
      <c r="B29" s="7" t="s">
        <v>117</v>
      </c>
      <c r="C29" s="17" t="s">
        <v>277</v>
      </c>
      <c r="D29" s="16" t="s">
        <v>278</v>
      </c>
      <c r="E29" s="14" t="s">
        <v>106</v>
      </c>
      <c r="F29" s="14" t="s">
        <v>40</v>
      </c>
      <c r="G29" s="13" t="s">
        <v>118</v>
      </c>
      <c r="H29" s="54" t="s">
        <v>119</v>
      </c>
      <c r="I29" s="45" t="s">
        <v>258</v>
      </c>
    </row>
    <row r="30" spans="2:9" ht="30" x14ac:dyDescent="0.25">
      <c r="B30" s="7" t="s">
        <v>121</v>
      </c>
      <c r="C30" s="17" t="s">
        <v>122</v>
      </c>
      <c r="D30" s="16" t="s">
        <v>279</v>
      </c>
      <c r="E30" s="14" t="s">
        <v>106</v>
      </c>
      <c r="F30" s="14" t="s">
        <v>40</v>
      </c>
      <c r="G30" s="13" t="s">
        <v>92</v>
      </c>
      <c r="H30" s="54" t="s">
        <v>123</v>
      </c>
      <c r="I30" s="45" t="s">
        <v>258</v>
      </c>
    </row>
    <row r="31" spans="2:9" ht="28.5" customHeight="1" x14ac:dyDescent="0.25">
      <c r="B31" s="7" t="s">
        <v>124</v>
      </c>
      <c r="C31" s="17" t="s">
        <v>125</v>
      </c>
      <c r="D31" s="16" t="s">
        <v>126</v>
      </c>
      <c r="E31" s="14" t="s">
        <v>100</v>
      </c>
      <c r="F31" s="14" t="s">
        <v>31</v>
      </c>
      <c r="G31" s="16" t="s">
        <v>127</v>
      </c>
      <c r="H31" s="54" t="s">
        <v>108</v>
      </c>
      <c r="I31" s="45" t="s">
        <v>258</v>
      </c>
    </row>
    <row r="32" spans="2:9" ht="45" x14ac:dyDescent="0.25">
      <c r="B32" s="7" t="s">
        <v>128</v>
      </c>
      <c r="C32" s="17" t="s">
        <v>260</v>
      </c>
      <c r="D32" s="16" t="s">
        <v>261</v>
      </c>
      <c r="E32" s="14" t="s">
        <v>100</v>
      </c>
      <c r="F32" s="15" t="s">
        <v>40</v>
      </c>
      <c r="G32" s="16" t="s">
        <v>127</v>
      </c>
      <c r="H32" s="54" t="s">
        <v>102</v>
      </c>
      <c r="I32" s="45" t="s">
        <v>257</v>
      </c>
    </row>
    <row r="33" spans="2:9" ht="45" x14ac:dyDescent="0.25">
      <c r="B33" s="7" t="s">
        <v>130</v>
      </c>
      <c r="C33" s="17" t="s">
        <v>131</v>
      </c>
      <c r="D33" s="16" t="s">
        <v>132</v>
      </c>
      <c r="E33" s="14" t="s">
        <v>100</v>
      </c>
      <c r="F33" s="15" t="s">
        <v>31</v>
      </c>
      <c r="G33" s="16" t="s">
        <v>127</v>
      </c>
      <c r="H33" s="54" t="s">
        <v>133</v>
      </c>
      <c r="I33" s="45" t="s">
        <v>257</v>
      </c>
    </row>
    <row r="34" spans="2:9" ht="60" x14ac:dyDescent="0.25">
      <c r="B34" s="7" t="s">
        <v>134</v>
      </c>
      <c r="C34" s="17" t="s">
        <v>135</v>
      </c>
      <c r="D34" s="16" t="s">
        <v>136</v>
      </c>
      <c r="E34" s="14" t="s">
        <v>100</v>
      </c>
      <c r="F34" s="15" t="s">
        <v>31</v>
      </c>
      <c r="G34" s="13" t="s">
        <v>244</v>
      </c>
      <c r="H34" s="54" t="s">
        <v>49</v>
      </c>
      <c r="I34" s="45" t="s">
        <v>259</v>
      </c>
    </row>
    <row r="35" spans="2:9" ht="45" x14ac:dyDescent="0.25">
      <c r="B35" s="7" t="s">
        <v>137</v>
      </c>
      <c r="C35" s="22" t="s">
        <v>280</v>
      </c>
      <c r="D35" s="16" t="s">
        <v>281</v>
      </c>
      <c r="E35" s="14" t="s">
        <v>106</v>
      </c>
      <c r="F35" s="15" t="s">
        <v>40</v>
      </c>
      <c r="G35" s="13" t="s">
        <v>92</v>
      </c>
      <c r="H35" s="54" t="s">
        <v>33</v>
      </c>
      <c r="I35" s="45" t="s">
        <v>259</v>
      </c>
    </row>
    <row r="36" spans="2:9" ht="45" x14ac:dyDescent="0.25">
      <c r="B36" s="7" t="s">
        <v>138</v>
      </c>
      <c r="C36" s="17" t="s">
        <v>139</v>
      </c>
      <c r="D36" s="16" t="s">
        <v>140</v>
      </c>
      <c r="E36" s="14" t="s">
        <v>30</v>
      </c>
      <c r="F36" s="14" t="s">
        <v>40</v>
      </c>
      <c r="G36" s="13" t="s">
        <v>141</v>
      </c>
      <c r="H36" s="54" t="s">
        <v>33</v>
      </c>
      <c r="I36" s="45" t="s">
        <v>258</v>
      </c>
    </row>
    <row r="37" spans="2:9" ht="45" x14ac:dyDescent="0.25">
      <c r="B37" s="7" t="s">
        <v>142</v>
      </c>
      <c r="C37" s="17" t="s">
        <v>143</v>
      </c>
      <c r="D37" s="16" t="s">
        <v>140</v>
      </c>
      <c r="E37" s="14" t="s">
        <v>30</v>
      </c>
      <c r="F37" s="14" t="s">
        <v>40</v>
      </c>
      <c r="G37" s="13" t="s">
        <v>144</v>
      </c>
      <c r="H37" s="54" t="s">
        <v>33</v>
      </c>
      <c r="I37" s="45" t="s">
        <v>259</v>
      </c>
    </row>
    <row r="38" spans="2:9" ht="30" x14ac:dyDescent="0.25">
      <c r="B38" s="7" t="s">
        <v>145</v>
      </c>
      <c r="C38" s="38" t="s">
        <v>146</v>
      </c>
      <c r="D38" s="31" t="s">
        <v>147</v>
      </c>
      <c r="E38" s="40" t="s">
        <v>30</v>
      </c>
      <c r="F38" s="40" t="s">
        <v>149</v>
      </c>
      <c r="G38" s="41" t="s">
        <v>150</v>
      </c>
      <c r="H38" s="55" t="s">
        <v>33</v>
      </c>
      <c r="I38" s="45" t="s">
        <v>259</v>
      </c>
    </row>
    <row r="39" spans="2:9" ht="45" x14ac:dyDescent="0.25">
      <c r="B39" s="35" t="s">
        <v>225</v>
      </c>
      <c r="C39" s="36" t="s">
        <v>151</v>
      </c>
      <c r="D39" s="42" t="s">
        <v>231</v>
      </c>
      <c r="E39" s="43" t="s">
        <v>30</v>
      </c>
      <c r="F39" s="43" t="s">
        <v>40</v>
      </c>
      <c r="G39" s="44" t="s">
        <v>232</v>
      </c>
      <c r="H39" s="56" t="s">
        <v>33</v>
      </c>
      <c r="I39" s="45" t="s">
        <v>259</v>
      </c>
    </row>
    <row r="40" spans="2:9" ht="45" x14ac:dyDescent="0.25">
      <c r="B40" s="35" t="s">
        <v>226</v>
      </c>
      <c r="C40" s="37" t="s">
        <v>220</v>
      </c>
      <c r="D40" s="42" t="s">
        <v>237</v>
      </c>
      <c r="E40" s="43" t="s">
        <v>30</v>
      </c>
      <c r="F40" s="46" t="s">
        <v>233</v>
      </c>
      <c r="G40" s="44" t="s">
        <v>41</v>
      </c>
      <c r="H40" s="56" t="s">
        <v>33</v>
      </c>
      <c r="I40" s="45" t="s">
        <v>257</v>
      </c>
    </row>
    <row r="41" spans="2:9" ht="45" x14ac:dyDescent="0.25">
      <c r="B41" s="35" t="s">
        <v>227</v>
      </c>
      <c r="C41" s="36" t="s">
        <v>221</v>
      </c>
      <c r="D41" s="47" t="s">
        <v>282</v>
      </c>
      <c r="E41" s="43" t="s">
        <v>286</v>
      </c>
      <c r="F41" s="46" t="s">
        <v>233</v>
      </c>
      <c r="G41" s="45" t="s">
        <v>242</v>
      </c>
      <c r="H41" s="56" t="s">
        <v>33</v>
      </c>
      <c r="I41" s="45" t="s">
        <v>258</v>
      </c>
    </row>
    <row r="42" spans="2:9" ht="30" x14ac:dyDescent="0.25">
      <c r="B42" s="35" t="s">
        <v>228</v>
      </c>
      <c r="C42" s="36" t="s">
        <v>222</v>
      </c>
      <c r="D42" s="48" t="s">
        <v>283</v>
      </c>
      <c r="E42" s="43" t="s">
        <v>286</v>
      </c>
      <c r="F42" s="45" t="s">
        <v>31</v>
      </c>
      <c r="G42" s="49" t="s">
        <v>127</v>
      </c>
      <c r="H42" s="56" t="s">
        <v>33</v>
      </c>
      <c r="I42" s="45" t="s">
        <v>258</v>
      </c>
    </row>
    <row r="43" spans="2:9" ht="30" x14ac:dyDescent="0.25">
      <c r="B43" s="35" t="s">
        <v>229</v>
      </c>
      <c r="C43" s="36" t="s">
        <v>223</v>
      </c>
      <c r="D43" s="48" t="s">
        <v>284</v>
      </c>
      <c r="E43" s="43" t="s">
        <v>286</v>
      </c>
      <c r="F43" s="45" t="s">
        <v>233</v>
      </c>
      <c r="G43" s="49" t="s">
        <v>127</v>
      </c>
      <c r="H43" s="56" t="s">
        <v>33</v>
      </c>
      <c r="I43" s="45" t="s">
        <v>258</v>
      </c>
    </row>
    <row r="44" spans="2:9" ht="30" x14ac:dyDescent="0.25">
      <c r="B44" s="35" t="s">
        <v>230</v>
      </c>
      <c r="C44" s="36" t="s">
        <v>224</v>
      </c>
      <c r="D44" s="47" t="s">
        <v>285</v>
      </c>
      <c r="E44" s="43" t="s">
        <v>286</v>
      </c>
      <c r="F44" s="46" t="s">
        <v>31</v>
      </c>
      <c r="G44" s="45" t="s">
        <v>243</v>
      </c>
      <c r="H44" s="56" t="s">
        <v>33</v>
      </c>
      <c r="I44" s="45" t="s">
        <v>257</v>
      </c>
    </row>
    <row r="45" spans="2:9" ht="15.75" customHeight="1" x14ac:dyDescent="0.25">
      <c r="B45" s="33"/>
      <c r="C45" s="19"/>
      <c r="D45" s="20"/>
    </row>
    <row r="46" spans="2:9" ht="15.75" customHeight="1" x14ac:dyDescent="0.25">
      <c r="B46" s="21"/>
      <c r="C46" s="20"/>
      <c r="D46" s="20"/>
    </row>
    <row r="47" spans="2:9" ht="15.75" customHeight="1" x14ac:dyDescent="0.25">
      <c r="B47" s="57" t="s">
        <v>153</v>
      </c>
    </row>
    <row r="48" spans="2:9" ht="15.75" customHeight="1" x14ac:dyDescent="0.25">
      <c r="B48" s="58"/>
    </row>
    <row r="49" spans="2:3" ht="9.75" customHeight="1" x14ac:dyDescent="0.25">
      <c r="B49" s="59"/>
    </row>
    <row r="50" spans="2:3" ht="15.75" customHeight="1" x14ac:dyDescent="0.25">
      <c r="B50" s="11" t="s">
        <v>155</v>
      </c>
      <c r="C50" s="11" t="s">
        <v>16</v>
      </c>
    </row>
    <row r="51" spans="2:3" ht="69" customHeight="1" x14ac:dyDescent="0.25">
      <c r="B51" s="22" t="s">
        <v>30</v>
      </c>
      <c r="C51" s="16" t="s">
        <v>157</v>
      </c>
    </row>
    <row r="52" spans="2:3" ht="62.25" customHeight="1" x14ac:dyDescent="0.25">
      <c r="B52" s="22" t="s">
        <v>303</v>
      </c>
      <c r="C52" s="17" t="s">
        <v>287</v>
      </c>
    </row>
    <row r="53" spans="2:3" ht="33" customHeight="1" x14ac:dyDescent="0.25">
      <c r="B53" s="7" t="s">
        <v>106</v>
      </c>
      <c r="C53" s="17" t="s">
        <v>158</v>
      </c>
    </row>
    <row r="54" spans="2:3" ht="15.75" customHeight="1" x14ac:dyDescent="0.25"/>
    <row r="55" spans="2:3" ht="15.75" customHeight="1" x14ac:dyDescent="0.25"/>
    <row r="56" spans="2:3" ht="15.75" customHeight="1" x14ac:dyDescent="0.25"/>
    <row r="57" spans="2:3" ht="15.75" customHeight="1" x14ac:dyDescent="0.25"/>
    <row r="58" spans="2:3" ht="15.75" customHeight="1" x14ac:dyDescent="0.25"/>
    <row r="59" spans="2:3" ht="15.75" customHeight="1" x14ac:dyDescent="0.25"/>
    <row r="60" spans="2:3" ht="15.75" customHeight="1" x14ac:dyDescent="0.25"/>
    <row r="61" spans="2:3" ht="15.75" customHeight="1" x14ac:dyDescent="0.25"/>
    <row r="62" spans="2:3" ht="15.75" customHeight="1" x14ac:dyDescent="0.25"/>
    <row r="63" spans="2:3" ht="15.75" customHeight="1" x14ac:dyDescent="0.25"/>
    <row r="64" spans="2: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sheetData>
  <mergeCells count="2">
    <mergeCell ref="B2:B4"/>
    <mergeCell ref="B47:B4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4E79"/>
  </sheetPr>
  <dimension ref="A1:I990"/>
  <sheetViews>
    <sheetView topLeftCell="A7" workbookViewId="0">
      <selection activeCell="C15" sqref="C15:I15"/>
    </sheetView>
  </sheetViews>
  <sheetFormatPr baseColWidth="10" defaultColWidth="14.42578125" defaultRowHeight="15" customHeight="1" x14ac:dyDescent="0.25"/>
  <cols>
    <col min="1" max="1" width="35.85546875" customWidth="1"/>
    <col min="2" max="2" width="18.85546875" customWidth="1"/>
    <col min="3" max="3" width="9.140625" bestFit="1" customWidth="1"/>
    <col min="4" max="5" width="10.7109375" customWidth="1"/>
    <col min="6" max="6" width="13.28515625" customWidth="1"/>
    <col min="7" max="9" width="10.7109375" customWidth="1"/>
  </cols>
  <sheetData>
    <row r="1" spans="1:9" ht="23.25" x14ac:dyDescent="0.35">
      <c r="A1" s="2" t="s">
        <v>2</v>
      </c>
    </row>
    <row r="3" spans="1:9" ht="33.75" customHeight="1" x14ac:dyDescent="0.25">
      <c r="B3" s="4" t="s">
        <v>3</v>
      </c>
      <c r="C3" s="5" t="str">
        <f>Requisitos!B6</f>
        <v>REQ/01</v>
      </c>
      <c r="D3" s="67" t="s">
        <v>6</v>
      </c>
      <c r="E3" s="66"/>
      <c r="F3" s="5" t="str">
        <f>Requisitos!H6</f>
        <v>Funcional</v>
      </c>
      <c r="G3" s="67" t="s">
        <v>12</v>
      </c>
      <c r="H3" s="66"/>
      <c r="I3" s="9" t="s">
        <v>14</v>
      </c>
    </row>
    <row r="4" spans="1:9" ht="37.5" customHeight="1" x14ac:dyDescent="0.25">
      <c r="B4" s="10" t="s">
        <v>16</v>
      </c>
      <c r="C4" s="70" t="s">
        <v>17</v>
      </c>
      <c r="D4" s="68"/>
      <c r="E4" s="68"/>
      <c r="F4" s="68"/>
      <c r="G4" s="68"/>
      <c r="H4" s="68"/>
      <c r="I4" s="66"/>
    </row>
    <row r="5" spans="1:9" ht="48" customHeight="1" x14ac:dyDescent="0.25">
      <c r="B5" s="10" t="s">
        <v>28</v>
      </c>
      <c r="C5" s="71" t="s">
        <v>234</v>
      </c>
      <c r="D5" s="68"/>
      <c r="E5" s="68"/>
      <c r="F5" s="68"/>
      <c r="G5" s="68"/>
      <c r="H5" s="68"/>
      <c r="I5" s="66"/>
    </row>
    <row r="6" spans="1:9" x14ac:dyDescent="0.25">
      <c r="B6" s="10" t="s">
        <v>53</v>
      </c>
      <c r="C6" s="70" t="s">
        <v>55</v>
      </c>
      <c r="D6" s="68"/>
      <c r="E6" s="68"/>
      <c r="F6" s="68"/>
      <c r="G6" s="68"/>
      <c r="H6" s="68"/>
      <c r="I6" s="66"/>
    </row>
    <row r="7" spans="1:9" ht="28.5" x14ac:dyDescent="0.25">
      <c r="B7" s="10" t="s">
        <v>75</v>
      </c>
      <c r="C7" s="71" t="s">
        <v>98</v>
      </c>
      <c r="D7" s="68"/>
      <c r="E7" s="68"/>
      <c r="F7" s="68"/>
      <c r="G7" s="68"/>
      <c r="H7" s="68"/>
      <c r="I7" s="66"/>
    </row>
    <row r="8" spans="1:9" x14ac:dyDescent="0.25">
      <c r="B8" s="10" t="s">
        <v>23</v>
      </c>
      <c r="C8" s="70" t="str">
        <f>Requisitos!F6</f>
        <v>Alta</v>
      </c>
      <c r="D8" s="66"/>
      <c r="E8" s="67" t="s">
        <v>110</v>
      </c>
      <c r="F8" s="68"/>
      <c r="G8" s="66"/>
      <c r="H8" s="70" t="s">
        <v>33</v>
      </c>
      <c r="I8" s="66"/>
    </row>
    <row r="9" spans="1:9" x14ac:dyDescent="0.25">
      <c r="B9" s="10" t="s">
        <v>129</v>
      </c>
      <c r="C9" s="65" t="str">
        <f>Requisitos!D2</f>
        <v>V1.0</v>
      </c>
      <c r="D9" s="66"/>
      <c r="E9" s="67" t="s">
        <v>148</v>
      </c>
      <c r="F9" s="68"/>
      <c r="G9" s="66"/>
      <c r="H9" s="69">
        <f>Requisitos!D3</f>
        <v>43534</v>
      </c>
      <c r="I9" s="66"/>
    </row>
    <row r="12" spans="1:9" ht="23.25" x14ac:dyDescent="0.35">
      <c r="A12" s="2" t="s">
        <v>152</v>
      </c>
    </row>
    <row r="14" spans="1:9" ht="32.25" customHeight="1" x14ac:dyDescent="0.25">
      <c r="B14" s="4" t="s">
        <v>3</v>
      </c>
      <c r="C14" s="5" t="s">
        <v>34</v>
      </c>
      <c r="D14" s="67" t="s">
        <v>6</v>
      </c>
      <c r="E14" s="66"/>
      <c r="F14" s="5" t="s">
        <v>33</v>
      </c>
      <c r="G14" s="67" t="s">
        <v>12</v>
      </c>
      <c r="H14" s="66"/>
      <c r="I14" s="9" t="s">
        <v>154</v>
      </c>
    </row>
    <row r="15" spans="1:9" x14ac:dyDescent="0.25">
      <c r="B15" s="10" t="s">
        <v>16</v>
      </c>
      <c r="C15" s="70" t="s">
        <v>289</v>
      </c>
      <c r="D15" s="68"/>
      <c r="E15" s="68"/>
      <c r="F15" s="68"/>
      <c r="G15" s="68"/>
      <c r="H15" s="68"/>
      <c r="I15" s="66"/>
    </row>
    <row r="16" spans="1:9" x14ac:dyDescent="0.25">
      <c r="B16" s="10" t="s">
        <v>28</v>
      </c>
      <c r="C16" s="71" t="s">
        <v>156</v>
      </c>
      <c r="D16" s="68"/>
      <c r="E16" s="68"/>
      <c r="F16" s="68"/>
      <c r="G16" s="68"/>
      <c r="H16" s="68"/>
      <c r="I16" s="66"/>
    </row>
    <row r="17" spans="1:9" x14ac:dyDescent="0.25">
      <c r="B17" s="10" t="s">
        <v>53</v>
      </c>
      <c r="C17" s="70" t="s">
        <v>55</v>
      </c>
      <c r="D17" s="68"/>
      <c r="E17" s="68"/>
      <c r="F17" s="68"/>
      <c r="G17" s="68"/>
      <c r="H17" s="68"/>
      <c r="I17" s="66"/>
    </row>
    <row r="18" spans="1:9" ht="38.25" customHeight="1" x14ac:dyDescent="0.25">
      <c r="B18" s="10" t="s">
        <v>75</v>
      </c>
      <c r="C18" s="71" t="s">
        <v>159</v>
      </c>
      <c r="D18" s="68"/>
      <c r="E18" s="68"/>
      <c r="F18" s="68"/>
      <c r="G18" s="68"/>
      <c r="H18" s="68"/>
      <c r="I18" s="66"/>
    </row>
    <row r="19" spans="1:9" x14ac:dyDescent="0.25">
      <c r="B19" s="10" t="s">
        <v>23</v>
      </c>
      <c r="C19" s="70" t="s">
        <v>31</v>
      </c>
      <c r="D19" s="66"/>
      <c r="E19" s="67" t="s">
        <v>110</v>
      </c>
      <c r="F19" s="68"/>
      <c r="G19" s="66"/>
      <c r="H19" s="70" t="s">
        <v>33</v>
      </c>
      <c r="I19" s="66"/>
    </row>
    <row r="20" spans="1:9" x14ac:dyDescent="0.25">
      <c r="B20" s="10" t="s">
        <v>129</v>
      </c>
      <c r="C20" s="65" t="s">
        <v>8</v>
      </c>
      <c r="D20" s="66"/>
      <c r="E20" s="67" t="s">
        <v>148</v>
      </c>
      <c r="F20" s="68"/>
      <c r="G20" s="66"/>
      <c r="H20" s="69">
        <v>43534</v>
      </c>
      <c r="I20" s="66"/>
    </row>
    <row r="21" spans="1:9" ht="15.75" customHeight="1" x14ac:dyDescent="0.25"/>
    <row r="22" spans="1:9" ht="15.75" customHeight="1" x14ac:dyDescent="0.25"/>
    <row r="23" spans="1:9" ht="23.25" x14ac:dyDescent="0.35">
      <c r="A23" s="2" t="s">
        <v>38</v>
      </c>
    </row>
    <row r="24" spans="1:9" ht="15.75" customHeight="1" x14ac:dyDescent="0.25"/>
    <row r="25" spans="1:9" ht="34.5" customHeight="1" x14ac:dyDescent="0.25">
      <c r="B25" s="4" t="s">
        <v>3</v>
      </c>
      <c r="C25" s="5" t="s">
        <v>37</v>
      </c>
      <c r="D25" s="67" t="s">
        <v>6</v>
      </c>
      <c r="E25" s="66"/>
      <c r="F25" s="5" t="s">
        <v>33</v>
      </c>
      <c r="G25" s="67" t="s">
        <v>12</v>
      </c>
      <c r="H25" s="66"/>
      <c r="I25" s="9" t="s">
        <v>14</v>
      </c>
    </row>
    <row r="26" spans="1:9" ht="15.75" customHeight="1" x14ac:dyDescent="0.25">
      <c r="B26" s="10" t="s">
        <v>16</v>
      </c>
      <c r="C26" s="70" t="s">
        <v>161</v>
      </c>
      <c r="D26" s="68"/>
      <c r="E26" s="68"/>
      <c r="F26" s="68"/>
      <c r="G26" s="68"/>
      <c r="H26" s="68"/>
      <c r="I26" s="66"/>
    </row>
    <row r="27" spans="1:9" ht="37.5" customHeight="1" x14ac:dyDescent="0.25">
      <c r="B27" s="10" t="s">
        <v>28</v>
      </c>
      <c r="C27" s="71" t="s">
        <v>162</v>
      </c>
      <c r="D27" s="68"/>
      <c r="E27" s="68"/>
      <c r="F27" s="68"/>
      <c r="G27" s="68"/>
      <c r="H27" s="68"/>
      <c r="I27" s="66"/>
    </row>
    <row r="28" spans="1:9" ht="15.75" customHeight="1" x14ac:dyDescent="0.25">
      <c r="B28" s="10" t="s">
        <v>53</v>
      </c>
      <c r="C28" s="70" t="s">
        <v>55</v>
      </c>
      <c r="D28" s="68"/>
      <c r="E28" s="68"/>
      <c r="F28" s="68"/>
      <c r="G28" s="68"/>
      <c r="H28" s="68"/>
      <c r="I28" s="66"/>
    </row>
    <row r="29" spans="1:9" ht="15.75" customHeight="1" x14ac:dyDescent="0.25">
      <c r="B29" s="10" t="s">
        <v>75</v>
      </c>
      <c r="C29" s="71" t="s">
        <v>164</v>
      </c>
      <c r="D29" s="68"/>
      <c r="E29" s="68"/>
      <c r="F29" s="68"/>
      <c r="G29" s="68"/>
      <c r="H29" s="68"/>
      <c r="I29" s="66"/>
    </row>
    <row r="30" spans="1:9" ht="15.75" customHeight="1" x14ac:dyDescent="0.25">
      <c r="B30" s="10" t="s">
        <v>23</v>
      </c>
      <c r="C30" s="70" t="s">
        <v>40</v>
      </c>
      <c r="D30" s="66"/>
      <c r="E30" s="67" t="s">
        <v>110</v>
      </c>
      <c r="F30" s="68"/>
      <c r="G30" s="66"/>
      <c r="H30" s="70" t="s">
        <v>33</v>
      </c>
      <c r="I30" s="66"/>
    </row>
    <row r="31" spans="1:9" ht="15.75" customHeight="1" x14ac:dyDescent="0.25">
      <c r="B31" s="10" t="s">
        <v>129</v>
      </c>
      <c r="C31" s="65" t="s">
        <v>8</v>
      </c>
      <c r="D31" s="66"/>
      <c r="E31" s="67" t="s">
        <v>148</v>
      </c>
      <c r="F31" s="68"/>
      <c r="G31" s="66"/>
      <c r="H31" s="69">
        <v>43534</v>
      </c>
      <c r="I31" s="66"/>
    </row>
    <row r="32" spans="1:9" ht="15.75" customHeight="1" x14ac:dyDescent="0.25"/>
    <row r="33" spans="1:9" ht="15.75" customHeight="1" x14ac:dyDescent="0.25"/>
    <row r="34" spans="1:9" ht="46.5" x14ac:dyDescent="0.35">
      <c r="A34" s="23" t="s">
        <v>83</v>
      </c>
    </row>
    <row r="35" spans="1:9" ht="15.75" customHeight="1" x14ac:dyDescent="0.25"/>
    <row r="36" spans="1:9" ht="34.5" customHeight="1" x14ac:dyDescent="0.25">
      <c r="B36" s="4" t="s">
        <v>3</v>
      </c>
      <c r="C36" s="5" t="s">
        <v>82</v>
      </c>
      <c r="D36" s="67" t="s">
        <v>6</v>
      </c>
      <c r="E36" s="66"/>
      <c r="F36" s="5" t="str">
        <f>VLOOKUP(C36,Requisitos!B5:H35,7)</f>
        <v>Funcional</v>
      </c>
      <c r="G36" s="67" t="s">
        <v>12</v>
      </c>
      <c r="H36" s="66"/>
      <c r="I36" s="9" t="s">
        <v>168</v>
      </c>
    </row>
    <row r="37" spans="1:9" ht="33.75" customHeight="1" x14ac:dyDescent="0.25">
      <c r="B37" s="10" t="s">
        <v>16</v>
      </c>
      <c r="C37" s="70" t="s">
        <v>169</v>
      </c>
      <c r="D37" s="68"/>
      <c r="E37" s="68"/>
      <c r="F37" s="68"/>
      <c r="G37" s="68"/>
      <c r="H37" s="68"/>
      <c r="I37" s="66"/>
    </row>
    <row r="38" spans="1:9" ht="32.25" customHeight="1" x14ac:dyDescent="0.25">
      <c r="B38" s="10" t="s">
        <v>28</v>
      </c>
      <c r="C38" s="71" t="str">
        <f>VLOOKUP(C36,Requisitos!B5:H35,3)</f>
        <v xml:space="preserve">El sistema debe permitir al beneficiario modificar su información básica de contacto. </v>
      </c>
      <c r="D38" s="68"/>
      <c r="E38" s="68"/>
      <c r="F38" s="68"/>
      <c r="G38" s="68"/>
      <c r="H38" s="68"/>
      <c r="I38" s="66"/>
    </row>
    <row r="39" spans="1:9" ht="15.75" customHeight="1" x14ac:dyDescent="0.25">
      <c r="B39" s="10" t="s">
        <v>53</v>
      </c>
      <c r="C39" s="70" t="s">
        <v>55</v>
      </c>
      <c r="D39" s="68"/>
      <c r="E39" s="68"/>
      <c r="F39" s="68"/>
      <c r="G39" s="68"/>
      <c r="H39" s="68"/>
      <c r="I39" s="66"/>
    </row>
    <row r="40" spans="1:9" ht="30.75" customHeight="1" x14ac:dyDescent="0.25">
      <c r="B40" s="10" t="s">
        <v>75</v>
      </c>
      <c r="C40" s="71" t="s">
        <v>171</v>
      </c>
      <c r="D40" s="68"/>
      <c r="E40" s="68"/>
      <c r="F40" s="68"/>
      <c r="G40" s="68"/>
      <c r="H40" s="68"/>
      <c r="I40" s="66"/>
    </row>
    <row r="41" spans="1:9" ht="15.75" customHeight="1" x14ac:dyDescent="0.25">
      <c r="B41" s="10" t="s">
        <v>23</v>
      </c>
      <c r="C41" s="70" t="str">
        <f>VLOOKUP(C36,Requisitos!B5:H35,5)</f>
        <v>Media</v>
      </c>
      <c r="D41" s="66"/>
      <c r="E41" s="67" t="s">
        <v>110</v>
      </c>
      <c r="F41" s="68"/>
      <c r="G41" s="66"/>
      <c r="H41" s="70" t="s">
        <v>33</v>
      </c>
      <c r="I41" s="66"/>
    </row>
    <row r="42" spans="1:9" ht="15.75" customHeight="1" x14ac:dyDescent="0.25">
      <c r="B42" s="10" t="s">
        <v>129</v>
      </c>
      <c r="C42" s="65" t="s">
        <v>10</v>
      </c>
      <c r="D42" s="66"/>
      <c r="E42" s="67" t="s">
        <v>148</v>
      </c>
      <c r="F42" s="68"/>
      <c r="G42" s="66"/>
      <c r="H42" s="69">
        <v>43538</v>
      </c>
      <c r="I42" s="66"/>
    </row>
    <row r="43" spans="1:9" ht="15.75" customHeight="1" x14ac:dyDescent="0.25"/>
    <row r="44" spans="1:9" ht="15.75" customHeight="1" x14ac:dyDescent="0.25"/>
    <row r="45" spans="1:9" ht="23.25" x14ac:dyDescent="0.35">
      <c r="A45" s="24" t="s">
        <v>87</v>
      </c>
    </row>
    <row r="46" spans="1:9" ht="15.75" customHeight="1" x14ac:dyDescent="0.25"/>
    <row r="47" spans="1:9" ht="30" customHeight="1" x14ac:dyDescent="0.25">
      <c r="B47" s="4" t="s">
        <v>3</v>
      </c>
      <c r="C47" s="5" t="s">
        <v>86</v>
      </c>
      <c r="D47" s="67" t="s">
        <v>6</v>
      </c>
      <c r="E47" s="66"/>
      <c r="F47" s="5" t="str">
        <f>VLOOKUP(C47,Requisitos!B5:H35,7)</f>
        <v>Funcional</v>
      </c>
      <c r="G47" s="67" t="s">
        <v>12</v>
      </c>
      <c r="H47" s="66"/>
      <c r="I47" s="9" t="s">
        <v>168</v>
      </c>
    </row>
    <row r="48" spans="1:9" ht="15.75" customHeight="1" x14ac:dyDescent="0.25">
      <c r="B48" s="10" t="s">
        <v>16</v>
      </c>
      <c r="C48" s="70" t="s">
        <v>175</v>
      </c>
      <c r="D48" s="68"/>
      <c r="E48" s="68"/>
      <c r="F48" s="68"/>
      <c r="G48" s="68"/>
      <c r="H48" s="68"/>
      <c r="I48" s="66"/>
    </row>
    <row r="49" spans="1:9" ht="15.75" customHeight="1" x14ac:dyDescent="0.25">
      <c r="B49" s="10" t="s">
        <v>28</v>
      </c>
      <c r="C49" s="71" t="str">
        <f>VLOOKUP(C47,Requisitos!B5:H35,3)</f>
        <v>El sistema debe permitir al beneficiario modificar su contraseña</v>
      </c>
      <c r="D49" s="68"/>
      <c r="E49" s="68"/>
      <c r="F49" s="68"/>
      <c r="G49" s="68"/>
      <c r="H49" s="68"/>
      <c r="I49" s="66"/>
    </row>
    <row r="50" spans="1:9" ht="15.75" customHeight="1" x14ac:dyDescent="0.25">
      <c r="B50" s="10" t="s">
        <v>53</v>
      </c>
      <c r="C50" s="70" t="s">
        <v>55</v>
      </c>
      <c r="D50" s="68"/>
      <c r="E50" s="68"/>
      <c r="F50" s="68"/>
      <c r="G50" s="68"/>
      <c r="H50" s="68"/>
      <c r="I50" s="66"/>
    </row>
    <row r="51" spans="1:9" ht="35.25" customHeight="1" x14ac:dyDescent="0.25">
      <c r="B51" s="10" t="s">
        <v>75</v>
      </c>
      <c r="C51" s="71" t="s">
        <v>178</v>
      </c>
      <c r="D51" s="68"/>
      <c r="E51" s="68"/>
      <c r="F51" s="68"/>
      <c r="G51" s="68"/>
      <c r="H51" s="68"/>
      <c r="I51" s="66"/>
    </row>
    <row r="52" spans="1:9" ht="15.75" customHeight="1" x14ac:dyDescent="0.25">
      <c r="B52" s="10" t="s">
        <v>23</v>
      </c>
      <c r="C52" s="70" t="str">
        <f>VLOOKUP(C47,Requisitos!B5:H35,5)</f>
        <v>Media</v>
      </c>
      <c r="D52" s="66"/>
      <c r="E52" s="67" t="s">
        <v>110</v>
      </c>
      <c r="F52" s="68"/>
      <c r="G52" s="66"/>
      <c r="H52" s="70" t="s">
        <v>33</v>
      </c>
      <c r="I52" s="66"/>
    </row>
    <row r="53" spans="1:9" ht="15.75" customHeight="1" x14ac:dyDescent="0.25">
      <c r="B53" s="10" t="s">
        <v>129</v>
      </c>
      <c r="C53" s="65" t="s">
        <v>10</v>
      </c>
      <c r="D53" s="66"/>
      <c r="E53" s="67" t="s">
        <v>148</v>
      </c>
      <c r="F53" s="68"/>
      <c r="G53" s="66"/>
      <c r="H53" s="69">
        <v>43538</v>
      </c>
      <c r="I53" s="66"/>
    </row>
    <row r="54" spans="1:9" ht="15.75" customHeight="1" x14ac:dyDescent="0.25"/>
    <row r="55" spans="1:9" ht="15.75" customHeight="1" x14ac:dyDescent="0.25"/>
    <row r="56" spans="1:9" ht="23.25" x14ac:dyDescent="0.35">
      <c r="A56" s="23" t="s">
        <v>90</v>
      </c>
    </row>
    <row r="57" spans="1:9" ht="15.75" customHeight="1" x14ac:dyDescent="0.25"/>
    <row r="58" spans="1:9" ht="26.25" customHeight="1" x14ac:dyDescent="0.25">
      <c r="B58" s="4" t="s">
        <v>3</v>
      </c>
      <c r="C58" s="5" t="s">
        <v>89</v>
      </c>
      <c r="D58" s="67" t="s">
        <v>6</v>
      </c>
      <c r="E58" s="66"/>
      <c r="F58" s="5" t="str">
        <f>VLOOKUP(C58,Requisitos!B5:H35,7)</f>
        <v>Funcional</v>
      </c>
      <c r="G58" s="67" t="s">
        <v>12</v>
      </c>
      <c r="H58" s="66"/>
      <c r="I58" s="9" t="s">
        <v>168</v>
      </c>
    </row>
    <row r="59" spans="1:9" ht="15.75" customHeight="1" x14ac:dyDescent="0.25">
      <c r="B59" s="10" t="s">
        <v>16</v>
      </c>
      <c r="C59" s="70" t="s">
        <v>181</v>
      </c>
      <c r="D59" s="68"/>
      <c r="E59" s="68"/>
      <c r="F59" s="68"/>
      <c r="G59" s="68"/>
      <c r="H59" s="68"/>
      <c r="I59" s="66"/>
    </row>
    <row r="60" spans="1:9" ht="15.75" customHeight="1" x14ac:dyDescent="0.25">
      <c r="B60" s="10" t="s">
        <v>28</v>
      </c>
      <c r="C60" s="71" t="str">
        <f>VLOOKUP(C58,Requisitos!B5:H35,3)</f>
        <v>El sistema debe permitir al beneficiario eliminar su cuenta del sistema</v>
      </c>
      <c r="D60" s="68"/>
      <c r="E60" s="68"/>
      <c r="F60" s="68"/>
      <c r="G60" s="68"/>
      <c r="H60" s="68"/>
      <c r="I60" s="66"/>
    </row>
    <row r="61" spans="1:9" ht="15.75" customHeight="1" x14ac:dyDescent="0.25">
      <c r="B61" s="10" t="s">
        <v>53</v>
      </c>
      <c r="C61" s="70" t="s">
        <v>55</v>
      </c>
      <c r="D61" s="68"/>
      <c r="E61" s="68"/>
      <c r="F61" s="68"/>
      <c r="G61" s="68"/>
      <c r="H61" s="68"/>
      <c r="I61" s="66"/>
    </row>
    <row r="62" spans="1:9" ht="40.5" customHeight="1" x14ac:dyDescent="0.25">
      <c r="B62" s="10" t="s">
        <v>75</v>
      </c>
      <c r="C62" s="71" t="s">
        <v>185</v>
      </c>
      <c r="D62" s="68"/>
      <c r="E62" s="68"/>
      <c r="F62" s="68"/>
      <c r="G62" s="68"/>
      <c r="H62" s="68"/>
      <c r="I62" s="66"/>
    </row>
    <row r="63" spans="1:9" ht="15.75" customHeight="1" x14ac:dyDescent="0.25">
      <c r="B63" s="10" t="s">
        <v>23</v>
      </c>
      <c r="C63" s="70" t="str">
        <f>VLOOKUP(C58,Requisitos!B5:H35,5)</f>
        <v>Alta</v>
      </c>
      <c r="D63" s="66"/>
      <c r="E63" s="67" t="s">
        <v>110</v>
      </c>
      <c r="F63" s="68"/>
      <c r="G63" s="66"/>
      <c r="H63" s="70" t="s">
        <v>33</v>
      </c>
      <c r="I63" s="66"/>
    </row>
    <row r="64" spans="1:9" ht="15.75" customHeight="1" x14ac:dyDescent="0.25">
      <c r="B64" s="10" t="s">
        <v>129</v>
      </c>
      <c r="C64" s="65" t="s">
        <v>9</v>
      </c>
      <c r="D64" s="66"/>
      <c r="E64" s="67" t="s">
        <v>148</v>
      </c>
      <c r="F64" s="68"/>
      <c r="G64" s="66"/>
      <c r="H64" s="69">
        <v>43536</v>
      </c>
      <c r="I64" s="66"/>
    </row>
    <row r="65" spans="1:9" ht="15.75" customHeight="1" x14ac:dyDescent="0.25"/>
    <row r="66" spans="1:9" ht="15.75" customHeight="1" x14ac:dyDescent="0.25"/>
    <row r="67" spans="1:9" ht="23.25" x14ac:dyDescent="0.35">
      <c r="A67" s="23" t="s">
        <v>94</v>
      </c>
    </row>
    <row r="68" spans="1:9" ht="15.75" customHeight="1" x14ac:dyDescent="0.25"/>
    <row r="69" spans="1:9" ht="31.5" customHeight="1" x14ac:dyDescent="0.25">
      <c r="B69" s="4" t="s">
        <v>3</v>
      </c>
      <c r="C69" s="5" t="s">
        <v>93</v>
      </c>
      <c r="D69" s="67" t="s">
        <v>6</v>
      </c>
      <c r="E69" s="66"/>
      <c r="F69" s="5" t="str">
        <f>VLOOKUP(C69,Requisitos!B16:H54,7)</f>
        <v>Funcional</v>
      </c>
      <c r="G69" s="67" t="s">
        <v>12</v>
      </c>
      <c r="H69" s="66"/>
      <c r="I69" s="9" t="s">
        <v>189</v>
      </c>
    </row>
    <row r="70" spans="1:9" ht="15.75" customHeight="1" x14ac:dyDescent="0.25">
      <c r="B70" s="10" t="s">
        <v>16</v>
      </c>
      <c r="C70" s="70" t="s">
        <v>190</v>
      </c>
      <c r="D70" s="68"/>
      <c r="E70" s="68"/>
      <c r="F70" s="68"/>
      <c r="G70" s="68"/>
      <c r="H70" s="68"/>
      <c r="I70" s="66"/>
    </row>
    <row r="71" spans="1:9" ht="37.5" customHeight="1" x14ac:dyDescent="0.25">
      <c r="B71" s="10" t="s">
        <v>28</v>
      </c>
      <c r="C71" s="71" t="str">
        <f>VLOOKUP(C69,Requisitos!B16:H54,3)</f>
        <v>El sistema debe permitir al beneficiario cerrar la sesión de navegación en la aplicación.</v>
      </c>
      <c r="D71" s="68"/>
      <c r="E71" s="68"/>
      <c r="F71" s="68"/>
      <c r="G71" s="68"/>
      <c r="H71" s="68"/>
      <c r="I71" s="66"/>
    </row>
    <row r="72" spans="1:9" ht="15.75" customHeight="1" x14ac:dyDescent="0.25">
      <c r="B72" s="10" t="s">
        <v>53</v>
      </c>
      <c r="C72" s="70" t="s">
        <v>55</v>
      </c>
      <c r="D72" s="68"/>
      <c r="E72" s="68"/>
      <c r="F72" s="68"/>
      <c r="G72" s="68"/>
      <c r="H72" s="68"/>
      <c r="I72" s="66"/>
    </row>
    <row r="73" spans="1:9" ht="15.75" customHeight="1" x14ac:dyDescent="0.25">
      <c r="B73" s="10" t="s">
        <v>75</v>
      </c>
      <c r="C73" s="71" t="s">
        <v>191</v>
      </c>
      <c r="D73" s="68"/>
      <c r="E73" s="68"/>
      <c r="F73" s="68"/>
      <c r="G73" s="68"/>
      <c r="H73" s="68"/>
      <c r="I73" s="66"/>
    </row>
    <row r="74" spans="1:9" ht="15.75" customHeight="1" x14ac:dyDescent="0.25">
      <c r="B74" s="10" t="s">
        <v>23</v>
      </c>
      <c r="C74" s="70" t="str">
        <f>VLOOKUP(C69,Requisitos!B16:H54,5)</f>
        <v>Alta</v>
      </c>
      <c r="D74" s="66"/>
      <c r="E74" s="67" t="s">
        <v>110</v>
      </c>
      <c r="F74" s="68"/>
      <c r="G74" s="66"/>
      <c r="H74" s="70" t="s">
        <v>33</v>
      </c>
      <c r="I74" s="66"/>
    </row>
    <row r="75" spans="1:9" ht="15.75" customHeight="1" x14ac:dyDescent="0.25">
      <c r="B75" s="10" t="s">
        <v>129</v>
      </c>
      <c r="C75" s="65" t="s">
        <v>10</v>
      </c>
      <c r="D75" s="66"/>
      <c r="E75" s="67" t="s">
        <v>148</v>
      </c>
      <c r="F75" s="68"/>
      <c r="G75" s="66"/>
      <c r="H75" s="69">
        <v>43538</v>
      </c>
      <c r="I75" s="66"/>
    </row>
    <row r="76" spans="1:9" ht="15.75" customHeight="1" x14ac:dyDescent="0.25"/>
    <row r="77" spans="1:9" ht="15.75" customHeight="1" x14ac:dyDescent="0.25"/>
    <row r="78" spans="1:9" ht="23.25" x14ac:dyDescent="0.35">
      <c r="A78" s="23" t="str">
        <f>VLOOKUP(C80,Requisitos!B5:H35,2)</f>
        <v>Secciones informativas</v>
      </c>
    </row>
    <row r="79" spans="1:9" ht="15.75" customHeight="1" x14ac:dyDescent="0.25"/>
    <row r="80" spans="1:9" ht="37.5" customHeight="1" x14ac:dyDescent="0.25">
      <c r="B80" s="4" t="s">
        <v>3</v>
      </c>
      <c r="C80" s="5" t="s">
        <v>121</v>
      </c>
      <c r="D80" s="67" t="s">
        <v>6</v>
      </c>
      <c r="E80" s="66"/>
      <c r="F80" s="5" t="str">
        <f>VLOOKUP(C80,Requisitos!B5:H35,7)</f>
        <v>Facilidad de uso</v>
      </c>
      <c r="G80" s="67" t="s">
        <v>12</v>
      </c>
      <c r="H80" s="66"/>
      <c r="I80" s="9" t="s">
        <v>194</v>
      </c>
    </row>
    <row r="81" spans="1:9" ht="33" customHeight="1" x14ac:dyDescent="0.25">
      <c r="B81" s="10" t="s">
        <v>16</v>
      </c>
      <c r="C81" s="70" t="s">
        <v>195</v>
      </c>
      <c r="D81" s="68"/>
      <c r="E81" s="68"/>
      <c r="F81" s="68"/>
      <c r="G81" s="68"/>
      <c r="H81" s="68"/>
      <c r="I81" s="66"/>
    </row>
    <row r="82" spans="1:9" ht="28.5" customHeight="1" x14ac:dyDescent="0.25">
      <c r="B82" s="10" t="s">
        <v>28</v>
      </c>
      <c r="C82" s="71" t="str">
        <f>VLOOKUP(C80,Requisitos!B5:H35,3)</f>
        <v>El beneficiario y el experto podrán conocer las funcionalidades que tendrán dentro del sistema</v>
      </c>
      <c r="D82" s="68"/>
      <c r="E82" s="68"/>
      <c r="F82" s="68"/>
      <c r="G82" s="68"/>
      <c r="H82" s="68"/>
      <c r="I82" s="66"/>
    </row>
    <row r="83" spans="1:9" ht="15.75" customHeight="1" x14ac:dyDescent="0.25">
      <c r="B83" s="10" t="s">
        <v>53</v>
      </c>
      <c r="C83" s="70" t="s">
        <v>55</v>
      </c>
      <c r="D83" s="68"/>
      <c r="E83" s="68"/>
      <c r="F83" s="68"/>
      <c r="G83" s="68"/>
      <c r="H83" s="68"/>
      <c r="I83" s="66"/>
    </row>
    <row r="84" spans="1:9" ht="15.75" customHeight="1" x14ac:dyDescent="0.25">
      <c r="B84" s="10" t="s">
        <v>75</v>
      </c>
      <c r="C84" s="71" t="s">
        <v>127</v>
      </c>
      <c r="D84" s="68"/>
      <c r="E84" s="68"/>
      <c r="F84" s="68"/>
      <c r="G84" s="68"/>
      <c r="H84" s="68"/>
      <c r="I84" s="66"/>
    </row>
    <row r="85" spans="1:9" ht="15.75" customHeight="1" x14ac:dyDescent="0.25">
      <c r="B85" s="10" t="s">
        <v>23</v>
      </c>
      <c r="C85" s="70" t="str">
        <f>VLOOKUP(C80,Requisitos!B5:H35,5)</f>
        <v>Media</v>
      </c>
      <c r="D85" s="66"/>
      <c r="E85" s="67" t="s">
        <v>110</v>
      </c>
      <c r="F85" s="68"/>
      <c r="G85" s="66"/>
      <c r="H85" s="70" t="s">
        <v>33</v>
      </c>
      <c r="I85" s="66"/>
    </row>
    <row r="86" spans="1:9" ht="15.75" customHeight="1" x14ac:dyDescent="0.25">
      <c r="B86" s="10" t="s">
        <v>129</v>
      </c>
      <c r="C86" s="65" t="s">
        <v>10</v>
      </c>
      <c r="D86" s="66"/>
      <c r="E86" s="67" t="s">
        <v>148</v>
      </c>
      <c r="F86" s="68"/>
      <c r="G86" s="66"/>
      <c r="H86" s="69">
        <v>43538</v>
      </c>
      <c r="I86" s="66"/>
    </row>
    <row r="87" spans="1:9" ht="15.75" customHeight="1" x14ac:dyDescent="0.25"/>
    <row r="88" spans="1:9" ht="15.75" customHeight="1" x14ac:dyDescent="0.25"/>
    <row r="89" spans="1:9" ht="15.75" customHeight="1" x14ac:dyDescent="0.25"/>
    <row r="90" spans="1:9" ht="46.5" x14ac:dyDescent="0.35">
      <c r="A90" s="24" t="str">
        <f>VLOOKUP(C92,Requisitos!$B$16:$H$54,2)</f>
        <v>Comenzar ejercicios del día</v>
      </c>
    </row>
    <row r="91" spans="1:9" ht="15.75" customHeight="1" x14ac:dyDescent="0.25"/>
    <row r="92" spans="1:9" ht="28.5" customHeight="1" x14ac:dyDescent="0.25">
      <c r="B92" s="4" t="s">
        <v>3</v>
      </c>
      <c r="C92" s="5" t="s">
        <v>145</v>
      </c>
      <c r="D92" s="67" t="s">
        <v>6</v>
      </c>
      <c r="E92" s="66"/>
      <c r="F92" s="5" t="str">
        <f>VLOOKUP(C92,Requisitos!$B$16:$H$54,7)</f>
        <v>Funcional</v>
      </c>
      <c r="G92" s="67" t="s">
        <v>12</v>
      </c>
      <c r="H92" s="66"/>
      <c r="I92" s="9" t="s">
        <v>200</v>
      </c>
    </row>
    <row r="93" spans="1:9" ht="35.25" customHeight="1" x14ac:dyDescent="0.25">
      <c r="B93" s="10" t="s">
        <v>16</v>
      </c>
      <c r="C93" s="70" t="str">
        <f>VLOOKUP(C92,Requisitos!B5:H38,3)</f>
        <v>El sistema deberá iniciar la rutina de ejercicios de acuerdo al seleccionado por el beneficiario</v>
      </c>
      <c r="D93" s="68"/>
      <c r="E93" s="68"/>
      <c r="F93" s="68"/>
      <c r="G93" s="68"/>
      <c r="H93" s="68"/>
      <c r="I93" s="66"/>
    </row>
    <row r="94" spans="1:9" ht="43.5" customHeight="1" x14ac:dyDescent="0.25">
      <c r="B94" s="10" t="s">
        <v>28</v>
      </c>
      <c r="C94" s="71" t="s">
        <v>250</v>
      </c>
      <c r="D94" s="68"/>
      <c r="E94" s="68"/>
      <c r="F94" s="68"/>
      <c r="G94" s="68"/>
      <c r="H94" s="68"/>
      <c r="I94" s="66"/>
    </row>
    <row r="95" spans="1:9" ht="15.75" customHeight="1" x14ac:dyDescent="0.25">
      <c r="B95" s="10" t="s">
        <v>53</v>
      </c>
      <c r="C95" s="70" t="s">
        <v>55</v>
      </c>
      <c r="D95" s="68"/>
      <c r="E95" s="68"/>
      <c r="F95" s="68"/>
      <c r="G95" s="68"/>
      <c r="H95" s="68"/>
      <c r="I95" s="66"/>
    </row>
    <row r="96" spans="1:9" ht="28.5" customHeight="1" x14ac:dyDescent="0.25">
      <c r="B96" s="10" t="s">
        <v>75</v>
      </c>
      <c r="C96" s="71" t="s">
        <v>127</v>
      </c>
      <c r="D96" s="68"/>
      <c r="E96" s="68"/>
      <c r="F96" s="68"/>
      <c r="G96" s="68"/>
      <c r="H96" s="68"/>
      <c r="I96" s="66"/>
    </row>
    <row r="97" spans="1:9" ht="15.75" customHeight="1" x14ac:dyDescent="0.25">
      <c r="B97" s="10" t="s">
        <v>23</v>
      </c>
      <c r="C97" s="70" t="str">
        <f>VLOOKUP(C92,Requisitos!$B$16:$H$54,5)</f>
        <v>Alto</v>
      </c>
      <c r="D97" s="66"/>
      <c r="E97" s="67" t="s">
        <v>110</v>
      </c>
      <c r="F97" s="68"/>
      <c r="G97" s="66"/>
      <c r="H97" s="70" t="s">
        <v>33</v>
      </c>
      <c r="I97" s="66"/>
    </row>
    <row r="98" spans="1:9" ht="15.75" customHeight="1" x14ac:dyDescent="0.25">
      <c r="B98" s="10" t="s">
        <v>129</v>
      </c>
      <c r="C98" s="65" t="s">
        <v>11</v>
      </c>
      <c r="D98" s="66"/>
      <c r="E98" s="67" t="s">
        <v>148</v>
      </c>
      <c r="F98" s="68"/>
      <c r="G98" s="66"/>
      <c r="H98" s="69">
        <v>43540</v>
      </c>
      <c r="I98" s="66"/>
    </row>
    <row r="99" spans="1:9" ht="15.75" customHeight="1" x14ac:dyDescent="0.25"/>
    <row r="100" spans="1:9" ht="15.75" customHeight="1" x14ac:dyDescent="0.25"/>
    <row r="101" spans="1:9" ht="30.75" customHeight="1" x14ac:dyDescent="0.35">
      <c r="A101" s="24" t="s">
        <v>151</v>
      </c>
    </row>
    <row r="102" spans="1:9" ht="15.75" customHeight="1" thickBot="1" x14ac:dyDescent="0.3"/>
    <row r="103" spans="1:9" ht="29.25" customHeight="1" thickBot="1" x14ac:dyDescent="0.3">
      <c r="B103" s="4" t="s">
        <v>3</v>
      </c>
      <c r="C103" s="5" t="s">
        <v>225</v>
      </c>
      <c r="D103" s="67" t="s">
        <v>6</v>
      </c>
      <c r="E103" s="66"/>
      <c r="F103" s="5" t="str">
        <f>VLOOKUP(C103,Requisitos!$B$16:$H$54,7)</f>
        <v>Funcional</v>
      </c>
      <c r="G103" s="67" t="s">
        <v>12</v>
      </c>
      <c r="H103" s="66"/>
      <c r="I103" s="9" t="s">
        <v>205</v>
      </c>
    </row>
    <row r="104" spans="1:9" ht="35.25" customHeight="1" thickBot="1" x14ac:dyDescent="0.3">
      <c r="B104" s="10" t="s">
        <v>16</v>
      </c>
      <c r="C104" s="70" t="str">
        <f>VLOOKUP(C103,Requisitos!B16:H54,3)</f>
        <v>El sistema deberá mostrar al beneficiario las principales actividades en curso realizadas por el beneficiario</v>
      </c>
      <c r="D104" s="68"/>
      <c r="E104" s="68"/>
      <c r="F104" s="68"/>
      <c r="G104" s="68"/>
      <c r="H104" s="68"/>
      <c r="I104" s="66"/>
    </row>
    <row r="105" spans="1:9" ht="34.5" customHeight="1" thickBot="1" x14ac:dyDescent="0.3">
      <c r="B105" s="10" t="s">
        <v>28</v>
      </c>
      <c r="C105" s="71" t="s">
        <v>250</v>
      </c>
      <c r="D105" s="68"/>
      <c r="E105" s="68"/>
      <c r="F105" s="68"/>
      <c r="G105" s="68"/>
      <c r="H105" s="68"/>
      <c r="I105" s="66"/>
    </row>
    <row r="106" spans="1:9" ht="15.75" customHeight="1" thickBot="1" x14ac:dyDescent="0.3">
      <c r="B106" s="10" t="s">
        <v>53</v>
      </c>
      <c r="C106" s="70" t="s">
        <v>55</v>
      </c>
      <c r="D106" s="68"/>
      <c r="E106" s="68"/>
      <c r="F106" s="68"/>
      <c r="G106" s="68"/>
      <c r="H106" s="68"/>
      <c r="I106" s="66"/>
    </row>
    <row r="107" spans="1:9" ht="36" customHeight="1" thickBot="1" x14ac:dyDescent="0.3">
      <c r="B107" s="10" t="s">
        <v>75</v>
      </c>
      <c r="C107" s="71" t="s">
        <v>127</v>
      </c>
      <c r="D107" s="68"/>
      <c r="E107" s="68"/>
      <c r="F107" s="68"/>
      <c r="G107" s="68"/>
      <c r="H107" s="68"/>
      <c r="I107" s="66"/>
    </row>
    <row r="108" spans="1:9" ht="15.75" customHeight="1" thickBot="1" x14ac:dyDescent="0.3">
      <c r="B108" s="10" t="s">
        <v>23</v>
      </c>
      <c r="C108" s="70" t="str">
        <f>VLOOKUP(C103,Requisitos!$B$16:$H$54,5)</f>
        <v>Media</v>
      </c>
      <c r="D108" s="66"/>
      <c r="E108" s="67" t="s">
        <v>110</v>
      </c>
      <c r="F108" s="68"/>
      <c r="G108" s="66"/>
      <c r="H108" s="70" t="s">
        <v>33</v>
      </c>
      <c r="I108" s="66"/>
    </row>
    <row r="109" spans="1:9" ht="15.75" customHeight="1" thickBot="1" x14ac:dyDescent="0.3">
      <c r="B109" s="10" t="s">
        <v>129</v>
      </c>
      <c r="C109" s="65" t="s">
        <v>11</v>
      </c>
      <c r="D109" s="66"/>
      <c r="E109" s="67" t="s">
        <v>148</v>
      </c>
      <c r="F109" s="68"/>
      <c r="G109" s="66"/>
      <c r="H109" s="69">
        <v>43540</v>
      </c>
      <c r="I109" s="66"/>
    </row>
    <row r="110" spans="1:9" ht="15.75" customHeight="1" x14ac:dyDescent="0.25"/>
    <row r="111" spans="1:9" ht="15.75" customHeight="1" x14ac:dyDescent="0.25"/>
    <row r="112" spans="1:9" ht="46.5" x14ac:dyDescent="0.35">
      <c r="A112" s="24" t="s">
        <v>235</v>
      </c>
      <c r="B112" s="25"/>
      <c r="C112" s="25"/>
      <c r="D112" s="25"/>
      <c r="E112" s="25"/>
      <c r="F112" s="25"/>
      <c r="G112" s="25"/>
      <c r="H112" s="25"/>
      <c r="I112" s="25"/>
    </row>
    <row r="113" spans="1:9" ht="15.75" customHeight="1" x14ac:dyDescent="0.25">
      <c r="A113" s="25"/>
      <c r="B113" s="26"/>
      <c r="C113" s="26"/>
      <c r="D113" s="26"/>
      <c r="E113" s="26"/>
      <c r="F113" s="26"/>
      <c r="G113" s="26"/>
      <c r="H113" s="26"/>
      <c r="I113" s="26"/>
    </row>
    <row r="114" spans="1:9" ht="37.5" customHeight="1" x14ac:dyDescent="0.25">
      <c r="A114" s="27"/>
      <c r="B114" s="28" t="s">
        <v>3</v>
      </c>
      <c r="C114" s="29" t="s">
        <v>226</v>
      </c>
      <c r="D114" s="78" t="s">
        <v>6</v>
      </c>
      <c r="E114" s="77"/>
      <c r="F114" s="29" t="s">
        <v>33</v>
      </c>
      <c r="G114" s="78" t="s">
        <v>12</v>
      </c>
      <c r="H114" s="77"/>
      <c r="I114" s="30" t="s">
        <v>168</v>
      </c>
    </row>
    <row r="115" spans="1:9" ht="15.75" customHeight="1" x14ac:dyDescent="0.25">
      <c r="A115" s="27"/>
      <c r="B115" s="28" t="s">
        <v>16</v>
      </c>
      <c r="C115" s="72" t="s">
        <v>251</v>
      </c>
      <c r="D115" s="63"/>
      <c r="E115" s="63"/>
      <c r="F115" s="63"/>
      <c r="G115" s="63"/>
      <c r="H115" s="63"/>
      <c r="I115" s="61"/>
    </row>
    <row r="116" spans="1:9" ht="32.25" customHeight="1" x14ac:dyDescent="0.25">
      <c r="A116" s="27"/>
      <c r="B116" s="28" t="s">
        <v>28</v>
      </c>
      <c r="C116" s="73" t="s">
        <v>236</v>
      </c>
      <c r="D116" s="63"/>
      <c r="E116" s="63"/>
      <c r="F116" s="63"/>
      <c r="G116" s="63"/>
      <c r="H116" s="63"/>
      <c r="I116" s="61"/>
    </row>
    <row r="117" spans="1:9" x14ac:dyDescent="0.25">
      <c r="A117" s="27"/>
      <c r="B117" s="28" t="s">
        <v>53</v>
      </c>
      <c r="C117" s="72" t="s">
        <v>55</v>
      </c>
      <c r="D117" s="63"/>
      <c r="E117" s="63"/>
      <c r="F117" s="63"/>
      <c r="G117" s="63"/>
      <c r="H117" s="63"/>
      <c r="I117" s="61"/>
    </row>
    <row r="118" spans="1:9" ht="40.5" customHeight="1" thickBot="1" x14ac:dyDescent="0.3">
      <c r="A118" s="27"/>
      <c r="B118" s="28" t="s">
        <v>75</v>
      </c>
      <c r="C118" s="75" t="s">
        <v>127</v>
      </c>
      <c r="D118" s="76"/>
      <c r="E118" s="76"/>
      <c r="F118" s="76"/>
      <c r="G118" s="76"/>
      <c r="H118" s="76"/>
      <c r="I118" s="77"/>
    </row>
    <row r="119" spans="1:9" ht="15.75" customHeight="1" thickBot="1" x14ac:dyDescent="0.3">
      <c r="A119" s="27"/>
      <c r="B119" s="28" t="s">
        <v>23</v>
      </c>
      <c r="C119" s="70" t="str">
        <f>VLOOKUP(C114,Requisitos!$B$16:$H$54,5)</f>
        <v>Baja</v>
      </c>
      <c r="D119" s="66"/>
      <c r="E119" s="78" t="s">
        <v>110</v>
      </c>
      <c r="F119" s="76"/>
      <c r="G119" s="77"/>
      <c r="H119" s="70" t="s">
        <v>33</v>
      </c>
      <c r="I119" s="66"/>
    </row>
    <row r="120" spans="1:9" ht="15.75" customHeight="1" thickBot="1" x14ac:dyDescent="0.3">
      <c r="A120" s="27"/>
      <c r="B120" s="28" t="s">
        <v>129</v>
      </c>
      <c r="C120" s="79" t="s">
        <v>11</v>
      </c>
      <c r="D120" s="77"/>
      <c r="E120" s="78" t="s">
        <v>148</v>
      </c>
      <c r="F120" s="76"/>
      <c r="G120" s="77"/>
      <c r="H120" s="80">
        <v>43540</v>
      </c>
      <c r="I120" s="77"/>
    </row>
    <row r="121" spans="1:9" ht="15.75" customHeight="1" x14ac:dyDescent="0.25"/>
    <row r="122" spans="1:9" ht="15.75" customHeight="1" x14ac:dyDescent="0.25"/>
    <row r="123" spans="1:9" ht="32.25" customHeight="1" x14ac:dyDescent="0.35">
      <c r="A123" s="24" t="s">
        <v>151</v>
      </c>
      <c r="B123" s="25"/>
      <c r="C123" s="25"/>
      <c r="D123" s="25"/>
      <c r="E123" s="25"/>
      <c r="F123" s="25"/>
      <c r="G123" s="25"/>
      <c r="H123" s="25"/>
      <c r="I123" s="25"/>
    </row>
    <row r="124" spans="1:9" ht="15.75" customHeight="1" thickBot="1" x14ac:dyDescent="0.3">
      <c r="A124" s="25"/>
      <c r="B124" s="26"/>
      <c r="C124" s="26"/>
      <c r="D124" s="26"/>
      <c r="E124" s="26"/>
      <c r="F124" s="26"/>
      <c r="G124" s="26"/>
      <c r="H124" s="26"/>
      <c r="I124" s="26"/>
    </row>
    <row r="125" spans="1:9" ht="32.25" customHeight="1" thickBot="1" x14ac:dyDescent="0.3">
      <c r="A125" s="27"/>
      <c r="B125" s="28" t="s">
        <v>3</v>
      </c>
      <c r="C125" s="50" t="s">
        <v>225</v>
      </c>
      <c r="D125" s="62" t="s">
        <v>6</v>
      </c>
      <c r="E125" s="61"/>
      <c r="F125" s="50" t="s">
        <v>33</v>
      </c>
      <c r="G125" s="62" t="s">
        <v>12</v>
      </c>
      <c r="H125" s="61"/>
      <c r="I125" s="51" t="s">
        <v>205</v>
      </c>
    </row>
    <row r="126" spans="1:9" ht="34.5" customHeight="1" thickBot="1" x14ac:dyDescent="0.3">
      <c r="A126" s="27"/>
      <c r="B126" s="28" t="s">
        <v>16</v>
      </c>
      <c r="C126" s="72" t="s">
        <v>231</v>
      </c>
      <c r="D126" s="63"/>
      <c r="E126" s="63"/>
      <c r="F126" s="63"/>
      <c r="G126" s="63"/>
      <c r="H126" s="63"/>
      <c r="I126" s="61"/>
    </row>
    <row r="127" spans="1:9" ht="31.5" customHeight="1" thickBot="1" x14ac:dyDescent="0.3">
      <c r="A127" s="27"/>
      <c r="B127" s="28" t="s">
        <v>28</v>
      </c>
      <c r="C127" s="73" t="s">
        <v>241</v>
      </c>
      <c r="D127" s="63"/>
      <c r="E127" s="63"/>
      <c r="F127" s="63"/>
      <c r="G127" s="63"/>
      <c r="H127" s="63"/>
      <c r="I127" s="61"/>
    </row>
    <row r="128" spans="1:9" ht="15.75" customHeight="1" thickBot="1" x14ac:dyDescent="0.3">
      <c r="A128" s="27"/>
      <c r="B128" s="28" t="s">
        <v>53</v>
      </c>
      <c r="C128" s="72" t="s">
        <v>55</v>
      </c>
      <c r="D128" s="63"/>
      <c r="E128" s="63"/>
      <c r="F128" s="63"/>
      <c r="G128" s="63"/>
      <c r="H128" s="63"/>
      <c r="I128" s="61"/>
    </row>
    <row r="129" spans="1:9" ht="15.75" customHeight="1" thickBot="1" x14ac:dyDescent="0.3">
      <c r="A129" s="27"/>
      <c r="B129" s="28" t="s">
        <v>75</v>
      </c>
      <c r="C129" s="73" t="s">
        <v>127</v>
      </c>
      <c r="D129" s="63"/>
      <c r="E129" s="63"/>
      <c r="F129" s="63"/>
      <c r="G129" s="63"/>
      <c r="H129" s="63"/>
      <c r="I129" s="61"/>
    </row>
    <row r="130" spans="1:9" ht="15.75" customHeight="1" thickBot="1" x14ac:dyDescent="0.3">
      <c r="A130" s="27"/>
      <c r="B130" s="28" t="s">
        <v>23</v>
      </c>
      <c r="C130" s="72" t="str">
        <f>VLOOKUP(C125,Requisitos!$B$16:$H$54,5)</f>
        <v>Media</v>
      </c>
      <c r="D130" s="61"/>
      <c r="E130" s="62" t="s">
        <v>110</v>
      </c>
      <c r="F130" s="63"/>
      <c r="G130" s="61"/>
      <c r="H130" s="70" t="s">
        <v>33</v>
      </c>
      <c r="I130" s="74"/>
    </row>
    <row r="131" spans="1:9" ht="15.75" customHeight="1" thickBot="1" x14ac:dyDescent="0.3">
      <c r="A131" s="27"/>
      <c r="B131" s="28" t="s">
        <v>129</v>
      </c>
      <c r="C131" s="60" t="s">
        <v>11</v>
      </c>
      <c r="D131" s="61"/>
      <c r="E131" s="62" t="s">
        <v>148</v>
      </c>
      <c r="F131" s="63"/>
      <c r="G131" s="61"/>
      <c r="H131" s="64">
        <v>43540</v>
      </c>
      <c r="I131" s="61"/>
    </row>
    <row r="132" spans="1:9" ht="15.75" customHeight="1" x14ac:dyDescent="0.25"/>
    <row r="133" spans="1:9" ht="15.75" customHeight="1" x14ac:dyDescent="0.25"/>
    <row r="134" spans="1:9" ht="23.25" x14ac:dyDescent="0.35">
      <c r="A134" s="24" t="s">
        <v>280</v>
      </c>
    </row>
    <row r="135" spans="1:9" ht="15.75" customHeight="1" thickBot="1" x14ac:dyDescent="0.3"/>
    <row r="136" spans="1:9" ht="33.75" customHeight="1" thickBot="1" x14ac:dyDescent="0.3">
      <c r="B136" s="4" t="s">
        <v>3</v>
      </c>
      <c r="C136" s="5" t="s">
        <v>137</v>
      </c>
      <c r="D136" s="67" t="s">
        <v>6</v>
      </c>
      <c r="E136" s="66"/>
      <c r="F136" s="5" t="str">
        <f>VLOOKUP(C136,Requisitos!$B$16:$H$54,7)</f>
        <v>Funcional</v>
      </c>
      <c r="G136" s="67" t="s">
        <v>12</v>
      </c>
      <c r="H136" s="66"/>
      <c r="I136" s="34" t="s">
        <v>127</v>
      </c>
    </row>
    <row r="137" spans="1:9" ht="29.25" customHeight="1" thickBot="1" x14ac:dyDescent="0.3">
      <c r="B137" s="10" t="s">
        <v>16</v>
      </c>
      <c r="C137" s="70" t="s">
        <v>281</v>
      </c>
      <c r="D137" s="68"/>
      <c r="E137" s="68"/>
      <c r="F137" s="68"/>
      <c r="G137" s="68"/>
      <c r="H137" s="68"/>
      <c r="I137" s="66"/>
    </row>
    <row r="138" spans="1:9" ht="31.5" customHeight="1" thickBot="1" x14ac:dyDescent="0.3">
      <c r="B138" s="10" t="s">
        <v>28</v>
      </c>
      <c r="C138" s="71" t="s">
        <v>288</v>
      </c>
      <c r="D138" s="68"/>
      <c r="E138" s="68"/>
      <c r="F138" s="68"/>
      <c r="G138" s="68"/>
      <c r="H138" s="68"/>
      <c r="I138" s="66"/>
    </row>
    <row r="139" spans="1:9" ht="15.75" customHeight="1" thickBot="1" x14ac:dyDescent="0.3">
      <c r="B139" s="10" t="s">
        <v>53</v>
      </c>
      <c r="C139" s="70" t="s">
        <v>55</v>
      </c>
      <c r="D139" s="68"/>
      <c r="E139" s="68"/>
      <c r="F139" s="68"/>
      <c r="G139" s="68"/>
      <c r="H139" s="68"/>
      <c r="I139" s="66"/>
    </row>
    <row r="140" spans="1:9" ht="31.5" customHeight="1" thickBot="1" x14ac:dyDescent="0.3">
      <c r="B140" s="10" t="s">
        <v>75</v>
      </c>
      <c r="C140" s="71" t="s">
        <v>127</v>
      </c>
      <c r="D140" s="68"/>
      <c r="E140" s="68"/>
      <c r="F140" s="68"/>
      <c r="G140" s="68"/>
      <c r="H140" s="68"/>
      <c r="I140" s="66"/>
    </row>
    <row r="141" spans="1:9" ht="15.75" customHeight="1" thickBot="1" x14ac:dyDescent="0.3">
      <c r="B141" s="10" t="s">
        <v>23</v>
      </c>
      <c r="C141" s="70" t="str">
        <f>VLOOKUP(C136,Requisitos!$B$16:$H$54,5)</f>
        <v>Media</v>
      </c>
      <c r="D141" s="66"/>
      <c r="E141" s="67" t="s">
        <v>110</v>
      </c>
      <c r="F141" s="68"/>
      <c r="G141" s="66"/>
      <c r="H141" s="70" t="s">
        <v>204</v>
      </c>
      <c r="I141" s="66"/>
    </row>
    <row r="142" spans="1:9" ht="15.75" customHeight="1" thickBot="1" x14ac:dyDescent="0.3">
      <c r="B142" s="10" t="s">
        <v>129</v>
      </c>
      <c r="C142" s="65" t="s">
        <v>10</v>
      </c>
      <c r="D142" s="66"/>
      <c r="E142" s="67" t="s">
        <v>148</v>
      </c>
      <c r="F142" s="68"/>
      <c r="G142" s="66"/>
      <c r="H142" s="69">
        <v>43538</v>
      </c>
      <c r="I142" s="66"/>
    </row>
    <row r="143" spans="1:9" ht="15.75" customHeight="1" x14ac:dyDescent="0.25"/>
    <row r="144" spans="1:9"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56">
    <mergeCell ref="D92:E92"/>
    <mergeCell ref="G92:H92"/>
    <mergeCell ref="C93:I93"/>
    <mergeCell ref="C94:I94"/>
    <mergeCell ref="C95:I95"/>
    <mergeCell ref="C96:I96"/>
    <mergeCell ref="C97:D97"/>
    <mergeCell ref="E97:G97"/>
    <mergeCell ref="H97:I97"/>
    <mergeCell ref="C98:D98"/>
    <mergeCell ref="E98:G98"/>
    <mergeCell ref="H98:I98"/>
    <mergeCell ref="E108:G108"/>
    <mergeCell ref="H108:I108"/>
    <mergeCell ref="D103:E103"/>
    <mergeCell ref="G103:H103"/>
    <mergeCell ref="C104:I104"/>
    <mergeCell ref="C105:I105"/>
    <mergeCell ref="C107:I107"/>
    <mergeCell ref="C106:I106"/>
    <mergeCell ref="C108:D108"/>
    <mergeCell ref="C117:I117"/>
    <mergeCell ref="C118:I118"/>
    <mergeCell ref="C119:D119"/>
    <mergeCell ref="E119:G119"/>
    <mergeCell ref="H119:I119"/>
    <mergeCell ref="C120:D120"/>
    <mergeCell ref="E120:G120"/>
    <mergeCell ref="H120:I120"/>
    <mergeCell ref="E109:G109"/>
    <mergeCell ref="H109:I109"/>
    <mergeCell ref="C109:D109"/>
    <mergeCell ref="D114:E114"/>
    <mergeCell ref="G114:H114"/>
    <mergeCell ref="C115:I115"/>
    <mergeCell ref="C116:I116"/>
    <mergeCell ref="E86:G86"/>
    <mergeCell ref="C85:D85"/>
    <mergeCell ref="H86:I86"/>
    <mergeCell ref="E85:G85"/>
    <mergeCell ref="H85:I85"/>
    <mergeCell ref="C82:I82"/>
    <mergeCell ref="C73:I73"/>
    <mergeCell ref="E75:G75"/>
    <mergeCell ref="C75:D75"/>
    <mergeCell ref="E74:G74"/>
    <mergeCell ref="H74:I74"/>
    <mergeCell ref="H75:I75"/>
    <mergeCell ref="C74:D74"/>
    <mergeCell ref="C81:I81"/>
    <mergeCell ref="D80:E80"/>
    <mergeCell ref="G80:H80"/>
    <mergeCell ref="C86:D86"/>
    <mergeCell ref="C83:I83"/>
    <mergeCell ref="C84:I84"/>
    <mergeCell ref="C71:I71"/>
    <mergeCell ref="C70:I70"/>
    <mergeCell ref="C72:I72"/>
    <mergeCell ref="E41:G41"/>
    <mergeCell ref="H41:I41"/>
    <mergeCell ref="C42:D42"/>
    <mergeCell ref="E42:G42"/>
    <mergeCell ref="H42:I42"/>
    <mergeCell ref="G36:H36"/>
    <mergeCell ref="C39:I39"/>
    <mergeCell ref="C40:I40"/>
    <mergeCell ref="C64:D64"/>
    <mergeCell ref="E63:G63"/>
    <mergeCell ref="H63:I63"/>
    <mergeCell ref="C63:D63"/>
    <mergeCell ref="C37:I37"/>
    <mergeCell ref="D36:E36"/>
    <mergeCell ref="G69:H69"/>
    <mergeCell ref="C61:I61"/>
    <mergeCell ref="G3:H3"/>
    <mergeCell ref="D3:E3"/>
    <mergeCell ref="E9:G9"/>
    <mergeCell ref="E8:G8"/>
    <mergeCell ref="D14:E14"/>
    <mergeCell ref="C6:I6"/>
    <mergeCell ref="C7:I7"/>
    <mergeCell ref="C4:I4"/>
    <mergeCell ref="C5:I5"/>
    <mergeCell ref="G14:H14"/>
    <mergeCell ref="C8:D8"/>
    <mergeCell ref="C9:D9"/>
    <mergeCell ref="H19:I19"/>
    <mergeCell ref="H20:I20"/>
    <mergeCell ref="C17:I17"/>
    <mergeCell ref="C15:I15"/>
    <mergeCell ref="C16:I16"/>
    <mergeCell ref="H9:I9"/>
    <mergeCell ref="H8:I8"/>
    <mergeCell ref="D58:E58"/>
    <mergeCell ref="H53:I53"/>
    <mergeCell ref="G58:H58"/>
    <mergeCell ref="C26:I26"/>
    <mergeCell ref="C27:I27"/>
    <mergeCell ref="C28:I28"/>
    <mergeCell ref="H31:I31"/>
    <mergeCell ref="C20:D20"/>
    <mergeCell ref="C41:D41"/>
    <mergeCell ref="C30:D30"/>
    <mergeCell ref="D25:E25"/>
    <mergeCell ref="C31:D31"/>
    <mergeCell ref="C18:I18"/>
    <mergeCell ref="C19:D19"/>
    <mergeCell ref="E19:G19"/>
    <mergeCell ref="E20:G20"/>
    <mergeCell ref="C38:I38"/>
    <mergeCell ref="C29:I29"/>
    <mergeCell ref="H30:I30"/>
    <mergeCell ref="D69:E69"/>
    <mergeCell ref="C50:I50"/>
    <mergeCell ref="G25:H25"/>
    <mergeCell ref="C53:D53"/>
    <mergeCell ref="C52:D52"/>
    <mergeCell ref="D47:E47"/>
    <mergeCell ref="G47:H47"/>
    <mergeCell ref="C49:I49"/>
    <mergeCell ref="C48:I48"/>
    <mergeCell ref="E52:G52"/>
    <mergeCell ref="H52:I52"/>
    <mergeCell ref="E53:G53"/>
    <mergeCell ref="C51:I51"/>
    <mergeCell ref="E30:G30"/>
    <mergeCell ref="E31:G31"/>
    <mergeCell ref="C60:I60"/>
    <mergeCell ref="C59:I59"/>
    <mergeCell ref="C62:I62"/>
    <mergeCell ref="E64:G64"/>
    <mergeCell ref="H64:I64"/>
    <mergeCell ref="D125:E125"/>
    <mergeCell ref="G125:H125"/>
    <mergeCell ref="C126:I126"/>
    <mergeCell ref="C127:I127"/>
    <mergeCell ref="C128:I128"/>
    <mergeCell ref="C129:I129"/>
    <mergeCell ref="C130:D130"/>
    <mergeCell ref="E130:G130"/>
    <mergeCell ref="H130:I130"/>
    <mergeCell ref="C131:D131"/>
    <mergeCell ref="E131:G131"/>
    <mergeCell ref="H131:I131"/>
    <mergeCell ref="C142:D142"/>
    <mergeCell ref="E142:G142"/>
    <mergeCell ref="H142:I142"/>
    <mergeCell ref="D136:E136"/>
    <mergeCell ref="G136:H136"/>
    <mergeCell ref="C137:I137"/>
    <mergeCell ref="C138:I138"/>
    <mergeCell ref="C139:I139"/>
    <mergeCell ref="C140:I140"/>
    <mergeCell ref="C141:D141"/>
    <mergeCell ref="E141:G141"/>
    <mergeCell ref="H141:I141"/>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2E75B5"/>
  </sheetPr>
  <dimension ref="A1:I1000"/>
  <sheetViews>
    <sheetView topLeftCell="A83" workbookViewId="0">
      <selection activeCell="C92" sqref="C92:I92"/>
    </sheetView>
  </sheetViews>
  <sheetFormatPr baseColWidth="10" defaultColWidth="14.42578125" defaultRowHeight="15" customHeight="1" x14ac:dyDescent="0.25"/>
  <cols>
    <col min="1" max="1" width="27" customWidth="1"/>
    <col min="2" max="2" width="14.5703125" customWidth="1"/>
    <col min="3" max="5" width="10.7109375" customWidth="1"/>
    <col min="6" max="6" width="12.85546875" customWidth="1"/>
    <col min="7" max="9" width="10.7109375" customWidth="1"/>
  </cols>
  <sheetData>
    <row r="1" spans="1:9" ht="23.25" x14ac:dyDescent="0.35">
      <c r="A1" s="2" t="s">
        <v>1</v>
      </c>
    </row>
    <row r="3" spans="1:9" ht="34.5" customHeight="1" x14ac:dyDescent="0.25">
      <c r="B3" s="4" t="s">
        <v>3</v>
      </c>
      <c r="C3" s="5" t="s">
        <v>5</v>
      </c>
      <c r="D3" s="67" t="s">
        <v>6</v>
      </c>
      <c r="E3" s="66"/>
      <c r="F3" s="5" t="str">
        <f>VLOOKUP(C3,Requisitos!B5:H35,7)</f>
        <v>Funcional</v>
      </c>
      <c r="G3" s="67" t="s">
        <v>12</v>
      </c>
      <c r="H3" s="66"/>
      <c r="I3" s="9" t="s">
        <v>15</v>
      </c>
    </row>
    <row r="4" spans="1:9" ht="30.75" customHeight="1" x14ac:dyDescent="0.25">
      <c r="B4" s="10" t="s">
        <v>16</v>
      </c>
      <c r="C4" s="70" t="s">
        <v>18</v>
      </c>
      <c r="D4" s="68"/>
      <c r="E4" s="68"/>
      <c r="F4" s="68"/>
      <c r="G4" s="68"/>
      <c r="H4" s="68"/>
      <c r="I4" s="66"/>
    </row>
    <row r="5" spans="1:9" ht="36.75" customHeight="1" x14ac:dyDescent="0.25">
      <c r="B5" s="10" t="s">
        <v>28</v>
      </c>
      <c r="C5" s="71" t="str">
        <f>VLOOKUP(C3,Requisitos!B5:H35,3)</f>
        <v>El sistema debe permitir al experto crear las dietas para que sean almacenadas en la base de datos.</v>
      </c>
      <c r="D5" s="68"/>
      <c r="E5" s="68"/>
      <c r="F5" s="68"/>
      <c r="G5" s="68"/>
      <c r="H5" s="68"/>
      <c r="I5" s="66"/>
    </row>
    <row r="6" spans="1:9" x14ac:dyDescent="0.25">
      <c r="B6" s="10" t="s">
        <v>53</v>
      </c>
      <c r="C6" s="70" t="s">
        <v>55</v>
      </c>
      <c r="D6" s="68"/>
      <c r="E6" s="68"/>
      <c r="F6" s="68"/>
      <c r="G6" s="68"/>
      <c r="H6" s="68"/>
      <c r="I6" s="66"/>
    </row>
    <row r="7" spans="1:9" ht="28.5" x14ac:dyDescent="0.25">
      <c r="B7" s="10" t="s">
        <v>75</v>
      </c>
      <c r="C7" s="71" t="s">
        <v>76</v>
      </c>
      <c r="D7" s="68"/>
      <c r="E7" s="68"/>
      <c r="F7" s="68"/>
      <c r="G7" s="68"/>
      <c r="H7" s="68"/>
      <c r="I7" s="66"/>
    </row>
    <row r="8" spans="1:9" x14ac:dyDescent="0.25">
      <c r="B8" s="10" t="s">
        <v>23</v>
      </c>
      <c r="C8" s="70" t="str">
        <f>VLOOKUP(C3,Requisitos!B5:H35,5)</f>
        <v>Alta</v>
      </c>
      <c r="D8" s="66"/>
      <c r="E8" s="67" t="s">
        <v>110</v>
      </c>
      <c r="F8" s="68"/>
      <c r="G8" s="66"/>
      <c r="H8" s="70" t="s">
        <v>120</v>
      </c>
      <c r="I8" s="66"/>
    </row>
    <row r="9" spans="1:9" x14ac:dyDescent="0.25">
      <c r="B9" s="10" t="s">
        <v>129</v>
      </c>
      <c r="C9" s="65" t="str">
        <f>Requisitos!E2</f>
        <v>V1.1</v>
      </c>
      <c r="D9" s="66"/>
      <c r="E9" s="67" t="s">
        <v>148</v>
      </c>
      <c r="F9" s="68"/>
      <c r="G9" s="66"/>
      <c r="H9" s="69">
        <f>Requisitos!E3</f>
        <v>43536</v>
      </c>
      <c r="I9" s="66"/>
    </row>
    <row r="12" spans="1:9" ht="23.25" x14ac:dyDescent="0.35">
      <c r="A12" s="2" t="s">
        <v>43</v>
      </c>
    </row>
    <row r="14" spans="1:9" ht="39" customHeight="1" x14ac:dyDescent="0.25">
      <c r="B14" s="4" t="s">
        <v>3</v>
      </c>
      <c r="C14" s="5" t="s">
        <v>42</v>
      </c>
      <c r="D14" s="67" t="s">
        <v>6</v>
      </c>
      <c r="E14" s="66"/>
      <c r="F14" s="5" t="str">
        <f>VLOOKUP(C14,Requisitos!B5:H35,7)</f>
        <v>Funcional</v>
      </c>
      <c r="G14" s="67" t="s">
        <v>12</v>
      </c>
      <c r="H14" s="66"/>
      <c r="I14" s="9" t="s">
        <v>15</v>
      </c>
    </row>
    <row r="15" spans="1:9" x14ac:dyDescent="0.25">
      <c r="B15" s="10" t="s">
        <v>16</v>
      </c>
      <c r="C15" s="70" t="s">
        <v>290</v>
      </c>
      <c r="D15" s="68"/>
      <c r="E15" s="68"/>
      <c r="F15" s="68"/>
      <c r="G15" s="68"/>
      <c r="H15" s="68"/>
      <c r="I15" s="66"/>
    </row>
    <row r="16" spans="1:9" ht="27.75" customHeight="1" x14ac:dyDescent="0.25">
      <c r="B16" s="10" t="s">
        <v>28</v>
      </c>
      <c r="C16" s="71" t="str">
        <f>VLOOKUP(C14,Requisitos!B5:H35,3)</f>
        <v>El sistema debe permitir al experto modificar las dietas, cambiando su información y su imagen.</v>
      </c>
      <c r="D16" s="68"/>
      <c r="E16" s="68"/>
      <c r="F16" s="68"/>
      <c r="G16" s="68"/>
      <c r="H16" s="68"/>
      <c r="I16" s="66"/>
    </row>
    <row r="17" spans="1:9" x14ac:dyDescent="0.25">
      <c r="B17" s="10" t="s">
        <v>53</v>
      </c>
      <c r="C17" s="70" t="s">
        <v>55</v>
      </c>
      <c r="D17" s="68"/>
      <c r="E17" s="68"/>
      <c r="F17" s="68"/>
      <c r="G17" s="68"/>
      <c r="H17" s="68"/>
      <c r="I17" s="66"/>
    </row>
    <row r="18" spans="1:9" ht="28.5" x14ac:dyDescent="0.25">
      <c r="B18" s="10" t="s">
        <v>75</v>
      </c>
      <c r="C18" s="71" t="s">
        <v>160</v>
      </c>
      <c r="D18" s="68"/>
      <c r="E18" s="68"/>
      <c r="F18" s="68"/>
      <c r="G18" s="68"/>
      <c r="H18" s="68"/>
      <c r="I18" s="66"/>
    </row>
    <row r="19" spans="1:9" x14ac:dyDescent="0.25">
      <c r="B19" s="10" t="s">
        <v>23</v>
      </c>
      <c r="C19" s="70" t="str">
        <f>VLOOKUP(C14,Requisitos!B5:H35,5)</f>
        <v>Media</v>
      </c>
      <c r="D19" s="66"/>
      <c r="E19" s="67" t="s">
        <v>110</v>
      </c>
      <c r="F19" s="68"/>
      <c r="G19" s="66"/>
      <c r="H19" s="70" t="s">
        <v>120</v>
      </c>
      <c r="I19" s="66"/>
    </row>
    <row r="20" spans="1:9" x14ac:dyDescent="0.25">
      <c r="B20" s="10" t="s">
        <v>129</v>
      </c>
      <c r="C20" s="65" t="s">
        <v>9</v>
      </c>
      <c r="D20" s="66"/>
      <c r="E20" s="67" t="s">
        <v>148</v>
      </c>
      <c r="F20" s="68"/>
      <c r="G20" s="66"/>
      <c r="H20" s="69">
        <v>43536</v>
      </c>
      <c r="I20" s="66"/>
    </row>
    <row r="21" spans="1:9" ht="15.75" customHeight="1" x14ac:dyDescent="0.25"/>
    <row r="22" spans="1:9" ht="15.75" customHeight="1" x14ac:dyDescent="0.25"/>
    <row r="23" spans="1:9" ht="32.25" customHeight="1" x14ac:dyDescent="0.35">
      <c r="A23" s="2" t="s">
        <v>163</v>
      </c>
    </row>
    <row r="24" spans="1:9" ht="15.75" customHeight="1" x14ac:dyDescent="0.25"/>
    <row r="25" spans="1:9" ht="42" customHeight="1" x14ac:dyDescent="0.25">
      <c r="B25" s="4" t="s">
        <v>3</v>
      </c>
      <c r="C25" s="5" t="s">
        <v>45</v>
      </c>
      <c r="D25" s="67" t="s">
        <v>6</v>
      </c>
      <c r="E25" s="66"/>
      <c r="F25" s="5" t="str">
        <f>VLOOKUP(C25,Requisitos!B5:H35,7)</f>
        <v>No funcional, Rendimiento</v>
      </c>
      <c r="G25" s="67" t="s">
        <v>12</v>
      </c>
      <c r="H25" s="66"/>
      <c r="I25" s="9" t="s">
        <v>165</v>
      </c>
    </row>
    <row r="26" spans="1:9" ht="15.75" customHeight="1" x14ac:dyDescent="0.25">
      <c r="B26" s="10" t="s">
        <v>16</v>
      </c>
      <c r="C26" s="70" t="s">
        <v>166</v>
      </c>
      <c r="D26" s="68"/>
      <c r="E26" s="68"/>
      <c r="F26" s="68"/>
      <c r="G26" s="68"/>
      <c r="H26" s="68"/>
      <c r="I26" s="66"/>
    </row>
    <row r="27" spans="1:9" ht="34.5" customHeight="1" x14ac:dyDescent="0.25">
      <c r="B27" s="10" t="s">
        <v>28</v>
      </c>
      <c r="C27" s="71" t="s">
        <v>167</v>
      </c>
      <c r="D27" s="68"/>
      <c r="E27" s="68"/>
      <c r="F27" s="68"/>
      <c r="G27" s="68"/>
      <c r="H27" s="68"/>
      <c r="I27" s="66"/>
    </row>
    <row r="28" spans="1:9" ht="15.75" customHeight="1" x14ac:dyDescent="0.25">
      <c r="B28" s="10" t="s">
        <v>53</v>
      </c>
      <c r="C28" s="70" t="s">
        <v>55</v>
      </c>
      <c r="D28" s="68"/>
      <c r="E28" s="68"/>
      <c r="F28" s="68"/>
      <c r="G28" s="68"/>
      <c r="H28" s="68"/>
      <c r="I28" s="66"/>
    </row>
    <row r="29" spans="1:9" ht="15.75" customHeight="1" x14ac:dyDescent="0.25">
      <c r="B29" s="10" t="s">
        <v>75</v>
      </c>
      <c r="C29" s="71" t="s">
        <v>127</v>
      </c>
      <c r="D29" s="68"/>
      <c r="E29" s="68"/>
      <c r="F29" s="68"/>
      <c r="G29" s="68"/>
      <c r="H29" s="68"/>
      <c r="I29" s="66"/>
    </row>
    <row r="30" spans="1:9" ht="15.75" customHeight="1" x14ac:dyDescent="0.25">
      <c r="B30" s="10" t="s">
        <v>23</v>
      </c>
      <c r="C30" s="70" t="str">
        <f>VLOOKUP(C25,Requisitos!B5:H35,5)</f>
        <v>Media</v>
      </c>
      <c r="D30" s="66"/>
      <c r="E30" s="67" t="s">
        <v>110</v>
      </c>
      <c r="F30" s="68"/>
      <c r="G30" s="66"/>
      <c r="H30" s="70" t="s">
        <v>120</v>
      </c>
      <c r="I30" s="66"/>
    </row>
    <row r="31" spans="1:9" ht="15.75" customHeight="1" x14ac:dyDescent="0.25">
      <c r="B31" s="10" t="s">
        <v>129</v>
      </c>
      <c r="C31" s="65" t="s">
        <v>9</v>
      </c>
      <c r="D31" s="66"/>
      <c r="E31" s="67" t="s">
        <v>148</v>
      </c>
      <c r="F31" s="68"/>
      <c r="G31" s="66"/>
      <c r="H31" s="69">
        <v>43536</v>
      </c>
      <c r="I31" s="66"/>
    </row>
    <row r="32" spans="1:9" ht="15.75" customHeight="1" x14ac:dyDescent="0.25"/>
    <row r="33" spans="1:9" ht="15.75" customHeight="1" x14ac:dyDescent="0.25"/>
    <row r="34" spans="1:9" ht="23.25" x14ac:dyDescent="0.35">
      <c r="A34" s="2" t="s">
        <v>51</v>
      </c>
    </row>
    <row r="35" spans="1:9" ht="15.75" customHeight="1" x14ac:dyDescent="0.25"/>
    <row r="36" spans="1:9" ht="29.25" customHeight="1" x14ac:dyDescent="0.25">
      <c r="B36" s="4" t="s">
        <v>3</v>
      </c>
      <c r="C36" s="5" t="s">
        <v>50</v>
      </c>
      <c r="D36" s="67" t="s">
        <v>6</v>
      </c>
      <c r="E36" s="66"/>
      <c r="F36" s="5" t="str">
        <f>VLOOKUP(C36,Requisitos!B5:H35,7)</f>
        <v>Funcional</v>
      </c>
      <c r="G36" s="67" t="s">
        <v>12</v>
      </c>
      <c r="H36" s="66"/>
      <c r="I36" s="9" t="s">
        <v>15</v>
      </c>
    </row>
    <row r="37" spans="1:9" ht="15.75" customHeight="1" x14ac:dyDescent="0.25">
      <c r="B37" s="10" t="s">
        <v>16</v>
      </c>
      <c r="C37" s="70" t="s">
        <v>291</v>
      </c>
      <c r="D37" s="68"/>
      <c r="E37" s="68"/>
      <c r="F37" s="68"/>
      <c r="G37" s="68"/>
      <c r="H37" s="68"/>
      <c r="I37" s="66"/>
    </row>
    <row r="38" spans="1:9" ht="33.75" customHeight="1" x14ac:dyDescent="0.25">
      <c r="B38" s="10" t="s">
        <v>28</v>
      </c>
      <c r="C38" s="71" t="s">
        <v>292</v>
      </c>
      <c r="D38" s="68"/>
      <c r="E38" s="68"/>
      <c r="F38" s="68"/>
      <c r="G38" s="68"/>
      <c r="H38" s="68"/>
      <c r="I38" s="66"/>
    </row>
    <row r="39" spans="1:9" ht="15.75" customHeight="1" x14ac:dyDescent="0.25">
      <c r="B39" s="10" t="s">
        <v>53</v>
      </c>
      <c r="C39" s="70" t="s">
        <v>55</v>
      </c>
      <c r="D39" s="68"/>
      <c r="E39" s="68"/>
      <c r="F39" s="68"/>
      <c r="G39" s="68"/>
      <c r="H39" s="68"/>
      <c r="I39" s="66"/>
    </row>
    <row r="40" spans="1:9" ht="29.25" customHeight="1" x14ac:dyDescent="0.25">
      <c r="B40" s="10" t="s">
        <v>75</v>
      </c>
      <c r="C40" s="71" t="s">
        <v>173</v>
      </c>
      <c r="D40" s="68"/>
      <c r="E40" s="68"/>
      <c r="F40" s="68"/>
      <c r="G40" s="68"/>
      <c r="H40" s="68"/>
      <c r="I40" s="66"/>
    </row>
    <row r="41" spans="1:9" ht="15.75" customHeight="1" x14ac:dyDescent="0.25">
      <c r="B41" s="10" t="s">
        <v>23</v>
      </c>
      <c r="C41" s="70" t="str">
        <f>VLOOKUP(C36,Requisitos!B5:H35,5)</f>
        <v>Media</v>
      </c>
      <c r="D41" s="66"/>
      <c r="E41" s="67" t="s">
        <v>110</v>
      </c>
      <c r="F41" s="68"/>
      <c r="G41" s="66"/>
      <c r="H41" s="70" t="s">
        <v>120</v>
      </c>
      <c r="I41" s="66"/>
    </row>
    <row r="42" spans="1:9" ht="15.75" customHeight="1" x14ac:dyDescent="0.25">
      <c r="B42" s="10" t="s">
        <v>129</v>
      </c>
      <c r="C42" s="65" t="s">
        <v>8</v>
      </c>
      <c r="D42" s="66"/>
      <c r="E42" s="67" t="s">
        <v>148</v>
      </c>
      <c r="F42" s="68"/>
      <c r="G42" s="66"/>
      <c r="H42" s="69">
        <v>43534</v>
      </c>
      <c r="I42" s="66"/>
    </row>
    <row r="43" spans="1:9" ht="15.75" customHeight="1" x14ac:dyDescent="0.25"/>
    <row r="44" spans="1:9" ht="15.75" customHeight="1" x14ac:dyDescent="0.25"/>
    <row r="45" spans="1:9" ht="41.25" customHeight="1" x14ac:dyDescent="0.35">
      <c r="A45" s="24" t="s">
        <v>54</v>
      </c>
    </row>
    <row r="46" spans="1:9" ht="15.75" customHeight="1" x14ac:dyDescent="0.25"/>
    <row r="47" spans="1:9" ht="34.5" customHeight="1" x14ac:dyDescent="0.25">
      <c r="B47" s="4" t="s">
        <v>3</v>
      </c>
      <c r="C47" s="5" t="s">
        <v>52</v>
      </c>
      <c r="D47" s="67" t="s">
        <v>6</v>
      </c>
      <c r="E47" s="66"/>
      <c r="F47" s="5" t="str">
        <f>VLOOKUP(C47,Requisitos!B5:H35,7)</f>
        <v>Funcional</v>
      </c>
      <c r="G47" s="67" t="s">
        <v>12</v>
      </c>
      <c r="H47" s="66"/>
      <c r="I47" s="9" t="s">
        <v>176</v>
      </c>
    </row>
    <row r="48" spans="1:9" ht="15.75" customHeight="1" x14ac:dyDescent="0.25">
      <c r="B48" s="10" t="s">
        <v>16</v>
      </c>
      <c r="C48" s="70" t="s">
        <v>177</v>
      </c>
      <c r="D48" s="68"/>
      <c r="E48" s="68"/>
      <c r="F48" s="68"/>
      <c r="G48" s="68"/>
      <c r="H48" s="68"/>
      <c r="I48" s="66"/>
    </row>
    <row r="49" spans="1:9" ht="34.5" customHeight="1" x14ac:dyDescent="0.25">
      <c r="B49" s="10" t="s">
        <v>28</v>
      </c>
      <c r="C49" s="71" t="str">
        <f>VLOOKUP(C47,Requisitos!B5:H35,3)</f>
        <v>El sistema debe permitir al beneficiario seleccionar una dieta y añadirla a su lista de dietas favoritas para poder tener constancia de las dietas que ha tomado.</v>
      </c>
      <c r="D49" s="68"/>
      <c r="E49" s="68"/>
      <c r="F49" s="68"/>
      <c r="G49" s="68"/>
      <c r="H49" s="68"/>
      <c r="I49" s="66"/>
    </row>
    <row r="50" spans="1:9" ht="15.75" customHeight="1" x14ac:dyDescent="0.25">
      <c r="B50" s="10" t="s">
        <v>53</v>
      </c>
      <c r="C50" s="70" t="s">
        <v>55</v>
      </c>
      <c r="D50" s="68"/>
      <c r="E50" s="68"/>
      <c r="F50" s="68"/>
      <c r="G50" s="68"/>
      <c r="H50" s="68"/>
      <c r="I50" s="66"/>
    </row>
    <row r="51" spans="1:9" ht="29.25" customHeight="1" x14ac:dyDescent="0.25">
      <c r="B51" s="10" t="s">
        <v>75</v>
      </c>
      <c r="C51" s="71" t="s">
        <v>180</v>
      </c>
      <c r="D51" s="68"/>
      <c r="E51" s="68"/>
      <c r="F51" s="68"/>
      <c r="G51" s="68"/>
      <c r="H51" s="68"/>
      <c r="I51" s="66"/>
    </row>
    <row r="52" spans="1:9" ht="15.75" customHeight="1" x14ac:dyDescent="0.25">
      <c r="B52" s="10" t="s">
        <v>23</v>
      </c>
      <c r="C52" s="70" t="str">
        <f>VLOOKUP(C47,Requisitos!B5:H35,5)</f>
        <v>Alta</v>
      </c>
      <c r="D52" s="66"/>
      <c r="E52" s="67" t="s">
        <v>110</v>
      </c>
      <c r="F52" s="68"/>
      <c r="G52" s="66"/>
      <c r="H52" s="70" t="s">
        <v>120</v>
      </c>
      <c r="I52" s="66"/>
    </row>
    <row r="53" spans="1:9" ht="15.75" customHeight="1" x14ac:dyDescent="0.25">
      <c r="B53" s="10" t="s">
        <v>129</v>
      </c>
      <c r="C53" s="65" t="s">
        <v>9</v>
      </c>
      <c r="D53" s="66"/>
      <c r="E53" s="67" t="s">
        <v>148</v>
      </c>
      <c r="F53" s="68"/>
      <c r="G53" s="66"/>
      <c r="H53" s="69">
        <v>43536</v>
      </c>
      <c r="I53" s="66"/>
    </row>
    <row r="54" spans="1:9" ht="15.75" customHeight="1" x14ac:dyDescent="0.25"/>
    <row r="55" spans="1:9" ht="15.75" customHeight="1" x14ac:dyDescent="0.25"/>
    <row r="56" spans="1:9" ht="32.25" customHeight="1" x14ac:dyDescent="0.35">
      <c r="A56" s="23" t="s">
        <v>59</v>
      </c>
    </row>
    <row r="57" spans="1:9" ht="15.75" customHeight="1" x14ac:dyDescent="0.25"/>
    <row r="58" spans="1:9" ht="33" customHeight="1" x14ac:dyDescent="0.25">
      <c r="B58" s="4" t="s">
        <v>3</v>
      </c>
      <c r="C58" s="5" t="s">
        <v>58</v>
      </c>
      <c r="D58" s="67" t="s">
        <v>6</v>
      </c>
      <c r="E58" s="66"/>
      <c r="F58" s="5" t="str">
        <f>VLOOKUP(C58,Requisitos!B5:H35,7)</f>
        <v>Funcional</v>
      </c>
      <c r="G58" s="67" t="s">
        <v>12</v>
      </c>
      <c r="H58" s="66"/>
      <c r="I58" s="9" t="s">
        <v>187</v>
      </c>
    </row>
    <row r="59" spans="1:9" ht="29.25" customHeight="1" x14ac:dyDescent="0.25">
      <c r="B59" s="10" t="s">
        <v>16</v>
      </c>
      <c r="C59" s="70" t="s">
        <v>188</v>
      </c>
      <c r="D59" s="68"/>
      <c r="E59" s="68"/>
      <c r="F59" s="68"/>
      <c r="G59" s="68"/>
      <c r="H59" s="68"/>
      <c r="I59" s="66"/>
    </row>
    <row r="60" spans="1:9" ht="30" customHeight="1" x14ac:dyDescent="0.25">
      <c r="B60" s="10" t="s">
        <v>28</v>
      </c>
      <c r="C60" s="71" t="s">
        <v>167</v>
      </c>
      <c r="D60" s="68"/>
      <c r="E60" s="68"/>
      <c r="F60" s="68"/>
      <c r="G60" s="68"/>
      <c r="H60" s="68"/>
      <c r="I60" s="66"/>
    </row>
    <row r="61" spans="1:9" ht="15.75" customHeight="1" x14ac:dyDescent="0.25">
      <c r="B61" s="10" t="s">
        <v>53</v>
      </c>
      <c r="C61" s="70" t="s">
        <v>55</v>
      </c>
      <c r="D61" s="68"/>
      <c r="E61" s="68"/>
      <c r="F61" s="68"/>
      <c r="G61" s="68"/>
      <c r="H61" s="68"/>
      <c r="I61" s="66"/>
    </row>
    <row r="62" spans="1:9" ht="33" customHeight="1" x14ac:dyDescent="0.25">
      <c r="B62" s="10" t="s">
        <v>75</v>
      </c>
      <c r="C62" s="71" t="s">
        <v>249</v>
      </c>
      <c r="D62" s="68"/>
      <c r="E62" s="68"/>
      <c r="F62" s="68"/>
      <c r="G62" s="68"/>
      <c r="H62" s="68"/>
      <c r="I62" s="66"/>
    </row>
    <row r="63" spans="1:9" ht="15.75" customHeight="1" x14ac:dyDescent="0.25">
      <c r="B63" s="10" t="s">
        <v>23</v>
      </c>
      <c r="C63" s="70" t="str">
        <f>VLOOKUP(C58,Requisitos!B5:H35,5)</f>
        <v>Media</v>
      </c>
      <c r="D63" s="66"/>
      <c r="E63" s="67" t="s">
        <v>110</v>
      </c>
      <c r="F63" s="68"/>
      <c r="G63" s="66"/>
      <c r="H63" s="70" t="s">
        <v>120</v>
      </c>
      <c r="I63" s="66"/>
    </row>
    <row r="64" spans="1:9" ht="15.75" customHeight="1" x14ac:dyDescent="0.25">
      <c r="B64" s="10" t="s">
        <v>129</v>
      </c>
      <c r="C64" s="65" t="s">
        <v>8</v>
      </c>
      <c r="D64" s="66"/>
      <c r="E64" s="67" t="s">
        <v>148</v>
      </c>
      <c r="F64" s="68"/>
      <c r="G64" s="66"/>
      <c r="H64" s="69">
        <v>43534</v>
      </c>
      <c r="I64" s="66"/>
    </row>
    <row r="65" spans="1:9" ht="15.75" customHeight="1" x14ac:dyDescent="0.25"/>
    <row r="66" spans="1:9" ht="15.75" customHeight="1" x14ac:dyDescent="0.25"/>
    <row r="67" spans="1:9" ht="27" customHeight="1" x14ac:dyDescent="0.35">
      <c r="A67" s="23" t="s">
        <v>139</v>
      </c>
    </row>
    <row r="68" spans="1:9" ht="15.75" customHeight="1" x14ac:dyDescent="0.25"/>
    <row r="69" spans="1:9" ht="33.75" customHeight="1" x14ac:dyDescent="0.25">
      <c r="B69" s="4" t="s">
        <v>3</v>
      </c>
      <c r="C69" s="5" t="s">
        <v>138</v>
      </c>
      <c r="D69" s="67" t="s">
        <v>6</v>
      </c>
      <c r="E69" s="66"/>
      <c r="F69" s="5" t="str">
        <f>VLOOKUP(C69,Requisitos!B16:H51,7)</f>
        <v>Funcional</v>
      </c>
      <c r="G69" s="67" t="s">
        <v>12</v>
      </c>
      <c r="H69" s="66"/>
      <c r="I69" s="9" t="s">
        <v>198</v>
      </c>
    </row>
    <row r="70" spans="1:9" ht="33" customHeight="1" x14ac:dyDescent="0.25">
      <c r="B70" s="10" t="s">
        <v>16</v>
      </c>
      <c r="C70" s="70" t="s">
        <v>140</v>
      </c>
      <c r="D70" s="68"/>
      <c r="E70" s="68"/>
      <c r="F70" s="68"/>
      <c r="G70" s="68"/>
      <c r="H70" s="68"/>
      <c r="I70" s="66"/>
    </row>
    <row r="71" spans="1:9" ht="29.25" customHeight="1" x14ac:dyDescent="0.25">
      <c r="B71" s="10" t="s">
        <v>28</v>
      </c>
      <c r="C71" s="71" t="s">
        <v>252</v>
      </c>
      <c r="D71" s="68"/>
      <c r="E71" s="68"/>
      <c r="F71" s="68"/>
      <c r="G71" s="68"/>
      <c r="H71" s="68"/>
      <c r="I71" s="66"/>
    </row>
    <row r="72" spans="1:9" ht="15.75" customHeight="1" x14ac:dyDescent="0.25">
      <c r="B72" s="10" t="s">
        <v>53</v>
      </c>
      <c r="C72" s="70" t="s">
        <v>55</v>
      </c>
      <c r="D72" s="68"/>
      <c r="E72" s="68"/>
      <c r="F72" s="68"/>
      <c r="G72" s="68"/>
      <c r="H72" s="68"/>
      <c r="I72" s="66"/>
    </row>
    <row r="73" spans="1:9" ht="25.5" customHeight="1" x14ac:dyDescent="0.25">
      <c r="B73" s="10" t="s">
        <v>75</v>
      </c>
      <c r="C73" s="71" t="s">
        <v>127</v>
      </c>
      <c r="D73" s="68"/>
      <c r="E73" s="68"/>
      <c r="F73" s="68"/>
      <c r="G73" s="68"/>
      <c r="H73" s="68"/>
      <c r="I73" s="66"/>
    </row>
    <row r="74" spans="1:9" ht="15.75" customHeight="1" x14ac:dyDescent="0.25">
      <c r="B74" s="10" t="s">
        <v>23</v>
      </c>
      <c r="C74" s="70" t="str">
        <f>VLOOKUP(C69,Requisitos!B16:H51,5)</f>
        <v>Media</v>
      </c>
      <c r="D74" s="66"/>
      <c r="E74" s="67" t="s">
        <v>110</v>
      </c>
      <c r="F74" s="68"/>
      <c r="G74" s="66"/>
      <c r="H74" s="70" t="s">
        <v>120</v>
      </c>
      <c r="I74" s="66"/>
    </row>
    <row r="75" spans="1:9" ht="15.75" customHeight="1" x14ac:dyDescent="0.25">
      <c r="B75" s="10" t="s">
        <v>129</v>
      </c>
      <c r="C75" s="65" t="s">
        <v>8</v>
      </c>
      <c r="D75" s="66"/>
      <c r="E75" s="67" t="s">
        <v>148</v>
      </c>
      <c r="F75" s="68"/>
      <c r="G75" s="66"/>
      <c r="H75" s="69">
        <v>43534</v>
      </c>
      <c r="I75" s="66"/>
    </row>
    <row r="76" spans="1:9" ht="15.75" customHeight="1" x14ac:dyDescent="0.25"/>
    <row r="77" spans="1:9" ht="15.75" customHeight="1" x14ac:dyDescent="0.25"/>
    <row r="78" spans="1:9" ht="27.75" customHeight="1" x14ac:dyDescent="0.35">
      <c r="A78" s="23" t="s">
        <v>224</v>
      </c>
    </row>
    <row r="79" spans="1:9" ht="15.75" customHeight="1" thickBot="1" x14ac:dyDescent="0.3"/>
    <row r="80" spans="1:9" ht="30" customHeight="1" thickBot="1" x14ac:dyDescent="0.3">
      <c r="B80" s="4" t="s">
        <v>3</v>
      </c>
      <c r="C80" s="5" t="s">
        <v>230</v>
      </c>
      <c r="D80" s="67" t="s">
        <v>6</v>
      </c>
      <c r="E80" s="66"/>
      <c r="F80" s="5" t="s">
        <v>33</v>
      </c>
      <c r="G80" s="67" t="s">
        <v>12</v>
      </c>
      <c r="H80" s="66"/>
      <c r="I80" s="9" t="s">
        <v>240</v>
      </c>
    </row>
    <row r="81" spans="1:9" ht="15.75" customHeight="1" thickBot="1" x14ac:dyDescent="0.3">
      <c r="B81" s="10" t="s">
        <v>16</v>
      </c>
      <c r="C81" s="70" t="s">
        <v>293</v>
      </c>
      <c r="D81" s="68"/>
      <c r="E81" s="68"/>
      <c r="F81" s="68"/>
      <c r="G81" s="68"/>
      <c r="H81" s="68"/>
      <c r="I81" s="66"/>
    </row>
    <row r="82" spans="1:9" ht="29.25" customHeight="1" thickBot="1" x14ac:dyDescent="0.3">
      <c r="B82" s="10" t="s">
        <v>28</v>
      </c>
      <c r="C82" s="71" t="s">
        <v>294</v>
      </c>
      <c r="D82" s="68"/>
      <c r="E82" s="68"/>
      <c r="F82" s="68"/>
      <c r="G82" s="68"/>
      <c r="H82" s="68"/>
      <c r="I82" s="66"/>
    </row>
    <row r="83" spans="1:9" ht="15.75" customHeight="1" thickBot="1" x14ac:dyDescent="0.3">
      <c r="B83" s="10" t="s">
        <v>53</v>
      </c>
      <c r="C83" s="70" t="s">
        <v>55</v>
      </c>
      <c r="D83" s="68"/>
      <c r="E83" s="68"/>
      <c r="F83" s="68"/>
      <c r="G83" s="68"/>
      <c r="H83" s="68"/>
      <c r="I83" s="66"/>
    </row>
    <row r="84" spans="1:9" ht="23.25" customHeight="1" thickBot="1" x14ac:dyDescent="0.3">
      <c r="B84" s="10" t="s">
        <v>75</v>
      </c>
      <c r="C84" s="71" t="s">
        <v>239</v>
      </c>
      <c r="D84" s="68"/>
      <c r="E84" s="68"/>
      <c r="F84" s="68"/>
      <c r="G84" s="68"/>
      <c r="H84" s="68"/>
      <c r="I84" s="66"/>
    </row>
    <row r="85" spans="1:9" ht="15.75" customHeight="1" thickBot="1" x14ac:dyDescent="0.3">
      <c r="B85" s="10" t="s">
        <v>23</v>
      </c>
      <c r="C85" s="70" t="str">
        <f>VLOOKUP(C80,Requisitos!B27:H62,5)</f>
        <v>Alta</v>
      </c>
      <c r="D85" s="66"/>
      <c r="E85" s="67" t="s">
        <v>110</v>
      </c>
      <c r="F85" s="68"/>
      <c r="G85" s="66"/>
      <c r="H85" s="70" t="s">
        <v>120</v>
      </c>
      <c r="I85" s="66"/>
    </row>
    <row r="86" spans="1:9" ht="15.75" customHeight="1" thickBot="1" x14ac:dyDescent="0.3">
      <c r="B86" s="10" t="s">
        <v>129</v>
      </c>
      <c r="C86" s="65" t="s">
        <v>8</v>
      </c>
      <c r="D86" s="66"/>
      <c r="E86" s="67" t="s">
        <v>148</v>
      </c>
      <c r="F86" s="68"/>
      <c r="G86" s="66"/>
      <c r="H86" s="69">
        <v>43534</v>
      </c>
      <c r="I86" s="66"/>
    </row>
    <row r="87" spans="1:9" ht="15.75" customHeight="1" x14ac:dyDescent="0.25"/>
    <row r="88" spans="1:9" ht="15.75" customHeight="1" x14ac:dyDescent="0.25"/>
    <row r="89" spans="1:9" ht="23.25" x14ac:dyDescent="0.35">
      <c r="A89" s="23" t="s">
        <v>222</v>
      </c>
    </row>
    <row r="90" spans="1:9" ht="15.75" customHeight="1" thickBot="1" x14ac:dyDescent="0.3"/>
    <row r="91" spans="1:9" ht="27" customHeight="1" thickBot="1" x14ac:dyDescent="0.3">
      <c r="B91" s="4" t="s">
        <v>3</v>
      </c>
      <c r="C91" s="5" t="s">
        <v>228</v>
      </c>
      <c r="D91" s="67" t="s">
        <v>6</v>
      </c>
      <c r="E91" s="66"/>
      <c r="F91" s="5" t="s">
        <v>33</v>
      </c>
      <c r="G91" s="67" t="s">
        <v>12</v>
      </c>
      <c r="H91" s="66"/>
      <c r="I91" s="9" t="s">
        <v>247</v>
      </c>
    </row>
    <row r="92" spans="1:9" ht="15.75" thickBot="1" x14ac:dyDescent="0.3">
      <c r="B92" s="10" t="s">
        <v>16</v>
      </c>
      <c r="C92" s="70" t="s">
        <v>284</v>
      </c>
      <c r="D92" s="68"/>
      <c r="E92" s="68"/>
      <c r="F92" s="68"/>
      <c r="G92" s="68"/>
      <c r="H92" s="68"/>
      <c r="I92" s="66"/>
    </row>
    <row r="93" spans="1:9" ht="34.5" customHeight="1" thickBot="1" x14ac:dyDescent="0.3">
      <c r="B93" s="10" t="s">
        <v>28</v>
      </c>
      <c r="C93" s="71" t="s">
        <v>245</v>
      </c>
      <c r="D93" s="68"/>
      <c r="E93" s="68"/>
      <c r="F93" s="68"/>
      <c r="G93" s="68"/>
      <c r="H93" s="68"/>
      <c r="I93" s="66"/>
    </row>
    <row r="94" spans="1:9" ht="15.75" customHeight="1" thickBot="1" x14ac:dyDescent="0.3">
      <c r="B94" s="10" t="s">
        <v>53</v>
      </c>
      <c r="C94" s="70" t="s">
        <v>55</v>
      </c>
      <c r="D94" s="68"/>
      <c r="E94" s="68"/>
      <c r="F94" s="68"/>
      <c r="G94" s="68"/>
      <c r="H94" s="68"/>
      <c r="I94" s="66"/>
    </row>
    <row r="95" spans="1:9" ht="27.75" customHeight="1" thickBot="1" x14ac:dyDescent="0.3">
      <c r="B95" s="10" t="s">
        <v>75</v>
      </c>
      <c r="C95" s="71" t="s">
        <v>127</v>
      </c>
      <c r="D95" s="68"/>
      <c r="E95" s="68"/>
      <c r="F95" s="68"/>
      <c r="G95" s="68"/>
      <c r="H95" s="68"/>
      <c r="I95" s="66"/>
    </row>
    <row r="96" spans="1:9" ht="15.75" customHeight="1" thickBot="1" x14ac:dyDescent="0.3">
      <c r="B96" s="10" t="s">
        <v>23</v>
      </c>
      <c r="C96" s="70" t="str">
        <f>VLOOKUP(C91,Requisitos!B38:H73,5)</f>
        <v>Alta</v>
      </c>
      <c r="D96" s="66"/>
      <c r="E96" s="67" t="s">
        <v>110</v>
      </c>
      <c r="F96" s="68"/>
      <c r="G96" s="66"/>
      <c r="H96" s="70" t="s">
        <v>120</v>
      </c>
      <c r="I96" s="66"/>
    </row>
    <row r="97" spans="2:9" ht="15.75" customHeight="1" thickBot="1" x14ac:dyDescent="0.3">
      <c r="B97" s="10" t="s">
        <v>129</v>
      </c>
      <c r="C97" s="65" t="s">
        <v>8</v>
      </c>
      <c r="D97" s="66"/>
      <c r="E97" s="67" t="s">
        <v>148</v>
      </c>
      <c r="F97" s="68"/>
      <c r="G97" s="66"/>
      <c r="H97" s="69">
        <v>43534</v>
      </c>
      <c r="I97" s="66"/>
    </row>
    <row r="98" spans="2:9" ht="15.75" customHeight="1" x14ac:dyDescent="0.25"/>
    <row r="99" spans="2:9" ht="15.75" customHeight="1" x14ac:dyDescent="0.25"/>
    <row r="100" spans="2:9" ht="15.75" customHeight="1" x14ac:dyDescent="0.25"/>
    <row r="101" spans="2:9" ht="15.75" customHeight="1" x14ac:dyDescent="0.25"/>
    <row r="102" spans="2:9" ht="15.75" customHeight="1" x14ac:dyDescent="0.25"/>
    <row r="103" spans="2:9" ht="15.75" customHeight="1" x14ac:dyDescent="0.25"/>
    <row r="104" spans="2:9" ht="15.75" customHeight="1" x14ac:dyDescent="0.25"/>
    <row r="105" spans="2:9" ht="15.75" customHeight="1" x14ac:dyDescent="0.25"/>
    <row r="106" spans="2:9" ht="15.75" customHeight="1" x14ac:dyDescent="0.25"/>
    <row r="107" spans="2:9" ht="15.75" customHeight="1" x14ac:dyDescent="0.25"/>
    <row r="108" spans="2:9" ht="15.75" customHeight="1" x14ac:dyDescent="0.25"/>
    <row r="109" spans="2:9" ht="15.75" customHeight="1" x14ac:dyDescent="0.25"/>
    <row r="110" spans="2:9" ht="15.75" customHeight="1" x14ac:dyDescent="0.25"/>
    <row r="111" spans="2:9" ht="15.75" customHeight="1" x14ac:dyDescent="0.25"/>
    <row r="112" spans="2:9"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8">
    <mergeCell ref="C16:I16"/>
    <mergeCell ref="C15:I15"/>
    <mergeCell ref="D14:E14"/>
    <mergeCell ref="C26:I26"/>
    <mergeCell ref="C6:I6"/>
    <mergeCell ref="D3:E3"/>
    <mergeCell ref="G3:H3"/>
    <mergeCell ref="C4:I4"/>
    <mergeCell ref="C5:I5"/>
    <mergeCell ref="C7:I7"/>
    <mergeCell ref="C8:D8"/>
    <mergeCell ref="E8:G8"/>
    <mergeCell ref="H8:I8"/>
    <mergeCell ref="G36:H36"/>
    <mergeCell ref="D36:E36"/>
    <mergeCell ref="C37:I37"/>
    <mergeCell ref="C38:I38"/>
    <mergeCell ref="C39:I39"/>
    <mergeCell ref="C31:D31"/>
    <mergeCell ref="E31:G31"/>
    <mergeCell ref="H9:I9"/>
    <mergeCell ref="E20:G20"/>
    <mergeCell ref="H20:I20"/>
    <mergeCell ref="E19:G19"/>
    <mergeCell ref="H19:I19"/>
    <mergeCell ref="H31:I31"/>
    <mergeCell ref="C28:I28"/>
    <mergeCell ref="C20:D20"/>
    <mergeCell ref="C19:D19"/>
    <mergeCell ref="C17:I17"/>
    <mergeCell ref="C18:I18"/>
    <mergeCell ref="D25:E25"/>
    <mergeCell ref="G25:H25"/>
    <mergeCell ref="C27:I27"/>
    <mergeCell ref="C9:D9"/>
    <mergeCell ref="E9:G9"/>
    <mergeCell ref="G14:H14"/>
    <mergeCell ref="D47:E47"/>
    <mergeCell ref="D69:E69"/>
    <mergeCell ref="G69:H69"/>
    <mergeCell ref="C61:I61"/>
    <mergeCell ref="C62:I62"/>
    <mergeCell ref="G58:H58"/>
    <mergeCell ref="C29:I29"/>
    <mergeCell ref="E30:G30"/>
    <mergeCell ref="C30:D30"/>
    <mergeCell ref="H30:I30"/>
    <mergeCell ref="E41:G41"/>
    <mergeCell ref="H41:I41"/>
    <mergeCell ref="H42:I42"/>
    <mergeCell ref="E42:G42"/>
    <mergeCell ref="C51:I51"/>
    <mergeCell ref="C50:I50"/>
    <mergeCell ref="C49:I49"/>
    <mergeCell ref="C41:D41"/>
    <mergeCell ref="C42:D42"/>
    <mergeCell ref="C40:I40"/>
    <mergeCell ref="G47:H47"/>
    <mergeCell ref="C48:I48"/>
    <mergeCell ref="E52:G52"/>
    <mergeCell ref="H52:I52"/>
    <mergeCell ref="H64:I64"/>
    <mergeCell ref="C72:I72"/>
    <mergeCell ref="C52:D52"/>
    <mergeCell ref="C53:D53"/>
    <mergeCell ref="E53:G53"/>
    <mergeCell ref="H53:I53"/>
    <mergeCell ref="D58:E58"/>
    <mergeCell ref="C59:I59"/>
    <mergeCell ref="E64:G64"/>
    <mergeCell ref="E63:G63"/>
    <mergeCell ref="H63:I63"/>
    <mergeCell ref="C60:I60"/>
    <mergeCell ref="C63:D63"/>
    <mergeCell ref="C64:D64"/>
    <mergeCell ref="C73:I73"/>
    <mergeCell ref="C74:D74"/>
    <mergeCell ref="E74:G74"/>
    <mergeCell ref="H74:I74"/>
    <mergeCell ref="C75:D75"/>
    <mergeCell ref="E75:G75"/>
    <mergeCell ref="H75:I75"/>
    <mergeCell ref="C70:I70"/>
    <mergeCell ref="C71:I71"/>
    <mergeCell ref="C84:I84"/>
    <mergeCell ref="C85:D85"/>
    <mergeCell ref="E85:G85"/>
    <mergeCell ref="H85:I85"/>
    <mergeCell ref="C86:D86"/>
    <mergeCell ref="E86:G86"/>
    <mergeCell ref="H86:I86"/>
    <mergeCell ref="D80:E80"/>
    <mergeCell ref="G80:H80"/>
    <mergeCell ref="C81:I81"/>
    <mergeCell ref="C82:I82"/>
    <mergeCell ref="C83:I83"/>
    <mergeCell ref="C95:I95"/>
    <mergeCell ref="C96:D96"/>
    <mergeCell ref="E96:G96"/>
    <mergeCell ref="H96:I96"/>
    <mergeCell ref="C97:D97"/>
    <mergeCell ref="E97:G97"/>
    <mergeCell ref="H97:I97"/>
    <mergeCell ref="D91:E91"/>
    <mergeCell ref="G91:H91"/>
    <mergeCell ref="C92:I92"/>
    <mergeCell ref="C93:I93"/>
    <mergeCell ref="C94:I9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CC2E5"/>
  </sheetPr>
  <dimension ref="A1:I1000"/>
  <sheetViews>
    <sheetView topLeftCell="A85" workbookViewId="0">
      <selection activeCell="C92" sqref="C92:I92"/>
    </sheetView>
  </sheetViews>
  <sheetFormatPr baseColWidth="10" defaultColWidth="14.42578125" defaultRowHeight="15" customHeight="1" x14ac:dyDescent="0.25"/>
  <cols>
    <col min="1" max="1" width="42.28515625" bestFit="1" customWidth="1"/>
    <col min="2" max="2" width="14" customWidth="1"/>
    <col min="3" max="5" width="10.7109375" customWidth="1"/>
    <col min="6" max="6" width="13.42578125" customWidth="1"/>
    <col min="7" max="9" width="10.7109375" customWidth="1"/>
  </cols>
  <sheetData>
    <row r="1" spans="1:9" ht="23.25" x14ac:dyDescent="0.35">
      <c r="A1" s="23" t="s">
        <v>63</v>
      </c>
    </row>
    <row r="3" spans="1:9" x14ac:dyDescent="0.25">
      <c r="B3" s="4" t="s">
        <v>3</v>
      </c>
      <c r="C3" s="5" t="s">
        <v>62</v>
      </c>
      <c r="D3" s="67" t="s">
        <v>6</v>
      </c>
      <c r="E3" s="66"/>
      <c r="F3" s="5" t="str">
        <f>VLOOKUP(C3,Requisitos!B5:H35,7)</f>
        <v>Funcional</v>
      </c>
      <c r="G3" s="67" t="s">
        <v>12</v>
      </c>
      <c r="H3" s="66"/>
      <c r="I3" s="9" t="s">
        <v>170</v>
      </c>
    </row>
    <row r="4" spans="1:9" x14ac:dyDescent="0.25">
      <c r="B4" s="10" t="s">
        <v>16</v>
      </c>
      <c r="C4" s="70" t="s">
        <v>295</v>
      </c>
      <c r="D4" s="68"/>
      <c r="E4" s="68"/>
      <c r="F4" s="68"/>
      <c r="G4" s="68"/>
      <c r="H4" s="68"/>
      <c r="I4" s="66"/>
    </row>
    <row r="5" spans="1:9" ht="26.25" customHeight="1" x14ac:dyDescent="0.25">
      <c r="B5" s="10" t="s">
        <v>28</v>
      </c>
      <c r="C5" s="71" t="str">
        <f>VLOOKUP(C3,Requisitos!B5:H35,3)</f>
        <v>El sistema debe permitir al experto crear los planes de ejercicio para almacenarlos en la base de datos.</v>
      </c>
      <c r="D5" s="68"/>
      <c r="E5" s="68"/>
      <c r="F5" s="68"/>
      <c r="G5" s="68"/>
      <c r="H5" s="68"/>
      <c r="I5" s="66"/>
    </row>
    <row r="6" spans="1:9" x14ac:dyDescent="0.25">
      <c r="B6" s="10" t="s">
        <v>53</v>
      </c>
      <c r="C6" s="70" t="s">
        <v>55</v>
      </c>
      <c r="D6" s="68"/>
      <c r="E6" s="68"/>
      <c r="F6" s="68"/>
      <c r="G6" s="68"/>
      <c r="H6" s="68"/>
      <c r="I6" s="66"/>
    </row>
    <row r="7" spans="1:9" ht="28.5" x14ac:dyDescent="0.25">
      <c r="B7" s="10" t="s">
        <v>75</v>
      </c>
      <c r="C7" s="71" t="s">
        <v>172</v>
      </c>
      <c r="D7" s="68"/>
      <c r="E7" s="68"/>
      <c r="F7" s="68"/>
      <c r="G7" s="68"/>
      <c r="H7" s="68"/>
      <c r="I7" s="66"/>
    </row>
    <row r="8" spans="1:9" x14ac:dyDescent="0.25">
      <c r="B8" s="10" t="s">
        <v>23</v>
      </c>
      <c r="C8" s="70" t="str">
        <f>VLOOKUP(C3,Requisitos!B5:H35,5)</f>
        <v>Alta</v>
      </c>
      <c r="D8" s="66"/>
      <c r="E8" s="67" t="s">
        <v>110</v>
      </c>
      <c r="F8" s="68"/>
      <c r="G8" s="66"/>
      <c r="H8" s="70" t="s">
        <v>174</v>
      </c>
      <c r="I8" s="66"/>
    </row>
    <row r="9" spans="1:9" x14ac:dyDescent="0.25">
      <c r="B9" s="10" t="s">
        <v>129</v>
      </c>
      <c r="C9" s="65" t="str">
        <f>Requisitos!E2</f>
        <v>V1.1</v>
      </c>
      <c r="D9" s="66"/>
      <c r="E9" s="67" t="s">
        <v>148</v>
      </c>
      <c r="F9" s="68"/>
      <c r="G9" s="66"/>
      <c r="H9" s="69">
        <f>Requisitos!E3</f>
        <v>43536</v>
      </c>
      <c r="I9" s="66"/>
    </row>
    <row r="12" spans="1:9" ht="23.25" x14ac:dyDescent="0.35">
      <c r="A12" s="23" t="s">
        <v>65</v>
      </c>
    </row>
    <row r="14" spans="1:9" x14ac:dyDescent="0.25">
      <c r="B14" s="4" t="s">
        <v>3</v>
      </c>
      <c r="C14" s="5" t="s">
        <v>64</v>
      </c>
      <c r="D14" s="67" t="s">
        <v>6</v>
      </c>
      <c r="E14" s="66"/>
      <c r="F14" s="5" t="str">
        <f>VLOOKUP(C14,Requisitos!B5:H35,7)</f>
        <v>Funcional</v>
      </c>
      <c r="G14" s="67" t="s">
        <v>12</v>
      </c>
      <c r="H14" s="66"/>
      <c r="I14" s="9" t="s">
        <v>170</v>
      </c>
    </row>
    <row r="15" spans="1:9" x14ac:dyDescent="0.25">
      <c r="B15" s="10" t="s">
        <v>16</v>
      </c>
      <c r="C15" s="70" t="s">
        <v>296</v>
      </c>
      <c r="D15" s="68"/>
      <c r="E15" s="68"/>
      <c r="F15" s="68"/>
      <c r="G15" s="68"/>
      <c r="H15" s="68"/>
      <c r="I15" s="66"/>
    </row>
    <row r="16" spans="1:9" ht="31.5" customHeight="1" x14ac:dyDescent="0.25">
      <c r="B16" s="10" t="s">
        <v>28</v>
      </c>
      <c r="C16" s="71" t="str">
        <f>VLOOKUP(C14,Requisitos!B5:H35,3)</f>
        <v>Las planes de ejercicio físico pueden ser editadas por el experto, cambiando su información y su imagen.</v>
      </c>
      <c r="D16" s="68"/>
      <c r="E16" s="68"/>
      <c r="F16" s="68"/>
      <c r="G16" s="68"/>
      <c r="H16" s="68"/>
      <c r="I16" s="66"/>
    </row>
    <row r="17" spans="1:9" x14ac:dyDescent="0.25">
      <c r="B17" s="10" t="s">
        <v>53</v>
      </c>
      <c r="C17" s="70" t="s">
        <v>55</v>
      </c>
      <c r="D17" s="68"/>
      <c r="E17" s="68"/>
      <c r="F17" s="68"/>
      <c r="G17" s="68"/>
      <c r="H17" s="68"/>
      <c r="I17" s="66"/>
    </row>
    <row r="18" spans="1:9" ht="28.5" x14ac:dyDescent="0.25">
      <c r="B18" s="10" t="s">
        <v>75</v>
      </c>
      <c r="C18" s="71" t="s">
        <v>179</v>
      </c>
      <c r="D18" s="68"/>
      <c r="E18" s="68"/>
      <c r="F18" s="68"/>
      <c r="G18" s="68"/>
      <c r="H18" s="68"/>
      <c r="I18" s="66"/>
    </row>
    <row r="19" spans="1:9" x14ac:dyDescent="0.25">
      <c r="B19" s="10" t="s">
        <v>23</v>
      </c>
      <c r="C19" s="70" t="str">
        <f>VLOOKUP(C14,Requisitos!B5:H35,5)</f>
        <v>Media</v>
      </c>
      <c r="D19" s="66"/>
      <c r="E19" s="67" t="s">
        <v>110</v>
      </c>
      <c r="F19" s="68"/>
      <c r="G19" s="66"/>
      <c r="H19" s="70" t="s">
        <v>174</v>
      </c>
      <c r="I19" s="66"/>
    </row>
    <row r="20" spans="1:9" x14ac:dyDescent="0.25">
      <c r="B20" s="10" t="s">
        <v>129</v>
      </c>
      <c r="C20" s="65" t="s">
        <v>9</v>
      </c>
      <c r="D20" s="66"/>
      <c r="E20" s="67" t="s">
        <v>148</v>
      </c>
      <c r="F20" s="68"/>
      <c r="G20" s="66"/>
      <c r="H20" s="69">
        <v>43536</v>
      </c>
      <c r="I20" s="66"/>
    </row>
    <row r="21" spans="1:9" ht="15.75" customHeight="1" x14ac:dyDescent="0.25"/>
    <row r="22" spans="1:9" ht="23.25" customHeight="1" x14ac:dyDescent="0.25"/>
    <row r="23" spans="1:9" ht="54" customHeight="1" x14ac:dyDescent="0.35">
      <c r="A23" s="23" t="s">
        <v>67</v>
      </c>
    </row>
    <row r="24" spans="1:9" ht="15.75" customHeight="1" x14ac:dyDescent="0.25"/>
    <row r="25" spans="1:9" ht="15.75" customHeight="1" x14ac:dyDescent="0.25">
      <c r="B25" s="4" t="s">
        <v>3</v>
      </c>
      <c r="C25" s="5" t="s">
        <v>66</v>
      </c>
      <c r="D25" s="67" t="s">
        <v>6</v>
      </c>
      <c r="E25" s="66"/>
      <c r="F25" s="5" t="str">
        <f>VLOOKUP(C25,Requisitos!B5:H35,7)</f>
        <v>No funcional, Rendimiento</v>
      </c>
      <c r="G25" s="67" t="s">
        <v>12</v>
      </c>
      <c r="H25" s="66"/>
      <c r="I25" s="9" t="s">
        <v>182</v>
      </c>
    </row>
    <row r="26" spans="1:9" ht="15.75" customHeight="1" x14ac:dyDescent="0.25">
      <c r="B26" s="10" t="s">
        <v>16</v>
      </c>
      <c r="C26" s="70" t="s">
        <v>183</v>
      </c>
      <c r="D26" s="68"/>
      <c r="E26" s="68"/>
      <c r="F26" s="68"/>
      <c r="G26" s="68"/>
      <c r="H26" s="68"/>
      <c r="I26" s="66"/>
    </row>
    <row r="27" spans="1:9" ht="24" customHeight="1" x14ac:dyDescent="0.25">
      <c r="B27" s="10" t="s">
        <v>28</v>
      </c>
      <c r="C27" s="71" t="s">
        <v>184</v>
      </c>
      <c r="D27" s="68"/>
      <c r="E27" s="68"/>
      <c r="F27" s="68"/>
      <c r="G27" s="68"/>
      <c r="H27" s="68"/>
      <c r="I27" s="66"/>
    </row>
    <row r="28" spans="1:9" ht="15.75" customHeight="1" x14ac:dyDescent="0.25">
      <c r="B28" s="10" t="s">
        <v>53</v>
      </c>
      <c r="C28" s="70" t="s">
        <v>55</v>
      </c>
      <c r="D28" s="68"/>
      <c r="E28" s="68"/>
      <c r="F28" s="68"/>
      <c r="G28" s="68"/>
      <c r="H28" s="68"/>
      <c r="I28" s="66"/>
    </row>
    <row r="29" spans="1:9" ht="15.75" customHeight="1" x14ac:dyDescent="0.25">
      <c r="B29" s="10" t="s">
        <v>75</v>
      </c>
      <c r="C29" s="71" t="s">
        <v>127</v>
      </c>
      <c r="D29" s="68"/>
      <c r="E29" s="68"/>
      <c r="F29" s="68"/>
      <c r="G29" s="68"/>
      <c r="H29" s="68"/>
      <c r="I29" s="66"/>
    </row>
    <row r="30" spans="1:9" ht="15.75" customHeight="1" x14ac:dyDescent="0.25">
      <c r="B30" s="10" t="s">
        <v>23</v>
      </c>
      <c r="C30" s="70" t="str">
        <f>VLOOKUP(C25,Requisitos!B5:H35,5)</f>
        <v>Media</v>
      </c>
      <c r="D30" s="66"/>
      <c r="E30" s="67" t="s">
        <v>110</v>
      </c>
      <c r="F30" s="68"/>
      <c r="G30" s="66"/>
      <c r="H30" s="70" t="s">
        <v>174</v>
      </c>
      <c r="I30" s="66"/>
    </row>
    <row r="31" spans="1:9" ht="15.75" customHeight="1" x14ac:dyDescent="0.25">
      <c r="B31" s="10" t="s">
        <v>129</v>
      </c>
      <c r="C31" s="65" t="s">
        <v>9</v>
      </c>
      <c r="D31" s="66"/>
      <c r="E31" s="67" t="s">
        <v>148</v>
      </c>
      <c r="F31" s="68"/>
      <c r="G31" s="66"/>
      <c r="H31" s="69">
        <v>43536</v>
      </c>
      <c r="I31" s="66"/>
    </row>
    <row r="32" spans="1:9" ht="15.75" customHeight="1" x14ac:dyDescent="0.25"/>
    <row r="33" spans="1:9" ht="15.75" customHeight="1" x14ac:dyDescent="0.25"/>
    <row r="34" spans="1:9" ht="35.25" customHeight="1" x14ac:dyDescent="0.35">
      <c r="A34" s="2" t="s">
        <v>186</v>
      </c>
    </row>
    <row r="35" spans="1:9" ht="15.75" customHeight="1" x14ac:dyDescent="0.25"/>
    <row r="36" spans="1:9" ht="29.25" customHeight="1" x14ac:dyDescent="0.25">
      <c r="B36" s="4" t="s">
        <v>3</v>
      </c>
      <c r="C36" s="5" t="s">
        <v>70</v>
      </c>
      <c r="D36" s="67" t="s">
        <v>6</v>
      </c>
      <c r="E36" s="66"/>
      <c r="F36" s="5" t="str">
        <f>VLOOKUP(C36,Requisitos!B5:H35,7)</f>
        <v>Funcional</v>
      </c>
      <c r="G36" s="67" t="s">
        <v>12</v>
      </c>
      <c r="H36" s="66"/>
      <c r="I36" s="9" t="s">
        <v>170</v>
      </c>
    </row>
    <row r="37" spans="1:9" ht="42" customHeight="1" x14ac:dyDescent="0.25">
      <c r="B37" s="10" t="s">
        <v>16</v>
      </c>
      <c r="C37" s="70" t="s">
        <v>297</v>
      </c>
      <c r="D37" s="68"/>
      <c r="E37" s="68"/>
      <c r="F37" s="68"/>
      <c r="G37" s="68"/>
      <c r="H37" s="68"/>
      <c r="I37" s="66"/>
    </row>
    <row r="38" spans="1:9" ht="36.75" customHeight="1" x14ac:dyDescent="0.25">
      <c r="B38" s="10" t="s">
        <v>28</v>
      </c>
      <c r="C38" s="71" t="s">
        <v>184</v>
      </c>
      <c r="D38" s="68"/>
      <c r="E38" s="68"/>
      <c r="F38" s="68"/>
      <c r="G38" s="68"/>
      <c r="H38" s="68"/>
      <c r="I38" s="66"/>
    </row>
    <row r="39" spans="1:9" ht="15.75" customHeight="1" x14ac:dyDescent="0.25">
      <c r="B39" s="10" t="s">
        <v>53</v>
      </c>
      <c r="C39" s="70" t="s">
        <v>55</v>
      </c>
      <c r="D39" s="68"/>
      <c r="E39" s="68"/>
      <c r="F39" s="68"/>
      <c r="G39" s="68"/>
      <c r="H39" s="68"/>
      <c r="I39" s="66"/>
    </row>
    <row r="40" spans="1:9" ht="34.5" customHeight="1" x14ac:dyDescent="0.25">
      <c r="B40" s="10" t="s">
        <v>75</v>
      </c>
      <c r="C40" s="71" t="s">
        <v>192</v>
      </c>
      <c r="D40" s="68"/>
      <c r="E40" s="68"/>
      <c r="F40" s="68"/>
      <c r="G40" s="68"/>
      <c r="H40" s="68"/>
      <c r="I40" s="66"/>
    </row>
    <row r="41" spans="1:9" ht="15.75" customHeight="1" x14ac:dyDescent="0.25">
      <c r="B41" s="10" t="s">
        <v>23</v>
      </c>
      <c r="C41" s="70" t="str">
        <f>VLOOKUP(C36,Requisitos!B5:H35,5)</f>
        <v>Media</v>
      </c>
      <c r="D41" s="66"/>
      <c r="E41" s="67" t="s">
        <v>110</v>
      </c>
      <c r="F41" s="68"/>
      <c r="G41" s="66"/>
      <c r="H41" s="70" t="s">
        <v>174</v>
      </c>
      <c r="I41" s="66"/>
    </row>
    <row r="42" spans="1:9" ht="15.75" customHeight="1" x14ac:dyDescent="0.25">
      <c r="B42" s="10" t="s">
        <v>129</v>
      </c>
      <c r="C42" s="65" t="s">
        <v>8</v>
      </c>
      <c r="D42" s="66"/>
      <c r="E42" s="67" t="s">
        <v>148</v>
      </c>
      <c r="F42" s="68"/>
      <c r="G42" s="66"/>
      <c r="H42" s="69">
        <v>43534</v>
      </c>
      <c r="I42" s="66"/>
    </row>
    <row r="43" spans="1:9" ht="15.75" customHeight="1" x14ac:dyDescent="0.25"/>
    <row r="44" spans="1:9" ht="15.75" customHeight="1" x14ac:dyDescent="0.25"/>
    <row r="45" spans="1:9" ht="40.5" customHeight="1" x14ac:dyDescent="0.35">
      <c r="A45" s="24" t="s">
        <v>193</v>
      </c>
    </row>
    <row r="46" spans="1:9" ht="15.75" customHeight="1" x14ac:dyDescent="0.25"/>
    <row r="47" spans="1:9" ht="27" customHeight="1" x14ac:dyDescent="0.25">
      <c r="B47" s="4" t="s">
        <v>3</v>
      </c>
      <c r="C47" s="5" t="s">
        <v>72</v>
      </c>
      <c r="D47" s="67" t="s">
        <v>6</v>
      </c>
      <c r="E47" s="66"/>
      <c r="F47" s="5" t="str">
        <f>VLOOKUP(C47,Requisitos!B5:H35,7)</f>
        <v>Funcional</v>
      </c>
      <c r="G47" s="67" t="s">
        <v>12</v>
      </c>
      <c r="H47" s="66"/>
      <c r="I47" s="9" t="s">
        <v>196</v>
      </c>
    </row>
    <row r="48" spans="1:9" ht="15.75" customHeight="1" x14ac:dyDescent="0.25">
      <c r="B48" s="10" t="s">
        <v>16</v>
      </c>
      <c r="C48" s="70" t="s">
        <v>197</v>
      </c>
      <c r="D48" s="68"/>
      <c r="E48" s="68"/>
      <c r="F48" s="68"/>
      <c r="G48" s="68"/>
      <c r="H48" s="68"/>
      <c r="I48" s="66"/>
    </row>
    <row r="49" spans="1:9" ht="32.25" customHeight="1" x14ac:dyDescent="0.25">
      <c r="B49" s="10" t="s">
        <v>28</v>
      </c>
      <c r="C49" s="71" t="str">
        <f>VLOOKUP(C47,Requisitos!B5:H35,3)</f>
        <v>El sistema debe permitir al beneficiario seleccionar un plan de ejercicios y añadirlo a su lista de ejercicios para poder tener constancia de aquellos que realiza.</v>
      </c>
      <c r="D49" s="68"/>
      <c r="E49" s="68"/>
      <c r="F49" s="68"/>
      <c r="G49" s="68"/>
      <c r="H49" s="68"/>
      <c r="I49" s="66"/>
    </row>
    <row r="50" spans="1:9" ht="15.75" customHeight="1" x14ac:dyDescent="0.25">
      <c r="B50" s="10" t="s">
        <v>53</v>
      </c>
      <c r="C50" s="70" t="s">
        <v>55</v>
      </c>
      <c r="D50" s="68"/>
      <c r="E50" s="68"/>
      <c r="F50" s="68"/>
      <c r="G50" s="68"/>
      <c r="H50" s="68"/>
      <c r="I50" s="66"/>
    </row>
    <row r="51" spans="1:9" ht="15.75" customHeight="1" x14ac:dyDescent="0.25">
      <c r="B51" s="10" t="s">
        <v>75</v>
      </c>
      <c r="C51" s="71" t="s">
        <v>199</v>
      </c>
      <c r="D51" s="68"/>
      <c r="E51" s="68"/>
      <c r="F51" s="68"/>
      <c r="G51" s="68"/>
      <c r="H51" s="68"/>
      <c r="I51" s="66"/>
    </row>
    <row r="52" spans="1:9" ht="15.75" customHeight="1" x14ac:dyDescent="0.25">
      <c r="B52" s="10" t="s">
        <v>23</v>
      </c>
      <c r="C52" s="70" t="str">
        <f>VLOOKUP(C47,Requisitos!B5:H35,5)</f>
        <v>Alta</v>
      </c>
      <c r="D52" s="66"/>
      <c r="E52" s="67" t="s">
        <v>110</v>
      </c>
      <c r="F52" s="68"/>
      <c r="G52" s="66"/>
      <c r="H52" s="70" t="s">
        <v>174</v>
      </c>
      <c r="I52" s="66"/>
    </row>
    <row r="53" spans="1:9" ht="15.75" customHeight="1" x14ac:dyDescent="0.25">
      <c r="B53" s="10" t="s">
        <v>129</v>
      </c>
      <c r="C53" s="65" t="s">
        <v>9</v>
      </c>
      <c r="D53" s="66"/>
      <c r="E53" s="67" t="s">
        <v>148</v>
      </c>
      <c r="F53" s="68"/>
      <c r="G53" s="66"/>
      <c r="H53" s="69">
        <v>43536</v>
      </c>
      <c r="I53" s="66"/>
    </row>
    <row r="54" spans="1:9" ht="15.75" customHeight="1" x14ac:dyDescent="0.25"/>
    <row r="55" spans="1:9" ht="15.75" customHeight="1" x14ac:dyDescent="0.25"/>
    <row r="56" spans="1:9" ht="45.75" customHeight="1" x14ac:dyDescent="0.35">
      <c r="A56" s="23" t="s">
        <v>201</v>
      </c>
    </row>
    <row r="57" spans="1:9" ht="15.75" customHeight="1" x14ac:dyDescent="0.25"/>
    <row r="58" spans="1:9" ht="29.25" customHeight="1" x14ac:dyDescent="0.25">
      <c r="B58" s="4" t="s">
        <v>3</v>
      </c>
      <c r="C58" s="5" t="s">
        <v>78</v>
      </c>
      <c r="D58" s="67" t="s">
        <v>6</v>
      </c>
      <c r="E58" s="66"/>
      <c r="F58" s="5" t="str">
        <f>VLOOKUP(C58,Requisitos!B5:H35,7)</f>
        <v>Funcional</v>
      </c>
      <c r="G58" s="67" t="s">
        <v>12</v>
      </c>
      <c r="H58" s="66"/>
      <c r="I58" s="9" t="s">
        <v>202</v>
      </c>
    </row>
    <row r="59" spans="1:9" ht="15.75" customHeight="1" x14ac:dyDescent="0.25">
      <c r="B59" s="10" t="s">
        <v>16</v>
      </c>
      <c r="C59" s="70" t="s">
        <v>203</v>
      </c>
      <c r="D59" s="68"/>
      <c r="E59" s="68"/>
      <c r="F59" s="68"/>
      <c r="G59" s="68"/>
      <c r="H59" s="68"/>
      <c r="I59" s="66"/>
    </row>
    <row r="60" spans="1:9" ht="32.25" customHeight="1" x14ac:dyDescent="0.25">
      <c r="B60" s="10" t="s">
        <v>28</v>
      </c>
      <c r="C60" s="71" t="s">
        <v>184</v>
      </c>
      <c r="D60" s="68"/>
      <c r="E60" s="68"/>
      <c r="F60" s="68"/>
      <c r="G60" s="68"/>
      <c r="H60" s="68"/>
      <c r="I60" s="66"/>
    </row>
    <row r="61" spans="1:9" ht="15.75" customHeight="1" thickBot="1" x14ac:dyDescent="0.3">
      <c r="B61" s="10" t="s">
        <v>53</v>
      </c>
      <c r="C61" s="70" t="s">
        <v>55</v>
      </c>
      <c r="D61" s="68"/>
      <c r="E61" s="68"/>
      <c r="F61" s="68"/>
      <c r="G61" s="68"/>
      <c r="H61" s="68"/>
      <c r="I61" s="66"/>
    </row>
    <row r="62" spans="1:9" ht="29.25" thickBot="1" x14ac:dyDescent="0.3">
      <c r="B62" s="10" t="s">
        <v>75</v>
      </c>
      <c r="C62" s="71" t="s">
        <v>249</v>
      </c>
      <c r="D62" s="68"/>
      <c r="E62" s="68"/>
      <c r="F62" s="68"/>
      <c r="G62" s="68"/>
      <c r="H62" s="68"/>
      <c r="I62" s="66"/>
    </row>
    <row r="63" spans="1:9" ht="15.75" customHeight="1" thickBot="1" x14ac:dyDescent="0.3">
      <c r="B63" s="10" t="s">
        <v>23</v>
      </c>
      <c r="C63" s="70" t="str">
        <f>VLOOKUP(C58,Requisitos!B5:H35,5)</f>
        <v>Media</v>
      </c>
      <c r="D63" s="66"/>
      <c r="E63" s="67" t="s">
        <v>110</v>
      </c>
      <c r="F63" s="68"/>
      <c r="G63" s="66"/>
      <c r="H63" s="70" t="s">
        <v>174</v>
      </c>
      <c r="I63" s="66"/>
    </row>
    <row r="64" spans="1:9" ht="15.75" customHeight="1" x14ac:dyDescent="0.25">
      <c r="B64" s="10" t="s">
        <v>129</v>
      </c>
      <c r="C64" s="65" t="s">
        <v>8</v>
      </c>
      <c r="D64" s="66"/>
      <c r="E64" s="67" t="s">
        <v>148</v>
      </c>
      <c r="F64" s="68"/>
      <c r="G64" s="66"/>
      <c r="H64" s="69">
        <v>43534</v>
      </c>
      <c r="I64" s="66"/>
    </row>
    <row r="65" spans="1:9" ht="15.75" customHeight="1" x14ac:dyDescent="0.25"/>
    <row r="66" spans="1:9" ht="15.75" customHeight="1" x14ac:dyDescent="0.25"/>
    <row r="67" spans="1:9" ht="46.5" x14ac:dyDescent="0.35">
      <c r="A67" s="23" t="s">
        <v>143</v>
      </c>
    </row>
    <row r="68" spans="1:9" ht="15.75" customHeight="1" x14ac:dyDescent="0.25"/>
    <row r="69" spans="1:9" ht="35.25" customHeight="1" x14ac:dyDescent="0.25">
      <c r="B69" s="4" t="s">
        <v>3</v>
      </c>
      <c r="C69" s="5" t="s">
        <v>142</v>
      </c>
      <c r="D69" s="67" t="s">
        <v>6</v>
      </c>
      <c r="E69" s="66"/>
      <c r="F69" s="5" t="str">
        <f>VLOOKUP(C69,Requisitos!B16:H51,7)</f>
        <v>Funcional</v>
      </c>
      <c r="G69" s="67" t="s">
        <v>12</v>
      </c>
      <c r="H69" s="66"/>
      <c r="I69" s="9" t="s">
        <v>206</v>
      </c>
    </row>
    <row r="70" spans="1:9" ht="34.5" customHeight="1" x14ac:dyDescent="0.25">
      <c r="B70" s="10" t="s">
        <v>16</v>
      </c>
      <c r="C70" s="70" t="s">
        <v>140</v>
      </c>
      <c r="D70" s="68"/>
      <c r="E70" s="68"/>
      <c r="F70" s="68"/>
      <c r="G70" s="68"/>
      <c r="H70" s="68"/>
      <c r="I70" s="66"/>
    </row>
    <row r="71" spans="1:9" ht="31.5" customHeight="1" x14ac:dyDescent="0.25">
      <c r="B71" s="10" t="s">
        <v>28</v>
      </c>
      <c r="C71" s="71" t="s">
        <v>253</v>
      </c>
      <c r="D71" s="68"/>
      <c r="E71" s="68"/>
      <c r="F71" s="68"/>
      <c r="G71" s="68"/>
      <c r="H71" s="68"/>
      <c r="I71" s="66"/>
    </row>
    <row r="72" spans="1:9" ht="15.75" customHeight="1" x14ac:dyDescent="0.25">
      <c r="B72" s="10" t="s">
        <v>53</v>
      </c>
      <c r="C72" s="70" t="s">
        <v>55</v>
      </c>
      <c r="D72" s="68"/>
      <c r="E72" s="68"/>
      <c r="F72" s="68"/>
      <c r="G72" s="68"/>
      <c r="H72" s="68"/>
      <c r="I72" s="66"/>
    </row>
    <row r="73" spans="1:9" ht="30" customHeight="1" x14ac:dyDescent="0.25">
      <c r="B73" s="10" t="s">
        <v>75</v>
      </c>
      <c r="C73" s="71" t="s">
        <v>127</v>
      </c>
      <c r="D73" s="68"/>
      <c r="E73" s="68"/>
      <c r="F73" s="68"/>
      <c r="G73" s="68"/>
      <c r="H73" s="68"/>
      <c r="I73" s="66"/>
    </row>
    <row r="74" spans="1:9" ht="15.75" customHeight="1" x14ac:dyDescent="0.25">
      <c r="B74" s="10" t="s">
        <v>23</v>
      </c>
      <c r="C74" s="70" t="str">
        <f>VLOOKUP(C69,Requisitos!B16:H51,5)</f>
        <v>Media</v>
      </c>
      <c r="D74" s="66"/>
      <c r="E74" s="67" t="s">
        <v>110</v>
      </c>
      <c r="F74" s="68"/>
      <c r="G74" s="66"/>
      <c r="H74" s="70" t="s">
        <v>120</v>
      </c>
      <c r="I74" s="66"/>
    </row>
    <row r="75" spans="1:9" ht="15.75" customHeight="1" x14ac:dyDescent="0.25">
      <c r="B75" s="10" t="s">
        <v>129</v>
      </c>
      <c r="C75" s="65" t="s">
        <v>8</v>
      </c>
      <c r="D75" s="66"/>
      <c r="E75" s="67" t="s">
        <v>148</v>
      </c>
      <c r="F75" s="68"/>
      <c r="G75" s="66"/>
      <c r="H75" s="69">
        <v>43534</v>
      </c>
      <c r="I75" s="66"/>
    </row>
    <row r="76" spans="1:9" ht="15.75" customHeight="1" x14ac:dyDescent="0.25"/>
    <row r="77" spans="1:9" ht="15.75" customHeight="1" x14ac:dyDescent="0.25"/>
    <row r="78" spans="1:9" ht="36" customHeight="1" x14ac:dyDescent="0.35">
      <c r="A78" s="23" t="s">
        <v>221</v>
      </c>
    </row>
    <row r="79" spans="1:9" ht="15.75" customHeight="1" thickBot="1" x14ac:dyDescent="0.3"/>
    <row r="80" spans="1:9" ht="28.5" customHeight="1" thickBot="1" x14ac:dyDescent="0.3">
      <c r="B80" s="4" t="s">
        <v>3</v>
      </c>
      <c r="C80" s="5" t="s">
        <v>227</v>
      </c>
      <c r="D80" s="67" t="s">
        <v>6</v>
      </c>
      <c r="E80" s="66"/>
      <c r="F80" s="5" t="s">
        <v>33</v>
      </c>
      <c r="G80" s="67" t="s">
        <v>12</v>
      </c>
      <c r="H80" s="66"/>
      <c r="I80" s="9" t="s">
        <v>238</v>
      </c>
    </row>
    <row r="81" spans="1:9" ht="30" customHeight="1" thickBot="1" x14ac:dyDescent="0.3">
      <c r="B81" s="10" t="s">
        <v>16</v>
      </c>
      <c r="C81" s="70" t="s">
        <v>298</v>
      </c>
      <c r="D81" s="68"/>
      <c r="E81" s="68"/>
      <c r="F81" s="68"/>
      <c r="G81" s="68"/>
      <c r="H81" s="68"/>
      <c r="I81" s="66"/>
    </row>
    <row r="82" spans="1:9" ht="28.5" customHeight="1" thickBot="1" x14ac:dyDescent="0.3">
      <c r="B82" s="10" t="s">
        <v>28</v>
      </c>
      <c r="C82" s="71" t="s">
        <v>299</v>
      </c>
      <c r="D82" s="68"/>
      <c r="E82" s="68"/>
      <c r="F82" s="68"/>
      <c r="G82" s="68"/>
      <c r="H82" s="68"/>
      <c r="I82" s="66"/>
    </row>
    <row r="83" spans="1:9" ht="24" customHeight="1" thickBot="1" x14ac:dyDescent="0.3">
      <c r="B83" s="10" t="s">
        <v>53</v>
      </c>
      <c r="C83" s="70" t="s">
        <v>55</v>
      </c>
      <c r="D83" s="68"/>
      <c r="E83" s="68"/>
      <c r="F83" s="68"/>
      <c r="G83" s="68"/>
      <c r="H83" s="68"/>
      <c r="I83" s="66"/>
    </row>
    <row r="84" spans="1:9" ht="32.25" customHeight="1" thickBot="1" x14ac:dyDescent="0.3">
      <c r="B84" s="10" t="s">
        <v>75</v>
      </c>
      <c r="C84" s="71" t="s">
        <v>239</v>
      </c>
      <c r="D84" s="68"/>
      <c r="E84" s="68"/>
      <c r="F84" s="68"/>
      <c r="G84" s="68"/>
      <c r="H84" s="68"/>
      <c r="I84" s="66"/>
    </row>
    <row r="85" spans="1:9" ht="15.75" customHeight="1" thickBot="1" x14ac:dyDescent="0.3">
      <c r="B85" s="10" t="s">
        <v>23</v>
      </c>
      <c r="C85" s="70" t="str">
        <f>VLOOKUP(C80,Requisitos!B27:H62,5)</f>
        <v>Baja</v>
      </c>
      <c r="D85" s="66"/>
      <c r="E85" s="67" t="s">
        <v>110</v>
      </c>
      <c r="F85" s="68"/>
      <c r="G85" s="66"/>
      <c r="H85" s="70" t="s">
        <v>174</v>
      </c>
      <c r="I85" s="66"/>
    </row>
    <row r="86" spans="1:9" ht="15.75" customHeight="1" thickBot="1" x14ac:dyDescent="0.3">
      <c r="B86" s="10" t="s">
        <v>129</v>
      </c>
      <c r="C86" s="65" t="s">
        <v>8</v>
      </c>
      <c r="D86" s="66"/>
      <c r="E86" s="67" t="s">
        <v>148</v>
      </c>
      <c r="F86" s="68"/>
      <c r="G86" s="66"/>
      <c r="H86" s="69">
        <v>43534</v>
      </c>
      <c r="I86" s="66"/>
    </row>
    <row r="87" spans="1:9" ht="15.75" customHeight="1" x14ac:dyDescent="0.25"/>
    <row r="88" spans="1:9" ht="15.75" customHeight="1" x14ac:dyDescent="0.25"/>
    <row r="89" spans="1:9" ht="28.5" customHeight="1" x14ac:dyDescent="0.35">
      <c r="A89" s="23" t="s">
        <v>223</v>
      </c>
    </row>
    <row r="90" spans="1:9" ht="15.75" customHeight="1" thickBot="1" x14ac:dyDescent="0.3"/>
    <row r="91" spans="1:9" ht="30.75" customHeight="1" thickBot="1" x14ac:dyDescent="0.3">
      <c r="B91" s="4" t="s">
        <v>3</v>
      </c>
      <c r="C91" s="5" t="s">
        <v>229</v>
      </c>
      <c r="D91" s="67" t="s">
        <v>6</v>
      </c>
      <c r="E91" s="66"/>
      <c r="F91" s="5" t="s">
        <v>33</v>
      </c>
      <c r="G91" s="67" t="s">
        <v>12</v>
      </c>
      <c r="H91" s="66"/>
      <c r="I91" s="9" t="s">
        <v>248</v>
      </c>
    </row>
    <row r="92" spans="1:9" ht="15.75" customHeight="1" thickBot="1" x14ac:dyDescent="0.3">
      <c r="B92" s="10" t="s">
        <v>16</v>
      </c>
      <c r="C92" s="70" t="s">
        <v>284</v>
      </c>
      <c r="D92" s="68"/>
      <c r="E92" s="68"/>
      <c r="F92" s="68"/>
      <c r="G92" s="68"/>
      <c r="H92" s="68"/>
      <c r="I92" s="66"/>
    </row>
    <row r="93" spans="1:9" ht="29.25" customHeight="1" thickBot="1" x14ac:dyDescent="0.3">
      <c r="B93" s="10" t="s">
        <v>28</v>
      </c>
      <c r="C93" s="71" t="s">
        <v>246</v>
      </c>
      <c r="D93" s="68"/>
      <c r="E93" s="68"/>
      <c r="F93" s="68"/>
      <c r="G93" s="68"/>
      <c r="H93" s="68"/>
      <c r="I93" s="66"/>
    </row>
    <row r="94" spans="1:9" ht="15.75" customHeight="1" thickBot="1" x14ac:dyDescent="0.3">
      <c r="B94" s="10" t="s">
        <v>53</v>
      </c>
      <c r="C94" s="70" t="s">
        <v>55</v>
      </c>
      <c r="D94" s="68"/>
      <c r="E94" s="68"/>
      <c r="F94" s="68"/>
      <c r="G94" s="68"/>
      <c r="H94" s="68"/>
      <c r="I94" s="66"/>
    </row>
    <row r="95" spans="1:9" ht="29.25" thickBot="1" x14ac:dyDescent="0.3">
      <c r="B95" s="10" t="s">
        <v>75</v>
      </c>
      <c r="C95" s="71" t="s">
        <v>127</v>
      </c>
      <c r="D95" s="68"/>
      <c r="E95" s="68"/>
      <c r="F95" s="68"/>
      <c r="G95" s="68"/>
      <c r="H95" s="68"/>
      <c r="I95" s="66"/>
    </row>
    <row r="96" spans="1:9" ht="15.75" customHeight="1" thickBot="1" x14ac:dyDescent="0.3">
      <c r="B96" s="10" t="s">
        <v>23</v>
      </c>
      <c r="C96" s="70" t="str">
        <f>VLOOKUP(C91,Requisitos!B38:H73,5)</f>
        <v>Baja</v>
      </c>
      <c r="D96" s="66"/>
      <c r="E96" s="67" t="s">
        <v>110</v>
      </c>
      <c r="F96" s="68"/>
      <c r="G96" s="66"/>
      <c r="H96" s="70" t="s">
        <v>174</v>
      </c>
      <c r="I96" s="66"/>
    </row>
    <row r="97" spans="2:9" ht="15.75" customHeight="1" thickBot="1" x14ac:dyDescent="0.3">
      <c r="B97" s="10" t="s">
        <v>129</v>
      </c>
      <c r="C97" s="65" t="s">
        <v>8</v>
      </c>
      <c r="D97" s="66"/>
      <c r="E97" s="67" t="s">
        <v>148</v>
      </c>
      <c r="F97" s="68"/>
      <c r="G97" s="66"/>
      <c r="H97" s="69">
        <v>43534</v>
      </c>
      <c r="I97" s="66"/>
    </row>
    <row r="98" spans="2:9" ht="15.75" customHeight="1" x14ac:dyDescent="0.25"/>
    <row r="99" spans="2:9" ht="15.75" customHeight="1" x14ac:dyDescent="0.25"/>
    <row r="100" spans="2:9" ht="15.75" customHeight="1" x14ac:dyDescent="0.25"/>
    <row r="101" spans="2:9" ht="15.75" customHeight="1" x14ac:dyDescent="0.25"/>
    <row r="102" spans="2:9" ht="15.75" customHeight="1" x14ac:dyDescent="0.25"/>
    <row r="103" spans="2:9" ht="15.75" customHeight="1" x14ac:dyDescent="0.25"/>
    <row r="104" spans="2:9" ht="15.75" customHeight="1" x14ac:dyDescent="0.25"/>
    <row r="105" spans="2:9" ht="15.75" customHeight="1" x14ac:dyDescent="0.25"/>
    <row r="106" spans="2:9" ht="15.75" customHeight="1" x14ac:dyDescent="0.25"/>
    <row r="107" spans="2:9" ht="15.75" customHeight="1" x14ac:dyDescent="0.25"/>
    <row r="108" spans="2:9" ht="15.75" customHeight="1" x14ac:dyDescent="0.25"/>
    <row r="109" spans="2:9" ht="15.75" customHeight="1" x14ac:dyDescent="0.25"/>
    <row r="110" spans="2:9" ht="15.75" customHeight="1" x14ac:dyDescent="0.25"/>
    <row r="111" spans="2:9" ht="15.75" customHeight="1" x14ac:dyDescent="0.25"/>
    <row r="112" spans="2:9"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8">
    <mergeCell ref="C64:D64"/>
    <mergeCell ref="C53:D53"/>
    <mergeCell ref="E52:G52"/>
    <mergeCell ref="E53:G53"/>
    <mergeCell ref="C41:D41"/>
    <mergeCell ref="E64:G64"/>
    <mergeCell ref="D47:E47"/>
    <mergeCell ref="G47:H47"/>
    <mergeCell ref="C48:I48"/>
    <mergeCell ref="H41:I41"/>
    <mergeCell ref="E42:G42"/>
    <mergeCell ref="H42:I42"/>
    <mergeCell ref="C42:D42"/>
    <mergeCell ref="E41:G41"/>
    <mergeCell ref="C59:I59"/>
    <mergeCell ref="G58:H58"/>
    <mergeCell ref="D58:E58"/>
    <mergeCell ref="C51:I51"/>
    <mergeCell ref="C50:I50"/>
    <mergeCell ref="C52:D52"/>
    <mergeCell ref="H52:I52"/>
    <mergeCell ref="C63:D63"/>
    <mergeCell ref="E63:G63"/>
    <mergeCell ref="C6:I6"/>
    <mergeCell ref="D3:E3"/>
    <mergeCell ref="G3:H3"/>
    <mergeCell ref="C4:I4"/>
    <mergeCell ref="C5:I5"/>
    <mergeCell ref="C15:I15"/>
    <mergeCell ref="C16:I16"/>
    <mergeCell ref="G25:H25"/>
    <mergeCell ref="C9:D9"/>
    <mergeCell ref="C8:D8"/>
    <mergeCell ref="C7:I7"/>
    <mergeCell ref="G14:H14"/>
    <mergeCell ref="D14:E14"/>
    <mergeCell ref="H9:I9"/>
    <mergeCell ref="H8:I8"/>
    <mergeCell ref="C30:D30"/>
    <mergeCell ref="E9:G9"/>
    <mergeCell ref="E8:G8"/>
    <mergeCell ref="E19:G19"/>
    <mergeCell ref="H19:I19"/>
    <mergeCell ref="C17:I17"/>
    <mergeCell ref="C18:I18"/>
    <mergeCell ref="E20:G20"/>
    <mergeCell ref="H20:I20"/>
    <mergeCell ref="D25:E25"/>
    <mergeCell ref="C28:I28"/>
    <mergeCell ref="C26:I26"/>
    <mergeCell ref="C27:I27"/>
    <mergeCell ref="C75:D75"/>
    <mergeCell ref="E75:G75"/>
    <mergeCell ref="H75:I75"/>
    <mergeCell ref="C29:I29"/>
    <mergeCell ref="C20:D20"/>
    <mergeCell ref="C19:D19"/>
    <mergeCell ref="D36:E36"/>
    <mergeCell ref="E31:G31"/>
    <mergeCell ref="H30:I30"/>
    <mergeCell ref="C31:D31"/>
    <mergeCell ref="H31:I31"/>
    <mergeCell ref="C38:I38"/>
    <mergeCell ref="C39:I39"/>
    <mergeCell ref="G36:H36"/>
    <mergeCell ref="C37:I37"/>
    <mergeCell ref="E30:G30"/>
    <mergeCell ref="C40:I40"/>
    <mergeCell ref="H64:I64"/>
    <mergeCell ref="C61:I61"/>
    <mergeCell ref="C62:I62"/>
    <mergeCell ref="H63:I63"/>
    <mergeCell ref="C49:I49"/>
    <mergeCell ref="H53:I53"/>
    <mergeCell ref="C60:I60"/>
    <mergeCell ref="D69:E69"/>
    <mergeCell ref="G69:H69"/>
    <mergeCell ref="C70:I70"/>
    <mergeCell ref="C71:I71"/>
    <mergeCell ref="C73:I73"/>
    <mergeCell ref="C72:I72"/>
    <mergeCell ref="C74:D74"/>
    <mergeCell ref="E74:G74"/>
    <mergeCell ref="H74:I74"/>
    <mergeCell ref="C84:I84"/>
    <mergeCell ref="C85:D85"/>
    <mergeCell ref="E85:G85"/>
    <mergeCell ref="H85:I85"/>
    <mergeCell ref="C86:D86"/>
    <mergeCell ref="E86:G86"/>
    <mergeCell ref="H86:I86"/>
    <mergeCell ref="D80:E80"/>
    <mergeCell ref="G80:H80"/>
    <mergeCell ref="C81:I81"/>
    <mergeCell ref="C82:I82"/>
    <mergeCell ref="C83:I83"/>
    <mergeCell ref="C95:I95"/>
    <mergeCell ref="C96:D96"/>
    <mergeCell ref="E96:G96"/>
    <mergeCell ref="H96:I96"/>
    <mergeCell ref="C97:D97"/>
    <mergeCell ref="E97:G97"/>
    <mergeCell ref="H97:I97"/>
    <mergeCell ref="D91:E91"/>
    <mergeCell ref="G91:H91"/>
    <mergeCell ref="C92:I92"/>
    <mergeCell ref="C93:I93"/>
    <mergeCell ref="C94:I9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DD6EE"/>
  </sheetPr>
  <dimension ref="A1:I1000"/>
  <sheetViews>
    <sheetView topLeftCell="A90" workbookViewId="0">
      <selection activeCell="C95" sqref="C95:I95"/>
    </sheetView>
  </sheetViews>
  <sheetFormatPr baseColWidth="10" defaultColWidth="14.42578125" defaultRowHeight="15" customHeight="1" x14ac:dyDescent="0.25"/>
  <cols>
    <col min="1" max="1" width="50.28515625" customWidth="1"/>
    <col min="2" max="2" width="15.42578125" customWidth="1"/>
    <col min="3" max="5" width="10.7109375" customWidth="1"/>
    <col min="6" max="6" width="17.28515625" customWidth="1"/>
    <col min="7" max="9" width="10.7109375" customWidth="1"/>
  </cols>
  <sheetData>
    <row r="1" spans="1:9" ht="23.25" x14ac:dyDescent="0.35">
      <c r="A1" s="23" t="s">
        <v>207</v>
      </c>
    </row>
    <row r="3" spans="1:9" ht="51.75" customHeight="1" x14ac:dyDescent="0.25">
      <c r="B3" s="4" t="s">
        <v>3</v>
      </c>
      <c r="C3" s="5" t="s">
        <v>96</v>
      </c>
      <c r="D3" s="67" t="s">
        <v>6</v>
      </c>
      <c r="E3" s="66"/>
      <c r="F3" s="5" t="str">
        <f>VLOOKUP(C3,Requisitos!B5:H35,7)</f>
        <v>Implementación</v>
      </c>
      <c r="G3" s="67" t="s">
        <v>12</v>
      </c>
      <c r="H3" s="66"/>
      <c r="I3" s="34" t="s">
        <v>127</v>
      </c>
    </row>
    <row r="4" spans="1:9" ht="29.25" customHeight="1" x14ac:dyDescent="0.25">
      <c r="B4" s="10" t="s">
        <v>16</v>
      </c>
      <c r="C4" s="70" t="s">
        <v>208</v>
      </c>
      <c r="D4" s="68"/>
      <c r="E4" s="68"/>
      <c r="F4" s="68"/>
      <c r="G4" s="68"/>
      <c r="H4" s="68"/>
      <c r="I4" s="66"/>
    </row>
    <row r="5" spans="1:9" ht="35.25" customHeight="1" x14ac:dyDescent="0.25">
      <c r="B5" s="10" t="s">
        <v>28</v>
      </c>
      <c r="C5" s="71" t="s">
        <v>99</v>
      </c>
      <c r="D5" s="68"/>
      <c r="E5" s="68"/>
      <c r="F5" s="68"/>
      <c r="G5" s="68"/>
      <c r="H5" s="68"/>
      <c r="I5" s="66"/>
    </row>
    <row r="6" spans="1:9" ht="15.75" customHeight="1" x14ac:dyDescent="0.25">
      <c r="B6" s="10" t="s">
        <v>53</v>
      </c>
      <c r="C6" s="70" t="s">
        <v>55</v>
      </c>
      <c r="D6" s="68"/>
      <c r="E6" s="68"/>
      <c r="F6" s="68"/>
      <c r="G6" s="68"/>
      <c r="H6" s="68"/>
      <c r="I6" s="66"/>
    </row>
    <row r="7" spans="1:9" ht="28.5" x14ac:dyDescent="0.25">
      <c r="B7" s="10" t="s">
        <v>75</v>
      </c>
      <c r="C7" s="71" t="s">
        <v>209</v>
      </c>
      <c r="D7" s="68"/>
      <c r="E7" s="68"/>
      <c r="F7" s="68"/>
      <c r="G7" s="68"/>
      <c r="H7" s="68"/>
      <c r="I7" s="66"/>
    </row>
    <row r="8" spans="1:9" ht="15.75" customHeight="1" x14ac:dyDescent="0.25">
      <c r="B8" s="10" t="s">
        <v>23</v>
      </c>
      <c r="C8" s="70" t="str">
        <f>VLOOKUP(C3,Requisitos!B5:H35,5)</f>
        <v>Alta</v>
      </c>
      <c r="D8" s="66"/>
      <c r="E8" s="67" t="s">
        <v>110</v>
      </c>
      <c r="F8" s="68"/>
      <c r="G8" s="66"/>
      <c r="H8" s="70" t="s">
        <v>204</v>
      </c>
      <c r="I8" s="66"/>
    </row>
    <row r="9" spans="1:9" x14ac:dyDescent="0.25">
      <c r="B9" s="10" t="s">
        <v>129</v>
      </c>
      <c r="C9" s="65" t="str">
        <f>Requisitos!E2</f>
        <v>V1.1</v>
      </c>
      <c r="D9" s="66"/>
      <c r="E9" s="67" t="s">
        <v>148</v>
      </c>
      <c r="F9" s="68"/>
      <c r="G9" s="66"/>
      <c r="H9" s="69">
        <f>Requisitos!E3</f>
        <v>43536</v>
      </c>
      <c r="I9" s="66"/>
    </row>
    <row r="12" spans="1:9" ht="46.5" x14ac:dyDescent="0.35">
      <c r="A12" s="23" t="str">
        <f>VLOOKUP(C14,Requisitos!B5:H35,2)</f>
        <v>Conexión a la base de datos (Firebase)</v>
      </c>
    </row>
    <row r="14" spans="1:9" ht="29.25" customHeight="1" x14ac:dyDescent="0.25">
      <c r="B14" s="4" t="s">
        <v>3</v>
      </c>
      <c r="C14" s="5" t="s">
        <v>103</v>
      </c>
      <c r="D14" s="67" t="s">
        <v>6</v>
      </c>
      <c r="E14" s="66"/>
      <c r="F14" s="5" t="str">
        <f>VLOOKUP(C14,Requisitos!B5:H35,7)</f>
        <v>Soporte</v>
      </c>
      <c r="G14" s="67" t="s">
        <v>12</v>
      </c>
      <c r="H14" s="66"/>
      <c r="I14" s="34" t="s">
        <v>127</v>
      </c>
    </row>
    <row r="15" spans="1:9" ht="29.25" customHeight="1" x14ac:dyDescent="0.25">
      <c r="B15" s="10" t="s">
        <v>16</v>
      </c>
      <c r="C15" s="70" t="s">
        <v>210</v>
      </c>
      <c r="D15" s="68"/>
      <c r="E15" s="68"/>
      <c r="F15" s="68"/>
      <c r="G15" s="68"/>
      <c r="H15" s="68"/>
      <c r="I15" s="66"/>
    </row>
    <row r="16" spans="1:9" ht="36.75" customHeight="1" x14ac:dyDescent="0.25">
      <c r="B16" s="10" t="s">
        <v>28</v>
      </c>
      <c r="C16" s="71" t="str">
        <f>VLOOKUP(C14,Requisitos!B5:H35,3)</f>
        <v>Es necesaria la vinculación de la aplicación con Firebase para mantener la información consistente</v>
      </c>
      <c r="D16" s="68"/>
      <c r="E16" s="68"/>
      <c r="F16" s="68"/>
      <c r="G16" s="68"/>
      <c r="H16" s="68"/>
      <c r="I16" s="66"/>
    </row>
    <row r="17" spans="1:9" ht="15.75" customHeight="1" x14ac:dyDescent="0.25">
      <c r="B17" s="10" t="s">
        <v>53</v>
      </c>
      <c r="C17" s="70" t="s">
        <v>55</v>
      </c>
      <c r="D17" s="68"/>
      <c r="E17" s="68"/>
      <c r="F17" s="68"/>
      <c r="G17" s="68"/>
      <c r="H17" s="68"/>
      <c r="I17" s="66"/>
    </row>
    <row r="18" spans="1:9" ht="43.5" customHeight="1" x14ac:dyDescent="0.25">
      <c r="B18" s="10" t="s">
        <v>75</v>
      </c>
      <c r="C18" s="71" t="s">
        <v>211</v>
      </c>
      <c r="D18" s="68"/>
      <c r="E18" s="68"/>
      <c r="F18" s="68"/>
      <c r="G18" s="68"/>
      <c r="H18" s="68"/>
      <c r="I18" s="66"/>
    </row>
    <row r="19" spans="1:9" ht="15.75" customHeight="1" x14ac:dyDescent="0.25">
      <c r="B19" s="10" t="s">
        <v>23</v>
      </c>
      <c r="C19" s="70" t="str">
        <f>VLOOKUP(C14,Requisitos!B5:H35,5)</f>
        <v>Alta</v>
      </c>
      <c r="D19" s="66"/>
      <c r="E19" s="67" t="s">
        <v>110</v>
      </c>
      <c r="F19" s="68"/>
      <c r="G19" s="66"/>
      <c r="H19" s="70" t="s">
        <v>204</v>
      </c>
      <c r="I19" s="66"/>
    </row>
    <row r="20" spans="1:9" x14ac:dyDescent="0.25">
      <c r="B20" s="10" t="s">
        <v>129</v>
      </c>
      <c r="C20" s="65" t="s">
        <v>9</v>
      </c>
      <c r="D20" s="66"/>
      <c r="E20" s="67" t="s">
        <v>148</v>
      </c>
      <c r="F20" s="68"/>
      <c r="G20" s="66"/>
      <c r="H20" s="69">
        <v>43536</v>
      </c>
      <c r="I20" s="66"/>
    </row>
    <row r="21" spans="1:9" ht="15.75" customHeight="1" x14ac:dyDescent="0.25"/>
    <row r="22" spans="1:9" ht="15.75" customHeight="1" x14ac:dyDescent="0.25"/>
    <row r="23" spans="1:9" ht="53.25" customHeight="1" x14ac:dyDescent="0.35">
      <c r="A23" s="24" t="str">
        <f>VLOOKUP(C25,Requisitos!B16:H54,2)</f>
        <v>Conexión en dispositivos Android y iOS</v>
      </c>
    </row>
    <row r="24" spans="1:9" ht="15.75" hidden="1" customHeight="1" x14ac:dyDescent="0.25"/>
    <row r="25" spans="1:9" ht="29.25" customHeight="1" x14ac:dyDescent="0.25">
      <c r="B25" s="4" t="s">
        <v>3</v>
      </c>
      <c r="C25" s="5" t="s">
        <v>109</v>
      </c>
      <c r="D25" s="67" t="s">
        <v>6</v>
      </c>
      <c r="E25" s="66"/>
      <c r="F25" s="5" t="str">
        <f>VLOOKUP(C25,Requisitos!B5:H35,7)</f>
        <v>Soporte</v>
      </c>
      <c r="G25" s="67" t="s">
        <v>12</v>
      </c>
      <c r="H25" s="66"/>
      <c r="I25" s="34" t="s">
        <v>127</v>
      </c>
    </row>
    <row r="26" spans="1:9" ht="29.25" customHeight="1" x14ac:dyDescent="0.25">
      <c r="B26" s="10" t="s">
        <v>16</v>
      </c>
      <c r="C26" s="70" t="s">
        <v>212</v>
      </c>
      <c r="D26" s="68"/>
      <c r="E26" s="68"/>
      <c r="F26" s="68"/>
      <c r="G26" s="68"/>
      <c r="H26" s="68"/>
      <c r="I26" s="66"/>
    </row>
    <row r="27" spans="1:9" ht="27.75" customHeight="1" x14ac:dyDescent="0.25">
      <c r="B27" s="10" t="s">
        <v>28</v>
      </c>
      <c r="C27" s="71" t="s">
        <v>255</v>
      </c>
      <c r="D27" s="68"/>
      <c r="E27" s="68"/>
      <c r="F27" s="68"/>
      <c r="G27" s="68"/>
      <c r="H27" s="68"/>
      <c r="I27" s="66"/>
    </row>
    <row r="28" spans="1:9" ht="15.75" customHeight="1" x14ac:dyDescent="0.25">
      <c r="B28" s="10" t="s">
        <v>53</v>
      </c>
      <c r="C28" s="70" t="s">
        <v>55</v>
      </c>
      <c r="D28" s="68"/>
      <c r="E28" s="68"/>
      <c r="F28" s="68"/>
      <c r="G28" s="68"/>
      <c r="H28" s="68"/>
      <c r="I28" s="66"/>
    </row>
    <row r="29" spans="1:9" ht="43.5" customHeight="1" x14ac:dyDescent="0.25">
      <c r="B29" s="10" t="s">
        <v>75</v>
      </c>
      <c r="C29" s="71" t="s">
        <v>127</v>
      </c>
      <c r="D29" s="68"/>
      <c r="E29" s="68"/>
      <c r="F29" s="68"/>
      <c r="G29" s="68"/>
      <c r="H29" s="68"/>
      <c r="I29" s="66"/>
    </row>
    <row r="30" spans="1:9" ht="15.75" customHeight="1" x14ac:dyDescent="0.25">
      <c r="B30" s="10" t="s">
        <v>23</v>
      </c>
      <c r="C30" s="70" t="str">
        <f>VLOOKUP(C25,Requisitos!B5:H35,5)</f>
        <v>Media</v>
      </c>
      <c r="D30" s="66"/>
      <c r="E30" s="67" t="s">
        <v>110</v>
      </c>
      <c r="F30" s="68"/>
      <c r="G30" s="66"/>
      <c r="H30" s="70" t="s">
        <v>204</v>
      </c>
      <c r="I30" s="66"/>
    </row>
    <row r="31" spans="1:9" ht="15.75" customHeight="1" x14ac:dyDescent="0.25">
      <c r="B31" s="10" t="s">
        <v>129</v>
      </c>
      <c r="C31" s="65" t="s">
        <v>10</v>
      </c>
      <c r="D31" s="66"/>
      <c r="E31" s="67" t="s">
        <v>148</v>
      </c>
      <c r="F31" s="68"/>
      <c r="G31" s="66"/>
      <c r="H31" s="69">
        <v>43538</v>
      </c>
      <c r="I31" s="66"/>
    </row>
    <row r="32" spans="1:9" ht="15.75" customHeight="1" x14ac:dyDescent="0.25"/>
    <row r="33" spans="1:9" ht="15.75" customHeight="1" x14ac:dyDescent="0.25"/>
    <row r="34" spans="1:9" ht="61.5" customHeight="1" x14ac:dyDescent="0.35">
      <c r="A34" s="24" t="str">
        <f>VLOOKUP(C36,Requisitos!B5:H35,2)</f>
        <v>Reporte temporal de la conectividad de los beneficiarios</v>
      </c>
    </row>
    <row r="35" spans="1:9" ht="15.75" customHeight="1" x14ac:dyDescent="0.25"/>
    <row r="36" spans="1:9" ht="29.25" customHeight="1" x14ac:dyDescent="0.25">
      <c r="B36" s="4" t="s">
        <v>3</v>
      </c>
      <c r="C36" s="5" t="s">
        <v>114</v>
      </c>
      <c r="D36" s="67" t="s">
        <v>6</v>
      </c>
      <c r="E36" s="66"/>
      <c r="F36" s="5" t="str">
        <f>VLOOKUP(C36,Requisitos!B5:H35,7)</f>
        <v>Soporte</v>
      </c>
      <c r="G36" s="67" t="s">
        <v>12</v>
      </c>
      <c r="H36" s="66"/>
      <c r="I36" s="9" t="s">
        <v>213</v>
      </c>
    </row>
    <row r="37" spans="1:9" ht="29.25" customHeight="1" x14ac:dyDescent="0.25">
      <c r="B37" s="10" t="s">
        <v>16</v>
      </c>
      <c r="C37" s="70" t="s">
        <v>300</v>
      </c>
      <c r="D37" s="68"/>
      <c r="E37" s="68"/>
      <c r="F37" s="68"/>
      <c r="G37" s="68"/>
      <c r="H37" s="68"/>
      <c r="I37" s="66"/>
    </row>
    <row r="38" spans="1:9" ht="36.75" customHeight="1" x14ac:dyDescent="0.25">
      <c r="B38" s="10" t="s">
        <v>28</v>
      </c>
      <c r="C38" s="71" t="s">
        <v>301</v>
      </c>
      <c r="D38" s="68"/>
      <c r="E38" s="68"/>
      <c r="F38" s="68"/>
      <c r="G38" s="68"/>
      <c r="H38" s="68"/>
      <c r="I38" s="66"/>
    </row>
    <row r="39" spans="1:9" ht="15.75" customHeight="1" x14ac:dyDescent="0.25">
      <c r="B39" s="10" t="s">
        <v>53</v>
      </c>
      <c r="C39" s="70" t="s">
        <v>55</v>
      </c>
      <c r="D39" s="68"/>
      <c r="E39" s="68"/>
      <c r="F39" s="68"/>
      <c r="G39" s="68"/>
      <c r="H39" s="68"/>
      <c r="I39" s="66"/>
    </row>
    <row r="40" spans="1:9" ht="26.25" customHeight="1" x14ac:dyDescent="0.25">
      <c r="B40" s="10" t="s">
        <v>75</v>
      </c>
      <c r="C40" s="71" t="s">
        <v>302</v>
      </c>
      <c r="D40" s="68"/>
      <c r="E40" s="68"/>
      <c r="F40" s="68"/>
      <c r="G40" s="68"/>
      <c r="H40" s="68"/>
      <c r="I40" s="66"/>
    </row>
    <row r="41" spans="1:9" ht="15.75" customHeight="1" x14ac:dyDescent="0.25">
      <c r="B41" s="10" t="s">
        <v>23</v>
      </c>
      <c r="C41" s="70" t="str">
        <f>VLOOKUP(C36,Requisitos!B5:H35,5)</f>
        <v>Media</v>
      </c>
      <c r="D41" s="66"/>
      <c r="E41" s="67" t="s">
        <v>110</v>
      </c>
      <c r="F41" s="68"/>
      <c r="G41" s="66"/>
      <c r="H41" s="70" t="s">
        <v>204</v>
      </c>
      <c r="I41" s="66"/>
    </row>
    <row r="42" spans="1:9" ht="15.75" customHeight="1" x14ac:dyDescent="0.25">
      <c r="B42" s="10" t="s">
        <v>129</v>
      </c>
      <c r="C42" s="65" t="s">
        <v>11</v>
      </c>
      <c r="D42" s="66"/>
      <c r="E42" s="67" t="s">
        <v>148</v>
      </c>
      <c r="F42" s="68"/>
      <c r="G42" s="66"/>
      <c r="H42" s="69">
        <v>43540</v>
      </c>
      <c r="I42" s="66"/>
    </row>
    <row r="43" spans="1:9" ht="15.75" customHeight="1" x14ac:dyDescent="0.25"/>
    <row r="44" spans="1:9" ht="15.75" customHeight="1" x14ac:dyDescent="0.25"/>
    <row r="45" spans="1:9" ht="48.75" customHeight="1" x14ac:dyDescent="0.35">
      <c r="A45" s="24" t="str">
        <f>VLOOKUP(C47,Requisitos!B5:H35,2)</f>
        <v>Interfaz amigable e intuitiva beneficiario y experto</v>
      </c>
    </row>
    <row r="46" spans="1:9" ht="15.75" customHeight="1" x14ac:dyDescent="0.25"/>
    <row r="47" spans="1:9" ht="27.75" customHeight="1" x14ac:dyDescent="0.25">
      <c r="B47" s="4" t="s">
        <v>3</v>
      </c>
      <c r="C47" s="5" t="s">
        <v>117</v>
      </c>
      <c r="D47" s="67" t="s">
        <v>6</v>
      </c>
      <c r="E47" s="66"/>
      <c r="F47" s="5" t="str">
        <f>VLOOKUP(C47,Requisitos!B5:H35,7)</f>
        <v>Interfaz</v>
      </c>
      <c r="G47" s="67" t="s">
        <v>12</v>
      </c>
      <c r="H47" s="66"/>
      <c r="I47" s="34" t="s">
        <v>127</v>
      </c>
    </row>
    <row r="48" spans="1:9" ht="36.75" customHeight="1" x14ac:dyDescent="0.25">
      <c r="B48" s="10" t="s">
        <v>16</v>
      </c>
      <c r="C48" s="70" t="s">
        <v>214</v>
      </c>
      <c r="D48" s="68"/>
      <c r="E48" s="68"/>
      <c r="F48" s="68"/>
      <c r="G48" s="68"/>
      <c r="H48" s="68"/>
      <c r="I48" s="66"/>
    </row>
    <row r="49" spans="1:9" ht="30" customHeight="1" x14ac:dyDescent="0.25">
      <c r="B49" s="10" t="s">
        <v>28</v>
      </c>
      <c r="C49" s="71" t="str">
        <f>VLOOKUP(C47,Requisitos!B5:H35,3)</f>
        <v>El sistema debe  tener una interfaz intuitiva para mejorar la experiencia del beneficiario y del experto dentro de la aplicación</v>
      </c>
      <c r="D49" s="68"/>
      <c r="E49" s="68"/>
      <c r="F49" s="68"/>
      <c r="G49" s="68"/>
      <c r="H49" s="68"/>
      <c r="I49" s="66"/>
    </row>
    <row r="50" spans="1:9" ht="15.75" customHeight="1" x14ac:dyDescent="0.25">
      <c r="B50" s="10" t="s">
        <v>53</v>
      </c>
      <c r="C50" s="70" t="s">
        <v>55</v>
      </c>
      <c r="D50" s="68"/>
      <c r="E50" s="68"/>
      <c r="F50" s="68"/>
      <c r="G50" s="68"/>
      <c r="H50" s="68"/>
      <c r="I50" s="66"/>
    </row>
    <row r="51" spans="1:9" ht="30" customHeight="1" x14ac:dyDescent="0.25">
      <c r="B51" s="10" t="s">
        <v>75</v>
      </c>
      <c r="C51" s="71" t="s">
        <v>127</v>
      </c>
      <c r="D51" s="68"/>
      <c r="E51" s="68"/>
      <c r="F51" s="68"/>
      <c r="G51" s="68"/>
      <c r="H51" s="68"/>
      <c r="I51" s="66"/>
    </row>
    <row r="52" spans="1:9" ht="15.75" customHeight="1" x14ac:dyDescent="0.25">
      <c r="B52" s="10" t="s">
        <v>23</v>
      </c>
      <c r="C52" s="70" t="str">
        <f>VLOOKUP(C47,Requisitos!B5:H35,5)</f>
        <v>Media</v>
      </c>
      <c r="D52" s="66"/>
      <c r="E52" s="67" t="s">
        <v>110</v>
      </c>
      <c r="F52" s="68"/>
      <c r="G52" s="66"/>
      <c r="H52" s="70" t="s">
        <v>204</v>
      </c>
      <c r="I52" s="66"/>
    </row>
    <row r="53" spans="1:9" ht="15.75" customHeight="1" x14ac:dyDescent="0.25">
      <c r="B53" s="10" t="s">
        <v>129</v>
      </c>
      <c r="C53" s="65" t="s">
        <v>10</v>
      </c>
      <c r="D53" s="66"/>
      <c r="E53" s="67" t="s">
        <v>148</v>
      </c>
      <c r="F53" s="68"/>
      <c r="G53" s="66"/>
      <c r="H53" s="69">
        <v>43538</v>
      </c>
      <c r="I53" s="66"/>
    </row>
    <row r="54" spans="1:9" ht="15.75" customHeight="1" x14ac:dyDescent="0.25"/>
    <row r="55" spans="1:9" ht="15.75" customHeight="1" x14ac:dyDescent="0.25"/>
    <row r="56" spans="1:9" ht="59.25" customHeight="1" x14ac:dyDescent="0.35">
      <c r="A56" s="24" t="str">
        <f>VLOOKUP(C58,Requisitos!B16:H54,2)</f>
        <v>El sistema debe soportar 50 usuarios al tiempo en la aplicación</v>
      </c>
    </row>
    <row r="57" spans="1:9" ht="15.75" customHeight="1" x14ac:dyDescent="0.25"/>
    <row r="58" spans="1:9" ht="33" customHeight="1" x14ac:dyDescent="0.25">
      <c r="B58" s="4" t="s">
        <v>3</v>
      </c>
      <c r="C58" s="5" t="s">
        <v>124</v>
      </c>
      <c r="D58" s="67" t="s">
        <v>6</v>
      </c>
      <c r="E58" s="66"/>
      <c r="F58" s="5" t="str">
        <f>VLOOKUP(C58,Requisitos!B16:H54,7)</f>
        <v>Soporte</v>
      </c>
      <c r="G58" s="67" t="s">
        <v>12</v>
      </c>
      <c r="H58" s="66"/>
      <c r="I58" s="34" t="s">
        <v>127</v>
      </c>
    </row>
    <row r="59" spans="1:9" ht="15.75" customHeight="1" x14ac:dyDescent="0.25">
      <c r="B59" s="10" t="s">
        <v>16</v>
      </c>
      <c r="C59" s="70" t="s">
        <v>215</v>
      </c>
      <c r="D59" s="68"/>
      <c r="E59" s="68"/>
      <c r="F59" s="68"/>
      <c r="G59" s="68"/>
      <c r="H59" s="68"/>
      <c r="I59" s="66"/>
    </row>
    <row r="60" spans="1:9" ht="30.75" customHeight="1" x14ac:dyDescent="0.25">
      <c r="B60" s="10" t="s">
        <v>28</v>
      </c>
      <c r="C60" s="71" t="str">
        <f>VLOOKUP(C58,Requisitos!B16:H54,3)</f>
        <v>El sistema deberá soportar en simultáneo a 500 personas como mínimo</v>
      </c>
      <c r="D60" s="68"/>
      <c r="E60" s="68"/>
      <c r="F60" s="68"/>
      <c r="G60" s="68"/>
      <c r="H60" s="68"/>
      <c r="I60" s="66"/>
    </row>
    <row r="61" spans="1:9" ht="15.75" customHeight="1" x14ac:dyDescent="0.25">
      <c r="B61" s="10" t="s">
        <v>53</v>
      </c>
      <c r="C61" s="70" t="s">
        <v>55</v>
      </c>
      <c r="D61" s="68"/>
      <c r="E61" s="68"/>
      <c r="F61" s="68"/>
      <c r="G61" s="68"/>
      <c r="H61" s="68"/>
      <c r="I61" s="66"/>
    </row>
    <row r="62" spans="1:9" ht="28.5" customHeight="1" x14ac:dyDescent="0.25">
      <c r="B62" s="10" t="s">
        <v>75</v>
      </c>
      <c r="C62" s="71" t="s">
        <v>216</v>
      </c>
      <c r="D62" s="68"/>
      <c r="E62" s="68"/>
      <c r="F62" s="68"/>
      <c r="G62" s="68"/>
      <c r="H62" s="68"/>
      <c r="I62" s="66"/>
    </row>
    <row r="63" spans="1:9" ht="15.75" customHeight="1" x14ac:dyDescent="0.25">
      <c r="B63" s="10" t="s">
        <v>23</v>
      </c>
      <c r="C63" s="70" t="str">
        <f>VLOOKUP(C58,Requisitos!B16:H54,5)</f>
        <v>Alta</v>
      </c>
      <c r="D63" s="66"/>
      <c r="E63" s="67" t="s">
        <v>110</v>
      </c>
      <c r="F63" s="68"/>
      <c r="G63" s="66"/>
      <c r="H63" s="70" t="s">
        <v>204</v>
      </c>
      <c r="I63" s="66"/>
    </row>
    <row r="64" spans="1:9" ht="15.75" customHeight="1" x14ac:dyDescent="0.25">
      <c r="B64" s="10" t="s">
        <v>129</v>
      </c>
      <c r="C64" s="65" t="s">
        <v>10</v>
      </c>
      <c r="D64" s="66"/>
      <c r="E64" s="67" t="s">
        <v>148</v>
      </c>
      <c r="F64" s="68"/>
      <c r="G64" s="66"/>
      <c r="H64" s="69">
        <v>43538</v>
      </c>
      <c r="I64" s="66"/>
    </row>
    <row r="65" spans="1:9" ht="15.75" customHeight="1" x14ac:dyDescent="0.25"/>
    <row r="66" spans="1:9" ht="15.75" customHeight="1" x14ac:dyDescent="0.25"/>
    <row r="67" spans="1:9" ht="46.5" x14ac:dyDescent="0.35">
      <c r="A67" s="24" t="str">
        <f>VLOOKUP(C69,Requisitos!B5:H35,2)</f>
        <v>La arquitectura del sistema es MVC</v>
      </c>
    </row>
    <row r="68" spans="1:9" ht="15.75" customHeight="1" x14ac:dyDescent="0.25"/>
    <row r="69" spans="1:9" ht="34.5" customHeight="1" x14ac:dyDescent="0.25">
      <c r="B69" s="4" t="s">
        <v>3</v>
      </c>
      <c r="C69" s="5" t="s">
        <v>128</v>
      </c>
      <c r="D69" s="67" t="s">
        <v>6</v>
      </c>
      <c r="E69" s="66"/>
      <c r="F69" s="5" t="str">
        <f>VLOOKUP(C69,Requisitos!B5:H35,7)</f>
        <v>Implementación</v>
      </c>
      <c r="G69" s="67" t="s">
        <v>12</v>
      </c>
      <c r="H69" s="66"/>
      <c r="I69" s="34" t="s">
        <v>127</v>
      </c>
    </row>
    <row r="70" spans="1:9" ht="42.75" customHeight="1" x14ac:dyDescent="0.25">
      <c r="B70" s="10" t="s">
        <v>16</v>
      </c>
      <c r="C70" s="70" t="str">
        <f>VLOOKUP(C69,Requisitos!B5:H35,3)</f>
        <v>El sistema deberá tener el modelo de arquitectura el Modelo-Vista-Controlador como diseño de software.</v>
      </c>
      <c r="D70" s="68"/>
      <c r="E70" s="68"/>
      <c r="F70" s="68"/>
      <c r="G70" s="68"/>
      <c r="H70" s="68"/>
      <c r="I70" s="66"/>
    </row>
    <row r="71" spans="1:9" ht="42" customHeight="1" x14ac:dyDescent="0.25">
      <c r="B71" s="10" t="s">
        <v>28</v>
      </c>
      <c r="C71" s="71" t="s">
        <v>262</v>
      </c>
      <c r="D71" s="68"/>
      <c r="E71" s="68"/>
      <c r="F71" s="68"/>
      <c r="G71" s="68"/>
      <c r="H71" s="68"/>
      <c r="I71" s="66"/>
    </row>
    <row r="72" spans="1:9" ht="15.75" customHeight="1" x14ac:dyDescent="0.25">
      <c r="B72" s="10" t="s">
        <v>53</v>
      </c>
      <c r="C72" s="70" t="s">
        <v>55</v>
      </c>
      <c r="D72" s="68"/>
      <c r="E72" s="68"/>
      <c r="F72" s="68"/>
      <c r="G72" s="68"/>
      <c r="H72" s="68"/>
      <c r="I72" s="66"/>
    </row>
    <row r="73" spans="1:9" ht="15.75" customHeight="1" x14ac:dyDescent="0.25">
      <c r="B73" s="10" t="s">
        <v>75</v>
      </c>
      <c r="C73" s="71" t="s">
        <v>127</v>
      </c>
      <c r="D73" s="68"/>
      <c r="E73" s="68"/>
      <c r="F73" s="68"/>
      <c r="G73" s="68"/>
      <c r="H73" s="68"/>
      <c r="I73" s="66"/>
    </row>
    <row r="74" spans="1:9" ht="15.75" customHeight="1" x14ac:dyDescent="0.25">
      <c r="B74" s="10" t="s">
        <v>23</v>
      </c>
      <c r="C74" s="70" t="str">
        <f>VLOOKUP(C69,Requisitos!B5:H35,5)</f>
        <v>Media</v>
      </c>
      <c r="D74" s="66"/>
      <c r="E74" s="67" t="s">
        <v>110</v>
      </c>
      <c r="F74" s="68"/>
      <c r="G74" s="66"/>
      <c r="H74" s="70" t="s">
        <v>204</v>
      </c>
      <c r="I74" s="66"/>
    </row>
    <row r="75" spans="1:9" ht="15.75" customHeight="1" x14ac:dyDescent="0.25">
      <c r="B75" s="10" t="s">
        <v>129</v>
      </c>
      <c r="C75" s="65" t="s">
        <v>11</v>
      </c>
      <c r="D75" s="66"/>
      <c r="E75" s="67" t="s">
        <v>148</v>
      </c>
      <c r="F75" s="68"/>
      <c r="G75" s="66"/>
      <c r="H75" s="69">
        <v>43540</v>
      </c>
      <c r="I75" s="66"/>
    </row>
    <row r="76" spans="1:9" ht="15.75" customHeight="1" x14ac:dyDescent="0.25"/>
    <row r="77" spans="1:9" ht="15.75" customHeight="1" x14ac:dyDescent="0.25"/>
    <row r="78" spans="1:9" ht="46.5" x14ac:dyDescent="0.35">
      <c r="A78" s="24" t="str">
        <f>VLOOKUP(C80,Requisitos!$B$16:$H$54,2)</f>
        <v>Capacidad de almacenamiento de la base de datos</v>
      </c>
    </row>
    <row r="79" spans="1:9" ht="15.75" customHeight="1" x14ac:dyDescent="0.25"/>
    <row r="80" spans="1:9" ht="30.75" customHeight="1" x14ac:dyDescent="0.25">
      <c r="B80" s="4" t="s">
        <v>3</v>
      </c>
      <c r="C80" s="5" t="s">
        <v>130</v>
      </c>
      <c r="D80" s="67" t="s">
        <v>6</v>
      </c>
      <c r="E80" s="66"/>
      <c r="F80" s="5" t="str">
        <f>VLOOKUP(C80,Requisitos!$B$16:$H$54,7)</f>
        <v>Operación</v>
      </c>
      <c r="G80" s="67" t="s">
        <v>12</v>
      </c>
      <c r="H80" s="66"/>
      <c r="I80" s="34" t="s">
        <v>127</v>
      </c>
    </row>
    <row r="81" spans="1:9" ht="28.5" customHeight="1" x14ac:dyDescent="0.25">
      <c r="B81" s="10" t="s">
        <v>16</v>
      </c>
      <c r="C81" s="70" t="str">
        <f>VLOOKUP(C80,Requisitos!$B$16:$H$54,3)</f>
        <v>La base de datos debe tener como mínimo una capacidad de 1GB para almacenar la información de texto necesaria.</v>
      </c>
      <c r="D81" s="68"/>
      <c r="E81" s="68"/>
      <c r="F81" s="68"/>
      <c r="G81" s="68"/>
      <c r="H81" s="68"/>
      <c r="I81" s="66"/>
    </row>
    <row r="82" spans="1:9" ht="32.25" customHeight="1" x14ac:dyDescent="0.25">
      <c r="B82" s="10" t="s">
        <v>28</v>
      </c>
      <c r="C82" s="71" t="s">
        <v>217</v>
      </c>
      <c r="D82" s="68"/>
      <c r="E82" s="68"/>
      <c r="F82" s="68"/>
      <c r="G82" s="68"/>
      <c r="H82" s="68"/>
      <c r="I82" s="66"/>
    </row>
    <row r="83" spans="1:9" ht="15.75" customHeight="1" x14ac:dyDescent="0.25">
      <c r="B83" s="10" t="s">
        <v>53</v>
      </c>
      <c r="C83" s="70" t="s">
        <v>55</v>
      </c>
      <c r="D83" s="68"/>
      <c r="E83" s="68"/>
      <c r="F83" s="68"/>
      <c r="G83" s="68"/>
      <c r="H83" s="68"/>
      <c r="I83" s="66"/>
    </row>
    <row r="84" spans="1:9" ht="23.25" customHeight="1" x14ac:dyDescent="0.25">
      <c r="B84" s="10" t="s">
        <v>75</v>
      </c>
      <c r="C84" s="71" t="s">
        <v>254</v>
      </c>
      <c r="D84" s="68"/>
      <c r="E84" s="68"/>
      <c r="F84" s="68"/>
      <c r="G84" s="68"/>
      <c r="H84" s="68"/>
      <c r="I84" s="66"/>
    </row>
    <row r="85" spans="1:9" ht="15.75" customHeight="1" x14ac:dyDescent="0.25">
      <c r="B85" s="10" t="s">
        <v>23</v>
      </c>
      <c r="C85" s="70" t="str">
        <f>VLOOKUP(C80,Requisitos!$B$16:$H$54,5)</f>
        <v>Alta</v>
      </c>
      <c r="D85" s="66"/>
      <c r="E85" s="67" t="s">
        <v>110</v>
      </c>
      <c r="F85" s="68"/>
      <c r="G85" s="66"/>
      <c r="H85" s="70" t="s">
        <v>204</v>
      </c>
      <c r="I85" s="66"/>
    </row>
    <row r="86" spans="1:9" ht="15.75" customHeight="1" x14ac:dyDescent="0.25">
      <c r="B86" s="10" t="s">
        <v>129</v>
      </c>
      <c r="C86" s="65" t="s">
        <v>11</v>
      </c>
      <c r="D86" s="66"/>
      <c r="E86" s="67" t="s">
        <v>148</v>
      </c>
      <c r="F86" s="68"/>
      <c r="G86" s="66"/>
      <c r="H86" s="69">
        <v>43540</v>
      </c>
      <c r="I86" s="66"/>
    </row>
    <row r="87" spans="1:9" ht="15.75" customHeight="1" x14ac:dyDescent="0.25"/>
    <row r="88" spans="1:9" ht="15.75" customHeight="1" x14ac:dyDescent="0.25"/>
    <row r="89" spans="1:9" ht="47.25" customHeight="1" x14ac:dyDescent="0.35">
      <c r="A89" s="24" t="str">
        <f>VLOOKUP(C91,Requisitos!$B$16:$H$54,2)</f>
        <v>Actualizar base de datos en tiempo real</v>
      </c>
    </row>
    <row r="90" spans="1:9" ht="13.5" customHeight="1" x14ac:dyDescent="0.25"/>
    <row r="91" spans="1:9" ht="39.75" customHeight="1" x14ac:dyDescent="0.25">
      <c r="B91" s="4" t="s">
        <v>3</v>
      </c>
      <c r="C91" s="5" t="s">
        <v>134</v>
      </c>
      <c r="D91" s="67" t="s">
        <v>6</v>
      </c>
      <c r="E91" s="66"/>
      <c r="F91" s="5" t="str">
        <f>VLOOKUP(C91,Requisitos!$B$16:$H$54,7)</f>
        <v>No funcional, Rendimiento</v>
      </c>
      <c r="G91" s="67" t="s">
        <v>12</v>
      </c>
      <c r="H91" s="66"/>
      <c r="I91" s="34" t="s">
        <v>127</v>
      </c>
    </row>
    <row r="92" spans="1:9" ht="31.5" customHeight="1" x14ac:dyDescent="0.25">
      <c r="B92" s="10" t="s">
        <v>16</v>
      </c>
      <c r="C92" s="70" t="str">
        <f>VLOOKUP(C91,Requisitos!$B$16:$H$54,3)</f>
        <v>El sistema deberá actualizar la base de datos a medida que se registra la información. La actualización deberá llevarse a cabo en menos de 2 segundos.</v>
      </c>
      <c r="D92" s="68"/>
      <c r="E92" s="68"/>
      <c r="F92" s="68"/>
      <c r="G92" s="68"/>
      <c r="H92" s="68"/>
      <c r="I92" s="66"/>
    </row>
    <row r="93" spans="1:9" ht="39.75" customHeight="1" x14ac:dyDescent="0.25">
      <c r="B93" s="10" t="s">
        <v>28</v>
      </c>
      <c r="C93" s="71" t="s">
        <v>218</v>
      </c>
      <c r="D93" s="68"/>
      <c r="E93" s="68"/>
      <c r="F93" s="68"/>
      <c r="G93" s="68"/>
      <c r="H93" s="68"/>
      <c r="I93" s="66"/>
    </row>
    <row r="94" spans="1:9" ht="15.75" customHeight="1" x14ac:dyDescent="0.25">
      <c r="B94" s="10" t="s">
        <v>53</v>
      </c>
      <c r="C94" s="70" t="s">
        <v>55</v>
      </c>
      <c r="D94" s="68"/>
      <c r="E94" s="68"/>
      <c r="F94" s="68"/>
      <c r="G94" s="68"/>
      <c r="H94" s="68"/>
      <c r="I94" s="66"/>
    </row>
    <row r="95" spans="1:9" ht="29.25" customHeight="1" x14ac:dyDescent="0.25">
      <c r="B95" s="10" t="s">
        <v>75</v>
      </c>
      <c r="C95" s="71" t="s">
        <v>219</v>
      </c>
      <c r="D95" s="68"/>
      <c r="E95" s="68"/>
      <c r="F95" s="68"/>
      <c r="G95" s="68"/>
      <c r="H95" s="68"/>
      <c r="I95" s="66"/>
    </row>
    <row r="96" spans="1:9" ht="15.75" customHeight="1" x14ac:dyDescent="0.25">
      <c r="B96" s="10" t="s">
        <v>23</v>
      </c>
      <c r="C96" s="70" t="str">
        <f>VLOOKUP(C91,Requisitos!$B$16:$H$54,5)</f>
        <v>Alta</v>
      </c>
      <c r="D96" s="66"/>
      <c r="E96" s="67" t="s">
        <v>110</v>
      </c>
      <c r="F96" s="68"/>
      <c r="G96" s="66"/>
      <c r="H96" s="70" t="s">
        <v>204</v>
      </c>
      <c r="I96" s="66"/>
    </row>
    <row r="97" spans="2:9" ht="15.75" customHeight="1" x14ac:dyDescent="0.25">
      <c r="B97" s="10" t="s">
        <v>129</v>
      </c>
      <c r="C97" s="65" t="s">
        <v>10</v>
      </c>
      <c r="D97" s="66"/>
      <c r="E97" s="67" t="s">
        <v>148</v>
      </c>
      <c r="F97" s="68"/>
      <c r="G97" s="66"/>
      <c r="H97" s="69">
        <v>43538</v>
      </c>
      <c r="I97" s="66"/>
    </row>
    <row r="98" spans="2:9" ht="15.75" customHeight="1" x14ac:dyDescent="0.25"/>
    <row r="99" spans="2:9" ht="15.75" customHeight="1" x14ac:dyDescent="0.25"/>
    <row r="101" spans="2:9" ht="15.75" customHeight="1" x14ac:dyDescent="0.25"/>
    <row r="102" spans="2:9" ht="30.75" customHeight="1" x14ac:dyDescent="0.25"/>
    <row r="103" spans="2:9" ht="32.25" customHeight="1" x14ac:dyDescent="0.25"/>
    <row r="104" spans="2:9" ht="31.5" customHeight="1" x14ac:dyDescent="0.25"/>
    <row r="105" spans="2:9" ht="15.75" customHeight="1" x14ac:dyDescent="0.25"/>
    <row r="106" spans="2:9" ht="23.25" customHeight="1" x14ac:dyDescent="0.25"/>
    <row r="107" spans="2:9" ht="15.75" customHeight="1" x14ac:dyDescent="0.25"/>
    <row r="108" spans="2:9" ht="15.75" customHeight="1" x14ac:dyDescent="0.25"/>
    <row r="109" spans="2:9" ht="15.75" customHeight="1" x14ac:dyDescent="0.25"/>
    <row r="110" spans="2:9" ht="15.75" customHeight="1" x14ac:dyDescent="0.25"/>
    <row r="111" spans="2:9" ht="15.75" customHeight="1" x14ac:dyDescent="0.25"/>
    <row r="112" spans="2:9"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8">
    <mergeCell ref="C52:D52"/>
    <mergeCell ref="E52:G52"/>
    <mergeCell ref="C37:I37"/>
    <mergeCell ref="C38:I38"/>
    <mergeCell ref="G25:H25"/>
    <mergeCell ref="C26:I26"/>
    <mergeCell ref="C27:I27"/>
    <mergeCell ref="C28:I28"/>
    <mergeCell ref="C7:I7"/>
    <mergeCell ref="C9:D9"/>
    <mergeCell ref="C8:D8"/>
    <mergeCell ref="H9:I9"/>
    <mergeCell ref="H8:I8"/>
    <mergeCell ref="G14:H14"/>
    <mergeCell ref="D14:E14"/>
    <mergeCell ref="C19:D19"/>
    <mergeCell ref="C15:I15"/>
    <mergeCell ref="C16:I16"/>
    <mergeCell ref="E20:G20"/>
    <mergeCell ref="E19:G19"/>
    <mergeCell ref="H19:I19"/>
    <mergeCell ref="C20:D20"/>
    <mergeCell ref="H20:I20"/>
    <mergeCell ref="C18:I18"/>
    <mergeCell ref="C83:I83"/>
    <mergeCell ref="C74:D74"/>
    <mergeCell ref="C97:D97"/>
    <mergeCell ref="C96:D96"/>
    <mergeCell ref="H97:I97"/>
    <mergeCell ref="E97:G97"/>
    <mergeCell ref="C84:I84"/>
    <mergeCell ref="C94:I94"/>
    <mergeCell ref="C92:I92"/>
    <mergeCell ref="G91:H91"/>
    <mergeCell ref="D91:E91"/>
    <mergeCell ref="H86:I86"/>
    <mergeCell ref="C85:D85"/>
    <mergeCell ref="C93:I93"/>
    <mergeCell ref="C81:I81"/>
    <mergeCell ref="C82:I82"/>
    <mergeCell ref="C86:D86"/>
    <mergeCell ref="E86:G86"/>
    <mergeCell ref="H85:I85"/>
    <mergeCell ref="E85:G85"/>
    <mergeCell ref="C95:I95"/>
    <mergeCell ref="E96:G96"/>
    <mergeCell ref="H96:I96"/>
    <mergeCell ref="C63:D63"/>
    <mergeCell ref="E64:G64"/>
    <mergeCell ref="H75:I75"/>
    <mergeCell ref="E75:G75"/>
    <mergeCell ref="E74:G74"/>
    <mergeCell ref="C75:D75"/>
    <mergeCell ref="H74:I74"/>
    <mergeCell ref="G80:H80"/>
    <mergeCell ref="D80:E80"/>
    <mergeCell ref="C73:I73"/>
    <mergeCell ref="C72:I72"/>
    <mergeCell ref="H64:I64"/>
    <mergeCell ref="D69:E69"/>
    <mergeCell ref="G69:H69"/>
    <mergeCell ref="C70:I70"/>
    <mergeCell ref="C71:I71"/>
    <mergeCell ref="H63:I63"/>
    <mergeCell ref="E63:G63"/>
    <mergeCell ref="C64:D64"/>
    <mergeCell ref="C62:I62"/>
    <mergeCell ref="C61:I61"/>
    <mergeCell ref="E41:G41"/>
    <mergeCell ref="C41:D41"/>
    <mergeCell ref="C39:I39"/>
    <mergeCell ref="H41:I41"/>
    <mergeCell ref="E42:G42"/>
    <mergeCell ref="H42:I42"/>
    <mergeCell ref="C40:I40"/>
    <mergeCell ref="C42:D42"/>
    <mergeCell ref="G58:H58"/>
    <mergeCell ref="C59:I59"/>
    <mergeCell ref="C60:I60"/>
    <mergeCell ref="D58:E58"/>
    <mergeCell ref="E53:G53"/>
    <mergeCell ref="H53:I53"/>
    <mergeCell ref="C53:D53"/>
    <mergeCell ref="D47:E47"/>
    <mergeCell ref="G47:H47"/>
    <mergeCell ref="C48:I48"/>
    <mergeCell ref="H52:I52"/>
    <mergeCell ref="C50:I50"/>
    <mergeCell ref="C51:I51"/>
    <mergeCell ref="C49:I49"/>
    <mergeCell ref="C4:I4"/>
    <mergeCell ref="D3:E3"/>
    <mergeCell ref="G3:H3"/>
    <mergeCell ref="C5:I5"/>
    <mergeCell ref="C6:I6"/>
    <mergeCell ref="C31:D31"/>
    <mergeCell ref="D25:E25"/>
    <mergeCell ref="C30:D30"/>
    <mergeCell ref="D36:E36"/>
    <mergeCell ref="G36:H36"/>
    <mergeCell ref="H30:I30"/>
    <mergeCell ref="E30:G30"/>
    <mergeCell ref="E31:G31"/>
    <mergeCell ref="H31:I31"/>
    <mergeCell ref="E9:G9"/>
    <mergeCell ref="E8:G8"/>
    <mergeCell ref="C29:I29"/>
    <mergeCell ref="C17:I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Requisitos</vt:lpstr>
      <vt:lpstr>FUNCIONALES </vt:lpstr>
      <vt:lpstr>GESTIÓN DIETAS</vt:lpstr>
      <vt:lpstr>GESTIÓN EJERCICIOS</vt:lpstr>
      <vt:lpstr>SISTEMA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Sebastián González</cp:lastModifiedBy>
  <dcterms:modified xsi:type="dcterms:W3CDTF">2019-04-06T21:25:33Z</dcterms:modified>
</cp:coreProperties>
</file>