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re\Documents\C0709 DIRMED\5_TRAVAIL\Travail SUMO\"/>
    </mc:Choice>
  </mc:AlternateContent>
  <xr:revisionPtr revIDLastSave="0" documentId="13_ncr:1_{929AAAD8-E235-4ACA-B2BB-ACC83045EDE6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reseau_perimetre" sheetId="1" r:id="rId1"/>
    <sheet name="voies" sheetId="3" r:id="rId2"/>
    <sheet name="noeuds" sheetId="2" r:id="rId3"/>
  </sheets>
  <definedNames>
    <definedName name="_xlnm._FilterDatabase" localSheetId="0" hidden="1">reseau_perimetre!$A$1:$X$359</definedName>
    <definedName name="_xlnm.Database">reseau_perimetre!$A$1:$P$359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59" i="1" l="1"/>
  <c r="V358" i="1"/>
  <c r="V356" i="1"/>
  <c r="V355" i="1"/>
  <c r="V354" i="1"/>
  <c r="V353" i="1"/>
  <c r="V352" i="1"/>
  <c r="V351" i="1"/>
  <c r="V349" i="1"/>
  <c r="V347" i="1"/>
  <c r="V346" i="1"/>
  <c r="V345" i="1"/>
  <c r="V344" i="1"/>
  <c r="V343" i="1"/>
  <c r="V340" i="1"/>
  <c r="V339" i="1"/>
  <c r="V338" i="1"/>
  <c r="V337" i="1"/>
  <c r="V336" i="1"/>
  <c r="V335" i="1"/>
  <c r="V334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299" i="1"/>
  <c r="V296" i="1"/>
  <c r="V295" i="1"/>
  <c r="V294" i="1"/>
  <c r="V292" i="1"/>
  <c r="V280" i="1"/>
  <c r="V281" i="1"/>
  <c r="V282" i="1"/>
  <c r="V283" i="1"/>
  <c r="V284" i="1"/>
  <c r="V285" i="1"/>
  <c r="V286" i="1"/>
  <c r="V287" i="1"/>
  <c r="V288" i="1"/>
  <c r="V289" i="1"/>
  <c r="V290" i="1"/>
  <c r="V27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29" i="1"/>
  <c r="V228" i="1"/>
  <c r="V227" i="1"/>
  <c r="V226" i="1"/>
  <c r="V225" i="1"/>
  <c r="V224" i="1"/>
  <c r="V223" i="1"/>
  <c r="V222" i="1"/>
  <c r="V221" i="1"/>
  <c r="V220" i="1"/>
  <c r="V218" i="1"/>
  <c r="V215" i="1"/>
  <c r="V214" i="1"/>
  <c r="V213" i="1"/>
  <c r="V212" i="1"/>
  <c r="V211" i="1"/>
  <c r="V210" i="1"/>
  <c r="V209" i="1"/>
  <c r="V208" i="1"/>
  <c r="V205" i="1"/>
  <c r="V204" i="1"/>
  <c r="V203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8" i="1"/>
  <c r="V157" i="1"/>
  <c r="V156" i="1"/>
  <c r="V155" i="1"/>
  <c r="V153" i="1"/>
  <c r="V151" i="1"/>
  <c r="V149" i="1"/>
  <c r="V147" i="1"/>
  <c r="V146" i="1"/>
  <c r="V145" i="1"/>
  <c r="V144" i="1"/>
  <c r="V143" i="1"/>
  <c r="V142" i="1"/>
  <c r="V141" i="1"/>
  <c r="V140" i="1"/>
  <c r="V139" i="1"/>
  <c r="V137" i="1"/>
  <c r="V135" i="1"/>
  <c r="V134" i="1"/>
  <c r="V133" i="1"/>
  <c r="V132" i="1"/>
  <c r="V131" i="1"/>
  <c r="V129" i="1"/>
  <c r="V128" i="1"/>
  <c r="V127" i="1"/>
  <c r="V125" i="1"/>
  <c r="V124" i="1"/>
  <c r="V123" i="1"/>
  <c r="V122" i="1"/>
  <c r="V121" i="1"/>
  <c r="V120" i="1"/>
  <c r="V118" i="1"/>
  <c r="V117" i="1"/>
  <c r="V116" i="1"/>
  <c r="V115" i="1"/>
  <c r="V114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0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41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3" i="1"/>
  <c r="V4" i="1"/>
  <c r="V5" i="1"/>
  <c r="V6" i="1"/>
  <c r="V7" i="1"/>
  <c r="V8" i="1"/>
  <c r="V2" i="1"/>
  <c r="V357" i="1"/>
  <c r="V350" i="1"/>
  <c r="V348" i="1"/>
  <c r="V342" i="1"/>
  <c r="V341" i="1"/>
  <c r="V333" i="1"/>
  <c r="V332" i="1"/>
  <c r="V317" i="1"/>
  <c r="V300" i="1"/>
  <c r="V298" i="1"/>
  <c r="V297" i="1"/>
  <c r="V293" i="1"/>
  <c r="V291" i="1"/>
  <c r="V278" i="1"/>
  <c r="V219" i="1"/>
  <c r="V217" i="1"/>
  <c r="V216" i="1"/>
  <c r="V207" i="1"/>
  <c r="V206" i="1"/>
  <c r="V202" i="1"/>
  <c r="V159" i="1"/>
  <c r="V154" i="1"/>
  <c r="V152" i="1"/>
  <c r="V150" i="1"/>
  <c r="V148" i="1"/>
  <c r="V138" i="1"/>
  <c r="V136" i="1"/>
  <c r="V130" i="1"/>
  <c r="V126" i="1"/>
  <c r="V119" i="1"/>
  <c r="V113" i="1"/>
  <c r="V61" i="1"/>
  <c r="V40" i="1"/>
  <c r="V9" i="1"/>
  <c r="Y5" i="1" l="1"/>
  <c r="Y7" i="1"/>
  <c r="Y8" i="1"/>
  <c r="Y11" i="1"/>
  <c r="Y14" i="1"/>
  <c r="Y17" i="1"/>
  <c r="Y18" i="1"/>
  <c r="Y19" i="1"/>
  <c r="Y23" i="1"/>
  <c r="Y25" i="1"/>
  <c r="Y28" i="1"/>
  <c r="Y37" i="1"/>
  <c r="Y50" i="1"/>
  <c r="Y52" i="1"/>
  <c r="Y66" i="1"/>
  <c r="Y71" i="1"/>
  <c r="Y87" i="1"/>
  <c r="Y93" i="1"/>
  <c r="Y96" i="1"/>
  <c r="Y101" i="1"/>
  <c r="Y105" i="1"/>
  <c r="Y111" i="1"/>
  <c r="Y117" i="1"/>
  <c r="Y125" i="1"/>
  <c r="Y128" i="1"/>
  <c r="Y129" i="1"/>
  <c r="Y132" i="1"/>
  <c r="Y142" i="1"/>
  <c r="Y160" i="1"/>
  <c r="Y164" i="1"/>
  <c r="Y166" i="1"/>
  <c r="Y169" i="1"/>
  <c r="Y177" i="1"/>
  <c r="Y178" i="1"/>
  <c r="Y179" i="1"/>
  <c r="Y182" i="1"/>
  <c r="Y183" i="1"/>
  <c r="Y187" i="1"/>
  <c r="Y221" i="1"/>
  <c r="Y237" i="1"/>
  <c r="Y244" i="1"/>
  <c r="Y247" i="1"/>
  <c r="Y248" i="1"/>
  <c r="Y252" i="1"/>
  <c r="Y257" i="1"/>
  <c r="Y261" i="1"/>
  <c r="Y264" i="1"/>
  <c r="Y266" i="1"/>
  <c r="Y269" i="1"/>
  <c r="Y282" i="1"/>
  <c r="Y284" i="1"/>
  <c r="Y292" i="1"/>
  <c r="Y308" i="1"/>
  <c r="Y310" i="1"/>
  <c r="Y312" i="1"/>
  <c r="Y314" i="1"/>
  <c r="Y318" i="1"/>
  <c r="Y321" i="1"/>
  <c r="Y328" i="1"/>
  <c r="Y329" i="1"/>
  <c r="Y330" i="1"/>
  <c r="Y336" i="1"/>
  <c r="Y338" i="1"/>
  <c r="Y339" i="1"/>
  <c r="Y347" i="1"/>
  <c r="Y352" i="1"/>
  <c r="Y353" i="1"/>
  <c r="Y358" i="1"/>
  <c r="C3" i="3" l="1"/>
  <c r="C4" i="3"/>
  <c r="C5" i="3"/>
  <c r="C6" i="3"/>
  <c r="C7" i="3"/>
  <c r="C8" i="3"/>
  <c r="C9" i="3"/>
  <c r="C10" i="3"/>
  <c r="C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" i="2"/>
  <c r="Q22" i="1"/>
  <c r="R22" i="1"/>
  <c r="R290" i="1"/>
  <c r="Q320" i="1"/>
  <c r="Q9" i="1"/>
  <c r="R138" i="1"/>
  <c r="A3" i="2"/>
  <c r="A4" i="2"/>
  <c r="A5" i="2"/>
  <c r="A6" i="2"/>
  <c r="A7" i="2"/>
  <c r="A8" i="2"/>
  <c r="A9" i="2"/>
  <c r="R228" i="1" s="1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" i="2"/>
  <c r="Q6" i="1" s="1"/>
  <c r="X22" i="1" l="1"/>
  <c r="Y22" i="1"/>
  <c r="R125" i="1"/>
  <c r="Q290" i="1"/>
  <c r="X290" i="1" s="1"/>
  <c r="Q354" i="1"/>
  <c r="Q336" i="1"/>
  <c r="R314" i="1"/>
  <c r="R285" i="1"/>
  <c r="R253" i="1"/>
  <c r="Q209" i="1"/>
  <c r="R157" i="1"/>
  <c r="Q106" i="1"/>
  <c r="R54" i="1"/>
  <c r="Q74" i="1"/>
  <c r="Q138" i="1"/>
  <c r="X138" i="1" s="1"/>
  <c r="R336" i="1"/>
  <c r="R226" i="1"/>
  <c r="R353" i="1"/>
  <c r="Q293" i="1"/>
  <c r="Q309" i="1"/>
  <c r="Q285" i="1"/>
  <c r="Q253" i="1"/>
  <c r="X253" i="1" s="1"/>
  <c r="R208" i="1"/>
  <c r="Q157" i="1"/>
  <c r="R105" i="1"/>
  <c r="Q54" i="1"/>
  <c r="Q266" i="1"/>
  <c r="Q316" i="1"/>
  <c r="R73" i="1"/>
  <c r="Q349" i="1"/>
  <c r="R330" i="1"/>
  <c r="Q305" i="1"/>
  <c r="R284" i="1"/>
  <c r="R252" i="1"/>
  <c r="Q317" i="1"/>
  <c r="R40" i="1"/>
  <c r="R100" i="1"/>
  <c r="Q49" i="1"/>
  <c r="Q177" i="1"/>
  <c r="Q125" i="1"/>
  <c r="Q346" i="1"/>
  <c r="Q330" i="1"/>
  <c r="R304" i="1"/>
  <c r="Q273" i="1"/>
  <c r="R246" i="1"/>
  <c r="R201" i="1"/>
  <c r="Q40" i="1"/>
  <c r="R98" i="1"/>
  <c r="R48" i="1"/>
  <c r="R265" i="1"/>
  <c r="R16" i="1"/>
  <c r="R345" i="1"/>
  <c r="Q321" i="1"/>
  <c r="R302" i="1"/>
  <c r="R272" i="1"/>
  <c r="Q234" i="1"/>
  <c r="R182" i="1"/>
  <c r="R132" i="1"/>
  <c r="Q81" i="1"/>
  <c r="R29" i="1"/>
  <c r="R176" i="1"/>
  <c r="Q358" i="1"/>
  <c r="Q345" i="1"/>
  <c r="R320" i="1"/>
  <c r="Y320" i="1" s="1"/>
  <c r="Q300" i="1"/>
  <c r="R270" i="1"/>
  <c r="R233" i="1"/>
  <c r="Q182" i="1"/>
  <c r="X182" i="1" s="1"/>
  <c r="R332" i="1"/>
  <c r="R80" i="1"/>
  <c r="Q29" i="1"/>
  <c r="Q353" i="1"/>
  <c r="R357" i="1"/>
  <c r="Q326" i="1"/>
  <c r="Q314" i="1"/>
  <c r="X314" i="1" s="1"/>
  <c r="R154" i="1"/>
  <c r="R350" i="1"/>
  <c r="Q265" i="1"/>
  <c r="X265" i="1" s="1"/>
  <c r="Q246" i="1"/>
  <c r="R221" i="1"/>
  <c r="R196" i="1"/>
  <c r="Q170" i="1"/>
  <c r="Q145" i="1"/>
  <c r="R118" i="1"/>
  <c r="R93" i="1"/>
  <c r="R68" i="1"/>
  <c r="Q42" i="1"/>
  <c r="Q17" i="1"/>
  <c r="Q217" i="1"/>
  <c r="Q357" i="1"/>
  <c r="R325" i="1"/>
  <c r="Q310" i="1"/>
  <c r="Q154" i="1"/>
  <c r="Q350" i="1"/>
  <c r="R260" i="1"/>
  <c r="R245" i="1"/>
  <c r="Q221" i="1"/>
  <c r="R194" i="1"/>
  <c r="R169" i="1"/>
  <c r="R144" i="1"/>
  <c r="Q118" i="1"/>
  <c r="Q93" i="1"/>
  <c r="R66" i="1"/>
  <c r="R41" i="1"/>
  <c r="R21" i="1"/>
  <c r="R46" i="1"/>
  <c r="Q73" i="1"/>
  <c r="X73" i="1" s="1"/>
  <c r="R117" i="1"/>
  <c r="R149" i="1"/>
  <c r="Q201" i="1"/>
  <c r="X201" i="1" s="1"/>
  <c r="R238" i="1"/>
  <c r="Q119" i="1"/>
  <c r="Q34" i="1"/>
  <c r="R60" i="1"/>
  <c r="R92" i="1"/>
  <c r="R124" i="1"/>
  <c r="R142" i="1"/>
  <c r="Q169" i="1"/>
  <c r="R181" i="1"/>
  <c r="R213" i="1"/>
  <c r="Q233" i="1"/>
  <c r="R28" i="1"/>
  <c r="R53" i="1"/>
  <c r="R78" i="1"/>
  <c r="Q98" i="1"/>
  <c r="R110" i="1"/>
  <c r="Q137" i="1"/>
  <c r="Q162" i="1"/>
  <c r="Q194" i="1"/>
  <c r="Q226" i="1"/>
  <c r="X226" i="1" s="1"/>
  <c r="R14" i="1"/>
  <c r="Q41" i="1"/>
  <c r="X41" i="1" s="1"/>
  <c r="Q66" i="1"/>
  <c r="R85" i="1"/>
  <c r="Q105" i="1"/>
  <c r="X105" i="1" s="1"/>
  <c r="Q332" i="1"/>
  <c r="X332" i="1" s="1"/>
  <c r="R156" i="1"/>
  <c r="R174" i="1"/>
  <c r="R188" i="1"/>
  <c r="R126" i="1"/>
  <c r="R220" i="1"/>
  <c r="R324" i="1"/>
  <c r="R349" i="1"/>
  <c r="Q337" i="1"/>
  <c r="Q325" i="1"/>
  <c r="R309" i="1"/>
  <c r="R292" i="1"/>
  <c r="R277" i="1"/>
  <c r="R258" i="1"/>
  <c r="Q241" i="1"/>
  <c r="R214" i="1"/>
  <c r="R189" i="1"/>
  <c r="R164" i="1"/>
  <c r="Q202" i="1"/>
  <c r="Q342" i="1"/>
  <c r="R86" i="1"/>
  <c r="R348" i="1"/>
  <c r="R36" i="1"/>
  <c r="Q10" i="1"/>
  <c r="Q258" i="1"/>
  <c r="R240" i="1"/>
  <c r="Q214" i="1"/>
  <c r="Q189" i="1"/>
  <c r="R162" i="1"/>
  <c r="Y162" i="1" s="1"/>
  <c r="R137" i="1"/>
  <c r="R112" i="1"/>
  <c r="Q86" i="1"/>
  <c r="Q348" i="1"/>
  <c r="R34" i="1"/>
  <c r="Y34" i="1" s="1"/>
  <c r="R119" i="1"/>
  <c r="R313" i="1"/>
  <c r="Q302" i="1"/>
  <c r="R289" i="1"/>
  <c r="Q277" i="1"/>
  <c r="R264" i="1"/>
  <c r="R250" i="1"/>
  <c r="Q245" i="1"/>
  <c r="Q238" i="1"/>
  <c r="R225" i="1"/>
  <c r="R218" i="1"/>
  <c r="Q213" i="1"/>
  <c r="Q126" i="1"/>
  <c r="R200" i="1"/>
  <c r="R193" i="1"/>
  <c r="R186" i="1"/>
  <c r="Q181" i="1"/>
  <c r="Q174" i="1"/>
  <c r="R168" i="1"/>
  <c r="R161" i="1"/>
  <c r="R206" i="1"/>
  <c r="Q149" i="1"/>
  <c r="Q142" i="1"/>
  <c r="R136" i="1"/>
  <c r="R129" i="1"/>
  <c r="R122" i="1"/>
  <c r="Q117" i="1"/>
  <c r="X117" i="1" s="1"/>
  <c r="Q110" i="1"/>
  <c r="R104" i="1"/>
  <c r="R97" i="1"/>
  <c r="R90" i="1"/>
  <c r="Q85" i="1"/>
  <c r="Q78" i="1"/>
  <c r="R72" i="1"/>
  <c r="R65" i="1"/>
  <c r="R58" i="1"/>
  <c r="Q53" i="1"/>
  <c r="Q46" i="1"/>
  <c r="R207" i="1"/>
  <c r="R33" i="1"/>
  <c r="R26" i="1"/>
  <c r="Q21" i="1"/>
  <c r="Q14" i="1"/>
  <c r="R8" i="1"/>
  <c r="Q2" i="1"/>
  <c r="R356" i="1"/>
  <c r="R352" i="1"/>
  <c r="R341" i="1"/>
  <c r="R344" i="1"/>
  <c r="R340" i="1"/>
  <c r="R334" i="1"/>
  <c r="R329" i="1"/>
  <c r="R318" i="1"/>
  <c r="R308" i="1"/>
  <c r="R296" i="1"/>
  <c r="R282" i="1"/>
  <c r="Q270" i="1"/>
  <c r="X270" i="1" s="1"/>
  <c r="R257" i="1"/>
  <c r="R232" i="1"/>
  <c r="R2" i="1"/>
  <c r="Q356" i="1"/>
  <c r="Q352" i="1"/>
  <c r="Q341" i="1"/>
  <c r="Q344" i="1"/>
  <c r="Q340" i="1"/>
  <c r="Q334" i="1"/>
  <c r="Q329" i="1"/>
  <c r="Q324" i="1"/>
  <c r="Q318" i="1"/>
  <c r="X318" i="1" s="1"/>
  <c r="Q313" i="1"/>
  <c r="X313" i="1" s="1"/>
  <c r="Q308" i="1"/>
  <c r="R301" i="1"/>
  <c r="R294" i="1"/>
  <c r="Q289" i="1"/>
  <c r="Q282" i="1"/>
  <c r="R276" i="1"/>
  <c r="R269" i="1"/>
  <c r="R262" i="1"/>
  <c r="Q257" i="1"/>
  <c r="Q250" i="1"/>
  <c r="R244" i="1"/>
  <c r="R237" i="1"/>
  <c r="R230" i="1"/>
  <c r="Q225" i="1"/>
  <c r="Q218" i="1"/>
  <c r="R212" i="1"/>
  <c r="R205" i="1"/>
  <c r="R198" i="1"/>
  <c r="Q193" i="1"/>
  <c r="Q186" i="1"/>
  <c r="R180" i="1"/>
  <c r="R173" i="1"/>
  <c r="R166" i="1"/>
  <c r="Q161" i="1"/>
  <c r="Q206" i="1"/>
  <c r="R298" i="1"/>
  <c r="R141" i="1"/>
  <c r="R134" i="1"/>
  <c r="Q129" i="1"/>
  <c r="Q122" i="1"/>
  <c r="R116" i="1"/>
  <c r="R109" i="1"/>
  <c r="R102" i="1"/>
  <c r="Q97" i="1"/>
  <c r="Q90" i="1"/>
  <c r="R84" i="1"/>
  <c r="R77" i="1"/>
  <c r="R70" i="1"/>
  <c r="Q65" i="1"/>
  <c r="Q58" i="1"/>
  <c r="R52" i="1"/>
  <c r="R45" i="1"/>
  <c r="R38" i="1"/>
  <c r="Q33" i="1"/>
  <c r="Q26" i="1"/>
  <c r="R20" i="1"/>
  <c r="R13" i="1"/>
  <c r="R6" i="1"/>
  <c r="R359" i="1"/>
  <c r="R355" i="1"/>
  <c r="R351" i="1"/>
  <c r="R347" i="1"/>
  <c r="R343" i="1"/>
  <c r="R338" i="1"/>
  <c r="R291" i="1"/>
  <c r="R328" i="1"/>
  <c r="R322" i="1"/>
  <c r="R150" i="1"/>
  <c r="R312" i="1"/>
  <c r="R306" i="1"/>
  <c r="Q301" i="1"/>
  <c r="Q294" i="1"/>
  <c r="R288" i="1"/>
  <c r="R281" i="1"/>
  <c r="R274" i="1"/>
  <c r="Q269" i="1"/>
  <c r="Q262" i="1"/>
  <c r="R256" i="1"/>
  <c r="R249" i="1"/>
  <c r="R242" i="1"/>
  <c r="Q237" i="1"/>
  <c r="Q230" i="1"/>
  <c r="R224" i="1"/>
  <c r="R61" i="1"/>
  <c r="R210" i="1"/>
  <c r="Q205" i="1"/>
  <c r="Q198" i="1"/>
  <c r="R192" i="1"/>
  <c r="R185" i="1"/>
  <c r="R178" i="1"/>
  <c r="Q173" i="1"/>
  <c r="Q166" i="1"/>
  <c r="R160" i="1"/>
  <c r="R153" i="1"/>
  <c r="R146" i="1"/>
  <c r="Q141" i="1"/>
  <c r="Q134" i="1"/>
  <c r="R128" i="1"/>
  <c r="R121" i="1"/>
  <c r="R114" i="1"/>
  <c r="Q109" i="1"/>
  <c r="Q102" i="1"/>
  <c r="R96" i="1"/>
  <c r="R89" i="1"/>
  <c r="R82" i="1"/>
  <c r="Q77" i="1"/>
  <c r="Q70" i="1"/>
  <c r="R64" i="1"/>
  <c r="R57" i="1"/>
  <c r="R50" i="1"/>
  <c r="Q45" i="1"/>
  <c r="Q38" i="1"/>
  <c r="R32" i="1"/>
  <c r="R25" i="1"/>
  <c r="R18" i="1"/>
  <c r="Q13" i="1"/>
  <c r="Q3" i="1"/>
  <c r="Q7" i="1"/>
  <c r="Q11" i="1"/>
  <c r="Q15" i="1"/>
  <c r="Q19" i="1"/>
  <c r="Q23" i="1"/>
  <c r="Q27" i="1"/>
  <c r="Q31" i="1"/>
  <c r="Q35" i="1"/>
  <c r="Q39" i="1"/>
  <c r="Q43" i="1"/>
  <c r="Q47" i="1"/>
  <c r="Q51" i="1"/>
  <c r="Q55" i="1"/>
  <c r="Q59" i="1"/>
  <c r="Q63" i="1"/>
  <c r="Q67" i="1"/>
  <c r="Q71" i="1"/>
  <c r="Q75" i="1"/>
  <c r="Q79" i="1"/>
  <c r="Q83" i="1"/>
  <c r="Q87" i="1"/>
  <c r="Q91" i="1"/>
  <c r="Q95" i="1"/>
  <c r="Q99" i="1"/>
  <c r="Q103" i="1"/>
  <c r="Q107" i="1"/>
  <c r="Q111" i="1"/>
  <c r="Q115" i="1"/>
  <c r="Q297" i="1"/>
  <c r="Q123" i="1"/>
  <c r="Q127" i="1"/>
  <c r="Q131" i="1"/>
  <c r="Q135" i="1"/>
  <c r="Q139" i="1"/>
  <c r="Q143" i="1"/>
  <c r="Q147" i="1"/>
  <c r="Q151" i="1"/>
  <c r="Q155" i="1"/>
  <c r="Q113" i="1"/>
  <c r="Q163" i="1"/>
  <c r="Q167" i="1"/>
  <c r="Q171" i="1"/>
  <c r="Q175" i="1"/>
  <c r="Q179" i="1"/>
  <c r="Q183" i="1"/>
  <c r="Q187" i="1"/>
  <c r="Q191" i="1"/>
  <c r="Q195" i="1"/>
  <c r="Q199" i="1"/>
  <c r="Q203" i="1"/>
  <c r="Q216" i="1"/>
  <c r="Q211" i="1"/>
  <c r="Q215" i="1"/>
  <c r="Q219" i="1"/>
  <c r="Q223" i="1"/>
  <c r="Q227" i="1"/>
  <c r="Q231" i="1"/>
  <c r="Q235" i="1"/>
  <c r="Q239" i="1"/>
  <c r="Q243" i="1"/>
  <c r="Q247" i="1"/>
  <c r="Q251" i="1"/>
  <c r="Q255" i="1"/>
  <c r="Q259" i="1"/>
  <c r="Q263" i="1"/>
  <c r="Q267" i="1"/>
  <c r="Q271" i="1"/>
  <c r="Q275" i="1"/>
  <c r="Q279" i="1"/>
  <c r="Q283" i="1"/>
  <c r="Q287" i="1"/>
  <c r="Q148" i="1"/>
  <c r="Q295" i="1"/>
  <c r="Q299" i="1"/>
  <c r="Q303" i="1"/>
  <c r="Q307" i="1"/>
  <c r="Q311" i="1"/>
  <c r="Q315" i="1"/>
  <c r="Q319" i="1"/>
  <c r="Q323" i="1"/>
  <c r="Q327" i="1"/>
  <c r="Q331" i="1"/>
  <c r="Q335" i="1"/>
  <c r="Q339" i="1"/>
  <c r="R3" i="1"/>
  <c r="R7" i="1"/>
  <c r="R11" i="1"/>
  <c r="R15" i="1"/>
  <c r="R19" i="1"/>
  <c r="R23" i="1"/>
  <c r="R27" i="1"/>
  <c r="R31" i="1"/>
  <c r="R35" i="1"/>
  <c r="R39" i="1"/>
  <c r="R43" i="1"/>
  <c r="R47" i="1"/>
  <c r="R51" i="1"/>
  <c r="R55" i="1"/>
  <c r="R59" i="1"/>
  <c r="R63" i="1"/>
  <c r="R67" i="1"/>
  <c r="R71" i="1"/>
  <c r="R75" i="1"/>
  <c r="R79" i="1"/>
  <c r="R83" i="1"/>
  <c r="R87" i="1"/>
  <c r="R91" i="1"/>
  <c r="R95" i="1"/>
  <c r="R99" i="1"/>
  <c r="R103" i="1"/>
  <c r="R107" i="1"/>
  <c r="R111" i="1"/>
  <c r="R115" i="1"/>
  <c r="R297" i="1"/>
  <c r="R123" i="1"/>
  <c r="R127" i="1"/>
  <c r="R131" i="1"/>
  <c r="R135" i="1"/>
  <c r="R139" i="1"/>
  <c r="R143" i="1"/>
  <c r="R147" i="1"/>
  <c r="R151" i="1"/>
  <c r="R155" i="1"/>
  <c r="R113" i="1"/>
  <c r="R163" i="1"/>
  <c r="R167" i="1"/>
  <c r="R171" i="1"/>
  <c r="R175" i="1"/>
  <c r="R179" i="1"/>
  <c r="R183" i="1"/>
  <c r="R187" i="1"/>
  <c r="R191" i="1"/>
  <c r="R195" i="1"/>
  <c r="R199" i="1"/>
  <c r="R203" i="1"/>
  <c r="R216" i="1"/>
  <c r="R211" i="1"/>
  <c r="R215" i="1"/>
  <c r="R219" i="1"/>
  <c r="R223" i="1"/>
  <c r="R227" i="1"/>
  <c r="R231" i="1"/>
  <c r="R235" i="1"/>
  <c r="R239" i="1"/>
  <c r="R243" i="1"/>
  <c r="R247" i="1"/>
  <c r="R251" i="1"/>
  <c r="R255" i="1"/>
  <c r="R259" i="1"/>
  <c r="R263" i="1"/>
  <c r="R267" i="1"/>
  <c r="R271" i="1"/>
  <c r="R275" i="1"/>
  <c r="R279" i="1"/>
  <c r="R283" i="1"/>
  <c r="R287" i="1"/>
  <c r="R148" i="1"/>
  <c r="R295" i="1"/>
  <c r="R299" i="1"/>
  <c r="R303" i="1"/>
  <c r="R307" i="1"/>
  <c r="R311" i="1"/>
  <c r="R315" i="1"/>
  <c r="R319" i="1"/>
  <c r="R323" i="1"/>
  <c r="R327" i="1"/>
  <c r="R331" i="1"/>
  <c r="R335" i="1"/>
  <c r="R339" i="1"/>
  <c r="Q4" i="1"/>
  <c r="Q8" i="1"/>
  <c r="X8" i="1" s="1"/>
  <c r="Q12" i="1"/>
  <c r="Q16" i="1"/>
  <c r="X16" i="1" s="1"/>
  <c r="Q20" i="1"/>
  <c r="X20" i="1" s="1"/>
  <c r="Q24" i="1"/>
  <c r="Q28" i="1"/>
  <c r="X28" i="1" s="1"/>
  <c r="Q32" i="1"/>
  <c r="Q36" i="1"/>
  <c r="X36" i="1" s="1"/>
  <c r="Q207" i="1"/>
  <c r="Q44" i="1"/>
  <c r="Q48" i="1"/>
  <c r="X48" i="1" s="1"/>
  <c r="Q52" i="1"/>
  <c r="X52" i="1" s="1"/>
  <c r="Q56" i="1"/>
  <c r="Q60" i="1"/>
  <c r="X60" i="1" s="1"/>
  <c r="Q64" i="1"/>
  <c r="Q68" i="1"/>
  <c r="X68" i="1" s="1"/>
  <c r="Q72" i="1"/>
  <c r="Q76" i="1"/>
  <c r="Q80" i="1"/>
  <c r="X80" i="1" s="1"/>
  <c r="Q84" i="1"/>
  <c r="Q88" i="1"/>
  <c r="Q92" i="1"/>
  <c r="Q96" i="1"/>
  <c r="Q100" i="1"/>
  <c r="X100" i="1" s="1"/>
  <c r="Q104" i="1"/>
  <c r="Q108" i="1"/>
  <c r="Q112" i="1"/>
  <c r="Q116" i="1"/>
  <c r="Q120" i="1"/>
  <c r="Q124" i="1"/>
  <c r="Q128" i="1"/>
  <c r="X128" i="1" s="1"/>
  <c r="Q132" i="1"/>
  <c r="X132" i="1" s="1"/>
  <c r="Q136" i="1"/>
  <c r="X136" i="1" s="1"/>
  <c r="Q140" i="1"/>
  <c r="Q144" i="1"/>
  <c r="Q298" i="1"/>
  <c r="X298" i="1" s="1"/>
  <c r="Q278" i="1"/>
  <c r="Q156" i="1"/>
  <c r="X156" i="1" s="1"/>
  <c r="Q160" i="1"/>
  <c r="Q164" i="1"/>
  <c r="Q168" i="1"/>
  <c r="Q172" i="1"/>
  <c r="Q176" i="1"/>
  <c r="X176" i="1" s="1"/>
  <c r="Q180" i="1"/>
  <c r="X180" i="1" s="1"/>
  <c r="Q184" i="1"/>
  <c r="Q188" i="1"/>
  <c r="Q192" i="1"/>
  <c r="Q196" i="1"/>
  <c r="X196" i="1" s="1"/>
  <c r="Q200" i="1"/>
  <c r="Q204" i="1"/>
  <c r="Q208" i="1"/>
  <c r="X208" i="1" s="1"/>
  <c r="Q212" i="1"/>
  <c r="Q333" i="1"/>
  <c r="Q220" i="1"/>
  <c r="X220" i="1" s="1"/>
  <c r="Q224" i="1"/>
  <c r="Q228" i="1"/>
  <c r="Q232" i="1"/>
  <c r="Q236" i="1"/>
  <c r="Q240" i="1"/>
  <c r="X240" i="1" s="1"/>
  <c r="Q244" i="1"/>
  <c r="Q248" i="1"/>
  <c r="Q252" i="1"/>
  <c r="X252" i="1" s="1"/>
  <c r="Q256" i="1"/>
  <c r="X256" i="1" s="1"/>
  <c r="Q260" i="1"/>
  <c r="Q264" i="1"/>
  <c r="Q268" i="1"/>
  <c r="Q272" i="1"/>
  <c r="X272" i="1" s="1"/>
  <c r="Q276" i="1"/>
  <c r="X276" i="1" s="1"/>
  <c r="Q280" i="1"/>
  <c r="Q284" i="1"/>
  <c r="X284" i="1" s="1"/>
  <c r="Q288" i="1"/>
  <c r="Q292" i="1"/>
  <c r="Q296" i="1"/>
  <c r="Q130" i="1"/>
  <c r="Q304" i="1"/>
  <c r="X304" i="1" s="1"/>
  <c r="Q5" i="1"/>
  <c r="Q359" i="1"/>
  <c r="Q355" i="1"/>
  <c r="Q351" i="1"/>
  <c r="Q347" i="1"/>
  <c r="Q343" i="1"/>
  <c r="Q338" i="1"/>
  <c r="Q291" i="1"/>
  <c r="Q328" i="1"/>
  <c r="Q322" i="1"/>
  <c r="Q150" i="1"/>
  <c r="Q312" i="1"/>
  <c r="Q306" i="1"/>
  <c r="R130" i="1"/>
  <c r="R159" i="1"/>
  <c r="R286" i="1"/>
  <c r="Q281" i="1"/>
  <c r="Q274" i="1"/>
  <c r="R268" i="1"/>
  <c r="Y268" i="1" s="1"/>
  <c r="R261" i="1"/>
  <c r="R254" i="1"/>
  <c r="Q249" i="1"/>
  <c r="Q242" i="1"/>
  <c r="R236" i="1"/>
  <c r="R229" i="1"/>
  <c r="R222" i="1"/>
  <c r="Q61" i="1"/>
  <c r="Q210" i="1"/>
  <c r="R204" i="1"/>
  <c r="R197" i="1"/>
  <c r="R190" i="1"/>
  <c r="Q185" i="1"/>
  <c r="Q178" i="1"/>
  <c r="R172" i="1"/>
  <c r="R165" i="1"/>
  <c r="R158" i="1"/>
  <c r="Q153" i="1"/>
  <c r="Q146" i="1"/>
  <c r="R140" i="1"/>
  <c r="Y140" i="1" s="1"/>
  <c r="R133" i="1"/>
  <c r="R152" i="1"/>
  <c r="Q121" i="1"/>
  <c r="Q114" i="1"/>
  <c r="R108" i="1"/>
  <c r="R101" i="1"/>
  <c r="R94" i="1"/>
  <c r="Q89" i="1"/>
  <c r="Q82" i="1"/>
  <c r="R76" i="1"/>
  <c r="R69" i="1"/>
  <c r="R62" i="1"/>
  <c r="Q57" i="1"/>
  <c r="Q50" i="1"/>
  <c r="R44" i="1"/>
  <c r="R37" i="1"/>
  <c r="R30" i="1"/>
  <c r="Q25" i="1"/>
  <c r="Q18" i="1"/>
  <c r="R12" i="1"/>
  <c r="Y12" i="1" s="1"/>
  <c r="R5" i="1"/>
  <c r="R358" i="1"/>
  <c r="R354" i="1"/>
  <c r="Y354" i="1" s="1"/>
  <c r="R217" i="1"/>
  <c r="Y350" i="1" s="1"/>
  <c r="R346" i="1"/>
  <c r="Y346" i="1" s="1"/>
  <c r="R9" i="1"/>
  <c r="R337" i="1"/>
  <c r="R293" i="1"/>
  <c r="R326" i="1"/>
  <c r="Y326" i="1" s="1"/>
  <c r="R321" i="1"/>
  <c r="R316" i="1"/>
  <c r="R310" i="1"/>
  <c r="R305" i="1"/>
  <c r="R300" i="1"/>
  <c r="Q159" i="1"/>
  <c r="Q286" i="1"/>
  <c r="R280" i="1"/>
  <c r="R273" i="1"/>
  <c r="Y273" i="1" s="1"/>
  <c r="R266" i="1"/>
  <c r="Q261" i="1"/>
  <c r="Q254" i="1"/>
  <c r="R248" i="1"/>
  <c r="R241" i="1"/>
  <c r="Y241" i="1" s="1"/>
  <c r="R234" i="1"/>
  <c r="Q229" i="1"/>
  <c r="Q222" i="1"/>
  <c r="R333" i="1"/>
  <c r="R209" i="1"/>
  <c r="Y209" i="1" s="1"/>
  <c r="R317" i="1"/>
  <c r="Q197" i="1"/>
  <c r="Q190" i="1"/>
  <c r="R184" i="1"/>
  <c r="R177" i="1"/>
  <c r="R170" i="1"/>
  <c r="Y170" i="1" s="1"/>
  <c r="Q165" i="1"/>
  <c r="Q158" i="1"/>
  <c r="R278" i="1"/>
  <c r="R145" i="1"/>
  <c r="R202" i="1"/>
  <c r="Q133" i="1"/>
  <c r="Q152" i="1"/>
  <c r="R120" i="1"/>
  <c r="R342" i="1"/>
  <c r="R106" i="1"/>
  <c r="Q101" i="1"/>
  <c r="Q94" i="1"/>
  <c r="R88" i="1"/>
  <c r="Y88" i="1" s="1"/>
  <c r="R81" i="1"/>
  <c r="R74" i="1"/>
  <c r="Y74" i="1" s="1"/>
  <c r="Q69" i="1"/>
  <c r="Q62" i="1"/>
  <c r="R56" i="1"/>
  <c r="R49" i="1"/>
  <c r="Y49" i="1" s="1"/>
  <c r="R42" i="1"/>
  <c r="Q37" i="1"/>
  <c r="Q30" i="1"/>
  <c r="R24" i="1"/>
  <c r="R17" i="1"/>
  <c r="R10" i="1"/>
  <c r="R4" i="1"/>
  <c r="Y126" i="1" l="1"/>
  <c r="Y106" i="1"/>
  <c r="Y316" i="1"/>
  <c r="Y337" i="1"/>
  <c r="X244" i="1"/>
  <c r="Y305" i="1"/>
  <c r="X144" i="1"/>
  <c r="Y234" i="1"/>
  <c r="X124" i="1"/>
  <c r="X246" i="1"/>
  <c r="X21" i="1"/>
  <c r="X149" i="1"/>
  <c r="X89" i="1"/>
  <c r="X114" i="1"/>
  <c r="Y309" i="1"/>
  <c r="Y76" i="1"/>
  <c r="X302" i="1"/>
  <c r="X116" i="1"/>
  <c r="X57" i="1"/>
  <c r="X82" i="1"/>
  <c r="Y108" i="1"/>
  <c r="X185" i="1"/>
  <c r="X210" i="1"/>
  <c r="X312" i="1"/>
  <c r="X291" i="1"/>
  <c r="X351" i="1"/>
  <c r="X288" i="1"/>
  <c r="X160" i="1"/>
  <c r="X112" i="1"/>
  <c r="X32" i="1"/>
  <c r="Y323" i="1"/>
  <c r="Y307" i="1"/>
  <c r="Y275" i="1"/>
  <c r="Y259" i="1"/>
  <c r="Y243" i="1"/>
  <c r="Y227" i="1"/>
  <c r="Y211" i="1"/>
  <c r="Y195" i="1"/>
  <c r="Y163" i="1"/>
  <c r="Y147" i="1"/>
  <c r="Y131" i="1"/>
  <c r="Y115" i="1"/>
  <c r="Y99" i="1"/>
  <c r="Y83" i="1"/>
  <c r="Y67" i="1"/>
  <c r="Y51" i="1"/>
  <c r="Y35" i="1"/>
  <c r="Y3" i="1"/>
  <c r="X46" i="1"/>
  <c r="X174" i="1"/>
  <c r="Y349" i="1"/>
  <c r="X190" i="1"/>
  <c r="Y216" i="1"/>
  <c r="X159" i="1"/>
  <c r="Y44" i="1"/>
  <c r="Y172" i="1"/>
  <c r="X104" i="1"/>
  <c r="X13" i="1"/>
  <c r="X38" i="1"/>
  <c r="X141" i="1"/>
  <c r="X166" i="1"/>
  <c r="X269" i="1"/>
  <c r="X294" i="1"/>
  <c r="X324" i="1"/>
  <c r="Y24" i="1"/>
  <c r="X192" i="1"/>
  <c r="X64" i="1"/>
  <c r="X33" i="1"/>
  <c r="X58" i="1"/>
  <c r="X161" i="1"/>
  <c r="X186" i="1"/>
  <c r="X289" i="1"/>
  <c r="Y56" i="1"/>
  <c r="X61" i="1"/>
  <c r="X242" i="1"/>
  <c r="X150" i="1"/>
  <c r="X338" i="1"/>
  <c r="X355" i="1"/>
  <c r="Y280" i="1"/>
  <c r="Y184" i="1"/>
  <c r="X98" i="1"/>
  <c r="X40" i="1"/>
  <c r="X118" i="1"/>
  <c r="X221" i="1"/>
  <c r="X154" i="1"/>
  <c r="X285" i="1"/>
  <c r="X54" i="1"/>
  <c r="X26" i="1"/>
  <c r="X129" i="1"/>
  <c r="X206" i="1"/>
  <c r="X344" i="1"/>
  <c r="Y2" i="1"/>
  <c r="X85" i="1"/>
  <c r="X110" i="1"/>
  <c r="X194" i="1"/>
  <c r="X62" i="1"/>
  <c r="X165" i="1"/>
  <c r="X37" i="1"/>
  <c r="Y138" i="1"/>
  <c r="Y202" i="1"/>
  <c r="Y152" i="1"/>
  <c r="Y291" i="1"/>
  <c r="Y207" i="1"/>
  <c r="Y300" i="1"/>
  <c r="Y332" i="1"/>
  <c r="Y113" i="1"/>
  <c r="X200" i="1"/>
  <c r="Y42" i="1"/>
  <c r="X69" i="1"/>
  <c r="X94" i="1"/>
  <c r="Y120" i="1"/>
  <c r="Y145" i="1"/>
  <c r="X197" i="1"/>
  <c r="X222" i="1"/>
  <c r="X25" i="1"/>
  <c r="X50" i="1"/>
  <c r="X153" i="1"/>
  <c r="X178" i="1"/>
  <c r="Y204" i="1"/>
  <c r="Y229" i="1"/>
  <c r="Y254" i="1"/>
  <c r="X281" i="1"/>
  <c r="X306" i="1"/>
  <c r="X347" i="1"/>
  <c r="X5" i="1"/>
  <c r="X292" i="1"/>
  <c r="X260" i="1"/>
  <c r="X212" i="1"/>
  <c r="X84" i="1"/>
  <c r="X4" i="1"/>
  <c r="Y327" i="1"/>
  <c r="Y311" i="1"/>
  <c r="Y295" i="1"/>
  <c r="Y279" i="1"/>
  <c r="Y263" i="1"/>
  <c r="Y231" i="1"/>
  <c r="Y215" i="1"/>
  <c r="Y199" i="1"/>
  <c r="Y167" i="1"/>
  <c r="Y151" i="1"/>
  <c r="Y135" i="1"/>
  <c r="Y103" i="1"/>
  <c r="Y55" i="1"/>
  <c r="Y39" i="1"/>
  <c r="X23" i="1"/>
  <c r="X45" i="1"/>
  <c r="X70" i="1"/>
  <c r="X173" i="1"/>
  <c r="X198" i="1"/>
  <c r="X301" i="1"/>
  <c r="Y359" i="1"/>
  <c r="X282" i="1"/>
  <c r="X308" i="1"/>
  <c r="X329" i="1"/>
  <c r="X341" i="1"/>
  <c r="Y334" i="1"/>
  <c r="Y40" i="1"/>
  <c r="X348" i="1"/>
  <c r="X258" i="1"/>
  <c r="Y86" i="1"/>
  <c r="Y189" i="1"/>
  <c r="Y81" i="1"/>
  <c r="Y335" i="1"/>
  <c r="Y319" i="1"/>
  <c r="Y303" i="1"/>
  <c r="Y287" i="1"/>
  <c r="Y271" i="1"/>
  <c r="Y255" i="1"/>
  <c r="Y239" i="1"/>
  <c r="Y223" i="1"/>
  <c r="Y191" i="1"/>
  <c r="Y175" i="1"/>
  <c r="Y143" i="1"/>
  <c r="Y127" i="1"/>
  <c r="Y95" i="1"/>
  <c r="Y79" i="1"/>
  <c r="Y63" i="1"/>
  <c r="Y47" i="1"/>
  <c r="Y31" i="1"/>
  <c r="Y15" i="1"/>
  <c r="Y10" i="1"/>
  <c r="X264" i="1"/>
  <c r="Y341" i="1"/>
  <c r="Y30" i="1"/>
  <c r="Y133" i="1"/>
  <c r="Y158" i="1"/>
  <c r="Y236" i="1"/>
  <c r="Y286" i="1"/>
  <c r="Y109" i="1"/>
  <c r="Y134" i="1"/>
  <c r="Y262" i="1"/>
  <c r="Y340" i="1"/>
  <c r="Y356" i="1"/>
  <c r="Y72" i="1"/>
  <c r="Y97" i="1"/>
  <c r="Y122" i="1"/>
  <c r="Y225" i="1"/>
  <c r="Y214" i="1"/>
  <c r="Y188" i="1"/>
  <c r="X137" i="1"/>
  <c r="Y53" i="1"/>
  <c r="Y181" i="1"/>
  <c r="Y92" i="1"/>
  <c r="Y238" i="1"/>
  <c r="Y325" i="1"/>
  <c r="X29" i="1"/>
  <c r="Y233" i="1"/>
  <c r="X345" i="1"/>
  <c r="Y157" i="1"/>
  <c r="Y159" i="1"/>
  <c r="X93" i="1"/>
  <c r="X350" i="1"/>
  <c r="Y290" i="1"/>
  <c r="Y298" i="1"/>
  <c r="Y119" i="1"/>
  <c r="X331" i="1"/>
  <c r="X315" i="1"/>
  <c r="X299" i="1"/>
  <c r="X283" i="1"/>
  <c r="X267" i="1"/>
  <c r="X251" i="1"/>
  <c r="X235" i="1"/>
  <c r="X219" i="1"/>
  <c r="X203" i="1"/>
  <c r="X171" i="1"/>
  <c r="X155" i="1"/>
  <c r="X139" i="1"/>
  <c r="X123" i="1"/>
  <c r="X107" i="1"/>
  <c r="X91" i="1"/>
  <c r="X75" i="1"/>
  <c r="X59" i="1"/>
  <c r="X43" i="1"/>
  <c r="X27" i="1"/>
  <c r="X11" i="1"/>
  <c r="Y121" i="1"/>
  <c r="Y146" i="1"/>
  <c r="Y224" i="1"/>
  <c r="Y249" i="1"/>
  <c r="Y274" i="1"/>
  <c r="Y322" i="1"/>
  <c r="Y343" i="1"/>
  <c r="Y77" i="1"/>
  <c r="Y102" i="1"/>
  <c r="Y205" i="1"/>
  <c r="Y230" i="1"/>
  <c r="Y232" i="1"/>
  <c r="Y296" i="1"/>
  <c r="Y65" i="1"/>
  <c r="Y90" i="1"/>
  <c r="Y168" i="1"/>
  <c r="Y193" i="1"/>
  <c r="Y218" i="1"/>
  <c r="Y250" i="1"/>
  <c r="Y277" i="1"/>
  <c r="Y206" i="1"/>
  <c r="Y78" i="1"/>
  <c r="Y213" i="1"/>
  <c r="X119" i="1"/>
  <c r="Y245" i="1"/>
  <c r="Y180" i="1"/>
  <c r="X337" i="1"/>
  <c r="X162" i="1"/>
  <c r="X152" i="1"/>
  <c r="X254" i="1"/>
  <c r="X311" i="1"/>
  <c r="X279" i="1"/>
  <c r="X231" i="1"/>
  <c r="X199" i="1"/>
  <c r="X167" i="1"/>
  <c r="X135" i="1"/>
  <c r="X103" i="1"/>
  <c r="X71" i="1"/>
  <c r="X39" i="1"/>
  <c r="X7" i="1"/>
  <c r="X77" i="1"/>
  <c r="X102" i="1"/>
  <c r="Y153" i="1"/>
  <c r="X205" i="1"/>
  <c r="X230" i="1"/>
  <c r="Y256" i="1"/>
  <c r="Y281" i="1"/>
  <c r="Y306" i="1"/>
  <c r="X328" i="1"/>
  <c r="Y6" i="1"/>
  <c r="X6" i="1"/>
  <c r="Y84" i="1"/>
  <c r="Y212" i="1"/>
  <c r="X334" i="1"/>
  <c r="X352" i="1"/>
  <c r="X257" i="1"/>
  <c r="Y200" i="1"/>
  <c r="Y313" i="1"/>
  <c r="X86" i="1"/>
  <c r="X189" i="1"/>
  <c r="X10" i="1"/>
  <c r="X342" i="1"/>
  <c r="X14" i="1"/>
  <c r="Y260" i="1"/>
  <c r="X327" i="1"/>
  <c r="X295" i="1"/>
  <c r="X263" i="1"/>
  <c r="X247" i="1"/>
  <c r="X215" i="1"/>
  <c r="X183" i="1"/>
  <c r="X151" i="1"/>
  <c r="X297" i="1"/>
  <c r="X87" i="1"/>
  <c r="X55" i="1"/>
  <c r="Y4" i="1"/>
  <c r="X30" i="1"/>
  <c r="X133" i="1"/>
  <c r="X158" i="1"/>
  <c r="X261" i="1"/>
  <c r="X286" i="1"/>
  <c r="Y62" i="1"/>
  <c r="Y165" i="1"/>
  <c r="Y190" i="1"/>
  <c r="Y293" i="1"/>
  <c r="X130" i="1"/>
  <c r="X268" i="1"/>
  <c r="X236" i="1"/>
  <c r="X204" i="1"/>
  <c r="X188" i="1"/>
  <c r="X172" i="1"/>
  <c r="X140" i="1"/>
  <c r="X108" i="1"/>
  <c r="X92" i="1"/>
  <c r="X76" i="1"/>
  <c r="X44" i="1"/>
  <c r="X12" i="1"/>
  <c r="Y342" i="1"/>
  <c r="X9" i="1"/>
  <c r="X228" i="1"/>
  <c r="Y228" i="1"/>
  <c r="X101" i="1"/>
  <c r="X229" i="1"/>
  <c r="X224" i="1"/>
  <c r="X96" i="1"/>
  <c r="X18" i="1"/>
  <c r="Y69" i="1"/>
  <c r="Y94" i="1"/>
  <c r="X121" i="1"/>
  <c r="X146" i="1"/>
  <c r="Y197" i="1"/>
  <c r="Y222" i="1"/>
  <c r="X249" i="1"/>
  <c r="X274" i="1"/>
  <c r="X322" i="1"/>
  <c r="X343" i="1"/>
  <c r="X359" i="1"/>
  <c r="X296" i="1"/>
  <c r="X280" i="1"/>
  <c r="X248" i="1"/>
  <c r="X232" i="1"/>
  <c r="X333" i="1"/>
  <c r="X184" i="1"/>
  <c r="X168" i="1"/>
  <c r="X278" i="1"/>
  <c r="X120" i="1"/>
  <c r="X88" i="1"/>
  <c r="X72" i="1"/>
  <c r="X56" i="1"/>
  <c r="X207" i="1"/>
  <c r="X24" i="1"/>
  <c r="Y331" i="1"/>
  <c r="Y315" i="1"/>
  <c r="Y299" i="1"/>
  <c r="Y283" i="1"/>
  <c r="Y267" i="1"/>
  <c r="Y251" i="1"/>
  <c r="Y235" i="1"/>
  <c r="Y219" i="1"/>
  <c r="Y203" i="1"/>
  <c r="X187" i="1"/>
  <c r="Y171" i="1"/>
  <c r="Y155" i="1"/>
  <c r="Y139" i="1"/>
  <c r="Y123" i="1"/>
  <c r="Y107" i="1"/>
  <c r="Y91" i="1"/>
  <c r="Y75" i="1"/>
  <c r="X42" i="1"/>
  <c r="X145" i="1"/>
  <c r="X81" i="1"/>
  <c r="Y272" i="1"/>
  <c r="Y16" i="1"/>
  <c r="Y304" i="1"/>
  <c r="X177" i="1"/>
  <c r="X317" i="1"/>
  <c r="X266" i="1"/>
  <c r="Y208" i="1"/>
  <c r="X293" i="1"/>
  <c r="X339" i="1"/>
  <c r="X323" i="1"/>
  <c r="X307" i="1"/>
  <c r="X148" i="1"/>
  <c r="X275" i="1"/>
  <c r="X259" i="1"/>
  <c r="X243" i="1"/>
  <c r="X227" i="1"/>
  <c r="X211" i="1"/>
  <c r="X195" i="1"/>
  <c r="X179" i="1"/>
  <c r="X163" i="1"/>
  <c r="X147" i="1"/>
  <c r="X131" i="1"/>
  <c r="X115" i="1"/>
  <c r="X99" i="1"/>
  <c r="X83" i="1"/>
  <c r="X67" i="1"/>
  <c r="X51" i="1"/>
  <c r="X35" i="1"/>
  <c r="X19" i="1"/>
  <c r="X3" i="1"/>
  <c r="Y32" i="1"/>
  <c r="Y57" i="1"/>
  <c r="Y82" i="1"/>
  <c r="X109" i="1"/>
  <c r="X134" i="1"/>
  <c r="Y185" i="1"/>
  <c r="Y210" i="1"/>
  <c r="X237" i="1"/>
  <c r="X262" i="1"/>
  <c r="Y288" i="1"/>
  <c r="Y333" i="1"/>
  <c r="Y351" i="1"/>
  <c r="Y13" i="1"/>
  <c r="Y38" i="1"/>
  <c r="X65" i="1"/>
  <c r="X90" i="1"/>
  <c r="Y116" i="1"/>
  <c r="Y141" i="1"/>
  <c r="X193" i="1"/>
  <c r="X218" i="1"/>
  <c r="Y294" i="1"/>
  <c r="X340" i="1"/>
  <c r="X356" i="1"/>
  <c r="Y344" i="1"/>
  <c r="X2" i="1"/>
  <c r="Y26" i="1"/>
  <c r="X53" i="1"/>
  <c r="X78" i="1"/>
  <c r="Y104" i="1"/>
  <c r="Y154" i="1"/>
  <c r="X181" i="1"/>
  <c r="X126" i="1"/>
  <c r="X238" i="1"/>
  <c r="X277" i="1"/>
  <c r="Y9" i="1"/>
  <c r="Y112" i="1"/>
  <c r="X214" i="1"/>
  <c r="Y36" i="1"/>
  <c r="X202" i="1"/>
  <c r="X241" i="1"/>
  <c r="Y324" i="1"/>
  <c r="Y174" i="1"/>
  <c r="Y85" i="1"/>
  <c r="Y110" i="1"/>
  <c r="X169" i="1"/>
  <c r="Y60" i="1"/>
  <c r="Y46" i="1"/>
  <c r="Y194" i="1"/>
  <c r="X357" i="1"/>
  <c r="Y68" i="1"/>
  <c r="X170" i="1"/>
  <c r="X326" i="1"/>
  <c r="Y80" i="1"/>
  <c r="Y270" i="1"/>
  <c r="X358" i="1"/>
  <c r="Y302" i="1"/>
  <c r="Y265" i="1"/>
  <c r="Y201" i="1"/>
  <c r="X330" i="1"/>
  <c r="X49" i="1"/>
  <c r="X349" i="1"/>
  <c r="X353" i="1"/>
  <c r="X74" i="1"/>
  <c r="X209" i="1"/>
  <c r="X336" i="1"/>
  <c r="Y59" i="1"/>
  <c r="Y43" i="1"/>
  <c r="Y27" i="1"/>
  <c r="X335" i="1"/>
  <c r="X319" i="1"/>
  <c r="X303" i="1"/>
  <c r="X287" i="1"/>
  <c r="X271" i="1"/>
  <c r="X255" i="1"/>
  <c r="X239" i="1"/>
  <c r="X223" i="1"/>
  <c r="X216" i="1"/>
  <c r="X191" i="1"/>
  <c r="X175" i="1"/>
  <c r="X113" i="1"/>
  <c r="X143" i="1"/>
  <c r="X127" i="1"/>
  <c r="X111" i="1"/>
  <c r="X95" i="1"/>
  <c r="X79" i="1"/>
  <c r="X63" i="1"/>
  <c r="X47" i="1"/>
  <c r="X31" i="1"/>
  <c r="X15" i="1"/>
  <c r="Y64" i="1"/>
  <c r="Y89" i="1"/>
  <c r="Y114" i="1"/>
  <c r="Y192" i="1"/>
  <c r="Y217" i="1"/>
  <c r="Y242" i="1"/>
  <c r="Y317" i="1"/>
  <c r="Y355" i="1"/>
  <c r="Y20" i="1"/>
  <c r="Y45" i="1"/>
  <c r="Y70" i="1"/>
  <c r="X97" i="1"/>
  <c r="X122" i="1"/>
  <c r="Y148" i="1"/>
  <c r="Y173" i="1"/>
  <c r="Y198" i="1"/>
  <c r="X225" i="1"/>
  <c r="X250" i="1"/>
  <c r="Y276" i="1"/>
  <c r="Y301" i="1"/>
  <c r="Y348" i="1"/>
  <c r="Y33" i="1"/>
  <c r="Y58" i="1"/>
  <c r="Y136" i="1"/>
  <c r="Y161" i="1"/>
  <c r="Y186" i="1"/>
  <c r="X213" i="1"/>
  <c r="X245" i="1"/>
  <c r="Y289" i="1"/>
  <c r="Y137" i="1"/>
  <c r="Y240" i="1"/>
  <c r="Y61" i="1"/>
  <c r="X164" i="1"/>
  <c r="Y258" i="1"/>
  <c r="X325" i="1"/>
  <c r="Y220" i="1"/>
  <c r="Y156" i="1"/>
  <c r="X66" i="1"/>
  <c r="X233" i="1"/>
  <c r="X142" i="1"/>
  <c r="X34" i="1"/>
  <c r="Y149" i="1"/>
  <c r="Y21" i="1"/>
  <c r="X217" i="1"/>
  <c r="Y196" i="1"/>
  <c r="Y278" i="1"/>
  <c r="Y130" i="1"/>
  <c r="X300" i="1"/>
  <c r="Y176" i="1"/>
  <c r="X321" i="1"/>
  <c r="Y48" i="1"/>
  <c r="Y246" i="1"/>
  <c r="X346" i="1"/>
  <c r="Y100" i="1"/>
  <c r="Y73" i="1"/>
  <c r="Y226" i="1"/>
  <c r="Y54" i="1"/>
  <c r="Y253" i="1"/>
  <c r="X354" i="1"/>
  <c r="Y357" i="1"/>
  <c r="X320" i="1"/>
  <c r="Y124" i="1"/>
  <c r="Y41" i="1"/>
  <c r="Y144" i="1"/>
  <c r="X310" i="1"/>
  <c r="X17" i="1"/>
  <c r="Y118" i="1"/>
  <c r="Y297" i="1"/>
  <c r="Y29" i="1"/>
  <c r="X234" i="1"/>
  <c r="Y345" i="1"/>
  <c r="Y98" i="1"/>
  <c r="X273" i="1"/>
  <c r="X125" i="1"/>
  <c r="Y150" i="1"/>
  <c r="X305" i="1"/>
  <c r="X316" i="1"/>
  <c r="X157" i="1"/>
  <c r="X309" i="1"/>
  <c r="X106" i="1"/>
  <c r="Y285" i="1"/>
</calcChain>
</file>

<file path=xl/sharedStrings.xml><?xml version="1.0" encoding="utf-8"?>
<sst xmlns="http://schemas.openxmlformats.org/spreadsheetml/2006/main" count="3130" uniqueCount="74">
  <si>
    <t>ID_RTE500</t>
  </si>
  <si>
    <t>VOCATION</t>
  </si>
  <si>
    <t>NB_CHAUSSE</t>
  </si>
  <si>
    <t>NB_VOIES</t>
  </si>
  <si>
    <t>ETAT</t>
  </si>
  <si>
    <t>ACCES</t>
  </si>
  <si>
    <t>RES_VERT</t>
  </si>
  <si>
    <t>SENS</t>
  </si>
  <si>
    <t>RES_EUROPE</t>
  </si>
  <si>
    <t>NUM_ROUTE</t>
  </si>
  <si>
    <t>CLASS_ADM</t>
  </si>
  <si>
    <t>LONGUEUR</t>
  </si>
  <si>
    <t>xstart</t>
  </si>
  <si>
    <t>ystart</t>
  </si>
  <si>
    <t>xend</t>
  </si>
  <si>
    <t>yend</t>
  </si>
  <si>
    <t>Liaison locale</t>
  </si>
  <si>
    <t>1 chauss├®e</t>
  </si>
  <si>
    <t>1 voie ou 2 voies ├®troites</t>
  </si>
  <si>
    <t>Rev├¬tu</t>
  </si>
  <si>
    <t>Libre</t>
  </si>
  <si>
    <t>N'appartient pas</t>
  </si>
  <si>
    <t>Double sens</t>
  </si>
  <si>
    <t>D2C</t>
  </si>
  <si>
    <t>D├®partementale</t>
  </si>
  <si>
    <t>Liaison r├®gionale</t>
  </si>
  <si>
    <t>Sans objet</t>
  </si>
  <si>
    <t>Liaison principale</t>
  </si>
  <si>
    <t>Appartient</t>
  </si>
  <si>
    <t>Sens unique</t>
  </si>
  <si>
    <t>Type autoroutier</t>
  </si>
  <si>
    <t>2 chauss├®es</t>
  </si>
  <si>
    <t>A50</t>
  </si>
  <si>
    <t>Autoroute</t>
  </si>
  <si>
    <t>D96</t>
  </si>
  <si>
    <t>3 voies</t>
  </si>
  <si>
    <t>D2</t>
  </si>
  <si>
    <t>D4A</t>
  </si>
  <si>
    <t>Sens inverse</t>
  </si>
  <si>
    <t>2 voies larges</t>
  </si>
  <si>
    <t>D8N</t>
  </si>
  <si>
    <t>D44</t>
  </si>
  <si>
    <t>N8</t>
  </si>
  <si>
    <t>Nationale</t>
  </si>
  <si>
    <t>D4</t>
  </si>
  <si>
    <t>4 voies</t>
  </si>
  <si>
    <t>D42</t>
  </si>
  <si>
    <t>D2E</t>
  </si>
  <si>
    <t>D2H</t>
  </si>
  <si>
    <t>A p├®age</t>
  </si>
  <si>
    <t>D44E</t>
  </si>
  <si>
    <t>A501</t>
  </si>
  <si>
    <t>D559</t>
  </si>
  <si>
    <t>A507</t>
  </si>
  <si>
    <t>D2A</t>
  </si>
  <si>
    <t>D2F</t>
  </si>
  <si>
    <t>D2B</t>
  </si>
  <si>
    <t>D43A</t>
  </si>
  <si>
    <t>D44A</t>
  </si>
  <si>
    <t>D42A</t>
  </si>
  <si>
    <t>D2D</t>
  </si>
  <si>
    <t>X</t>
  </si>
  <si>
    <t>Y</t>
  </si>
  <si>
    <t>ID</t>
  </si>
  <si>
    <t>RECH</t>
  </si>
  <si>
    <t>Nstart</t>
  </si>
  <si>
    <t>Nend</t>
  </si>
  <si>
    <t>&lt;nodes&gt;</t>
  </si>
  <si>
    <t>&lt;edges&gt;</t>
  </si>
  <si>
    <t>VOIES</t>
  </si>
  <si>
    <t>VITESSE</t>
  </si>
  <si>
    <t>&lt;/ edges&gt;</t>
  </si>
  <si>
    <t>Capacity</t>
  </si>
  <si>
    <t>FFT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</si>
</sst>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7" tint="0.3999755851924192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" fontId="0" fillId="0" borderId="0" xfId="0" applyNumberFormat="1"/>
    <xf numFmtId="2" fontId="0" fillId="0" borderId="0" xfId="0" applyNumberFormat="1"/>
    <xf numFmtId="2" fontId="14" fillId="0" borderId="0" xfId="0" applyNumberFormat="1" applyFont="1"/>
    <xf numFmtId="2" fontId="18" fillId="0" borderId="0" xfId="0" applyNumberFormat="1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Y360"/>
  <sheetViews>
    <sheetView tabSelected="1" topLeftCell="F99" workbookViewId="0">
      <selection activeCell="Q312" sqref="Q312"/>
    </sheetView>
  </sheetViews>
  <sheetFormatPr baseColWidth="10" defaultRowHeight="15" x14ac:dyDescent="0.25"/>
  <cols>
    <col min="1" max="1" width="6.7109375" style="1" customWidth="1"/>
    <col min="2" max="2" width="18.7109375" style="1" customWidth="1"/>
    <col min="3" max="3" width="17.5703125" style="1" customWidth="1"/>
    <col min="4" max="4" width="27.7109375" style="1" customWidth="1"/>
    <col min="5" max="6" width="10.7109375" style="1" customWidth="1"/>
    <col min="7" max="7" width="16.7109375" style="1" customWidth="1"/>
    <col min="8" max="8" width="12.7109375" style="1" customWidth="1"/>
    <col min="9" max="9" width="20.7109375" style="1" customWidth="1"/>
    <col min="10" max="10" width="17.5703125" style="1" customWidth="1"/>
    <col min="11" max="11" width="15.7109375" style="1" customWidth="1"/>
    <col min="12" max="12" width="13.5703125" style="2" customWidth="1"/>
    <col min="13" max="16" width="11.7109375" style="2" customWidth="1"/>
    <col min="24" max="24" width="61.140625" customWidth="1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65</v>
      </c>
      <c r="R1" s="2" t="s">
        <v>66</v>
      </c>
      <c r="S1" s="2" t="s">
        <v>69</v>
      </c>
      <c r="T1" s="2" t="s">
        <v>70</v>
      </c>
      <c r="U1" s="3" t="s">
        <v>72</v>
      </c>
      <c r="V1" s="3" t="s">
        <v>73</v>
      </c>
      <c r="X1" s="2" t="s">
        <v>68</v>
      </c>
    </row>
    <row r="2" spans="1:25" hidden="1" x14ac:dyDescent="0.25">
      <c r="A2" s="1">
        <v>644237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J2" s="1" t="s">
        <v>23</v>
      </c>
      <c r="K2" s="1" t="s">
        <v>24</v>
      </c>
      <c r="L2" s="2">
        <v>0.18</v>
      </c>
      <c r="M2" s="2">
        <v>901884.1</v>
      </c>
      <c r="N2" s="2">
        <v>6247270.4000000004</v>
      </c>
      <c r="O2" s="2">
        <v>902048.3</v>
      </c>
      <c r="P2" s="2">
        <v>6247194.0999999996</v>
      </c>
      <c r="Q2">
        <f>VLOOKUP(M2*100&amp;"_"&amp;N2*100,noeuds!$A$2:$B$295,2,FALSE)</f>
        <v>1</v>
      </c>
      <c r="R2">
        <f>VLOOKUP(O2*100&amp;"_"&amp;P2*100,noeuds!$A$2:$B$295,2,FALSE)</f>
        <v>261</v>
      </c>
      <c r="S2" s="2">
        <v>1</v>
      </c>
      <c r="T2" s="2">
        <v>40</v>
      </c>
      <c r="U2" s="2"/>
      <c r="V2" s="2">
        <f>L2/T2*3600</f>
        <v>16.2</v>
      </c>
      <c r="X2" t="str">
        <f>IF(H2&lt;&gt;"Sens inverse","&lt;edge from="""&amp;Q2&amp;""" id="""&amp;A2&amp;""" to="""&amp;R2&amp;""" numLanes="""&amp;S2&amp;""" speed="""&amp;T2&amp;""" /&gt;","&lt;edge from="""&amp;R2&amp;""" id="""&amp;A2&amp;""" to="""&amp;Q2&amp;""" numLanes="""&amp;S2&amp;""" speed="""&amp;T2&amp;""" /&gt;")</f>
        <v>&lt;edge from="1" id="644237" to="261" numLanes="1" speed="40" /&gt;</v>
      </c>
      <c r="Y2" t="str">
        <f>IF(H2="Double Sens","&lt;edge from="""&amp;R2&amp;""" id="""&amp;1000000+A2&amp;""" to="""&amp;Q2&amp;""" numLanes="""&amp;S2&amp;""" speed="""&amp;T2&amp;""" /&gt;","")</f>
        <v>&lt;edge from="261" id="1644237" to="1" numLanes="1" speed="40" /&gt;</v>
      </c>
    </row>
    <row r="3" spans="1:25" hidden="1" x14ac:dyDescent="0.25">
      <c r="A3" s="1">
        <v>631918</v>
      </c>
      <c r="B3" s="1" t="s">
        <v>25</v>
      </c>
      <c r="C3" s="1" t="s">
        <v>17</v>
      </c>
      <c r="D3" s="1" t="s">
        <v>18</v>
      </c>
      <c r="E3" s="1" t="s">
        <v>19</v>
      </c>
      <c r="F3" s="1" t="s">
        <v>20</v>
      </c>
      <c r="G3" s="1" t="s">
        <v>21</v>
      </c>
      <c r="H3" s="1" t="s">
        <v>22</v>
      </c>
      <c r="K3" s="1" t="s">
        <v>26</v>
      </c>
      <c r="L3" s="2">
        <v>0.66</v>
      </c>
      <c r="M3" s="2">
        <v>896889.3</v>
      </c>
      <c r="N3" s="2">
        <v>6245504.7999999998</v>
      </c>
      <c r="O3" s="2">
        <v>896286.9</v>
      </c>
      <c r="P3" s="2">
        <v>6245256.5999999996</v>
      </c>
      <c r="Q3">
        <f>VLOOKUP(M3*100&amp;"_"&amp;N3*100,noeuds!$A$2:$B$295,2,FALSE)</f>
        <v>2</v>
      </c>
      <c r="R3">
        <f>VLOOKUP(O3*100&amp;"_"&amp;P3*100,noeuds!$A$2:$B$295,2,FALSE)</f>
        <v>206</v>
      </c>
      <c r="S3" s="2">
        <v>1</v>
      </c>
      <c r="T3" s="2">
        <v>50</v>
      </c>
      <c r="U3" s="2"/>
      <c r="V3" s="2">
        <f t="shared" ref="V3:V8" si="0">L3/T3*3600</f>
        <v>47.52</v>
      </c>
      <c r="X3" t="str">
        <f t="shared" ref="X3:X66" si="1">IF(H3&lt;&gt;"Sens inverse","&lt;edge from="""&amp;Q3&amp;""" id="""&amp;A3&amp;""" to="""&amp;R3&amp;""" numLanes="""&amp;S3&amp;""" speed="""&amp;T3&amp;""" /&gt;","&lt;edge from="""&amp;R3&amp;""" id="""&amp;A3&amp;""" to="""&amp;Q3&amp;""" numLanes="""&amp;S3&amp;""" speed="""&amp;T3&amp;""" /&gt;")</f>
        <v>&lt;edge from="2" id="631918" to="206" numLanes="1" speed="50" /&gt;</v>
      </c>
      <c r="Y3" t="str">
        <f t="shared" ref="Y3:Y66" si="2">IF(H3="Double Sens","&lt;edge from="""&amp;R3&amp;""" id="""&amp;1000000+A3&amp;""" to="""&amp;Q3&amp;""" numLanes="""&amp;S3&amp;""" speed="""&amp;T3&amp;""" /&gt;","")</f>
        <v>&lt;edge from="206" id="1631918" to="2" numLanes="1" speed="50" /&gt;</v>
      </c>
    </row>
    <row r="4" spans="1:25" hidden="1" x14ac:dyDescent="0.25">
      <c r="A4" s="1">
        <v>735608</v>
      </c>
      <c r="B4" s="1" t="s">
        <v>25</v>
      </c>
      <c r="C4" s="1" t="s">
        <v>17</v>
      </c>
      <c r="D4" s="1" t="s">
        <v>18</v>
      </c>
      <c r="E4" s="1" t="s">
        <v>19</v>
      </c>
      <c r="F4" s="1" t="s">
        <v>20</v>
      </c>
      <c r="G4" s="1" t="s">
        <v>21</v>
      </c>
      <c r="H4" s="1" t="s">
        <v>22</v>
      </c>
      <c r="K4" s="1" t="s">
        <v>26</v>
      </c>
      <c r="L4" s="2">
        <v>0.03</v>
      </c>
      <c r="M4" s="2">
        <v>908535.4</v>
      </c>
      <c r="N4" s="2">
        <v>6247560</v>
      </c>
      <c r="O4" s="2">
        <v>908525.2</v>
      </c>
      <c r="P4" s="2">
        <v>6247530.0999999996</v>
      </c>
      <c r="Q4">
        <f>VLOOKUP(M4*100&amp;"_"&amp;N4*100,noeuds!$A$2:$B$295,2,FALSE)</f>
        <v>3</v>
      </c>
      <c r="R4">
        <f>VLOOKUP(O4*100&amp;"_"&amp;P4*100,noeuds!$A$2:$B$295,2,FALSE)</f>
        <v>25</v>
      </c>
      <c r="S4" s="2">
        <v>1</v>
      </c>
      <c r="T4" s="2">
        <v>50</v>
      </c>
      <c r="U4" s="2"/>
      <c r="V4" s="2">
        <f t="shared" si="0"/>
        <v>2.1599999999999997</v>
      </c>
      <c r="X4" t="str">
        <f t="shared" si="1"/>
        <v>&lt;edge from="3" id="735608" to="25" numLanes="1" speed="50" /&gt;</v>
      </c>
      <c r="Y4" t="str">
        <f t="shared" si="2"/>
        <v>&lt;edge from="25" id="1735608" to="3" numLanes="1" speed="50" /&gt;</v>
      </c>
    </row>
    <row r="5" spans="1:25" hidden="1" x14ac:dyDescent="0.25">
      <c r="A5" s="1">
        <v>43344</v>
      </c>
      <c r="B5" s="1" t="s">
        <v>27</v>
      </c>
      <c r="C5" s="1" t="s">
        <v>17</v>
      </c>
      <c r="D5" s="1" t="s">
        <v>18</v>
      </c>
      <c r="E5" s="1" t="s">
        <v>19</v>
      </c>
      <c r="F5" s="1" t="s">
        <v>20</v>
      </c>
      <c r="G5" s="1" t="s">
        <v>28</v>
      </c>
      <c r="H5" s="1" t="s">
        <v>29</v>
      </c>
      <c r="K5" s="1" t="s">
        <v>26</v>
      </c>
      <c r="L5" s="2">
        <v>0.09</v>
      </c>
      <c r="M5" s="2">
        <v>894737.7</v>
      </c>
      <c r="N5" s="2">
        <v>6245581.5999999996</v>
      </c>
      <c r="O5" s="2">
        <v>894823.9</v>
      </c>
      <c r="P5" s="2">
        <v>6245600.5999999996</v>
      </c>
      <c r="Q5">
        <f>VLOOKUP(M5*100&amp;"_"&amp;N5*100,noeuds!$A$2:$B$295,2,FALSE)</f>
        <v>4</v>
      </c>
      <c r="R5">
        <f>VLOOKUP(O5*100&amp;"_"&amp;P5*100,noeuds!$A$2:$B$295,2,FALSE)</f>
        <v>47</v>
      </c>
      <c r="S5" s="2">
        <v>1</v>
      </c>
      <c r="T5" s="2">
        <v>50</v>
      </c>
      <c r="U5" s="2"/>
      <c r="V5" s="2">
        <f t="shared" si="0"/>
        <v>6.4799999999999995</v>
      </c>
      <c r="X5" t="str">
        <f t="shared" si="1"/>
        <v>&lt;edge from="4" id="43344" to="47" numLanes="1" speed="50" /&gt;</v>
      </c>
      <c r="Y5" t="str">
        <f t="shared" si="2"/>
        <v/>
      </c>
    </row>
    <row r="6" spans="1:25" hidden="1" x14ac:dyDescent="0.25">
      <c r="A6" s="1">
        <v>655132</v>
      </c>
      <c r="B6" s="1" t="s">
        <v>25</v>
      </c>
      <c r="C6" s="1" t="s">
        <v>17</v>
      </c>
      <c r="D6" s="1" t="s">
        <v>18</v>
      </c>
      <c r="E6" s="1" t="s">
        <v>19</v>
      </c>
      <c r="F6" s="1" t="s">
        <v>20</v>
      </c>
      <c r="G6" s="1" t="s">
        <v>21</v>
      </c>
      <c r="H6" s="1" t="s">
        <v>22</v>
      </c>
      <c r="K6" s="1" t="s">
        <v>26</v>
      </c>
      <c r="L6" s="2">
        <v>0.08</v>
      </c>
      <c r="M6" s="2">
        <v>908520.8</v>
      </c>
      <c r="N6" s="2">
        <v>6247503.5999999996</v>
      </c>
      <c r="O6" s="2">
        <v>908508.1</v>
      </c>
      <c r="P6" s="2">
        <v>6247427.4000000004</v>
      </c>
      <c r="Q6">
        <f>VLOOKUP(M6*100&amp;"_"&amp;N6*100,noeuds!$A$2:$B$295,2,FALSE)</f>
        <v>5</v>
      </c>
      <c r="R6">
        <f>VLOOKUP(O6*100&amp;"_"&amp;P6*100,noeuds!$A$2:$B$295,2,FALSE)</f>
        <v>136</v>
      </c>
      <c r="S6" s="2">
        <v>1</v>
      </c>
      <c r="T6" s="2">
        <v>50</v>
      </c>
      <c r="U6" s="2"/>
      <c r="V6" s="2">
        <f t="shared" si="0"/>
        <v>5.7600000000000007</v>
      </c>
      <c r="X6" t="str">
        <f t="shared" si="1"/>
        <v>&lt;edge from="5" id="655132" to="136" numLanes="1" speed="50" /&gt;</v>
      </c>
      <c r="Y6" t="str">
        <f t="shared" si="2"/>
        <v>&lt;edge from="136" id="1655132" to="5" numLanes="1" speed="50" /&gt;</v>
      </c>
    </row>
    <row r="7" spans="1:25" hidden="1" x14ac:dyDescent="0.25">
      <c r="A7" s="1">
        <v>632216</v>
      </c>
      <c r="B7" s="1" t="s">
        <v>27</v>
      </c>
      <c r="C7" s="1" t="s">
        <v>17</v>
      </c>
      <c r="D7" s="1" t="s">
        <v>18</v>
      </c>
      <c r="E7" s="1" t="s">
        <v>19</v>
      </c>
      <c r="F7" s="1" t="s">
        <v>20</v>
      </c>
      <c r="G7" s="1" t="s">
        <v>28</v>
      </c>
      <c r="H7" s="1" t="s">
        <v>29</v>
      </c>
      <c r="K7" s="1" t="s">
        <v>26</v>
      </c>
      <c r="L7" s="2">
        <v>0.23</v>
      </c>
      <c r="M7" s="2">
        <v>903731.5</v>
      </c>
      <c r="N7" s="2">
        <v>6246387</v>
      </c>
      <c r="O7" s="2">
        <v>903587.5</v>
      </c>
      <c r="P7" s="2">
        <v>6246289.7999999998</v>
      </c>
      <c r="Q7">
        <f>VLOOKUP(M7*100&amp;"_"&amp;N7*100,noeuds!$A$2:$B$295,2,FALSE)</f>
        <v>6</v>
      </c>
      <c r="R7">
        <f>VLOOKUP(O7*100&amp;"_"&amp;P7*100,noeuds!$A$2:$B$295,2,FALSE)</f>
        <v>173</v>
      </c>
      <c r="S7" s="2">
        <v>1</v>
      </c>
      <c r="T7" s="2">
        <v>50</v>
      </c>
      <c r="U7" s="2"/>
      <c r="V7" s="2">
        <f t="shared" si="0"/>
        <v>16.559999999999999</v>
      </c>
      <c r="X7" t="str">
        <f t="shared" si="1"/>
        <v>&lt;edge from="6" id="632216" to="173" numLanes="1" speed="50" /&gt;</v>
      </c>
      <c r="Y7" t="str">
        <f t="shared" si="2"/>
        <v/>
      </c>
    </row>
    <row r="8" spans="1:25" hidden="1" x14ac:dyDescent="0.25">
      <c r="A8" s="1">
        <v>669891</v>
      </c>
      <c r="B8" s="1" t="s">
        <v>27</v>
      </c>
      <c r="C8" s="1" t="s">
        <v>17</v>
      </c>
      <c r="D8" s="1" t="s">
        <v>18</v>
      </c>
      <c r="E8" s="1" t="s">
        <v>19</v>
      </c>
      <c r="F8" s="1" t="s">
        <v>20</v>
      </c>
      <c r="G8" s="1" t="s">
        <v>28</v>
      </c>
      <c r="H8" s="1" t="s">
        <v>29</v>
      </c>
      <c r="K8" s="1" t="s">
        <v>26</v>
      </c>
      <c r="L8" s="2">
        <v>0.34</v>
      </c>
      <c r="M8" s="2">
        <v>908830.8</v>
      </c>
      <c r="N8" s="2">
        <v>6248402.2000000002</v>
      </c>
      <c r="O8" s="2">
        <v>909048.8</v>
      </c>
      <c r="P8" s="2">
        <v>6248666</v>
      </c>
      <c r="Q8">
        <f>VLOOKUP(M8*100&amp;"_"&amp;N8*100,noeuds!$A$2:$B$295,2,FALSE)</f>
        <v>7</v>
      </c>
      <c r="R8">
        <f>VLOOKUP(O8*100&amp;"_"&amp;P8*100,noeuds!$A$2:$B$295,2,FALSE)</f>
        <v>57</v>
      </c>
      <c r="S8" s="2">
        <v>1</v>
      </c>
      <c r="T8" s="2">
        <v>50</v>
      </c>
      <c r="U8" s="2"/>
      <c r="V8" s="2">
        <f t="shared" si="0"/>
        <v>24.48</v>
      </c>
      <c r="X8" t="str">
        <f t="shared" si="1"/>
        <v>&lt;edge from="7" id="669891" to="57" numLanes="1" speed="50" /&gt;</v>
      </c>
      <c r="Y8" t="str">
        <f t="shared" si="2"/>
        <v/>
      </c>
    </row>
    <row r="9" spans="1:25" hidden="1" x14ac:dyDescent="0.25">
      <c r="A9" s="1">
        <v>485745</v>
      </c>
      <c r="B9" s="1" t="s">
        <v>30</v>
      </c>
      <c r="C9" s="1" t="s">
        <v>31</v>
      </c>
      <c r="D9" s="1" t="s">
        <v>26</v>
      </c>
      <c r="E9" s="1" t="s">
        <v>19</v>
      </c>
      <c r="F9" s="1" t="s">
        <v>20</v>
      </c>
      <c r="G9" s="1" t="s">
        <v>28</v>
      </c>
      <c r="H9" s="1" t="s">
        <v>22</v>
      </c>
      <c r="J9" s="1" t="s">
        <v>32</v>
      </c>
      <c r="K9" s="1" t="s">
        <v>33</v>
      </c>
      <c r="L9" s="2">
        <v>0.12</v>
      </c>
      <c r="M9" s="2">
        <v>894640.4</v>
      </c>
      <c r="N9" s="2">
        <v>6245579.7999999998</v>
      </c>
      <c r="O9" s="2">
        <v>894754.4</v>
      </c>
      <c r="P9" s="2">
        <v>6245605.5</v>
      </c>
      <c r="Q9">
        <f>VLOOKUP(M9*100&amp;"_"&amp;N9*100,noeuds!$A$2:$B$295,2,FALSE)</f>
        <v>253</v>
      </c>
      <c r="R9">
        <f>VLOOKUP(O9*100&amp;"_"&amp;P9*100,noeuds!$A$2:$B$295,2,FALSE)</f>
        <v>153</v>
      </c>
      <c r="S9" s="3">
        <v>2</v>
      </c>
      <c r="T9" s="2">
        <v>90</v>
      </c>
      <c r="U9" s="2">
        <v>1.39</v>
      </c>
      <c r="V9" s="2">
        <f>L9/T9*3600</f>
        <v>4.8</v>
      </c>
      <c r="X9" t="str">
        <f>IF(H9&lt;&gt;"Sens inverse","&lt;edge from="""&amp;Q9&amp;""" id="""&amp;A9&amp;""" to="""&amp;R9&amp;""" numLanes="""&amp;S9&amp;""" speed="""&amp;T9&amp;""" /&gt;","&lt;edge from="""&amp;R9&amp;""" id="""&amp;A9&amp;""" to="""&amp;Q9&amp;""" numLanes="""&amp;S9&amp;""" speed="""&amp;T9&amp;""" /&gt;")</f>
        <v>&lt;edge from="253" id="485745" to="153" numLanes="2" speed="90" /&gt;</v>
      </c>
      <c r="Y9" t="str">
        <f t="shared" si="2"/>
        <v>&lt;edge from="153" id="1485745" to="253" numLanes="2" speed="90" /&gt;</v>
      </c>
    </row>
    <row r="10" spans="1:25" hidden="1" x14ac:dyDescent="0.25">
      <c r="A10" s="1">
        <v>300091</v>
      </c>
      <c r="B10" s="1" t="s">
        <v>16</v>
      </c>
      <c r="C10" s="1" t="s">
        <v>17</v>
      </c>
      <c r="D10" s="1" t="s">
        <v>18</v>
      </c>
      <c r="E10" s="1" t="s">
        <v>19</v>
      </c>
      <c r="F10" s="1" t="s">
        <v>20</v>
      </c>
      <c r="G10" s="1" t="s">
        <v>21</v>
      </c>
      <c r="H10" s="1" t="s">
        <v>22</v>
      </c>
      <c r="K10" s="1" t="s">
        <v>26</v>
      </c>
      <c r="L10" s="2">
        <v>0.48</v>
      </c>
      <c r="M10" s="2">
        <v>904591.8</v>
      </c>
      <c r="N10" s="2">
        <v>6248152.2000000002</v>
      </c>
      <c r="O10" s="2">
        <v>905040.4</v>
      </c>
      <c r="P10" s="2">
        <v>6247988.0999999996</v>
      </c>
      <c r="Q10">
        <f>VLOOKUP(M10*100&amp;"_"&amp;N10*100,noeuds!$A$2:$B$295,2,FALSE)</f>
        <v>9</v>
      </c>
      <c r="R10">
        <f>VLOOKUP(O10*100&amp;"_"&amp;P10*100,noeuds!$A$2:$B$295,2,FALSE)</f>
        <v>263</v>
      </c>
      <c r="S10" s="2">
        <v>1</v>
      </c>
      <c r="T10" s="2">
        <v>40</v>
      </c>
      <c r="U10" s="2"/>
      <c r="V10" s="2">
        <f>L10/T10*3600</f>
        <v>43.2</v>
      </c>
      <c r="X10" t="str">
        <f>IF(H10&lt;&gt;"Sens inverse","&lt;edge from="""&amp;Q10&amp;""" id="""&amp;A10&amp;""" to="""&amp;R10&amp;""" numLanes="""&amp;S10&amp;""" speed="""&amp;T10&amp;""" /&gt;","&lt;edge from="""&amp;R10&amp;""" id="""&amp;A10&amp;""" to="""&amp;Q10&amp;""" numLanes="""&amp;S10&amp;""" speed="""&amp;T10&amp;""" /&gt;")</f>
        <v>&lt;edge from="9" id="300091" to="263" numLanes="1" speed="40" /&gt;</v>
      </c>
      <c r="Y10" t="str">
        <f t="shared" si="2"/>
        <v>&lt;edge from="263" id="1300091" to="9" numLanes="1" speed="40" /&gt;</v>
      </c>
    </row>
    <row r="11" spans="1:25" hidden="1" x14ac:dyDescent="0.25">
      <c r="A11" s="1">
        <v>90668</v>
      </c>
      <c r="B11" s="1" t="s">
        <v>27</v>
      </c>
      <c r="C11" s="1" t="s">
        <v>17</v>
      </c>
      <c r="D11" s="1" t="s">
        <v>18</v>
      </c>
      <c r="E11" s="1" t="s">
        <v>19</v>
      </c>
      <c r="F11" s="1" t="s">
        <v>20</v>
      </c>
      <c r="G11" s="1" t="s">
        <v>28</v>
      </c>
      <c r="H11" s="1" t="s">
        <v>29</v>
      </c>
      <c r="J11" s="1" t="s">
        <v>34</v>
      </c>
      <c r="K11" s="1" t="s">
        <v>24</v>
      </c>
      <c r="L11" s="2">
        <v>0.08</v>
      </c>
      <c r="M11" s="2">
        <v>908762.5</v>
      </c>
      <c r="N11" s="2">
        <v>6248366</v>
      </c>
      <c r="O11" s="2">
        <v>908830.8</v>
      </c>
      <c r="P11" s="2">
        <v>6248402.2000000002</v>
      </c>
      <c r="Q11">
        <f>VLOOKUP(M11*100&amp;"_"&amp;N11*100,noeuds!$A$2:$B$295,2,FALSE)</f>
        <v>10</v>
      </c>
      <c r="R11">
        <f>VLOOKUP(O11*100&amp;"_"&amp;P11*100,noeuds!$A$2:$B$295,2,FALSE)</f>
        <v>7</v>
      </c>
      <c r="S11" s="2">
        <v>1</v>
      </c>
      <c r="T11" s="2">
        <v>50</v>
      </c>
      <c r="U11" s="2"/>
      <c r="V11" s="2">
        <f>L11/T11*3600</f>
        <v>5.7600000000000007</v>
      </c>
      <c r="X11" t="str">
        <f>IF(H11&lt;&gt;"Sens inverse","&lt;edge from="""&amp;Q11&amp;""" id="""&amp;A11&amp;""" to="""&amp;R11&amp;""" numLanes="""&amp;S11&amp;""" speed="""&amp;T11&amp;""" /&gt;","&lt;edge from="""&amp;R11&amp;""" id="""&amp;A11&amp;""" to="""&amp;Q11&amp;""" numLanes="""&amp;S11&amp;""" speed="""&amp;T11&amp;""" /&gt;")</f>
        <v>&lt;edge from="10" id="90668" to="7" numLanes="1" speed="50" /&gt;</v>
      </c>
      <c r="Y11" t="str">
        <f t="shared" si="2"/>
        <v/>
      </c>
    </row>
    <row r="12" spans="1:25" x14ac:dyDescent="0.25">
      <c r="A12" s="1">
        <v>742173</v>
      </c>
      <c r="B12" s="1" t="s">
        <v>25</v>
      </c>
      <c r="C12" s="1" t="s">
        <v>17</v>
      </c>
      <c r="D12" s="1" t="s">
        <v>35</v>
      </c>
      <c r="E12" s="1" t="s">
        <v>19</v>
      </c>
      <c r="F12" s="1" t="s">
        <v>20</v>
      </c>
      <c r="G12" s="1" t="s">
        <v>21</v>
      </c>
      <c r="H12" s="1" t="s">
        <v>22</v>
      </c>
      <c r="J12" s="1" t="s">
        <v>36</v>
      </c>
      <c r="K12" s="1" t="s">
        <v>24</v>
      </c>
      <c r="L12" s="2">
        <v>0.43</v>
      </c>
      <c r="M12" s="2">
        <v>901079.2</v>
      </c>
      <c r="N12" s="2">
        <v>6246604.0999999996</v>
      </c>
      <c r="O12" s="2">
        <v>901484.8</v>
      </c>
      <c r="P12" s="2">
        <v>6246597.5999999996</v>
      </c>
      <c r="Q12">
        <f>VLOOKUP(M12*100&amp;"_"&amp;N12*100,noeuds!$A$2:$B$295,2,FALSE)</f>
        <v>11</v>
      </c>
      <c r="R12">
        <f>VLOOKUP(O12*100&amp;"_"&amp;P12*100,noeuds!$A$2:$B$295,2,FALSE)</f>
        <v>146</v>
      </c>
      <c r="S12" s="2">
        <v>1</v>
      </c>
      <c r="T12" s="2">
        <v>50</v>
      </c>
      <c r="U12" s="4">
        <v>0.28000000000000003</v>
      </c>
      <c r="V12" s="2">
        <f>L12/T12*3600</f>
        <v>30.96</v>
      </c>
      <c r="X12" t="str">
        <f>IF(H12&lt;&gt;"Sens inverse","&lt;edge from="""&amp;Q12&amp;""" id="""&amp;A12&amp;""" to="""&amp;R12&amp;""" numLanes="""&amp;S12&amp;""" speed="""&amp;T12&amp;""" /&gt;","&lt;edge from="""&amp;R12&amp;""" id="""&amp;A12&amp;""" to="""&amp;Q12&amp;""" numLanes="""&amp;S12&amp;""" speed="""&amp;T12&amp;""" /&gt;")</f>
        <v>&lt;edge from="11" id="742173" to="146" numLanes="1" speed="50" /&gt;</v>
      </c>
      <c r="Y12" t="str">
        <f t="shared" si="2"/>
        <v>&lt;edge from="146" id="1742173" to="11" numLanes="1" speed="50" /&gt;</v>
      </c>
    </row>
    <row r="13" spans="1:25" hidden="1" x14ac:dyDescent="0.25">
      <c r="A13" s="1">
        <v>176245</v>
      </c>
      <c r="B13" s="1" t="s">
        <v>25</v>
      </c>
      <c r="C13" s="1" t="s">
        <v>17</v>
      </c>
      <c r="D13" s="1" t="s">
        <v>18</v>
      </c>
      <c r="E13" s="1" t="s">
        <v>19</v>
      </c>
      <c r="F13" s="1" t="s">
        <v>20</v>
      </c>
      <c r="G13" s="1" t="s">
        <v>21</v>
      </c>
      <c r="H13" s="1" t="s">
        <v>22</v>
      </c>
      <c r="J13" s="1" t="s">
        <v>37</v>
      </c>
      <c r="K13" s="1" t="s">
        <v>24</v>
      </c>
      <c r="L13" s="2">
        <v>0.7</v>
      </c>
      <c r="M13" s="2">
        <v>902675.9</v>
      </c>
      <c r="N13" s="2">
        <v>6247459.4000000004</v>
      </c>
      <c r="O13" s="2">
        <v>902048.3</v>
      </c>
      <c r="P13" s="2">
        <v>6247194.0999999996</v>
      </c>
      <c r="Q13">
        <f>VLOOKUP(M13*100&amp;"_"&amp;N13*100,noeuds!$A$2:$B$295,2,FALSE)</f>
        <v>12</v>
      </c>
      <c r="R13">
        <f>VLOOKUP(O13*100&amp;"_"&amp;P13*100,noeuds!$A$2:$B$295,2,FALSE)</f>
        <v>261</v>
      </c>
      <c r="S13" s="2">
        <v>1</v>
      </c>
      <c r="T13" s="2">
        <v>50</v>
      </c>
      <c r="U13" s="2"/>
      <c r="V13" s="2">
        <f>L13/T13*3600</f>
        <v>50.399999999999991</v>
      </c>
      <c r="X13" t="str">
        <f>IF(H13&lt;&gt;"Sens inverse","&lt;edge from="""&amp;Q13&amp;""" id="""&amp;A13&amp;""" to="""&amp;R13&amp;""" numLanes="""&amp;S13&amp;""" speed="""&amp;T13&amp;""" /&gt;","&lt;edge from="""&amp;R13&amp;""" id="""&amp;A13&amp;""" to="""&amp;Q13&amp;""" numLanes="""&amp;S13&amp;""" speed="""&amp;T13&amp;""" /&gt;")</f>
        <v>&lt;edge from="12" id="176245" to="261" numLanes="1" speed="50" /&gt;</v>
      </c>
      <c r="Y13" t="str">
        <f t="shared" si="2"/>
        <v>&lt;edge from="261" id="1176245" to="12" numLanes="1" speed="50" /&gt;</v>
      </c>
    </row>
    <row r="14" spans="1:25" hidden="1" x14ac:dyDescent="0.25">
      <c r="A14" s="1">
        <v>60492</v>
      </c>
      <c r="B14" s="1" t="s">
        <v>25</v>
      </c>
      <c r="C14" s="1" t="s">
        <v>17</v>
      </c>
      <c r="D14" s="1" t="s">
        <v>18</v>
      </c>
      <c r="E14" s="1" t="s">
        <v>19</v>
      </c>
      <c r="F14" s="1" t="s">
        <v>20</v>
      </c>
      <c r="G14" s="1" t="s">
        <v>21</v>
      </c>
      <c r="H14" s="1" t="s">
        <v>38</v>
      </c>
      <c r="K14" s="1" t="s">
        <v>26</v>
      </c>
      <c r="L14" s="2">
        <v>0.28999999999999998</v>
      </c>
      <c r="M14" s="2">
        <v>897064.6</v>
      </c>
      <c r="N14" s="2">
        <v>6245510.2999999998</v>
      </c>
      <c r="O14" s="2">
        <v>897052.7</v>
      </c>
      <c r="P14" s="2">
        <v>6245800.7000000002</v>
      </c>
      <c r="Q14">
        <f>VLOOKUP(M14*100&amp;"_"&amp;N14*100,noeuds!$A$2:$B$295,2,FALSE)</f>
        <v>13</v>
      </c>
      <c r="R14">
        <f>VLOOKUP(O14*100&amp;"_"&amp;P14*100,noeuds!$A$2:$B$295,2,FALSE)</f>
        <v>222</v>
      </c>
      <c r="S14" s="2">
        <v>1</v>
      </c>
      <c r="T14" s="2">
        <v>50</v>
      </c>
      <c r="U14" s="2"/>
      <c r="V14" s="2">
        <f>L14/T14*3600</f>
        <v>20.88</v>
      </c>
      <c r="X14" t="str">
        <f>IF(H14&lt;&gt;"Sens inverse","&lt;edge from="""&amp;Q14&amp;""" id="""&amp;A14&amp;""" to="""&amp;R14&amp;""" numLanes="""&amp;S14&amp;""" speed="""&amp;T14&amp;""" /&gt;","&lt;edge from="""&amp;R14&amp;""" id="""&amp;A14&amp;""" to="""&amp;Q14&amp;""" numLanes="""&amp;S14&amp;""" speed="""&amp;T14&amp;""" /&gt;")</f>
        <v>&lt;edge from="222" id="60492" to="13" numLanes="1" speed="50" /&gt;</v>
      </c>
      <c r="Y14" t="str">
        <f t="shared" si="2"/>
        <v/>
      </c>
    </row>
    <row r="15" spans="1:25" hidden="1" x14ac:dyDescent="0.25">
      <c r="A15" s="1">
        <v>113060</v>
      </c>
      <c r="B15" s="1" t="s">
        <v>25</v>
      </c>
      <c r="C15" s="1" t="s">
        <v>31</v>
      </c>
      <c r="D15" s="1" t="s">
        <v>26</v>
      </c>
      <c r="E15" s="1" t="s">
        <v>19</v>
      </c>
      <c r="F15" s="1" t="s">
        <v>20</v>
      </c>
      <c r="G15" s="1" t="s">
        <v>21</v>
      </c>
      <c r="H15" s="1" t="s">
        <v>22</v>
      </c>
      <c r="J15" s="1" t="s">
        <v>23</v>
      </c>
      <c r="K15" s="1" t="s">
        <v>24</v>
      </c>
      <c r="L15" s="2">
        <v>0.03</v>
      </c>
      <c r="M15" s="2">
        <v>901451.1</v>
      </c>
      <c r="N15" s="2">
        <v>6247143.9000000004</v>
      </c>
      <c r="O15" s="2">
        <v>901432.2</v>
      </c>
      <c r="P15" s="2">
        <v>6247118.9000000004</v>
      </c>
      <c r="Q15">
        <f>VLOOKUP(M15*100&amp;"_"&amp;N15*100,noeuds!$A$2:$B$295,2,FALSE)</f>
        <v>14</v>
      </c>
      <c r="R15">
        <f>VLOOKUP(O15*100&amp;"_"&amp;P15*100,noeuds!$A$2:$B$295,2,FALSE)</f>
        <v>41</v>
      </c>
      <c r="S15" s="2">
        <v>2</v>
      </c>
      <c r="T15" s="2">
        <v>50</v>
      </c>
      <c r="U15" s="2"/>
      <c r="V15" s="2">
        <f>L15/T15*3600</f>
        <v>2.1599999999999997</v>
      </c>
      <c r="X15" t="str">
        <f>IF(H15&lt;&gt;"Sens inverse","&lt;edge from="""&amp;Q15&amp;""" id="""&amp;A15&amp;""" to="""&amp;R15&amp;""" numLanes="""&amp;S15&amp;""" speed="""&amp;T15&amp;""" /&gt;","&lt;edge from="""&amp;R15&amp;""" id="""&amp;A15&amp;""" to="""&amp;Q15&amp;""" numLanes="""&amp;S15&amp;""" speed="""&amp;T15&amp;""" /&gt;")</f>
        <v>&lt;edge from="14" id="113060" to="41" numLanes="2" speed="50" /&gt;</v>
      </c>
      <c r="Y15" t="str">
        <f t="shared" si="2"/>
        <v>&lt;edge from="41" id="1113060" to="14" numLanes="2" speed="50" /&gt;</v>
      </c>
    </row>
    <row r="16" spans="1:25" hidden="1" x14ac:dyDescent="0.25">
      <c r="A16" s="1">
        <v>203704</v>
      </c>
      <c r="B16" s="1" t="s">
        <v>25</v>
      </c>
      <c r="C16" s="1" t="s">
        <v>17</v>
      </c>
      <c r="D16" s="1" t="s">
        <v>39</v>
      </c>
      <c r="E16" s="1" t="s">
        <v>19</v>
      </c>
      <c r="F16" s="1" t="s">
        <v>20</v>
      </c>
      <c r="G16" s="1" t="s">
        <v>21</v>
      </c>
      <c r="H16" s="1" t="s">
        <v>22</v>
      </c>
      <c r="J16" s="1" t="s">
        <v>40</v>
      </c>
      <c r="K16" s="1" t="s">
        <v>24</v>
      </c>
      <c r="L16" s="2">
        <v>0.45</v>
      </c>
      <c r="M16" s="2">
        <v>907381.5</v>
      </c>
      <c r="N16" s="2">
        <v>6246268</v>
      </c>
      <c r="O16" s="2">
        <v>906942.8</v>
      </c>
      <c r="P16" s="2">
        <v>6246188.5999999996</v>
      </c>
      <c r="Q16">
        <f>VLOOKUP(M16*100&amp;"_"&amp;N16*100,noeuds!$A$2:$B$295,2,FALSE)</f>
        <v>15</v>
      </c>
      <c r="R16">
        <f>VLOOKUP(O16*100&amp;"_"&amp;P16*100,noeuds!$A$2:$B$295,2,FALSE)</f>
        <v>210</v>
      </c>
      <c r="S16" s="2">
        <v>1</v>
      </c>
      <c r="T16" s="2">
        <v>50</v>
      </c>
      <c r="U16" s="2"/>
      <c r="V16" s="2">
        <f>L16/T16*3600</f>
        <v>32.400000000000006</v>
      </c>
      <c r="X16" t="str">
        <f>IF(H16&lt;&gt;"Sens inverse","&lt;edge from="""&amp;Q16&amp;""" id="""&amp;A16&amp;""" to="""&amp;R16&amp;""" numLanes="""&amp;S16&amp;""" speed="""&amp;T16&amp;""" /&gt;","&lt;edge from="""&amp;R16&amp;""" id="""&amp;A16&amp;""" to="""&amp;Q16&amp;""" numLanes="""&amp;S16&amp;""" speed="""&amp;T16&amp;""" /&gt;")</f>
        <v>&lt;edge from="15" id="203704" to="210" numLanes="1" speed="50" /&gt;</v>
      </c>
      <c r="Y16" t="str">
        <f t="shared" si="2"/>
        <v>&lt;edge from="210" id="1203704" to="15" numLanes="1" speed="50" /&gt;</v>
      </c>
    </row>
    <row r="17" spans="1:25" hidden="1" x14ac:dyDescent="0.25">
      <c r="A17" s="1">
        <v>390155</v>
      </c>
      <c r="B17" s="1" t="s">
        <v>16</v>
      </c>
      <c r="C17" s="1" t="s">
        <v>17</v>
      </c>
      <c r="D17" s="1" t="s">
        <v>18</v>
      </c>
      <c r="E17" s="1" t="s">
        <v>19</v>
      </c>
      <c r="F17" s="1" t="s">
        <v>20</v>
      </c>
      <c r="G17" s="1" t="s">
        <v>21</v>
      </c>
      <c r="H17" s="1" t="s">
        <v>29</v>
      </c>
      <c r="K17" s="1" t="s">
        <v>26</v>
      </c>
      <c r="L17" s="2">
        <v>0.11</v>
      </c>
      <c r="M17" s="2">
        <v>908362.7</v>
      </c>
      <c r="N17" s="2">
        <v>6247455.9000000004</v>
      </c>
      <c r="O17" s="2">
        <v>908395.8</v>
      </c>
      <c r="P17" s="2">
        <v>6247352.4000000004</v>
      </c>
      <c r="Q17">
        <f>VLOOKUP(M17*100&amp;"_"&amp;N17*100,noeuds!$A$2:$B$295,2,FALSE)</f>
        <v>16</v>
      </c>
      <c r="R17">
        <f>VLOOKUP(O17*100&amp;"_"&amp;P17*100,noeuds!$A$2:$B$295,2,FALSE)</f>
        <v>66</v>
      </c>
      <c r="S17" s="2">
        <v>1</v>
      </c>
      <c r="T17" s="2">
        <v>40</v>
      </c>
      <c r="U17" s="2"/>
      <c r="V17" s="2">
        <f>L17/T17*3600</f>
        <v>9.8999999999999986</v>
      </c>
      <c r="X17" t="str">
        <f>IF(H17&lt;&gt;"Sens inverse","&lt;edge from="""&amp;Q17&amp;""" id="""&amp;A17&amp;""" to="""&amp;R17&amp;""" numLanes="""&amp;S17&amp;""" speed="""&amp;T17&amp;""" /&gt;","&lt;edge from="""&amp;R17&amp;""" id="""&amp;A17&amp;""" to="""&amp;Q17&amp;""" numLanes="""&amp;S17&amp;""" speed="""&amp;T17&amp;""" /&gt;")</f>
        <v>&lt;edge from="16" id="390155" to="66" numLanes="1" speed="40" /&gt;</v>
      </c>
      <c r="Y17" t="str">
        <f t="shared" si="2"/>
        <v/>
      </c>
    </row>
    <row r="18" spans="1:25" x14ac:dyDescent="0.25">
      <c r="A18" s="1">
        <v>208933</v>
      </c>
      <c r="B18" s="1" t="s">
        <v>16</v>
      </c>
      <c r="C18" s="1" t="s">
        <v>17</v>
      </c>
      <c r="D18" s="1" t="s">
        <v>18</v>
      </c>
      <c r="E18" s="1" t="s">
        <v>19</v>
      </c>
      <c r="F18" s="1" t="s">
        <v>20</v>
      </c>
      <c r="G18" s="1" t="s">
        <v>21</v>
      </c>
      <c r="H18" s="1" t="s">
        <v>29</v>
      </c>
      <c r="J18" s="1" t="s">
        <v>36</v>
      </c>
      <c r="K18" s="1" t="s">
        <v>24</v>
      </c>
      <c r="L18" s="2">
        <v>0.1</v>
      </c>
      <c r="M18" s="2">
        <v>908485.9</v>
      </c>
      <c r="N18" s="2">
        <v>6247265.0999999996</v>
      </c>
      <c r="O18" s="2">
        <v>908496.2</v>
      </c>
      <c r="P18" s="2">
        <v>6247368.2000000002</v>
      </c>
      <c r="Q18">
        <f>VLOOKUP(M18*100&amp;"_"&amp;N18*100,noeuds!$A$2:$B$295,2,FALSE)</f>
        <v>17</v>
      </c>
      <c r="R18">
        <f>VLOOKUP(O18*100&amp;"_"&amp;P18*100,noeuds!$A$2:$B$295,2,FALSE)</f>
        <v>140</v>
      </c>
      <c r="S18" s="2">
        <v>1</v>
      </c>
      <c r="T18" s="2">
        <v>40</v>
      </c>
      <c r="U18" s="4">
        <v>0.28000000000000003</v>
      </c>
      <c r="V18" s="2">
        <f>L18/T18*3600</f>
        <v>9</v>
      </c>
      <c r="X18" t="str">
        <f>IF(H18&lt;&gt;"Sens inverse","&lt;edge from="""&amp;Q18&amp;""" id="""&amp;A18&amp;""" to="""&amp;R18&amp;""" numLanes="""&amp;S18&amp;""" speed="""&amp;T18&amp;""" /&gt;","&lt;edge from="""&amp;R18&amp;""" id="""&amp;A18&amp;""" to="""&amp;Q18&amp;""" numLanes="""&amp;S18&amp;""" speed="""&amp;T18&amp;""" /&gt;")</f>
        <v>&lt;edge from="17" id="208933" to="140" numLanes="1" speed="40" /&gt;</v>
      </c>
      <c r="Y18" t="str">
        <f t="shared" si="2"/>
        <v/>
      </c>
    </row>
    <row r="19" spans="1:25" hidden="1" x14ac:dyDescent="0.25">
      <c r="A19" s="1">
        <v>301590</v>
      </c>
      <c r="B19" s="1" t="s">
        <v>25</v>
      </c>
      <c r="C19" s="1" t="s">
        <v>17</v>
      </c>
      <c r="D19" s="1" t="s">
        <v>18</v>
      </c>
      <c r="E19" s="1" t="s">
        <v>19</v>
      </c>
      <c r="F19" s="1" t="s">
        <v>20</v>
      </c>
      <c r="G19" s="1" t="s">
        <v>21</v>
      </c>
      <c r="H19" s="1" t="s">
        <v>29</v>
      </c>
      <c r="K19" s="1" t="s">
        <v>26</v>
      </c>
      <c r="L19" s="2">
        <v>0.13</v>
      </c>
      <c r="M19" s="2">
        <v>894346.6</v>
      </c>
      <c r="N19" s="2">
        <v>6245502.0999999996</v>
      </c>
      <c r="O19" s="2">
        <v>894460.6</v>
      </c>
      <c r="P19" s="2">
        <v>6245444.5999999996</v>
      </c>
      <c r="Q19">
        <f>VLOOKUP(M19*100&amp;"_"&amp;N19*100,noeuds!$A$2:$B$295,2,FALSE)</f>
        <v>18</v>
      </c>
      <c r="R19">
        <f>VLOOKUP(O19*100&amp;"_"&amp;P19*100,noeuds!$A$2:$B$295,2,FALSE)</f>
        <v>207</v>
      </c>
      <c r="S19" s="2">
        <v>1</v>
      </c>
      <c r="T19" s="2">
        <v>50</v>
      </c>
      <c r="U19" s="2"/>
      <c r="V19" s="2">
        <f>L19/T19*3600</f>
        <v>9.36</v>
      </c>
      <c r="X19" t="str">
        <f>IF(H19&lt;&gt;"Sens inverse","&lt;edge from="""&amp;Q19&amp;""" id="""&amp;A19&amp;""" to="""&amp;R19&amp;""" numLanes="""&amp;S19&amp;""" speed="""&amp;T19&amp;""" /&gt;","&lt;edge from="""&amp;R19&amp;""" id="""&amp;A19&amp;""" to="""&amp;Q19&amp;""" numLanes="""&amp;S19&amp;""" speed="""&amp;T19&amp;""" /&gt;")</f>
        <v>&lt;edge from="18" id="301590" to="207" numLanes="1" speed="50" /&gt;</v>
      </c>
      <c r="Y19" t="str">
        <f t="shared" si="2"/>
        <v/>
      </c>
    </row>
    <row r="20" spans="1:25" hidden="1" x14ac:dyDescent="0.25">
      <c r="A20" s="1">
        <v>300071</v>
      </c>
      <c r="B20" s="1" t="s">
        <v>16</v>
      </c>
      <c r="C20" s="1" t="s">
        <v>17</v>
      </c>
      <c r="D20" s="1" t="s">
        <v>18</v>
      </c>
      <c r="E20" s="1" t="s">
        <v>19</v>
      </c>
      <c r="F20" s="1" t="s">
        <v>20</v>
      </c>
      <c r="G20" s="1" t="s">
        <v>21</v>
      </c>
      <c r="H20" s="1" t="s">
        <v>22</v>
      </c>
      <c r="J20" s="1" t="s">
        <v>41</v>
      </c>
      <c r="K20" s="1" t="s">
        <v>24</v>
      </c>
      <c r="L20" s="2">
        <v>0.28000000000000003</v>
      </c>
      <c r="M20" s="2">
        <v>907215</v>
      </c>
      <c r="N20" s="2">
        <v>6248746</v>
      </c>
      <c r="O20" s="2">
        <v>907383.1</v>
      </c>
      <c r="P20" s="2">
        <v>6248521.0999999996</v>
      </c>
      <c r="Q20">
        <f>VLOOKUP(M20*100&amp;"_"&amp;N20*100,noeuds!$A$2:$B$295,2,FALSE)</f>
        <v>19</v>
      </c>
      <c r="R20">
        <f>VLOOKUP(O20*100&amp;"_"&amp;P20*100,noeuds!$A$2:$B$295,2,FALSE)</f>
        <v>166</v>
      </c>
      <c r="S20" s="2">
        <v>1</v>
      </c>
      <c r="T20" s="2">
        <v>40</v>
      </c>
      <c r="U20" s="2"/>
      <c r="V20" s="2">
        <f>L20/T20*3600</f>
        <v>25.200000000000003</v>
      </c>
      <c r="X20" t="str">
        <f>IF(H20&lt;&gt;"Sens inverse","&lt;edge from="""&amp;Q20&amp;""" id="""&amp;A20&amp;""" to="""&amp;R20&amp;""" numLanes="""&amp;S20&amp;""" speed="""&amp;T20&amp;""" /&gt;","&lt;edge from="""&amp;R20&amp;""" id="""&amp;A20&amp;""" to="""&amp;Q20&amp;""" numLanes="""&amp;S20&amp;""" speed="""&amp;T20&amp;""" /&gt;")</f>
        <v>&lt;edge from="19" id="300071" to="166" numLanes="1" speed="40" /&gt;</v>
      </c>
      <c r="Y20" t="str">
        <f t="shared" si="2"/>
        <v>&lt;edge from="166" id="1300071" to="19" numLanes="1" speed="40" /&gt;</v>
      </c>
    </row>
    <row r="21" spans="1:25" hidden="1" x14ac:dyDescent="0.25">
      <c r="A21" s="1">
        <v>381883</v>
      </c>
      <c r="B21" s="1" t="s">
        <v>16</v>
      </c>
      <c r="C21" s="1" t="s">
        <v>17</v>
      </c>
      <c r="D21" s="1" t="s">
        <v>39</v>
      </c>
      <c r="E21" s="1" t="s">
        <v>19</v>
      </c>
      <c r="F21" s="1" t="s">
        <v>20</v>
      </c>
      <c r="G21" s="1" t="s">
        <v>21</v>
      </c>
      <c r="H21" s="1" t="s">
        <v>22</v>
      </c>
      <c r="J21" s="1" t="s">
        <v>40</v>
      </c>
      <c r="K21" s="1" t="s">
        <v>24</v>
      </c>
      <c r="L21" s="2">
        <v>1.03</v>
      </c>
      <c r="M21" s="2">
        <v>907471.3</v>
      </c>
      <c r="N21" s="2">
        <v>6246335.7999999998</v>
      </c>
      <c r="O21" s="2">
        <v>908075.8</v>
      </c>
      <c r="P21" s="2">
        <v>6247126.7000000002</v>
      </c>
      <c r="Q21">
        <f>VLOOKUP(M21*100&amp;"_"&amp;N21*100,noeuds!$A$2:$B$295,2,FALSE)</f>
        <v>20</v>
      </c>
      <c r="R21">
        <f>VLOOKUP(O21*100&amp;"_"&amp;P21*100,noeuds!$A$2:$B$295,2,FALSE)</f>
        <v>118</v>
      </c>
      <c r="S21" s="2">
        <v>1</v>
      </c>
      <c r="T21" s="2">
        <v>40</v>
      </c>
      <c r="U21" s="2"/>
      <c r="V21" s="2">
        <f>L21/T21*3600</f>
        <v>92.7</v>
      </c>
      <c r="X21" t="str">
        <f>IF(H21&lt;&gt;"Sens inverse","&lt;edge from="""&amp;Q21&amp;""" id="""&amp;A21&amp;""" to="""&amp;R21&amp;""" numLanes="""&amp;S21&amp;""" speed="""&amp;T21&amp;""" /&gt;","&lt;edge from="""&amp;R21&amp;""" id="""&amp;A21&amp;""" to="""&amp;Q21&amp;""" numLanes="""&amp;S21&amp;""" speed="""&amp;T21&amp;""" /&gt;")</f>
        <v>&lt;edge from="20" id="381883" to="118" numLanes="1" speed="40" /&gt;</v>
      </c>
      <c r="Y21" t="str">
        <f t="shared" si="2"/>
        <v>&lt;edge from="118" id="1381883" to="20" numLanes="1" speed="40" /&gt;</v>
      </c>
    </row>
    <row r="22" spans="1:25" x14ac:dyDescent="0.25">
      <c r="A22" s="1">
        <v>286511</v>
      </c>
      <c r="B22" s="1" t="s">
        <v>27</v>
      </c>
      <c r="C22" s="1" t="s">
        <v>17</v>
      </c>
      <c r="D22" s="1" t="s">
        <v>35</v>
      </c>
      <c r="E22" s="1" t="s">
        <v>19</v>
      </c>
      <c r="F22" s="1" t="s">
        <v>20</v>
      </c>
      <c r="G22" s="1" t="s">
        <v>21</v>
      </c>
      <c r="H22" s="1" t="s">
        <v>22</v>
      </c>
      <c r="J22" s="1" t="s">
        <v>36</v>
      </c>
      <c r="K22" s="1" t="s">
        <v>24</v>
      </c>
      <c r="L22" s="2">
        <v>0.26</v>
      </c>
      <c r="M22" s="2">
        <v>901695.9</v>
      </c>
      <c r="N22" s="2">
        <v>6246744.9000000004</v>
      </c>
      <c r="O22" s="2">
        <v>901484.8</v>
      </c>
      <c r="P22" s="2">
        <v>6246597.5999999996</v>
      </c>
      <c r="Q22">
        <f>VLOOKUP(M22*100&amp;"_"&amp;N22*100,noeuds!$A$2:$B$295,2,FALSE)</f>
        <v>21</v>
      </c>
      <c r="R22">
        <f>VLOOKUP(O22*100&amp;"_"&amp;P22*100,noeuds!$A$2:$B$295,2,FALSE)</f>
        <v>146</v>
      </c>
      <c r="S22" s="2">
        <v>1</v>
      </c>
      <c r="T22" s="2">
        <v>50</v>
      </c>
      <c r="U22" s="4">
        <v>0.28000000000000003</v>
      </c>
      <c r="V22" s="2">
        <f>L22/T22*3600</f>
        <v>18.72</v>
      </c>
      <c r="X22" t="str">
        <f>IF(H22&lt;&gt;"Sens inverse","&lt;edge from="""&amp;Q22&amp;""" id="""&amp;A22&amp;""" to="""&amp;R22&amp;""" numLanes="""&amp;S22&amp;""" speed="""&amp;T22&amp;""" /&gt;","&lt;edge from="""&amp;R22&amp;""" id="""&amp;A22&amp;""" to="""&amp;Q22&amp;""" numLanes="""&amp;S22&amp;""" speed="""&amp;T22&amp;""" /&gt;")</f>
        <v>&lt;edge from="21" id="286511" to="146" numLanes="1" speed="50" /&gt;</v>
      </c>
      <c r="Y22" t="str">
        <f t="shared" si="2"/>
        <v>&lt;edge from="146" id="1286511" to="21" numLanes="1" speed="50" /&gt;</v>
      </c>
    </row>
    <row r="23" spans="1:25" hidden="1" x14ac:dyDescent="0.25">
      <c r="A23" s="1">
        <v>675007</v>
      </c>
      <c r="B23" s="1" t="s">
        <v>25</v>
      </c>
      <c r="C23" s="1" t="s">
        <v>17</v>
      </c>
      <c r="D23" s="1" t="s">
        <v>18</v>
      </c>
      <c r="E23" s="1" t="s">
        <v>19</v>
      </c>
      <c r="F23" s="1" t="s">
        <v>20</v>
      </c>
      <c r="G23" s="1" t="s">
        <v>21</v>
      </c>
      <c r="H23" s="1" t="s">
        <v>38</v>
      </c>
      <c r="K23" s="1" t="s">
        <v>26</v>
      </c>
      <c r="L23" s="2">
        <v>0.2</v>
      </c>
      <c r="M23" s="2">
        <v>894323.8</v>
      </c>
      <c r="N23" s="2">
        <v>6245560.5999999996</v>
      </c>
      <c r="O23" s="2">
        <v>894460.6</v>
      </c>
      <c r="P23" s="2">
        <v>6245444.5999999996</v>
      </c>
      <c r="Q23">
        <f>VLOOKUP(M23*100&amp;"_"&amp;N23*100,noeuds!$A$2:$B$295,2,FALSE)</f>
        <v>22</v>
      </c>
      <c r="R23">
        <f>VLOOKUP(O23*100&amp;"_"&amp;P23*100,noeuds!$A$2:$B$295,2,FALSE)</f>
        <v>207</v>
      </c>
      <c r="S23" s="2">
        <v>1</v>
      </c>
      <c r="T23" s="2">
        <v>50</v>
      </c>
      <c r="U23" s="2"/>
      <c r="V23" s="2">
        <f>L23/T23*3600</f>
        <v>14.4</v>
      </c>
      <c r="X23" t="str">
        <f>IF(H23&lt;&gt;"Sens inverse","&lt;edge from="""&amp;Q23&amp;""" id="""&amp;A23&amp;""" to="""&amp;R23&amp;""" numLanes="""&amp;S23&amp;""" speed="""&amp;T23&amp;""" /&gt;","&lt;edge from="""&amp;R23&amp;""" id="""&amp;A23&amp;""" to="""&amp;Q23&amp;""" numLanes="""&amp;S23&amp;""" speed="""&amp;T23&amp;""" /&gt;")</f>
        <v>&lt;edge from="207" id="675007" to="22" numLanes="1" speed="50" /&gt;</v>
      </c>
      <c r="Y23" t="str">
        <f t="shared" si="2"/>
        <v/>
      </c>
    </row>
    <row r="24" spans="1:25" x14ac:dyDescent="0.25">
      <c r="A24" s="1">
        <v>496120</v>
      </c>
      <c r="B24" s="1" t="s">
        <v>25</v>
      </c>
      <c r="C24" s="1" t="s">
        <v>17</v>
      </c>
      <c r="D24" s="1" t="s">
        <v>18</v>
      </c>
      <c r="E24" s="1" t="s">
        <v>19</v>
      </c>
      <c r="F24" s="1" t="s">
        <v>20</v>
      </c>
      <c r="G24" s="1" t="s">
        <v>21</v>
      </c>
      <c r="H24" s="1" t="s">
        <v>22</v>
      </c>
      <c r="J24" s="1" t="s">
        <v>36</v>
      </c>
      <c r="K24" s="1" t="s">
        <v>24</v>
      </c>
      <c r="L24" s="2">
        <v>0.63</v>
      </c>
      <c r="M24" s="2">
        <v>897415.5</v>
      </c>
      <c r="N24" s="2">
        <v>6246083.5</v>
      </c>
      <c r="O24" s="2">
        <v>897952.9</v>
      </c>
      <c r="P24" s="2">
        <v>6246403.0999999996</v>
      </c>
      <c r="Q24">
        <f>VLOOKUP(M24*100&amp;"_"&amp;N24*100,noeuds!$A$2:$B$295,2,FALSE)</f>
        <v>23</v>
      </c>
      <c r="R24">
        <f>VLOOKUP(O24*100&amp;"_"&amp;P24*100,noeuds!$A$2:$B$295,2,FALSE)</f>
        <v>103</v>
      </c>
      <c r="S24" s="2">
        <v>1</v>
      </c>
      <c r="T24" s="2">
        <v>50</v>
      </c>
      <c r="U24" s="4">
        <v>0.28000000000000003</v>
      </c>
      <c r="V24" s="2">
        <f>L24/T24*3600</f>
        <v>45.36</v>
      </c>
      <c r="X24" t="str">
        <f>IF(H24&lt;&gt;"Sens inverse","&lt;edge from="""&amp;Q24&amp;""" id="""&amp;A24&amp;""" to="""&amp;R24&amp;""" numLanes="""&amp;S24&amp;""" speed="""&amp;T24&amp;""" /&gt;","&lt;edge from="""&amp;R24&amp;""" id="""&amp;A24&amp;""" to="""&amp;Q24&amp;""" numLanes="""&amp;S24&amp;""" speed="""&amp;T24&amp;""" /&gt;")</f>
        <v>&lt;edge from="23" id="496120" to="103" numLanes="1" speed="50" /&gt;</v>
      </c>
      <c r="Y24" t="str">
        <f t="shared" si="2"/>
        <v>&lt;edge from="103" id="1496120" to="23" numLanes="1" speed="50" /&gt;</v>
      </c>
    </row>
    <row r="25" spans="1:25" hidden="1" x14ac:dyDescent="0.25">
      <c r="A25" s="1">
        <v>306888</v>
      </c>
      <c r="B25" s="1" t="s">
        <v>27</v>
      </c>
      <c r="C25" s="1" t="s">
        <v>17</v>
      </c>
      <c r="D25" s="1" t="s">
        <v>18</v>
      </c>
      <c r="E25" s="1" t="s">
        <v>19</v>
      </c>
      <c r="F25" s="1" t="s">
        <v>20</v>
      </c>
      <c r="G25" s="1" t="s">
        <v>28</v>
      </c>
      <c r="H25" s="1" t="s">
        <v>29</v>
      </c>
      <c r="K25" s="1" t="s">
        <v>26</v>
      </c>
      <c r="L25" s="2">
        <v>0.18</v>
      </c>
      <c r="M25" s="2">
        <v>894737.7</v>
      </c>
      <c r="N25" s="2">
        <v>6245581.5999999996</v>
      </c>
      <c r="O25" s="2">
        <v>894837.1</v>
      </c>
      <c r="P25" s="2">
        <v>6245441.9000000004</v>
      </c>
      <c r="Q25">
        <f>VLOOKUP(M25*100&amp;"_"&amp;N25*100,noeuds!$A$2:$B$295,2,FALSE)</f>
        <v>4</v>
      </c>
      <c r="R25">
        <f>VLOOKUP(O25*100&amp;"_"&amp;P25*100,noeuds!$A$2:$B$295,2,FALSE)</f>
        <v>221</v>
      </c>
      <c r="S25" s="2">
        <v>1</v>
      </c>
      <c r="T25" s="2">
        <v>50</v>
      </c>
      <c r="U25" s="2"/>
      <c r="V25" s="2">
        <f>L25/T25*3600</f>
        <v>12.959999999999999</v>
      </c>
      <c r="X25" t="str">
        <f>IF(H25&lt;&gt;"Sens inverse","&lt;edge from="""&amp;Q25&amp;""" id="""&amp;A25&amp;""" to="""&amp;R25&amp;""" numLanes="""&amp;S25&amp;""" speed="""&amp;T25&amp;""" /&gt;","&lt;edge from="""&amp;R25&amp;""" id="""&amp;A25&amp;""" to="""&amp;Q25&amp;""" numLanes="""&amp;S25&amp;""" speed="""&amp;T25&amp;""" /&gt;")</f>
        <v>&lt;edge from="4" id="306888" to="221" numLanes="1" speed="50" /&gt;</v>
      </c>
      <c r="Y25" t="str">
        <f t="shared" si="2"/>
        <v/>
      </c>
    </row>
    <row r="26" spans="1:25" hidden="1" x14ac:dyDescent="0.25">
      <c r="A26" s="1">
        <v>133454</v>
      </c>
      <c r="B26" s="1" t="s">
        <v>25</v>
      </c>
      <c r="C26" s="1" t="s">
        <v>17</v>
      </c>
      <c r="D26" s="1" t="s">
        <v>18</v>
      </c>
      <c r="E26" s="1" t="s">
        <v>19</v>
      </c>
      <c r="F26" s="1" t="s">
        <v>20</v>
      </c>
      <c r="G26" s="1" t="s">
        <v>21</v>
      </c>
      <c r="H26" s="1" t="s">
        <v>22</v>
      </c>
      <c r="K26" s="1" t="s">
        <v>26</v>
      </c>
      <c r="L26" s="2">
        <v>0.39</v>
      </c>
      <c r="M26" s="2">
        <v>908600</v>
      </c>
      <c r="N26" s="2">
        <v>6247993.5999999996</v>
      </c>
      <c r="O26" s="2">
        <v>908529.6</v>
      </c>
      <c r="P26" s="2">
        <v>6247608.7999999998</v>
      </c>
      <c r="Q26">
        <f>VLOOKUP(M26*100&amp;"_"&amp;N26*100,noeuds!$A$2:$B$295,2,FALSE)</f>
        <v>24</v>
      </c>
      <c r="R26">
        <f>VLOOKUP(O26*100&amp;"_"&amp;P26*100,noeuds!$A$2:$B$295,2,FALSE)</f>
        <v>58</v>
      </c>
      <c r="S26" s="2">
        <v>1</v>
      </c>
      <c r="T26" s="2">
        <v>50</v>
      </c>
      <c r="U26" s="2"/>
      <c r="V26" s="2">
        <f>L26/T26*3600</f>
        <v>28.080000000000002</v>
      </c>
      <c r="X26" t="str">
        <f>IF(H26&lt;&gt;"Sens inverse","&lt;edge from="""&amp;Q26&amp;""" id="""&amp;A26&amp;""" to="""&amp;R26&amp;""" numLanes="""&amp;S26&amp;""" speed="""&amp;T26&amp;""" /&gt;","&lt;edge from="""&amp;R26&amp;""" id="""&amp;A26&amp;""" to="""&amp;Q26&amp;""" numLanes="""&amp;S26&amp;""" speed="""&amp;T26&amp;""" /&gt;")</f>
        <v>&lt;edge from="24" id="133454" to="58" numLanes="1" speed="50" /&gt;</v>
      </c>
      <c r="Y26" t="str">
        <f t="shared" si="2"/>
        <v>&lt;edge from="58" id="1133454" to="24" numLanes="1" speed="50" /&gt;</v>
      </c>
    </row>
    <row r="27" spans="1:25" hidden="1" x14ac:dyDescent="0.25">
      <c r="A27" s="1">
        <v>460137</v>
      </c>
      <c r="B27" s="1" t="s">
        <v>25</v>
      </c>
      <c r="C27" s="1" t="s">
        <v>17</v>
      </c>
      <c r="D27" s="1" t="s">
        <v>18</v>
      </c>
      <c r="E27" s="1" t="s">
        <v>19</v>
      </c>
      <c r="F27" s="1" t="s">
        <v>20</v>
      </c>
      <c r="G27" s="1" t="s">
        <v>21</v>
      </c>
      <c r="H27" s="1" t="s">
        <v>22</v>
      </c>
      <c r="K27" s="1" t="s">
        <v>26</v>
      </c>
      <c r="L27" s="2">
        <v>0.03</v>
      </c>
      <c r="M27" s="2">
        <v>908525.2</v>
      </c>
      <c r="N27" s="2">
        <v>6247530.0999999996</v>
      </c>
      <c r="O27" s="2">
        <v>908520.8</v>
      </c>
      <c r="P27" s="2">
        <v>6247503.5999999996</v>
      </c>
      <c r="Q27">
        <f>VLOOKUP(M27*100&amp;"_"&amp;N27*100,noeuds!$A$2:$B$295,2,FALSE)</f>
        <v>25</v>
      </c>
      <c r="R27">
        <f>VLOOKUP(O27*100&amp;"_"&amp;P27*100,noeuds!$A$2:$B$295,2,FALSE)</f>
        <v>5</v>
      </c>
      <c r="S27" s="2">
        <v>1</v>
      </c>
      <c r="T27" s="2">
        <v>50</v>
      </c>
      <c r="U27" s="2"/>
      <c r="V27" s="2">
        <f>L27/T27*3600</f>
        <v>2.1599999999999997</v>
      </c>
      <c r="X27" t="str">
        <f>IF(H27&lt;&gt;"Sens inverse","&lt;edge from="""&amp;Q27&amp;""" id="""&amp;A27&amp;""" to="""&amp;R27&amp;""" numLanes="""&amp;S27&amp;""" speed="""&amp;T27&amp;""" /&gt;","&lt;edge from="""&amp;R27&amp;""" id="""&amp;A27&amp;""" to="""&amp;Q27&amp;""" numLanes="""&amp;S27&amp;""" speed="""&amp;T27&amp;""" /&gt;")</f>
        <v>&lt;edge from="25" id="460137" to="5" numLanes="1" speed="50" /&gt;</v>
      </c>
      <c r="Y27" t="str">
        <f t="shared" si="2"/>
        <v>&lt;edge from="5" id="1460137" to="25" numLanes="1" speed="50" /&gt;</v>
      </c>
    </row>
    <row r="28" spans="1:25" hidden="1" x14ac:dyDescent="0.25">
      <c r="A28" s="1">
        <v>122911</v>
      </c>
      <c r="B28" s="1" t="s">
        <v>27</v>
      </c>
      <c r="C28" s="1" t="s">
        <v>17</v>
      </c>
      <c r="D28" s="1" t="s">
        <v>18</v>
      </c>
      <c r="E28" s="1" t="s">
        <v>19</v>
      </c>
      <c r="F28" s="1" t="s">
        <v>20</v>
      </c>
      <c r="G28" s="1" t="s">
        <v>28</v>
      </c>
      <c r="H28" s="1" t="s">
        <v>29</v>
      </c>
      <c r="J28" s="1" t="s">
        <v>34</v>
      </c>
      <c r="K28" s="1" t="s">
        <v>24</v>
      </c>
      <c r="L28" s="2">
        <v>0.05</v>
      </c>
      <c r="M28" s="2">
        <v>908754</v>
      </c>
      <c r="N28" s="2">
        <v>6248494.5</v>
      </c>
      <c r="O28" s="2">
        <v>908715.9</v>
      </c>
      <c r="P28" s="2">
        <v>6248457.7999999998</v>
      </c>
      <c r="Q28">
        <f>VLOOKUP(M28*100&amp;"_"&amp;N28*100,noeuds!$A$2:$B$295,2,FALSE)</f>
        <v>26</v>
      </c>
      <c r="R28">
        <f>VLOOKUP(O28*100&amp;"_"&amp;P28*100,noeuds!$A$2:$B$295,2,FALSE)</f>
        <v>150</v>
      </c>
      <c r="S28" s="2">
        <v>1</v>
      </c>
      <c r="T28" s="2">
        <v>50</v>
      </c>
      <c r="U28" s="2"/>
      <c r="V28" s="2">
        <f>L28/T28*3600</f>
        <v>3.6</v>
      </c>
      <c r="X28" t="str">
        <f>IF(H28&lt;&gt;"Sens inverse","&lt;edge from="""&amp;Q28&amp;""" id="""&amp;A28&amp;""" to="""&amp;R28&amp;""" numLanes="""&amp;S28&amp;""" speed="""&amp;T28&amp;""" /&gt;","&lt;edge from="""&amp;R28&amp;""" id="""&amp;A28&amp;""" to="""&amp;Q28&amp;""" numLanes="""&amp;S28&amp;""" speed="""&amp;T28&amp;""" /&gt;")</f>
        <v>&lt;edge from="26" id="122911" to="150" numLanes="1" speed="50" /&gt;</v>
      </c>
      <c r="Y28" t="str">
        <f t="shared" si="2"/>
        <v/>
      </c>
    </row>
    <row r="29" spans="1:25" x14ac:dyDescent="0.25">
      <c r="A29" s="1">
        <v>234942</v>
      </c>
      <c r="B29" s="1" t="s">
        <v>16</v>
      </c>
      <c r="C29" s="1" t="s">
        <v>17</v>
      </c>
      <c r="D29" s="1" t="s">
        <v>18</v>
      </c>
      <c r="E29" s="1" t="s">
        <v>19</v>
      </c>
      <c r="F29" s="1" t="s">
        <v>20</v>
      </c>
      <c r="G29" s="1" t="s">
        <v>21</v>
      </c>
      <c r="H29" s="1" t="s">
        <v>22</v>
      </c>
      <c r="J29" s="1" t="s">
        <v>36</v>
      </c>
      <c r="K29" s="1" t="s">
        <v>24</v>
      </c>
      <c r="L29" s="2">
        <v>0.44</v>
      </c>
      <c r="M29" s="2">
        <v>908537</v>
      </c>
      <c r="N29" s="2">
        <v>6247262.9000000004</v>
      </c>
      <c r="O29" s="2">
        <v>908941.6</v>
      </c>
      <c r="P29" s="2">
        <v>6247353.5999999996</v>
      </c>
      <c r="Q29">
        <f>VLOOKUP(M29*100&amp;"_"&amp;N29*100,noeuds!$A$2:$B$295,2,FALSE)</f>
        <v>27</v>
      </c>
      <c r="R29">
        <f>VLOOKUP(O29*100&amp;"_"&amp;P29*100,noeuds!$A$2:$B$295,2,FALSE)</f>
        <v>264</v>
      </c>
      <c r="S29" s="2">
        <v>1</v>
      </c>
      <c r="T29" s="2">
        <v>40</v>
      </c>
      <c r="U29" s="4">
        <v>0.28000000000000003</v>
      </c>
      <c r="V29" s="2">
        <f>L29/T29*3600</f>
        <v>39.599999999999994</v>
      </c>
      <c r="X29" t="str">
        <f>IF(H29&lt;&gt;"Sens inverse","&lt;edge from="""&amp;Q29&amp;""" id="""&amp;A29&amp;""" to="""&amp;R29&amp;""" numLanes="""&amp;S29&amp;""" speed="""&amp;T29&amp;""" /&gt;","&lt;edge from="""&amp;R29&amp;""" id="""&amp;A29&amp;""" to="""&amp;Q29&amp;""" numLanes="""&amp;S29&amp;""" speed="""&amp;T29&amp;""" /&gt;")</f>
        <v>&lt;edge from="27" id="234942" to="264" numLanes="1" speed="40" /&gt;</v>
      </c>
      <c r="Y29" t="str">
        <f t="shared" si="2"/>
        <v>&lt;edge from="264" id="1234942" to="27" numLanes="1" speed="40" /&gt;</v>
      </c>
    </row>
    <row r="30" spans="1:25" hidden="1" x14ac:dyDescent="0.25">
      <c r="A30" s="1">
        <v>238715</v>
      </c>
      <c r="B30" s="1" t="s">
        <v>25</v>
      </c>
      <c r="C30" s="1" t="s">
        <v>17</v>
      </c>
      <c r="D30" s="1" t="s">
        <v>18</v>
      </c>
      <c r="E30" s="1" t="s">
        <v>19</v>
      </c>
      <c r="F30" s="1" t="s">
        <v>20</v>
      </c>
      <c r="G30" s="1" t="s">
        <v>21</v>
      </c>
      <c r="H30" s="1" t="s">
        <v>22</v>
      </c>
      <c r="J30" s="1" t="s">
        <v>40</v>
      </c>
      <c r="K30" s="1" t="s">
        <v>24</v>
      </c>
      <c r="L30" s="2">
        <v>0.34</v>
      </c>
      <c r="M30" s="2">
        <v>903111.1</v>
      </c>
      <c r="N30" s="2">
        <v>6245906.4000000004</v>
      </c>
      <c r="O30" s="2">
        <v>903445.5</v>
      </c>
      <c r="P30" s="2">
        <v>6245873.5</v>
      </c>
      <c r="Q30">
        <f>VLOOKUP(M30*100&amp;"_"&amp;N30*100,noeuds!$A$2:$B$295,2,FALSE)</f>
        <v>28</v>
      </c>
      <c r="R30">
        <f>VLOOKUP(O30*100&amp;"_"&amp;P30*100,noeuds!$A$2:$B$295,2,FALSE)</f>
        <v>29</v>
      </c>
      <c r="S30" s="2">
        <v>1</v>
      </c>
      <c r="T30" s="2">
        <v>50</v>
      </c>
      <c r="U30" s="2"/>
      <c r="V30" s="2">
        <f>L30/T30*3600</f>
        <v>24.48</v>
      </c>
      <c r="X30" t="str">
        <f>IF(H30&lt;&gt;"Sens inverse","&lt;edge from="""&amp;Q30&amp;""" id="""&amp;A30&amp;""" to="""&amp;R30&amp;""" numLanes="""&amp;S30&amp;""" speed="""&amp;T30&amp;""" /&gt;","&lt;edge from="""&amp;R30&amp;""" id="""&amp;A30&amp;""" to="""&amp;Q30&amp;""" numLanes="""&amp;S30&amp;""" speed="""&amp;T30&amp;""" /&gt;")</f>
        <v>&lt;edge from="28" id="238715" to="29" numLanes="1" speed="50" /&gt;</v>
      </c>
      <c r="Y30" t="str">
        <f t="shared" si="2"/>
        <v>&lt;edge from="29" id="1238715" to="28" numLanes="1" speed="50" /&gt;</v>
      </c>
    </row>
    <row r="31" spans="1:25" hidden="1" x14ac:dyDescent="0.25">
      <c r="A31" s="1">
        <v>405786</v>
      </c>
      <c r="B31" s="1" t="s">
        <v>25</v>
      </c>
      <c r="C31" s="1" t="s">
        <v>17</v>
      </c>
      <c r="D31" s="1" t="s">
        <v>18</v>
      </c>
      <c r="E31" s="1" t="s">
        <v>19</v>
      </c>
      <c r="F31" s="1" t="s">
        <v>20</v>
      </c>
      <c r="G31" s="1" t="s">
        <v>21</v>
      </c>
      <c r="H31" s="1" t="s">
        <v>22</v>
      </c>
      <c r="J31" s="1" t="s">
        <v>42</v>
      </c>
      <c r="K31" s="1" t="s">
        <v>43</v>
      </c>
      <c r="L31" s="2">
        <v>0.19</v>
      </c>
      <c r="M31" s="2">
        <v>903445.5</v>
      </c>
      <c r="N31" s="2">
        <v>6245873.5</v>
      </c>
      <c r="O31" s="2">
        <v>903617.9</v>
      </c>
      <c r="P31" s="2">
        <v>6245843</v>
      </c>
      <c r="Q31">
        <f>VLOOKUP(M31*100&amp;"_"&amp;N31*100,noeuds!$A$2:$B$295,2,FALSE)</f>
        <v>29</v>
      </c>
      <c r="R31">
        <f>VLOOKUP(O31*100&amp;"_"&amp;P31*100,noeuds!$A$2:$B$295,2,FALSE)</f>
        <v>238</v>
      </c>
      <c r="S31" s="2">
        <v>1</v>
      </c>
      <c r="T31" s="2">
        <v>50</v>
      </c>
      <c r="U31" s="2"/>
      <c r="V31" s="2">
        <f>L31/T31*3600</f>
        <v>13.68</v>
      </c>
      <c r="X31" t="str">
        <f>IF(H31&lt;&gt;"Sens inverse","&lt;edge from="""&amp;Q31&amp;""" id="""&amp;A31&amp;""" to="""&amp;R31&amp;""" numLanes="""&amp;S31&amp;""" speed="""&amp;T31&amp;""" /&gt;","&lt;edge from="""&amp;R31&amp;""" id="""&amp;A31&amp;""" to="""&amp;Q31&amp;""" numLanes="""&amp;S31&amp;""" speed="""&amp;T31&amp;""" /&gt;")</f>
        <v>&lt;edge from="29" id="405786" to="238" numLanes="1" speed="50" /&gt;</v>
      </c>
      <c r="Y31" t="str">
        <f t="shared" si="2"/>
        <v>&lt;edge from="238" id="1405786" to="29" numLanes="1" speed="50" /&gt;</v>
      </c>
    </row>
    <row r="32" spans="1:25" hidden="1" x14ac:dyDescent="0.25">
      <c r="A32" s="1">
        <v>305375</v>
      </c>
      <c r="B32" s="1" t="s">
        <v>27</v>
      </c>
      <c r="C32" s="1" t="s">
        <v>31</v>
      </c>
      <c r="D32" s="1" t="s">
        <v>26</v>
      </c>
      <c r="E32" s="1" t="s">
        <v>19</v>
      </c>
      <c r="F32" s="1" t="s">
        <v>20</v>
      </c>
      <c r="G32" s="1" t="s">
        <v>28</v>
      </c>
      <c r="H32" s="1" t="s">
        <v>22</v>
      </c>
      <c r="K32" s="1" t="s">
        <v>26</v>
      </c>
      <c r="L32" s="2">
        <v>0.15</v>
      </c>
      <c r="M32" s="2">
        <v>894976.5</v>
      </c>
      <c r="N32" s="2">
        <v>6246791.2000000002</v>
      </c>
      <c r="O32" s="2">
        <v>894940.3</v>
      </c>
      <c r="P32" s="2">
        <v>6246646.7000000002</v>
      </c>
      <c r="Q32">
        <f>VLOOKUP(M32*100&amp;"_"&amp;N32*100,noeuds!$A$2:$B$295,2,FALSE)</f>
        <v>30</v>
      </c>
      <c r="R32">
        <f>VLOOKUP(O32*100&amp;"_"&amp;P32*100,noeuds!$A$2:$B$295,2,FALSE)</f>
        <v>32</v>
      </c>
      <c r="S32" s="2">
        <v>2</v>
      </c>
      <c r="T32" s="2">
        <v>50</v>
      </c>
      <c r="U32" s="2"/>
      <c r="V32" s="2">
        <f>L32/T32*3600</f>
        <v>10.8</v>
      </c>
      <c r="X32" t="str">
        <f>IF(H32&lt;&gt;"Sens inverse","&lt;edge from="""&amp;Q32&amp;""" id="""&amp;A32&amp;""" to="""&amp;R32&amp;""" numLanes="""&amp;S32&amp;""" speed="""&amp;T32&amp;""" /&gt;","&lt;edge from="""&amp;R32&amp;""" id="""&amp;A32&amp;""" to="""&amp;Q32&amp;""" numLanes="""&amp;S32&amp;""" speed="""&amp;T32&amp;""" /&gt;")</f>
        <v>&lt;edge from="30" id="305375" to="32" numLanes="2" speed="50" /&gt;</v>
      </c>
      <c r="Y32" t="str">
        <f t="shared" si="2"/>
        <v>&lt;edge from="32" id="1305375" to="30" numLanes="2" speed="50" /&gt;</v>
      </c>
    </row>
    <row r="33" spans="1:25" hidden="1" x14ac:dyDescent="0.25">
      <c r="A33" s="1">
        <v>345923</v>
      </c>
      <c r="B33" s="1" t="s">
        <v>27</v>
      </c>
      <c r="C33" s="1" t="s">
        <v>31</v>
      </c>
      <c r="D33" s="1" t="s">
        <v>26</v>
      </c>
      <c r="E33" s="1" t="s">
        <v>19</v>
      </c>
      <c r="F33" s="1" t="s">
        <v>20</v>
      </c>
      <c r="G33" s="1" t="s">
        <v>28</v>
      </c>
      <c r="H33" s="1" t="s">
        <v>22</v>
      </c>
      <c r="J33" s="1" t="s">
        <v>44</v>
      </c>
      <c r="K33" s="1" t="s">
        <v>24</v>
      </c>
      <c r="L33" s="2">
        <v>0.37</v>
      </c>
      <c r="M33" s="2">
        <v>901066.9</v>
      </c>
      <c r="N33" s="2">
        <v>6247731.0999999996</v>
      </c>
      <c r="O33" s="2">
        <v>901285.8</v>
      </c>
      <c r="P33" s="2">
        <v>6247437.9000000004</v>
      </c>
      <c r="Q33">
        <f>VLOOKUP(M33*100&amp;"_"&amp;N33*100,noeuds!$A$2:$B$295,2,FALSE)</f>
        <v>31</v>
      </c>
      <c r="R33">
        <f>VLOOKUP(O33*100&amp;"_"&amp;P33*100,noeuds!$A$2:$B$295,2,FALSE)</f>
        <v>227</v>
      </c>
      <c r="S33" s="2">
        <v>2</v>
      </c>
      <c r="T33" s="2">
        <v>50</v>
      </c>
      <c r="U33" s="2"/>
      <c r="V33" s="2">
        <f>L33/T33*3600</f>
        <v>26.64</v>
      </c>
      <c r="X33" t="str">
        <f>IF(H33&lt;&gt;"Sens inverse","&lt;edge from="""&amp;Q33&amp;""" id="""&amp;A33&amp;""" to="""&amp;R33&amp;""" numLanes="""&amp;S33&amp;""" speed="""&amp;T33&amp;""" /&gt;","&lt;edge from="""&amp;R33&amp;""" id="""&amp;A33&amp;""" to="""&amp;Q33&amp;""" numLanes="""&amp;S33&amp;""" speed="""&amp;T33&amp;""" /&gt;")</f>
        <v>&lt;edge from="31" id="345923" to="227" numLanes="2" speed="50" /&gt;</v>
      </c>
      <c r="Y33" t="str">
        <f t="shared" si="2"/>
        <v>&lt;edge from="227" id="1345923" to="31" numLanes="2" speed="50" /&gt;</v>
      </c>
    </row>
    <row r="34" spans="1:25" x14ac:dyDescent="0.25">
      <c r="A34" s="1">
        <v>636021</v>
      </c>
      <c r="B34" s="1" t="s">
        <v>25</v>
      </c>
      <c r="C34" s="1" t="s">
        <v>17</v>
      </c>
      <c r="D34" s="1" t="s">
        <v>45</v>
      </c>
      <c r="E34" s="1" t="s">
        <v>19</v>
      </c>
      <c r="F34" s="1" t="s">
        <v>20</v>
      </c>
      <c r="G34" s="1" t="s">
        <v>21</v>
      </c>
      <c r="H34" s="1" t="s">
        <v>22</v>
      </c>
      <c r="J34" s="1" t="s">
        <v>36</v>
      </c>
      <c r="K34" s="1" t="s">
        <v>24</v>
      </c>
      <c r="L34" s="2">
        <v>0.26</v>
      </c>
      <c r="M34" s="2">
        <v>894940.3</v>
      </c>
      <c r="N34" s="2">
        <v>6246646.7000000002</v>
      </c>
      <c r="O34" s="2">
        <v>895185.3</v>
      </c>
      <c r="P34" s="2">
        <v>6246559.7000000002</v>
      </c>
      <c r="Q34">
        <f>VLOOKUP(M34*100&amp;"_"&amp;N34*100,noeuds!$A$2:$B$295,2,FALSE)</f>
        <v>32</v>
      </c>
      <c r="R34">
        <f>VLOOKUP(O34*100&amp;"_"&amp;P34*100,noeuds!$A$2:$B$295,2,FALSE)</f>
        <v>158</v>
      </c>
      <c r="S34" s="2">
        <v>2</v>
      </c>
      <c r="T34" s="2">
        <v>50</v>
      </c>
      <c r="U34" s="4">
        <v>0.28000000000000003</v>
      </c>
      <c r="V34" s="2">
        <f>L34/T34*3600</f>
        <v>18.72</v>
      </c>
      <c r="X34" t="str">
        <f>IF(H34&lt;&gt;"Sens inverse","&lt;edge from="""&amp;Q34&amp;""" id="""&amp;A34&amp;""" to="""&amp;R34&amp;""" numLanes="""&amp;S34&amp;""" speed="""&amp;T34&amp;""" /&gt;","&lt;edge from="""&amp;R34&amp;""" id="""&amp;A34&amp;""" to="""&amp;Q34&amp;""" numLanes="""&amp;S34&amp;""" speed="""&amp;T34&amp;""" /&gt;")</f>
        <v>&lt;edge from="32" id="636021" to="158" numLanes="2" speed="50" /&gt;</v>
      </c>
      <c r="Y34" t="str">
        <f t="shared" si="2"/>
        <v>&lt;edge from="158" id="1636021" to="32" numLanes="2" speed="50" /&gt;</v>
      </c>
    </row>
    <row r="35" spans="1:25" hidden="1" x14ac:dyDescent="0.25">
      <c r="A35" s="1">
        <v>269951</v>
      </c>
      <c r="B35" s="1" t="s">
        <v>16</v>
      </c>
      <c r="C35" s="1" t="s">
        <v>17</v>
      </c>
      <c r="D35" s="1" t="s">
        <v>18</v>
      </c>
      <c r="E35" s="1" t="s">
        <v>19</v>
      </c>
      <c r="F35" s="1" t="s">
        <v>20</v>
      </c>
      <c r="G35" s="1" t="s">
        <v>21</v>
      </c>
      <c r="H35" s="1" t="s">
        <v>22</v>
      </c>
      <c r="K35" s="1" t="s">
        <v>26</v>
      </c>
      <c r="L35" s="2">
        <v>0.28999999999999998</v>
      </c>
      <c r="M35" s="2">
        <v>897224.1</v>
      </c>
      <c r="N35" s="2">
        <v>6246327.4000000004</v>
      </c>
      <c r="O35" s="2">
        <v>897262.2</v>
      </c>
      <c r="P35" s="2">
        <v>6246041.5999999996</v>
      </c>
      <c r="Q35">
        <f>VLOOKUP(M35*100&amp;"_"&amp;N35*100,noeuds!$A$2:$B$295,2,FALSE)</f>
        <v>33</v>
      </c>
      <c r="R35">
        <f>VLOOKUP(O35*100&amp;"_"&amp;P35*100,noeuds!$A$2:$B$295,2,FALSE)</f>
        <v>94</v>
      </c>
      <c r="S35" s="2">
        <v>1</v>
      </c>
      <c r="T35" s="2">
        <v>40</v>
      </c>
      <c r="U35" s="2"/>
      <c r="V35" s="2">
        <f>L35/T35*3600</f>
        <v>26.099999999999998</v>
      </c>
      <c r="X35" t="str">
        <f>IF(H35&lt;&gt;"Sens inverse","&lt;edge from="""&amp;Q35&amp;""" id="""&amp;A35&amp;""" to="""&amp;R35&amp;""" numLanes="""&amp;S35&amp;""" speed="""&amp;T35&amp;""" /&gt;","&lt;edge from="""&amp;R35&amp;""" id="""&amp;A35&amp;""" to="""&amp;Q35&amp;""" numLanes="""&amp;S35&amp;""" speed="""&amp;T35&amp;""" /&gt;")</f>
        <v>&lt;edge from="33" id="269951" to="94" numLanes="1" speed="40" /&gt;</v>
      </c>
      <c r="Y35" t="str">
        <f t="shared" si="2"/>
        <v>&lt;edge from="94" id="1269951" to="33" numLanes="1" speed="40" /&gt;</v>
      </c>
    </row>
    <row r="36" spans="1:25" hidden="1" x14ac:dyDescent="0.25">
      <c r="A36" s="1">
        <v>404305</v>
      </c>
      <c r="B36" s="1" t="s">
        <v>16</v>
      </c>
      <c r="C36" s="1" t="s">
        <v>17</v>
      </c>
      <c r="D36" s="1" t="s">
        <v>18</v>
      </c>
      <c r="E36" s="1" t="s">
        <v>19</v>
      </c>
      <c r="F36" s="1" t="s">
        <v>20</v>
      </c>
      <c r="G36" s="1" t="s">
        <v>21</v>
      </c>
      <c r="H36" s="1" t="s">
        <v>22</v>
      </c>
      <c r="K36" s="1" t="s">
        <v>26</v>
      </c>
      <c r="L36" s="2">
        <v>0.17</v>
      </c>
      <c r="M36" s="2">
        <v>903294.7</v>
      </c>
      <c r="N36" s="2">
        <v>6248809.7000000002</v>
      </c>
      <c r="O36" s="2">
        <v>903461.7</v>
      </c>
      <c r="P36" s="2">
        <v>6248801.5999999996</v>
      </c>
      <c r="Q36">
        <f>VLOOKUP(M36*100&amp;"_"&amp;N36*100,noeuds!$A$2:$B$295,2,FALSE)</f>
        <v>34</v>
      </c>
      <c r="R36">
        <f>VLOOKUP(O36*100&amp;"_"&amp;P36*100,noeuds!$A$2:$B$295,2,FALSE)</f>
        <v>215</v>
      </c>
      <c r="S36" s="2">
        <v>1</v>
      </c>
      <c r="T36" s="2">
        <v>40</v>
      </c>
      <c r="U36" s="2"/>
      <c r="V36" s="2">
        <f>L36/T36*3600</f>
        <v>15.3</v>
      </c>
      <c r="X36" t="str">
        <f>IF(H36&lt;&gt;"Sens inverse","&lt;edge from="""&amp;Q36&amp;""" id="""&amp;A36&amp;""" to="""&amp;R36&amp;""" numLanes="""&amp;S36&amp;""" speed="""&amp;T36&amp;""" /&gt;","&lt;edge from="""&amp;R36&amp;""" id="""&amp;A36&amp;""" to="""&amp;Q36&amp;""" numLanes="""&amp;S36&amp;""" speed="""&amp;T36&amp;""" /&gt;")</f>
        <v>&lt;edge from="34" id="404305" to="215" numLanes="1" speed="40" /&gt;</v>
      </c>
      <c r="Y36" t="str">
        <f t="shared" si="2"/>
        <v>&lt;edge from="215" id="1404305" to="34" numLanes="1" speed="40" /&gt;</v>
      </c>
    </row>
    <row r="37" spans="1:25" hidden="1" x14ac:dyDescent="0.25">
      <c r="A37" s="1">
        <v>7731</v>
      </c>
      <c r="B37" s="1" t="s">
        <v>25</v>
      </c>
      <c r="C37" s="1" t="s">
        <v>17</v>
      </c>
      <c r="D37" s="1" t="s">
        <v>18</v>
      </c>
      <c r="E37" s="1" t="s">
        <v>19</v>
      </c>
      <c r="F37" s="1" t="s">
        <v>20</v>
      </c>
      <c r="G37" s="1" t="s">
        <v>21</v>
      </c>
      <c r="H37" s="1" t="s">
        <v>29</v>
      </c>
      <c r="K37" s="1" t="s">
        <v>26</v>
      </c>
      <c r="L37" s="2">
        <v>0.21</v>
      </c>
      <c r="M37" s="2">
        <v>894310</v>
      </c>
      <c r="N37" s="2">
        <v>6245599</v>
      </c>
      <c r="O37" s="2">
        <v>894225.3</v>
      </c>
      <c r="P37" s="2">
        <v>6245785.7999999998</v>
      </c>
      <c r="Q37">
        <f>VLOOKUP(M37*100&amp;"_"&amp;N37*100,noeuds!$A$2:$B$295,2,FALSE)</f>
        <v>35</v>
      </c>
      <c r="R37">
        <f>VLOOKUP(O37*100&amp;"_"&amp;P37*100,noeuds!$A$2:$B$295,2,FALSE)</f>
        <v>265</v>
      </c>
      <c r="S37" s="2">
        <v>1</v>
      </c>
      <c r="T37" s="2">
        <v>50</v>
      </c>
      <c r="U37" s="2"/>
      <c r="V37" s="2">
        <f>L37/T37*3600</f>
        <v>15.12</v>
      </c>
      <c r="X37" t="str">
        <f>IF(H37&lt;&gt;"Sens inverse","&lt;edge from="""&amp;Q37&amp;""" id="""&amp;A37&amp;""" to="""&amp;R37&amp;""" numLanes="""&amp;S37&amp;""" speed="""&amp;T37&amp;""" /&gt;","&lt;edge from="""&amp;R37&amp;""" id="""&amp;A37&amp;""" to="""&amp;Q37&amp;""" numLanes="""&amp;S37&amp;""" speed="""&amp;T37&amp;""" /&gt;")</f>
        <v>&lt;edge from="35" id="7731" to="265" numLanes="1" speed="50" /&gt;</v>
      </c>
      <c r="Y37" t="str">
        <f t="shared" si="2"/>
        <v/>
      </c>
    </row>
    <row r="38" spans="1:25" hidden="1" x14ac:dyDescent="0.25">
      <c r="A38" s="1">
        <v>214586</v>
      </c>
      <c r="B38" s="1" t="s">
        <v>25</v>
      </c>
      <c r="C38" s="1" t="s">
        <v>17</v>
      </c>
      <c r="D38" s="1" t="s">
        <v>39</v>
      </c>
      <c r="E38" s="1" t="s">
        <v>19</v>
      </c>
      <c r="F38" s="1" t="s">
        <v>20</v>
      </c>
      <c r="G38" s="1" t="s">
        <v>21</v>
      </c>
      <c r="H38" s="1" t="s">
        <v>22</v>
      </c>
      <c r="J38" s="1" t="s">
        <v>46</v>
      </c>
      <c r="K38" s="1" t="s">
        <v>24</v>
      </c>
      <c r="L38" s="2">
        <v>0.02</v>
      </c>
      <c r="M38" s="2">
        <v>908412.1</v>
      </c>
      <c r="N38" s="2">
        <v>6246747.7999999998</v>
      </c>
      <c r="O38" s="2">
        <v>908388.1</v>
      </c>
      <c r="P38" s="2">
        <v>6246742.5999999996</v>
      </c>
      <c r="Q38">
        <f>VLOOKUP(M38*100&amp;"_"&amp;N38*100,noeuds!$A$2:$B$295,2,FALSE)</f>
        <v>36</v>
      </c>
      <c r="R38">
        <f>VLOOKUP(O38*100&amp;"_"&amp;P38*100,noeuds!$A$2:$B$295,2,FALSE)</f>
        <v>235</v>
      </c>
      <c r="S38" s="2">
        <v>1</v>
      </c>
      <c r="T38" s="2">
        <v>50</v>
      </c>
      <c r="U38" s="2"/>
      <c r="V38" s="2">
        <f>L38/T38*3600</f>
        <v>1.4400000000000002</v>
      </c>
      <c r="X38" t="str">
        <f>IF(H38&lt;&gt;"Sens inverse","&lt;edge from="""&amp;Q38&amp;""" id="""&amp;A38&amp;""" to="""&amp;R38&amp;""" numLanes="""&amp;S38&amp;""" speed="""&amp;T38&amp;""" /&gt;","&lt;edge from="""&amp;R38&amp;""" id="""&amp;A38&amp;""" to="""&amp;Q38&amp;""" numLanes="""&amp;S38&amp;""" speed="""&amp;T38&amp;""" /&gt;")</f>
        <v>&lt;edge from="36" id="214586" to="235" numLanes="1" speed="50" /&gt;</v>
      </c>
      <c r="Y38" t="str">
        <f t="shared" si="2"/>
        <v>&lt;edge from="235" id="1214586" to="36" numLanes="1" speed="50" /&gt;</v>
      </c>
    </row>
    <row r="39" spans="1:25" hidden="1" x14ac:dyDescent="0.25">
      <c r="A39" s="1">
        <v>592213</v>
      </c>
      <c r="B39" s="1" t="s">
        <v>27</v>
      </c>
      <c r="C39" s="1" t="s">
        <v>31</v>
      </c>
      <c r="D39" s="1" t="s">
        <v>26</v>
      </c>
      <c r="E39" s="1" t="s">
        <v>19</v>
      </c>
      <c r="F39" s="1" t="s">
        <v>20</v>
      </c>
      <c r="G39" s="1" t="s">
        <v>28</v>
      </c>
      <c r="H39" s="1" t="s">
        <v>22</v>
      </c>
      <c r="J39" s="1" t="s">
        <v>47</v>
      </c>
      <c r="K39" s="1" t="s">
        <v>24</v>
      </c>
      <c r="L39" s="2">
        <v>0.13</v>
      </c>
      <c r="M39" s="2">
        <v>904142.5</v>
      </c>
      <c r="N39" s="2">
        <v>6246329.9000000004</v>
      </c>
      <c r="O39" s="2">
        <v>904141</v>
      </c>
      <c r="P39" s="2">
        <v>6246203</v>
      </c>
      <c r="Q39">
        <f>VLOOKUP(M39*100&amp;"_"&amp;N39*100,noeuds!$A$2:$B$295,2,FALSE)</f>
        <v>37</v>
      </c>
      <c r="R39">
        <f>VLOOKUP(O39*100&amp;"_"&amp;P39*100,noeuds!$A$2:$B$295,2,FALSE)</f>
        <v>266</v>
      </c>
      <c r="S39" s="2">
        <v>2</v>
      </c>
      <c r="T39" s="2">
        <v>50</v>
      </c>
      <c r="U39" s="2"/>
      <c r="V39" s="2">
        <f>L39/T39*3600</f>
        <v>9.36</v>
      </c>
      <c r="X39" t="str">
        <f>IF(H39&lt;&gt;"Sens inverse","&lt;edge from="""&amp;Q39&amp;""" id="""&amp;A39&amp;""" to="""&amp;R39&amp;""" numLanes="""&amp;S39&amp;""" speed="""&amp;T39&amp;""" /&gt;","&lt;edge from="""&amp;R39&amp;""" id="""&amp;A39&amp;""" to="""&amp;Q39&amp;""" numLanes="""&amp;S39&amp;""" speed="""&amp;T39&amp;""" /&gt;")</f>
        <v>&lt;edge from="37" id="592213" to="266" numLanes="2" speed="50" /&gt;</v>
      </c>
      <c r="Y39" t="str">
        <f t="shared" si="2"/>
        <v>&lt;edge from="266" id="1592213" to="37" numLanes="2" speed="50" /&gt;</v>
      </c>
    </row>
    <row r="40" spans="1:25" hidden="1" x14ac:dyDescent="0.25">
      <c r="A40" s="1">
        <v>588886</v>
      </c>
      <c r="B40" s="1" t="s">
        <v>30</v>
      </c>
      <c r="C40" s="1" t="s">
        <v>31</v>
      </c>
      <c r="D40" s="1" t="s">
        <v>26</v>
      </c>
      <c r="E40" s="1" t="s">
        <v>19</v>
      </c>
      <c r="F40" s="1" t="s">
        <v>20</v>
      </c>
      <c r="G40" s="1" t="s">
        <v>28</v>
      </c>
      <c r="H40" s="1" t="s">
        <v>22</v>
      </c>
      <c r="J40" s="1" t="s">
        <v>32</v>
      </c>
      <c r="K40" s="1" t="s">
        <v>33</v>
      </c>
      <c r="L40" s="2">
        <v>0.34</v>
      </c>
      <c r="M40" s="2">
        <v>894786.4</v>
      </c>
      <c r="N40" s="2">
        <v>6245616.5</v>
      </c>
      <c r="O40" s="2">
        <v>895115.1</v>
      </c>
      <c r="P40" s="2">
        <v>6245708</v>
      </c>
      <c r="Q40">
        <f>VLOOKUP(M40*100&amp;"_"&amp;N40*100,noeuds!$A$2:$B$295,2,FALSE)</f>
        <v>130</v>
      </c>
      <c r="R40">
        <f>VLOOKUP(O40*100&amp;"_"&amp;P40*100,noeuds!$A$2:$B$295,2,FALSE)</f>
        <v>137</v>
      </c>
      <c r="S40" s="3">
        <v>2</v>
      </c>
      <c r="T40" s="2">
        <v>90</v>
      </c>
      <c r="U40" s="2">
        <v>1.39</v>
      </c>
      <c r="V40" s="2">
        <f>L40/T40*3600</f>
        <v>13.6</v>
      </c>
      <c r="X40" t="str">
        <f>IF(H40&lt;&gt;"Sens inverse","&lt;edge from="""&amp;Q40&amp;""" id="""&amp;A40&amp;""" to="""&amp;R40&amp;""" numLanes="""&amp;S40&amp;""" speed="""&amp;T40&amp;""" /&gt;","&lt;edge from="""&amp;R40&amp;""" id="""&amp;A40&amp;""" to="""&amp;Q40&amp;""" numLanes="""&amp;S40&amp;""" speed="""&amp;T40&amp;""" /&gt;")</f>
        <v>&lt;edge from="130" id="588886" to="137" numLanes="2" speed="90" /&gt;</v>
      </c>
      <c r="Y40" t="str">
        <f t="shared" si="2"/>
        <v>&lt;edge from="137" id="1588886" to="130" numLanes="2" speed="90" /&gt;</v>
      </c>
    </row>
    <row r="41" spans="1:25" hidden="1" x14ac:dyDescent="0.25">
      <c r="A41" s="1">
        <v>309900</v>
      </c>
      <c r="B41" s="1" t="s">
        <v>27</v>
      </c>
      <c r="C41" s="1" t="s">
        <v>17</v>
      </c>
      <c r="D41" s="1" t="s">
        <v>18</v>
      </c>
      <c r="E41" s="1" t="s">
        <v>19</v>
      </c>
      <c r="F41" s="1" t="s">
        <v>20</v>
      </c>
      <c r="G41" s="1" t="s">
        <v>28</v>
      </c>
      <c r="H41" s="1" t="s">
        <v>22</v>
      </c>
      <c r="J41" s="1" t="s">
        <v>34</v>
      </c>
      <c r="K41" s="1" t="s">
        <v>24</v>
      </c>
      <c r="L41" s="2">
        <v>0.05</v>
      </c>
      <c r="M41" s="2">
        <v>908762.5</v>
      </c>
      <c r="N41" s="2">
        <v>6248366</v>
      </c>
      <c r="O41" s="2">
        <v>908752.8</v>
      </c>
      <c r="P41" s="2">
        <v>6248313.7999999998</v>
      </c>
      <c r="Q41">
        <f>VLOOKUP(M41*100&amp;"_"&amp;N41*100,noeuds!$A$2:$B$295,2,FALSE)</f>
        <v>10</v>
      </c>
      <c r="R41">
        <f>VLOOKUP(O41*100&amp;"_"&amp;P41*100,noeuds!$A$2:$B$295,2,FALSE)</f>
        <v>70</v>
      </c>
      <c r="S41" s="2">
        <v>1</v>
      </c>
      <c r="T41" s="2">
        <v>50</v>
      </c>
      <c r="U41" s="2"/>
      <c r="V41" s="2">
        <f>L41/T41*3600</f>
        <v>3.6</v>
      </c>
      <c r="X41" t="str">
        <f>IF(H41&lt;&gt;"Sens inverse","&lt;edge from="""&amp;Q41&amp;""" id="""&amp;A41&amp;""" to="""&amp;R41&amp;""" numLanes="""&amp;S41&amp;""" speed="""&amp;T41&amp;""" /&gt;","&lt;edge from="""&amp;R41&amp;""" id="""&amp;A41&amp;""" to="""&amp;Q41&amp;""" numLanes="""&amp;S41&amp;""" speed="""&amp;T41&amp;""" /&gt;")</f>
        <v>&lt;edge from="10" id="309900" to="70" numLanes="1" speed="50" /&gt;</v>
      </c>
      <c r="Y41" t="str">
        <f t="shared" si="2"/>
        <v>&lt;edge from="70" id="1309900" to="10" numLanes="1" speed="50" /&gt;</v>
      </c>
    </row>
    <row r="42" spans="1:25" hidden="1" x14ac:dyDescent="0.25">
      <c r="A42" s="1">
        <v>573393</v>
      </c>
      <c r="B42" s="1" t="s">
        <v>27</v>
      </c>
      <c r="C42" s="1" t="s">
        <v>31</v>
      </c>
      <c r="D42" s="1" t="s">
        <v>26</v>
      </c>
      <c r="E42" s="1" t="s">
        <v>19</v>
      </c>
      <c r="F42" s="1" t="s">
        <v>20</v>
      </c>
      <c r="G42" s="1" t="s">
        <v>28</v>
      </c>
      <c r="H42" s="1" t="s">
        <v>22</v>
      </c>
      <c r="J42" s="1" t="s">
        <v>44</v>
      </c>
      <c r="K42" s="1" t="s">
        <v>24</v>
      </c>
      <c r="L42" s="2">
        <v>0.61</v>
      </c>
      <c r="M42" s="2">
        <v>900125.9</v>
      </c>
      <c r="N42" s="2">
        <v>6248820.7000000002</v>
      </c>
      <c r="O42" s="2">
        <v>900479</v>
      </c>
      <c r="P42" s="2">
        <v>6248330.4000000004</v>
      </c>
      <c r="Q42">
        <f>VLOOKUP(M42*100&amp;"_"&amp;N42*100,noeuds!$A$2:$B$295,2,FALSE)</f>
        <v>38</v>
      </c>
      <c r="R42">
        <f>VLOOKUP(O42*100&amp;"_"&amp;P42*100,noeuds!$A$2:$B$295,2,FALSE)</f>
        <v>134</v>
      </c>
      <c r="S42" s="2">
        <v>2</v>
      </c>
      <c r="T42" s="2">
        <v>50</v>
      </c>
      <c r="U42" s="2"/>
      <c r="V42" s="2">
        <f>L42/T42*3600</f>
        <v>43.919999999999995</v>
      </c>
      <c r="X42" t="str">
        <f>IF(H42&lt;&gt;"Sens inverse","&lt;edge from="""&amp;Q42&amp;""" id="""&amp;A42&amp;""" to="""&amp;R42&amp;""" numLanes="""&amp;S42&amp;""" speed="""&amp;T42&amp;""" /&gt;","&lt;edge from="""&amp;R42&amp;""" id="""&amp;A42&amp;""" to="""&amp;Q42&amp;""" numLanes="""&amp;S42&amp;""" speed="""&amp;T42&amp;""" /&gt;")</f>
        <v>&lt;edge from="38" id="573393" to="134" numLanes="2" speed="50" /&gt;</v>
      </c>
      <c r="Y42" t="str">
        <f t="shared" si="2"/>
        <v>&lt;edge from="134" id="1573393" to="38" numLanes="2" speed="50" /&gt;</v>
      </c>
    </row>
    <row r="43" spans="1:25" hidden="1" x14ac:dyDescent="0.25">
      <c r="A43" s="1">
        <v>197976</v>
      </c>
      <c r="B43" s="1" t="s">
        <v>25</v>
      </c>
      <c r="C43" s="1" t="s">
        <v>31</v>
      </c>
      <c r="D43" s="1" t="s">
        <v>26</v>
      </c>
      <c r="E43" s="1" t="s">
        <v>19</v>
      </c>
      <c r="F43" s="1" t="s">
        <v>20</v>
      </c>
      <c r="G43" s="1" t="s">
        <v>21</v>
      </c>
      <c r="H43" s="1" t="s">
        <v>22</v>
      </c>
      <c r="K43" s="1" t="s">
        <v>26</v>
      </c>
      <c r="L43" s="2">
        <v>0.19</v>
      </c>
      <c r="M43" s="2">
        <v>894355.8</v>
      </c>
      <c r="N43" s="2">
        <v>6245580.4000000004</v>
      </c>
      <c r="O43" s="2">
        <v>894542.1</v>
      </c>
      <c r="P43" s="2">
        <v>6245566.2999999998</v>
      </c>
      <c r="Q43">
        <f>VLOOKUP(M43*100&amp;"_"&amp;N43*100,noeuds!$A$2:$B$295,2,FALSE)</f>
        <v>39</v>
      </c>
      <c r="R43">
        <f>VLOOKUP(O43*100&amp;"_"&amp;P43*100,noeuds!$A$2:$B$295,2,FALSE)</f>
        <v>144</v>
      </c>
      <c r="S43" s="2">
        <v>2</v>
      </c>
      <c r="T43" s="2">
        <v>50</v>
      </c>
      <c r="U43" s="2"/>
      <c r="V43" s="2">
        <f>L43/T43*3600</f>
        <v>13.68</v>
      </c>
      <c r="X43" t="str">
        <f>IF(H43&lt;&gt;"Sens inverse","&lt;edge from="""&amp;Q43&amp;""" id="""&amp;A43&amp;""" to="""&amp;R43&amp;""" numLanes="""&amp;S43&amp;""" speed="""&amp;T43&amp;""" /&gt;","&lt;edge from="""&amp;R43&amp;""" id="""&amp;A43&amp;""" to="""&amp;Q43&amp;""" numLanes="""&amp;S43&amp;""" speed="""&amp;T43&amp;""" /&gt;")</f>
        <v>&lt;edge from="39" id="197976" to="144" numLanes="2" speed="50" /&gt;</v>
      </c>
      <c r="Y43" t="str">
        <f t="shared" si="2"/>
        <v>&lt;edge from="144" id="1197976" to="39" numLanes="2" speed="50" /&gt;</v>
      </c>
    </row>
    <row r="44" spans="1:25" hidden="1" x14ac:dyDescent="0.25">
      <c r="A44" s="1">
        <v>363032</v>
      </c>
      <c r="B44" s="1" t="s">
        <v>25</v>
      </c>
      <c r="C44" s="1" t="s">
        <v>17</v>
      </c>
      <c r="D44" s="1" t="s">
        <v>18</v>
      </c>
      <c r="E44" s="1" t="s">
        <v>19</v>
      </c>
      <c r="F44" s="1" t="s">
        <v>20</v>
      </c>
      <c r="G44" s="1" t="s">
        <v>21</v>
      </c>
      <c r="H44" s="1" t="s">
        <v>22</v>
      </c>
      <c r="J44" s="1" t="s">
        <v>40</v>
      </c>
      <c r="K44" s="1" t="s">
        <v>24</v>
      </c>
      <c r="L44" s="2">
        <v>0.04</v>
      </c>
      <c r="M44" s="2">
        <v>898313.2</v>
      </c>
      <c r="N44" s="2">
        <v>6246013.4000000004</v>
      </c>
      <c r="O44" s="2">
        <v>898274.8</v>
      </c>
      <c r="P44" s="2">
        <v>6245995.4000000004</v>
      </c>
      <c r="Q44">
        <f>VLOOKUP(M44*100&amp;"_"&amp;N44*100,noeuds!$A$2:$B$295,2,FALSE)</f>
        <v>40</v>
      </c>
      <c r="R44">
        <f>VLOOKUP(O44*100&amp;"_"&amp;P44*100,noeuds!$A$2:$B$295,2,FALSE)</f>
        <v>189</v>
      </c>
      <c r="S44" s="2">
        <v>1</v>
      </c>
      <c r="T44" s="2">
        <v>50</v>
      </c>
      <c r="U44" s="2"/>
      <c r="V44" s="2">
        <f>L44/T44*3600</f>
        <v>2.8800000000000003</v>
      </c>
      <c r="X44" t="str">
        <f>IF(H44&lt;&gt;"Sens inverse","&lt;edge from="""&amp;Q44&amp;""" id="""&amp;A44&amp;""" to="""&amp;R44&amp;""" numLanes="""&amp;S44&amp;""" speed="""&amp;T44&amp;""" /&gt;","&lt;edge from="""&amp;R44&amp;""" id="""&amp;A44&amp;""" to="""&amp;Q44&amp;""" numLanes="""&amp;S44&amp;""" speed="""&amp;T44&amp;""" /&gt;")</f>
        <v>&lt;edge from="40" id="363032" to="189" numLanes="1" speed="50" /&gt;</v>
      </c>
      <c r="Y44" t="str">
        <f t="shared" si="2"/>
        <v>&lt;edge from="189" id="1363032" to="40" numLanes="1" speed="50" /&gt;</v>
      </c>
    </row>
    <row r="45" spans="1:25" hidden="1" x14ac:dyDescent="0.25">
      <c r="A45" s="1">
        <v>367830</v>
      </c>
      <c r="B45" s="1" t="s">
        <v>25</v>
      </c>
      <c r="C45" s="1" t="s">
        <v>31</v>
      </c>
      <c r="D45" s="1" t="s">
        <v>26</v>
      </c>
      <c r="E45" s="1" t="s">
        <v>19</v>
      </c>
      <c r="F45" s="1" t="s">
        <v>20</v>
      </c>
      <c r="G45" s="1" t="s">
        <v>21</v>
      </c>
      <c r="H45" s="1" t="s">
        <v>22</v>
      </c>
      <c r="J45" s="1" t="s">
        <v>23</v>
      </c>
      <c r="K45" s="1" t="s">
        <v>24</v>
      </c>
      <c r="L45" s="2">
        <v>0.08</v>
      </c>
      <c r="M45" s="2">
        <v>901432.2</v>
      </c>
      <c r="N45" s="2">
        <v>6247118.9000000004</v>
      </c>
      <c r="O45" s="2">
        <v>901382.9</v>
      </c>
      <c r="P45" s="2">
        <v>6247053.5999999996</v>
      </c>
      <c r="Q45">
        <f>VLOOKUP(M45*100&amp;"_"&amp;N45*100,noeuds!$A$2:$B$295,2,FALSE)</f>
        <v>41</v>
      </c>
      <c r="R45">
        <f>VLOOKUP(O45*100&amp;"_"&amp;P45*100,noeuds!$A$2:$B$295,2,FALSE)</f>
        <v>237</v>
      </c>
      <c r="S45" s="2">
        <v>2</v>
      </c>
      <c r="T45" s="2">
        <v>50</v>
      </c>
      <c r="U45" s="2"/>
      <c r="V45" s="2">
        <f>L45/T45*3600</f>
        <v>5.7600000000000007</v>
      </c>
      <c r="X45" t="str">
        <f>IF(H45&lt;&gt;"Sens inverse","&lt;edge from="""&amp;Q45&amp;""" id="""&amp;A45&amp;""" to="""&amp;R45&amp;""" numLanes="""&amp;S45&amp;""" speed="""&amp;T45&amp;""" /&gt;","&lt;edge from="""&amp;R45&amp;""" id="""&amp;A45&amp;""" to="""&amp;Q45&amp;""" numLanes="""&amp;S45&amp;""" speed="""&amp;T45&amp;""" /&gt;")</f>
        <v>&lt;edge from="41" id="367830" to="237" numLanes="2" speed="50" /&gt;</v>
      </c>
      <c r="Y45" t="str">
        <f t="shared" si="2"/>
        <v>&lt;edge from="237" id="1367830" to="41" numLanes="2" speed="50" /&gt;</v>
      </c>
    </row>
    <row r="46" spans="1:25" hidden="1" x14ac:dyDescent="0.25">
      <c r="A46" s="1">
        <v>60821</v>
      </c>
      <c r="B46" s="1" t="s">
        <v>16</v>
      </c>
      <c r="C46" s="1" t="s">
        <v>17</v>
      </c>
      <c r="D46" s="1" t="s">
        <v>18</v>
      </c>
      <c r="E46" s="1" t="s">
        <v>19</v>
      </c>
      <c r="F46" s="1" t="s">
        <v>20</v>
      </c>
      <c r="G46" s="1" t="s">
        <v>21</v>
      </c>
      <c r="H46" s="1" t="s">
        <v>22</v>
      </c>
      <c r="K46" s="1" t="s">
        <v>26</v>
      </c>
      <c r="L46" s="2">
        <v>0.38</v>
      </c>
      <c r="M46" s="2">
        <v>905439.9</v>
      </c>
      <c r="N46" s="2">
        <v>6245898.2000000002</v>
      </c>
      <c r="O46" s="2">
        <v>905484.2</v>
      </c>
      <c r="P46" s="2">
        <v>6245521.7999999998</v>
      </c>
      <c r="Q46">
        <f>VLOOKUP(M46*100&amp;"_"&amp;N46*100,noeuds!$A$2:$B$295,2,FALSE)</f>
        <v>42</v>
      </c>
      <c r="R46">
        <f>VLOOKUP(O46*100&amp;"_"&amp;P46*100,noeuds!$A$2:$B$295,2,FALSE)</f>
        <v>78</v>
      </c>
      <c r="S46" s="2">
        <v>1</v>
      </c>
      <c r="T46" s="2">
        <v>40</v>
      </c>
      <c r="U46" s="2"/>
      <c r="V46" s="2">
        <f>L46/T46*3600</f>
        <v>34.199999999999996</v>
      </c>
      <c r="X46" t="str">
        <f>IF(H46&lt;&gt;"Sens inverse","&lt;edge from="""&amp;Q46&amp;""" id="""&amp;A46&amp;""" to="""&amp;R46&amp;""" numLanes="""&amp;S46&amp;""" speed="""&amp;T46&amp;""" /&gt;","&lt;edge from="""&amp;R46&amp;""" id="""&amp;A46&amp;""" to="""&amp;Q46&amp;""" numLanes="""&amp;S46&amp;""" speed="""&amp;T46&amp;""" /&gt;")</f>
        <v>&lt;edge from="42" id="60821" to="78" numLanes="1" speed="40" /&gt;</v>
      </c>
      <c r="Y46" t="str">
        <f t="shared" si="2"/>
        <v>&lt;edge from="78" id="1060821" to="42" numLanes="1" speed="40" /&gt;</v>
      </c>
    </row>
    <row r="47" spans="1:25" hidden="1" x14ac:dyDescent="0.25">
      <c r="A47" s="1">
        <v>460427</v>
      </c>
      <c r="B47" s="1" t="s">
        <v>16</v>
      </c>
      <c r="C47" s="1" t="s">
        <v>17</v>
      </c>
      <c r="D47" s="1" t="s">
        <v>18</v>
      </c>
      <c r="E47" s="1" t="s">
        <v>19</v>
      </c>
      <c r="F47" s="1" t="s">
        <v>20</v>
      </c>
      <c r="G47" s="1" t="s">
        <v>21</v>
      </c>
      <c r="H47" s="1" t="s">
        <v>22</v>
      </c>
      <c r="J47" s="1" t="s">
        <v>47</v>
      </c>
      <c r="K47" s="1" t="s">
        <v>24</v>
      </c>
      <c r="L47" s="2">
        <v>1.01</v>
      </c>
      <c r="M47" s="2">
        <v>904431</v>
      </c>
      <c r="N47" s="2">
        <v>6245405.4000000004</v>
      </c>
      <c r="O47" s="2">
        <v>905379</v>
      </c>
      <c r="P47" s="2">
        <v>6245092.9000000004</v>
      </c>
      <c r="Q47">
        <f>VLOOKUP(M47*100&amp;"_"&amp;N47*100,noeuds!$A$2:$B$295,2,FALSE)</f>
        <v>43</v>
      </c>
      <c r="R47">
        <f>VLOOKUP(O47*100&amp;"_"&amp;P47*100,noeuds!$A$2:$B$295,2,FALSE)</f>
        <v>268</v>
      </c>
      <c r="S47" s="2">
        <v>1</v>
      </c>
      <c r="T47" s="2">
        <v>40</v>
      </c>
      <c r="U47" s="2"/>
      <c r="V47" s="2">
        <f>L47/T47*3600</f>
        <v>90.9</v>
      </c>
      <c r="X47" t="str">
        <f>IF(H47&lt;&gt;"Sens inverse","&lt;edge from="""&amp;Q47&amp;""" id="""&amp;A47&amp;""" to="""&amp;R47&amp;""" numLanes="""&amp;S47&amp;""" speed="""&amp;T47&amp;""" /&gt;","&lt;edge from="""&amp;R47&amp;""" id="""&amp;A47&amp;""" to="""&amp;Q47&amp;""" numLanes="""&amp;S47&amp;""" speed="""&amp;T47&amp;""" /&gt;")</f>
        <v>&lt;edge from="43" id="460427" to="268" numLanes="1" speed="40" /&gt;</v>
      </c>
      <c r="Y47" t="str">
        <f t="shared" si="2"/>
        <v>&lt;edge from="268" id="1460427" to="43" numLanes="1" speed="40" /&gt;</v>
      </c>
    </row>
    <row r="48" spans="1:25" hidden="1" x14ac:dyDescent="0.25">
      <c r="A48" s="1">
        <v>716553</v>
      </c>
      <c r="B48" s="1" t="s">
        <v>16</v>
      </c>
      <c r="C48" s="1" t="s">
        <v>17</v>
      </c>
      <c r="D48" s="1" t="s">
        <v>18</v>
      </c>
      <c r="E48" s="1" t="s">
        <v>19</v>
      </c>
      <c r="F48" s="1" t="s">
        <v>20</v>
      </c>
      <c r="G48" s="1" t="s">
        <v>21</v>
      </c>
      <c r="H48" s="1" t="s">
        <v>22</v>
      </c>
      <c r="J48" s="1" t="s">
        <v>48</v>
      </c>
      <c r="K48" s="1" t="s">
        <v>24</v>
      </c>
      <c r="L48" s="2">
        <v>0.15</v>
      </c>
      <c r="M48" s="2">
        <v>902884.7</v>
      </c>
      <c r="N48" s="2">
        <v>6246407.2999999998</v>
      </c>
      <c r="O48" s="2">
        <v>902878.4</v>
      </c>
      <c r="P48" s="2">
        <v>6246258</v>
      </c>
      <c r="Q48">
        <f>VLOOKUP(M48*100&amp;"_"&amp;N48*100,noeuds!$A$2:$B$295,2,FALSE)</f>
        <v>44</v>
      </c>
      <c r="R48">
        <f>VLOOKUP(O48*100&amp;"_"&amp;P48*100,noeuds!$A$2:$B$295,2,FALSE)</f>
        <v>225</v>
      </c>
      <c r="S48" s="2">
        <v>1</v>
      </c>
      <c r="T48" s="2">
        <v>40</v>
      </c>
      <c r="U48" s="2"/>
      <c r="V48" s="2">
        <f>L48/T48*3600</f>
        <v>13.5</v>
      </c>
      <c r="X48" t="str">
        <f>IF(H48&lt;&gt;"Sens inverse","&lt;edge from="""&amp;Q48&amp;""" id="""&amp;A48&amp;""" to="""&amp;R48&amp;""" numLanes="""&amp;S48&amp;""" speed="""&amp;T48&amp;""" /&gt;","&lt;edge from="""&amp;R48&amp;""" id="""&amp;A48&amp;""" to="""&amp;Q48&amp;""" numLanes="""&amp;S48&amp;""" speed="""&amp;T48&amp;""" /&gt;")</f>
        <v>&lt;edge from="44" id="716553" to="225" numLanes="1" speed="40" /&gt;</v>
      </c>
      <c r="Y48" t="str">
        <f t="shared" si="2"/>
        <v>&lt;edge from="225" id="1716553" to="44" numLanes="1" speed="40" /&gt;</v>
      </c>
    </row>
    <row r="49" spans="1:25" x14ac:dyDescent="0.25">
      <c r="A49" s="1">
        <v>277190</v>
      </c>
      <c r="B49" s="1" t="s">
        <v>16</v>
      </c>
      <c r="C49" s="1" t="s">
        <v>17</v>
      </c>
      <c r="D49" s="1" t="s">
        <v>18</v>
      </c>
      <c r="E49" s="1" t="s">
        <v>19</v>
      </c>
      <c r="F49" s="1" t="s">
        <v>20</v>
      </c>
      <c r="G49" s="1" t="s">
        <v>21</v>
      </c>
      <c r="H49" s="1" t="s">
        <v>22</v>
      </c>
      <c r="J49" s="1" t="s">
        <v>36</v>
      </c>
      <c r="K49" s="1" t="s">
        <v>24</v>
      </c>
      <c r="L49" s="2">
        <v>0.26</v>
      </c>
      <c r="M49" s="2">
        <v>908158.8</v>
      </c>
      <c r="N49" s="2">
        <v>6247323.4000000004</v>
      </c>
      <c r="O49" s="2">
        <v>908413.6</v>
      </c>
      <c r="P49" s="2">
        <v>6247305.5999999996</v>
      </c>
      <c r="Q49">
        <f>VLOOKUP(M49*100&amp;"_"&amp;N49*100,noeuds!$A$2:$B$295,2,FALSE)</f>
        <v>45</v>
      </c>
      <c r="R49">
        <f>VLOOKUP(O49*100&amp;"_"&amp;P49*100,noeuds!$A$2:$B$295,2,FALSE)</f>
        <v>240</v>
      </c>
      <c r="S49" s="2">
        <v>1</v>
      </c>
      <c r="T49" s="2">
        <v>40</v>
      </c>
      <c r="U49" s="4">
        <v>0.28000000000000003</v>
      </c>
      <c r="V49" s="2">
        <f>L49/T49*3600</f>
        <v>23.400000000000002</v>
      </c>
      <c r="X49" t="str">
        <f>IF(H49&lt;&gt;"Sens inverse","&lt;edge from="""&amp;Q49&amp;""" id="""&amp;A49&amp;""" to="""&amp;R49&amp;""" numLanes="""&amp;S49&amp;""" speed="""&amp;T49&amp;""" /&gt;","&lt;edge from="""&amp;R49&amp;""" id="""&amp;A49&amp;""" to="""&amp;Q49&amp;""" numLanes="""&amp;S49&amp;""" speed="""&amp;T49&amp;""" /&gt;")</f>
        <v>&lt;edge from="45" id="277190" to="240" numLanes="1" speed="40" /&gt;</v>
      </c>
      <c r="Y49" t="str">
        <f t="shared" si="2"/>
        <v>&lt;edge from="240" id="1277190" to="45" numLanes="1" speed="40" /&gt;</v>
      </c>
    </row>
    <row r="50" spans="1:25" hidden="1" x14ac:dyDescent="0.25">
      <c r="A50" s="1">
        <v>744207</v>
      </c>
      <c r="B50" s="1" t="s">
        <v>25</v>
      </c>
      <c r="C50" s="1" t="s">
        <v>17</v>
      </c>
      <c r="D50" s="1" t="s">
        <v>18</v>
      </c>
      <c r="E50" s="1" t="s">
        <v>19</v>
      </c>
      <c r="F50" s="1" t="s">
        <v>20</v>
      </c>
      <c r="G50" s="1" t="s">
        <v>21</v>
      </c>
      <c r="H50" s="1" t="s">
        <v>29</v>
      </c>
      <c r="K50" s="1" t="s">
        <v>26</v>
      </c>
      <c r="L50" s="2">
        <v>0.16</v>
      </c>
      <c r="M50" s="2">
        <v>894854.7</v>
      </c>
      <c r="N50" s="2">
        <v>6245618.0999999996</v>
      </c>
      <c r="O50" s="2">
        <v>895011</v>
      </c>
      <c r="P50" s="2">
        <v>6245636.5999999996</v>
      </c>
      <c r="Q50">
        <f>VLOOKUP(M50*100&amp;"_"&amp;N50*100,noeuds!$A$2:$B$295,2,FALSE)</f>
        <v>46</v>
      </c>
      <c r="R50">
        <f>VLOOKUP(O50*100&amp;"_"&amp;P50*100,noeuds!$A$2:$B$295,2,FALSE)</f>
        <v>192</v>
      </c>
      <c r="S50" s="2">
        <v>1</v>
      </c>
      <c r="T50" s="2">
        <v>50</v>
      </c>
      <c r="U50" s="2"/>
      <c r="V50" s="2">
        <f>L50/T50*3600</f>
        <v>11.520000000000001</v>
      </c>
      <c r="X50" t="str">
        <f>IF(H50&lt;&gt;"Sens inverse","&lt;edge from="""&amp;Q50&amp;""" id="""&amp;A50&amp;""" to="""&amp;R50&amp;""" numLanes="""&amp;S50&amp;""" speed="""&amp;T50&amp;""" /&gt;","&lt;edge from="""&amp;R50&amp;""" id="""&amp;A50&amp;""" to="""&amp;Q50&amp;""" numLanes="""&amp;S50&amp;""" speed="""&amp;T50&amp;""" /&gt;")</f>
        <v>&lt;edge from="46" id="744207" to="192" numLanes="1" speed="50" /&gt;</v>
      </c>
      <c r="Y50" t="str">
        <f t="shared" si="2"/>
        <v/>
      </c>
    </row>
    <row r="51" spans="1:25" hidden="1" x14ac:dyDescent="0.25">
      <c r="A51" s="1">
        <v>690593</v>
      </c>
      <c r="B51" s="1" t="s">
        <v>27</v>
      </c>
      <c r="C51" s="1" t="s">
        <v>17</v>
      </c>
      <c r="D51" s="1" t="s">
        <v>18</v>
      </c>
      <c r="E51" s="1" t="s">
        <v>19</v>
      </c>
      <c r="F51" s="1" t="s">
        <v>20</v>
      </c>
      <c r="G51" s="1" t="s">
        <v>28</v>
      </c>
      <c r="H51" s="1" t="s">
        <v>22</v>
      </c>
      <c r="K51" s="1" t="s">
        <v>26</v>
      </c>
      <c r="L51" s="2">
        <v>0.13</v>
      </c>
      <c r="M51" s="2">
        <v>894823.9</v>
      </c>
      <c r="N51" s="2">
        <v>6245600.5999999996</v>
      </c>
      <c r="O51" s="2">
        <v>894823.7</v>
      </c>
      <c r="P51" s="2">
        <v>6245488</v>
      </c>
      <c r="Q51">
        <f>VLOOKUP(M51*100&amp;"_"&amp;N51*100,noeuds!$A$2:$B$295,2,FALSE)</f>
        <v>47</v>
      </c>
      <c r="R51">
        <f>VLOOKUP(O51*100&amp;"_"&amp;P51*100,noeuds!$A$2:$B$295,2,FALSE)</f>
        <v>196</v>
      </c>
      <c r="S51" s="2">
        <v>1</v>
      </c>
      <c r="T51" s="2">
        <v>50</v>
      </c>
      <c r="U51" s="2"/>
      <c r="V51" s="2">
        <f>L51/T51*3600</f>
        <v>9.36</v>
      </c>
      <c r="X51" t="str">
        <f>IF(H51&lt;&gt;"Sens inverse","&lt;edge from="""&amp;Q51&amp;""" id="""&amp;A51&amp;""" to="""&amp;R51&amp;""" numLanes="""&amp;S51&amp;""" speed="""&amp;T51&amp;""" /&gt;","&lt;edge from="""&amp;R51&amp;""" id="""&amp;A51&amp;""" to="""&amp;Q51&amp;""" numLanes="""&amp;S51&amp;""" speed="""&amp;T51&amp;""" /&gt;")</f>
        <v>&lt;edge from="47" id="690593" to="196" numLanes="1" speed="50" /&gt;</v>
      </c>
      <c r="Y51" t="str">
        <f t="shared" si="2"/>
        <v>&lt;edge from="196" id="1690593" to="47" numLanes="1" speed="50" /&gt;</v>
      </c>
    </row>
    <row r="52" spans="1:25" hidden="1" x14ac:dyDescent="0.25">
      <c r="A52" s="1">
        <v>389724</v>
      </c>
      <c r="B52" s="1" t="s">
        <v>25</v>
      </c>
      <c r="C52" s="1" t="s">
        <v>17</v>
      </c>
      <c r="D52" s="1" t="s">
        <v>18</v>
      </c>
      <c r="E52" s="1" t="s">
        <v>19</v>
      </c>
      <c r="F52" s="1" t="s">
        <v>20</v>
      </c>
      <c r="G52" s="1" t="s">
        <v>21</v>
      </c>
      <c r="H52" s="1" t="s">
        <v>29</v>
      </c>
      <c r="K52" s="1" t="s">
        <v>26</v>
      </c>
      <c r="L52" s="2">
        <v>0.44</v>
      </c>
      <c r="M52" s="2">
        <v>901332.9</v>
      </c>
      <c r="N52" s="2">
        <v>6246949.7999999998</v>
      </c>
      <c r="O52" s="2">
        <v>900928</v>
      </c>
      <c r="P52" s="2">
        <v>6246918</v>
      </c>
      <c r="Q52">
        <f>VLOOKUP(M52*100&amp;"_"&amp;N52*100,noeuds!$A$2:$B$295,2,FALSE)</f>
        <v>48</v>
      </c>
      <c r="R52">
        <f>VLOOKUP(O52*100&amp;"_"&amp;P52*100,noeuds!$A$2:$B$295,2,FALSE)</f>
        <v>199</v>
      </c>
      <c r="S52" s="2">
        <v>1</v>
      </c>
      <c r="T52" s="2">
        <v>50</v>
      </c>
      <c r="U52" s="2"/>
      <c r="V52" s="2">
        <f>L52/T52*3600</f>
        <v>31.680000000000003</v>
      </c>
      <c r="X52" t="str">
        <f>IF(H52&lt;&gt;"Sens inverse","&lt;edge from="""&amp;Q52&amp;""" id="""&amp;A52&amp;""" to="""&amp;R52&amp;""" numLanes="""&amp;S52&amp;""" speed="""&amp;T52&amp;""" /&gt;","&lt;edge from="""&amp;R52&amp;""" id="""&amp;A52&amp;""" to="""&amp;Q52&amp;""" numLanes="""&amp;S52&amp;""" speed="""&amp;T52&amp;""" /&gt;")</f>
        <v>&lt;edge from="48" id="389724" to="199" numLanes="1" speed="50" /&gt;</v>
      </c>
      <c r="Y52" t="str">
        <f t="shared" si="2"/>
        <v/>
      </c>
    </row>
    <row r="53" spans="1:25" hidden="1" x14ac:dyDescent="0.25">
      <c r="A53" s="1">
        <v>330823</v>
      </c>
      <c r="B53" s="1" t="s">
        <v>16</v>
      </c>
      <c r="C53" s="1" t="s">
        <v>17</v>
      </c>
      <c r="D53" s="1" t="s">
        <v>18</v>
      </c>
      <c r="E53" s="1" t="s">
        <v>19</v>
      </c>
      <c r="F53" s="1" t="s">
        <v>20</v>
      </c>
      <c r="G53" s="1" t="s">
        <v>21</v>
      </c>
      <c r="H53" s="1" t="s">
        <v>22</v>
      </c>
      <c r="K53" s="1" t="s">
        <v>26</v>
      </c>
      <c r="L53" s="2">
        <v>0.37</v>
      </c>
      <c r="M53" s="2">
        <v>904914.2</v>
      </c>
      <c r="N53" s="2">
        <v>6246090</v>
      </c>
      <c r="O53" s="2">
        <v>904857.1</v>
      </c>
      <c r="P53" s="2">
        <v>6245752</v>
      </c>
      <c r="Q53">
        <f>VLOOKUP(M53*100&amp;"_"&amp;N53*100,noeuds!$A$2:$B$295,2,FALSE)</f>
        <v>49</v>
      </c>
      <c r="R53">
        <f>VLOOKUP(O53*100&amp;"_"&amp;P53*100,noeuds!$A$2:$B$295,2,FALSE)</f>
        <v>160</v>
      </c>
      <c r="S53" s="2">
        <v>1</v>
      </c>
      <c r="T53" s="2">
        <v>40</v>
      </c>
      <c r="U53" s="2"/>
      <c r="V53" s="2">
        <f>L53/T53*3600</f>
        <v>33.299999999999997</v>
      </c>
      <c r="X53" t="str">
        <f>IF(H53&lt;&gt;"Sens inverse","&lt;edge from="""&amp;Q53&amp;""" id="""&amp;A53&amp;""" to="""&amp;R53&amp;""" numLanes="""&amp;S53&amp;""" speed="""&amp;T53&amp;""" /&gt;","&lt;edge from="""&amp;R53&amp;""" id="""&amp;A53&amp;""" to="""&amp;Q53&amp;""" numLanes="""&amp;S53&amp;""" speed="""&amp;T53&amp;""" /&gt;")</f>
        <v>&lt;edge from="49" id="330823" to="160" numLanes="1" speed="40" /&gt;</v>
      </c>
      <c r="Y53" t="str">
        <f t="shared" si="2"/>
        <v>&lt;edge from="160" id="1330823" to="49" numLanes="1" speed="40" /&gt;</v>
      </c>
    </row>
    <row r="54" spans="1:25" hidden="1" x14ac:dyDescent="0.25">
      <c r="A54" s="1">
        <v>419455</v>
      </c>
      <c r="B54" s="1" t="s">
        <v>27</v>
      </c>
      <c r="C54" s="1" t="s">
        <v>31</v>
      </c>
      <c r="D54" s="1" t="s">
        <v>26</v>
      </c>
      <c r="E54" s="1" t="s">
        <v>19</v>
      </c>
      <c r="F54" s="1" t="s">
        <v>20</v>
      </c>
      <c r="G54" s="1" t="s">
        <v>28</v>
      </c>
      <c r="H54" s="1" t="s">
        <v>22</v>
      </c>
      <c r="K54" s="1" t="s">
        <v>26</v>
      </c>
      <c r="L54" s="2">
        <v>7.0000000000000007E-2</v>
      </c>
      <c r="M54" s="2">
        <v>894779.3</v>
      </c>
      <c r="N54" s="2">
        <v>6245802</v>
      </c>
      <c r="O54" s="2">
        <v>894782.8</v>
      </c>
      <c r="P54" s="2">
        <v>6245871</v>
      </c>
      <c r="Q54">
        <f>VLOOKUP(M54*100&amp;"_"&amp;N54*100,noeuds!$A$2:$B$295,2,FALSE)</f>
        <v>50</v>
      </c>
      <c r="R54">
        <f>VLOOKUP(O54*100&amp;"_"&amp;P54*100,noeuds!$A$2:$B$295,2,FALSE)</f>
        <v>216</v>
      </c>
      <c r="S54" s="2">
        <v>2</v>
      </c>
      <c r="T54" s="2">
        <v>50</v>
      </c>
      <c r="U54" s="2"/>
      <c r="V54" s="2">
        <f>L54/T54*3600</f>
        <v>5.0400000000000009</v>
      </c>
      <c r="X54" t="str">
        <f>IF(H54&lt;&gt;"Sens inverse","&lt;edge from="""&amp;Q54&amp;""" id="""&amp;A54&amp;""" to="""&amp;R54&amp;""" numLanes="""&amp;S54&amp;""" speed="""&amp;T54&amp;""" /&gt;","&lt;edge from="""&amp;R54&amp;""" id="""&amp;A54&amp;""" to="""&amp;Q54&amp;""" numLanes="""&amp;S54&amp;""" speed="""&amp;T54&amp;""" /&gt;")</f>
        <v>&lt;edge from="50" id="419455" to="216" numLanes="2" speed="50" /&gt;</v>
      </c>
      <c r="Y54" t="str">
        <f t="shared" si="2"/>
        <v>&lt;edge from="216" id="1419455" to="50" numLanes="2" speed="50" /&gt;</v>
      </c>
    </row>
    <row r="55" spans="1:25" hidden="1" x14ac:dyDescent="0.25">
      <c r="A55" s="1">
        <v>358991</v>
      </c>
      <c r="B55" s="1" t="s">
        <v>30</v>
      </c>
      <c r="C55" s="1" t="s">
        <v>31</v>
      </c>
      <c r="D55" s="1" t="s">
        <v>26</v>
      </c>
      <c r="E55" s="1" t="s">
        <v>19</v>
      </c>
      <c r="F55" s="1" t="s">
        <v>49</v>
      </c>
      <c r="G55" s="1" t="s">
        <v>28</v>
      </c>
      <c r="H55" s="1" t="s">
        <v>22</v>
      </c>
      <c r="K55" s="1" t="s">
        <v>26</v>
      </c>
      <c r="L55" s="2">
        <v>2.15</v>
      </c>
      <c r="M55" s="2">
        <v>892363.8</v>
      </c>
      <c r="N55" s="2">
        <v>6246344.4000000004</v>
      </c>
      <c r="O55" s="2">
        <v>894266.5</v>
      </c>
      <c r="P55" s="2">
        <v>6245539.9000000004</v>
      </c>
      <c r="Q55">
        <f>VLOOKUP(M55*100&amp;"_"&amp;N55*100,noeuds!$A$2:$B$295,2,FALSE)</f>
        <v>51</v>
      </c>
      <c r="R55">
        <f>VLOOKUP(O55*100&amp;"_"&amp;P55*100,noeuds!$A$2:$B$295,2,FALSE)</f>
        <v>149</v>
      </c>
      <c r="S55" s="2">
        <v>2</v>
      </c>
      <c r="T55" s="2">
        <v>60</v>
      </c>
      <c r="U55" s="2"/>
      <c r="V55" s="2">
        <f>L55/T55*3600</f>
        <v>129</v>
      </c>
      <c r="X55" t="str">
        <f>IF(H55&lt;&gt;"Sens inverse","&lt;edge from="""&amp;Q55&amp;""" id="""&amp;A55&amp;""" to="""&amp;R55&amp;""" numLanes="""&amp;S55&amp;""" speed="""&amp;T55&amp;""" /&gt;","&lt;edge from="""&amp;R55&amp;""" id="""&amp;A55&amp;""" to="""&amp;Q55&amp;""" numLanes="""&amp;S55&amp;""" speed="""&amp;T55&amp;""" /&gt;")</f>
        <v>&lt;edge from="51" id="358991" to="149" numLanes="2" speed="60" /&gt;</v>
      </c>
      <c r="Y55" t="str">
        <f t="shared" si="2"/>
        <v>&lt;edge from="149" id="1358991" to="51" numLanes="2" speed="60" /&gt;</v>
      </c>
    </row>
    <row r="56" spans="1:25" x14ac:dyDescent="0.25">
      <c r="A56" s="1">
        <v>284310</v>
      </c>
      <c r="B56" s="1" t="s">
        <v>25</v>
      </c>
      <c r="C56" s="1" t="s">
        <v>17</v>
      </c>
      <c r="D56" s="1" t="s">
        <v>39</v>
      </c>
      <c r="E56" s="1" t="s">
        <v>19</v>
      </c>
      <c r="F56" s="1" t="s">
        <v>20</v>
      </c>
      <c r="G56" s="1" t="s">
        <v>21</v>
      </c>
      <c r="H56" s="1" t="s">
        <v>22</v>
      </c>
      <c r="J56" s="1" t="s">
        <v>36</v>
      </c>
      <c r="K56" s="1" t="s">
        <v>24</v>
      </c>
      <c r="L56" s="2">
        <v>1.1100000000000001</v>
      </c>
      <c r="M56" s="2">
        <v>905778.8</v>
      </c>
      <c r="N56" s="2">
        <v>6246408.9000000004</v>
      </c>
      <c r="O56" s="2">
        <v>906854.7</v>
      </c>
      <c r="P56" s="2">
        <v>6246607.7999999998</v>
      </c>
      <c r="Q56">
        <f>VLOOKUP(M56*100&amp;"_"&amp;N56*100,noeuds!$A$2:$B$295,2,FALSE)</f>
        <v>52</v>
      </c>
      <c r="R56">
        <f>VLOOKUP(O56*100&amp;"_"&amp;P56*100,noeuds!$A$2:$B$295,2,FALSE)</f>
        <v>90</v>
      </c>
      <c r="S56" s="2">
        <v>1</v>
      </c>
      <c r="T56" s="2">
        <v>50</v>
      </c>
      <c r="U56" s="4">
        <v>0.28000000000000003</v>
      </c>
      <c r="V56" s="2">
        <f>L56/T56*3600</f>
        <v>79.92</v>
      </c>
      <c r="X56" t="str">
        <f>IF(H56&lt;&gt;"Sens inverse","&lt;edge from="""&amp;Q56&amp;""" id="""&amp;A56&amp;""" to="""&amp;R56&amp;""" numLanes="""&amp;S56&amp;""" speed="""&amp;T56&amp;""" /&gt;","&lt;edge from="""&amp;R56&amp;""" id="""&amp;A56&amp;""" to="""&amp;Q56&amp;""" numLanes="""&amp;S56&amp;""" speed="""&amp;T56&amp;""" /&gt;")</f>
        <v>&lt;edge from="52" id="284310" to="90" numLanes="1" speed="50" /&gt;</v>
      </c>
      <c r="Y56" t="str">
        <f t="shared" si="2"/>
        <v>&lt;edge from="90" id="1284310" to="52" numLanes="1" speed="50" /&gt;</v>
      </c>
    </row>
    <row r="57" spans="1:25" hidden="1" x14ac:dyDescent="0.25">
      <c r="A57" s="1">
        <v>77166</v>
      </c>
      <c r="B57" s="1" t="s">
        <v>25</v>
      </c>
      <c r="C57" s="1" t="s">
        <v>17</v>
      </c>
      <c r="D57" s="1" t="s">
        <v>18</v>
      </c>
      <c r="E57" s="1" t="s">
        <v>19</v>
      </c>
      <c r="F57" s="1" t="s">
        <v>20</v>
      </c>
      <c r="G57" s="1" t="s">
        <v>21</v>
      </c>
      <c r="H57" s="1" t="s">
        <v>22</v>
      </c>
      <c r="J57" s="1" t="s">
        <v>42</v>
      </c>
      <c r="K57" s="1" t="s">
        <v>43</v>
      </c>
      <c r="L57" s="2">
        <v>0.1</v>
      </c>
      <c r="M57" s="2">
        <v>904225.5</v>
      </c>
      <c r="N57" s="2">
        <v>6245743</v>
      </c>
      <c r="O57" s="2">
        <v>904321.4</v>
      </c>
      <c r="P57" s="2">
        <v>6245725.9000000004</v>
      </c>
      <c r="Q57">
        <f>VLOOKUP(M57*100&amp;"_"&amp;N57*100,noeuds!$A$2:$B$295,2,FALSE)</f>
        <v>53</v>
      </c>
      <c r="R57">
        <f>VLOOKUP(O57*100&amp;"_"&amp;P57*100,noeuds!$A$2:$B$295,2,FALSE)</f>
        <v>104</v>
      </c>
      <c r="S57" s="2">
        <v>1</v>
      </c>
      <c r="T57" s="2">
        <v>50</v>
      </c>
      <c r="U57" s="2"/>
      <c r="V57" s="2">
        <f>L57/T57*3600</f>
        <v>7.2</v>
      </c>
      <c r="X57" t="str">
        <f>IF(H57&lt;&gt;"Sens inverse","&lt;edge from="""&amp;Q57&amp;""" id="""&amp;A57&amp;""" to="""&amp;R57&amp;""" numLanes="""&amp;S57&amp;""" speed="""&amp;T57&amp;""" /&gt;","&lt;edge from="""&amp;R57&amp;""" id="""&amp;A57&amp;""" to="""&amp;Q57&amp;""" numLanes="""&amp;S57&amp;""" speed="""&amp;T57&amp;""" /&gt;")</f>
        <v>&lt;edge from="53" id="77166" to="104" numLanes="1" speed="50" /&gt;</v>
      </c>
      <c r="Y57" t="str">
        <f t="shared" si="2"/>
        <v>&lt;edge from="104" id="1077166" to="53" numLanes="1" speed="50" /&gt;</v>
      </c>
    </row>
    <row r="58" spans="1:25" hidden="1" x14ac:dyDescent="0.25">
      <c r="A58" s="1">
        <v>222395</v>
      </c>
      <c r="B58" s="1" t="s">
        <v>16</v>
      </c>
      <c r="C58" s="1" t="s">
        <v>17</v>
      </c>
      <c r="D58" s="1" t="s">
        <v>39</v>
      </c>
      <c r="E58" s="1" t="s">
        <v>19</v>
      </c>
      <c r="F58" s="1" t="s">
        <v>20</v>
      </c>
      <c r="G58" s="1" t="s">
        <v>21</v>
      </c>
      <c r="H58" s="1" t="s">
        <v>22</v>
      </c>
      <c r="K58" s="1" t="s">
        <v>26</v>
      </c>
      <c r="L58" s="2">
        <v>0.53</v>
      </c>
      <c r="M58" s="2">
        <v>897131.5</v>
      </c>
      <c r="N58" s="2">
        <v>6247992.5</v>
      </c>
      <c r="O58" s="2">
        <v>897324.9</v>
      </c>
      <c r="P58" s="2">
        <v>6247576.7999999998</v>
      </c>
      <c r="Q58">
        <f>VLOOKUP(M58*100&amp;"_"&amp;N58*100,noeuds!$A$2:$B$295,2,FALSE)</f>
        <v>54</v>
      </c>
      <c r="R58">
        <f>VLOOKUP(O58*100&amp;"_"&amp;P58*100,noeuds!$A$2:$B$295,2,FALSE)</f>
        <v>239</v>
      </c>
      <c r="S58" s="2">
        <v>1</v>
      </c>
      <c r="T58" s="2">
        <v>40</v>
      </c>
      <c r="U58" s="2"/>
      <c r="V58" s="2">
        <f>L58/T58*3600</f>
        <v>47.7</v>
      </c>
      <c r="X58" t="str">
        <f>IF(H58&lt;&gt;"Sens inverse","&lt;edge from="""&amp;Q58&amp;""" id="""&amp;A58&amp;""" to="""&amp;R58&amp;""" numLanes="""&amp;S58&amp;""" speed="""&amp;T58&amp;""" /&gt;","&lt;edge from="""&amp;R58&amp;""" id="""&amp;A58&amp;""" to="""&amp;Q58&amp;""" numLanes="""&amp;S58&amp;""" speed="""&amp;T58&amp;""" /&gt;")</f>
        <v>&lt;edge from="54" id="222395" to="239" numLanes="1" speed="40" /&gt;</v>
      </c>
      <c r="Y58" t="str">
        <f t="shared" si="2"/>
        <v>&lt;edge from="239" id="1222395" to="54" numLanes="1" speed="40" /&gt;</v>
      </c>
    </row>
    <row r="59" spans="1:25" hidden="1" x14ac:dyDescent="0.25">
      <c r="A59" s="1">
        <v>53730</v>
      </c>
      <c r="B59" s="1" t="s">
        <v>16</v>
      </c>
      <c r="C59" s="1" t="s">
        <v>17</v>
      </c>
      <c r="D59" s="1" t="s">
        <v>18</v>
      </c>
      <c r="E59" s="1" t="s">
        <v>19</v>
      </c>
      <c r="F59" s="1" t="s">
        <v>20</v>
      </c>
      <c r="G59" s="1" t="s">
        <v>21</v>
      </c>
      <c r="H59" s="1" t="s">
        <v>22</v>
      </c>
      <c r="K59" s="1" t="s">
        <v>26</v>
      </c>
      <c r="L59" s="2">
        <v>0.64</v>
      </c>
      <c r="M59" s="2">
        <v>903733.6</v>
      </c>
      <c r="N59" s="2">
        <v>6248677</v>
      </c>
      <c r="O59" s="2">
        <v>904287.9</v>
      </c>
      <c r="P59" s="2">
        <v>6248364.5999999996</v>
      </c>
      <c r="Q59">
        <f>VLOOKUP(M59*100&amp;"_"&amp;N59*100,noeuds!$A$2:$B$295,2,FALSE)</f>
        <v>55</v>
      </c>
      <c r="R59">
        <f>VLOOKUP(O59*100&amp;"_"&amp;P59*100,noeuds!$A$2:$B$295,2,FALSE)</f>
        <v>95</v>
      </c>
      <c r="S59" s="2">
        <v>1</v>
      </c>
      <c r="T59" s="2">
        <v>40</v>
      </c>
      <c r="U59" s="2"/>
      <c r="V59" s="2">
        <f>L59/T59*3600</f>
        <v>57.6</v>
      </c>
      <c r="X59" t="str">
        <f>IF(H59&lt;&gt;"Sens inverse","&lt;edge from="""&amp;Q59&amp;""" id="""&amp;A59&amp;""" to="""&amp;R59&amp;""" numLanes="""&amp;S59&amp;""" speed="""&amp;T59&amp;""" /&gt;","&lt;edge from="""&amp;R59&amp;""" id="""&amp;A59&amp;""" to="""&amp;Q59&amp;""" numLanes="""&amp;S59&amp;""" speed="""&amp;T59&amp;""" /&gt;")</f>
        <v>&lt;edge from="55" id="53730" to="95" numLanes="1" speed="40" /&gt;</v>
      </c>
      <c r="Y59" t="str">
        <f t="shared" si="2"/>
        <v>&lt;edge from="95" id="1053730" to="55" numLanes="1" speed="40" /&gt;</v>
      </c>
    </row>
    <row r="60" spans="1:25" hidden="1" x14ac:dyDescent="0.25">
      <c r="A60" s="1">
        <v>739706</v>
      </c>
      <c r="B60" s="1" t="s">
        <v>16</v>
      </c>
      <c r="C60" s="1" t="s">
        <v>17</v>
      </c>
      <c r="D60" s="1" t="s">
        <v>18</v>
      </c>
      <c r="E60" s="1" t="s">
        <v>19</v>
      </c>
      <c r="F60" s="1" t="s">
        <v>20</v>
      </c>
      <c r="G60" s="1" t="s">
        <v>21</v>
      </c>
      <c r="H60" s="1" t="s">
        <v>22</v>
      </c>
      <c r="J60" s="1" t="s">
        <v>50</v>
      </c>
      <c r="K60" s="1" t="s">
        <v>24</v>
      </c>
      <c r="L60" s="2">
        <v>0.87</v>
      </c>
      <c r="M60" s="2">
        <v>909161.9</v>
      </c>
      <c r="N60" s="2">
        <v>6249569.4000000004</v>
      </c>
      <c r="O60" s="2">
        <v>908882.9</v>
      </c>
      <c r="P60" s="2">
        <v>6248746</v>
      </c>
      <c r="Q60">
        <f>VLOOKUP(M60*100&amp;"_"&amp;N60*100,noeuds!$A$2:$B$295,2,FALSE)</f>
        <v>56</v>
      </c>
      <c r="R60">
        <f>VLOOKUP(O60*100&amp;"_"&amp;P60*100,noeuds!$A$2:$B$295,2,FALSE)</f>
        <v>213</v>
      </c>
      <c r="S60" s="2">
        <v>1</v>
      </c>
      <c r="T60" s="2">
        <v>40</v>
      </c>
      <c r="U60" s="2"/>
      <c r="V60" s="2">
        <f>L60/T60*3600</f>
        <v>78.3</v>
      </c>
      <c r="X60" t="str">
        <f>IF(H60&lt;&gt;"Sens inverse","&lt;edge from="""&amp;Q60&amp;""" id="""&amp;A60&amp;""" to="""&amp;R60&amp;""" numLanes="""&amp;S60&amp;""" speed="""&amp;T60&amp;""" /&gt;","&lt;edge from="""&amp;R60&amp;""" id="""&amp;A60&amp;""" to="""&amp;Q60&amp;""" numLanes="""&amp;S60&amp;""" speed="""&amp;T60&amp;""" /&gt;")</f>
        <v>&lt;edge from="56" id="739706" to="213" numLanes="1" speed="40" /&gt;</v>
      </c>
      <c r="Y60" t="str">
        <f t="shared" si="2"/>
        <v>&lt;edge from="213" id="1739706" to="56" numLanes="1" speed="40" /&gt;</v>
      </c>
    </row>
    <row r="61" spans="1:25" hidden="1" x14ac:dyDescent="0.25">
      <c r="A61" s="1">
        <v>92498</v>
      </c>
      <c r="B61" s="1" t="s">
        <v>30</v>
      </c>
      <c r="C61" s="1" t="s">
        <v>31</v>
      </c>
      <c r="D61" s="1" t="s">
        <v>26</v>
      </c>
      <c r="E61" s="1" t="s">
        <v>19</v>
      </c>
      <c r="F61" s="1" t="s">
        <v>20</v>
      </c>
      <c r="G61" s="1" t="s">
        <v>28</v>
      </c>
      <c r="H61" s="1" t="s">
        <v>22</v>
      </c>
      <c r="J61" s="1" t="s">
        <v>32</v>
      </c>
      <c r="K61" s="1" t="s">
        <v>33</v>
      </c>
      <c r="L61" s="2">
        <v>0.03</v>
      </c>
      <c r="M61" s="2">
        <v>894786.4</v>
      </c>
      <c r="N61" s="2">
        <v>6245616.5</v>
      </c>
      <c r="O61" s="2">
        <v>894754.4</v>
      </c>
      <c r="P61" s="2">
        <v>6245605.5</v>
      </c>
      <c r="Q61">
        <f>VLOOKUP(M61*100&amp;"_"&amp;N61*100,noeuds!$A$2:$B$295,2,FALSE)</f>
        <v>130</v>
      </c>
      <c r="R61">
        <f>VLOOKUP(O61*100&amp;"_"&amp;P61*100,noeuds!$A$2:$B$295,2,FALSE)</f>
        <v>153</v>
      </c>
      <c r="S61" s="3">
        <v>2</v>
      </c>
      <c r="T61" s="2">
        <v>90</v>
      </c>
      <c r="U61" s="2">
        <v>1.39</v>
      </c>
      <c r="V61" s="2">
        <f>L61/T61*3600</f>
        <v>1.2</v>
      </c>
      <c r="X61" t="str">
        <f>IF(H61&lt;&gt;"Sens inverse","&lt;edge from="""&amp;Q61&amp;""" id="""&amp;A61&amp;""" to="""&amp;R61&amp;""" numLanes="""&amp;S61&amp;""" speed="""&amp;T61&amp;""" /&gt;","&lt;edge from="""&amp;R61&amp;""" id="""&amp;A61&amp;""" to="""&amp;Q61&amp;""" numLanes="""&amp;S61&amp;""" speed="""&amp;T61&amp;""" /&gt;")</f>
        <v>&lt;edge from="130" id="92498" to="153" numLanes="2" speed="90" /&gt;</v>
      </c>
      <c r="Y61" t="str">
        <f t="shared" si="2"/>
        <v>&lt;edge from="153" id="1092498" to="130" numLanes="2" speed="90" /&gt;</v>
      </c>
    </row>
    <row r="62" spans="1:25" hidden="1" x14ac:dyDescent="0.25">
      <c r="A62" s="1">
        <v>324010</v>
      </c>
      <c r="B62" s="1" t="s">
        <v>25</v>
      </c>
      <c r="C62" s="1" t="s">
        <v>17</v>
      </c>
      <c r="D62" s="1" t="s">
        <v>18</v>
      </c>
      <c r="E62" s="1" t="s">
        <v>19</v>
      </c>
      <c r="F62" s="1" t="s">
        <v>20</v>
      </c>
      <c r="G62" s="1" t="s">
        <v>21</v>
      </c>
      <c r="H62" s="1" t="s">
        <v>22</v>
      </c>
      <c r="K62" s="1" t="s">
        <v>26</v>
      </c>
      <c r="L62" s="2">
        <v>0.05</v>
      </c>
      <c r="M62" s="2">
        <v>908529.6</v>
      </c>
      <c r="N62" s="2">
        <v>6247608.7999999998</v>
      </c>
      <c r="O62" s="2">
        <v>908535.4</v>
      </c>
      <c r="P62" s="2">
        <v>6247560</v>
      </c>
      <c r="Q62">
        <f>VLOOKUP(M62*100&amp;"_"&amp;N62*100,noeuds!$A$2:$B$295,2,FALSE)</f>
        <v>58</v>
      </c>
      <c r="R62">
        <f>VLOOKUP(O62*100&amp;"_"&amp;P62*100,noeuds!$A$2:$B$295,2,FALSE)</f>
        <v>3</v>
      </c>
      <c r="S62" s="2">
        <v>1</v>
      </c>
      <c r="T62" s="2">
        <v>50</v>
      </c>
      <c r="U62" s="2"/>
      <c r="V62" s="2">
        <f>L62/T62*3600</f>
        <v>3.6</v>
      </c>
      <c r="X62" t="str">
        <f>IF(H62&lt;&gt;"Sens inverse","&lt;edge from="""&amp;Q62&amp;""" id="""&amp;A62&amp;""" to="""&amp;R62&amp;""" numLanes="""&amp;S62&amp;""" speed="""&amp;T62&amp;""" /&gt;","&lt;edge from="""&amp;R62&amp;""" id="""&amp;A62&amp;""" to="""&amp;Q62&amp;""" numLanes="""&amp;S62&amp;""" speed="""&amp;T62&amp;""" /&gt;")</f>
        <v>&lt;edge from="58" id="324010" to="3" numLanes="1" speed="50" /&gt;</v>
      </c>
      <c r="Y62" t="str">
        <f t="shared" si="2"/>
        <v>&lt;edge from="3" id="1324010" to="58" numLanes="1" speed="50" /&gt;</v>
      </c>
    </row>
    <row r="63" spans="1:25" hidden="1" x14ac:dyDescent="0.25">
      <c r="A63" s="1">
        <v>91032</v>
      </c>
      <c r="B63" s="1" t="s">
        <v>27</v>
      </c>
      <c r="C63" s="1" t="s">
        <v>31</v>
      </c>
      <c r="D63" s="1" t="s">
        <v>26</v>
      </c>
      <c r="E63" s="1" t="s">
        <v>19</v>
      </c>
      <c r="F63" s="1" t="s">
        <v>20</v>
      </c>
      <c r="G63" s="1" t="s">
        <v>28</v>
      </c>
      <c r="H63" s="1" t="s">
        <v>22</v>
      </c>
      <c r="K63" s="1" t="s">
        <v>26</v>
      </c>
      <c r="L63" s="2">
        <v>0.35</v>
      </c>
      <c r="M63" s="2">
        <v>894876.4</v>
      </c>
      <c r="N63" s="2">
        <v>6246066.9000000004</v>
      </c>
      <c r="O63" s="2">
        <v>894858.4</v>
      </c>
      <c r="P63" s="2">
        <v>6246411.7000000002</v>
      </c>
      <c r="Q63">
        <f>VLOOKUP(M63*100&amp;"_"&amp;N63*100,noeuds!$A$2:$B$295,2,FALSE)</f>
        <v>59</v>
      </c>
      <c r="R63">
        <f>VLOOKUP(O63*100&amp;"_"&amp;P63*100,noeuds!$A$2:$B$295,2,FALSE)</f>
        <v>241</v>
      </c>
      <c r="S63" s="2">
        <v>2</v>
      </c>
      <c r="T63" s="2">
        <v>50</v>
      </c>
      <c r="U63" s="2"/>
      <c r="V63" s="2">
        <f>L63/T63*3600</f>
        <v>25.199999999999996</v>
      </c>
      <c r="X63" t="str">
        <f>IF(H63&lt;&gt;"Sens inverse","&lt;edge from="""&amp;Q63&amp;""" id="""&amp;A63&amp;""" to="""&amp;R63&amp;""" numLanes="""&amp;S63&amp;""" speed="""&amp;T63&amp;""" /&gt;","&lt;edge from="""&amp;R63&amp;""" id="""&amp;A63&amp;""" to="""&amp;Q63&amp;""" numLanes="""&amp;S63&amp;""" speed="""&amp;T63&amp;""" /&gt;")</f>
        <v>&lt;edge from="59" id="91032" to="241" numLanes="2" speed="50" /&gt;</v>
      </c>
      <c r="Y63" t="str">
        <f t="shared" si="2"/>
        <v>&lt;edge from="241" id="1091032" to="59" numLanes="2" speed="50" /&gt;</v>
      </c>
    </row>
    <row r="64" spans="1:25" hidden="1" x14ac:dyDescent="0.25">
      <c r="A64" s="1">
        <v>598802</v>
      </c>
      <c r="B64" s="1" t="s">
        <v>25</v>
      </c>
      <c r="C64" s="1" t="s">
        <v>17</v>
      </c>
      <c r="D64" s="1" t="s">
        <v>18</v>
      </c>
      <c r="E64" s="1" t="s">
        <v>19</v>
      </c>
      <c r="F64" s="1" t="s">
        <v>20</v>
      </c>
      <c r="G64" s="1" t="s">
        <v>21</v>
      </c>
      <c r="H64" s="1" t="s">
        <v>22</v>
      </c>
      <c r="K64" s="1" t="s">
        <v>26</v>
      </c>
      <c r="L64" s="2">
        <v>0.74</v>
      </c>
      <c r="M64" s="2">
        <v>896240.8</v>
      </c>
      <c r="N64" s="2">
        <v>6246572</v>
      </c>
      <c r="O64" s="2">
        <v>896950.5</v>
      </c>
      <c r="P64" s="2">
        <v>6246452.7000000002</v>
      </c>
      <c r="Q64">
        <f>VLOOKUP(M64*100&amp;"_"&amp;N64*100,noeuds!$A$2:$B$295,2,FALSE)</f>
        <v>60</v>
      </c>
      <c r="R64">
        <f>VLOOKUP(O64*100&amp;"_"&amp;P64*100,noeuds!$A$2:$B$295,2,FALSE)</f>
        <v>165</v>
      </c>
      <c r="S64" s="2">
        <v>1</v>
      </c>
      <c r="T64" s="2">
        <v>50</v>
      </c>
      <c r="U64" s="2"/>
      <c r="V64" s="2">
        <f>L64/T64*3600</f>
        <v>53.28</v>
      </c>
      <c r="X64" t="str">
        <f>IF(H64&lt;&gt;"Sens inverse","&lt;edge from="""&amp;Q64&amp;""" id="""&amp;A64&amp;""" to="""&amp;R64&amp;""" numLanes="""&amp;S64&amp;""" speed="""&amp;T64&amp;""" /&gt;","&lt;edge from="""&amp;R64&amp;""" id="""&amp;A64&amp;""" to="""&amp;Q64&amp;""" numLanes="""&amp;S64&amp;""" speed="""&amp;T64&amp;""" /&gt;")</f>
        <v>&lt;edge from="60" id="598802" to="165" numLanes="1" speed="50" /&gt;</v>
      </c>
      <c r="Y64" t="str">
        <f t="shared" si="2"/>
        <v>&lt;edge from="165" id="1598802" to="60" numLanes="1" speed="50" /&gt;</v>
      </c>
    </row>
    <row r="65" spans="1:25" hidden="1" x14ac:dyDescent="0.25">
      <c r="A65" s="1">
        <v>730665</v>
      </c>
      <c r="B65" s="1" t="s">
        <v>25</v>
      </c>
      <c r="C65" s="1" t="s">
        <v>17</v>
      </c>
      <c r="D65" s="1" t="s">
        <v>18</v>
      </c>
      <c r="E65" s="1" t="s">
        <v>19</v>
      </c>
      <c r="F65" s="1" t="s">
        <v>20</v>
      </c>
      <c r="G65" s="1" t="s">
        <v>21</v>
      </c>
      <c r="H65" s="1" t="s">
        <v>22</v>
      </c>
      <c r="J65" s="1" t="s">
        <v>37</v>
      </c>
      <c r="K65" s="1" t="s">
        <v>24</v>
      </c>
      <c r="L65" s="2">
        <v>0.59</v>
      </c>
      <c r="M65" s="2">
        <v>902719</v>
      </c>
      <c r="N65" s="2">
        <v>6249410.2999999998</v>
      </c>
      <c r="O65" s="2">
        <v>902916.9</v>
      </c>
      <c r="P65" s="2">
        <v>6248874.4000000004</v>
      </c>
      <c r="Q65">
        <f>VLOOKUP(M65*100&amp;"_"&amp;N65*100,noeuds!$A$2:$B$295,2,FALSE)</f>
        <v>61</v>
      </c>
      <c r="R65">
        <f>VLOOKUP(O65*100&amp;"_"&amp;P65*100,noeuds!$A$2:$B$295,2,FALSE)</f>
        <v>100</v>
      </c>
      <c r="S65" s="2">
        <v>1</v>
      </c>
      <c r="T65" s="2">
        <v>50</v>
      </c>
      <c r="U65" s="2"/>
      <c r="V65" s="2">
        <f>L65/T65*3600</f>
        <v>42.48</v>
      </c>
      <c r="X65" t="str">
        <f>IF(H65&lt;&gt;"Sens inverse","&lt;edge from="""&amp;Q65&amp;""" id="""&amp;A65&amp;""" to="""&amp;R65&amp;""" numLanes="""&amp;S65&amp;""" speed="""&amp;T65&amp;""" /&gt;","&lt;edge from="""&amp;R65&amp;""" id="""&amp;A65&amp;""" to="""&amp;Q65&amp;""" numLanes="""&amp;S65&amp;""" speed="""&amp;T65&amp;""" /&gt;")</f>
        <v>&lt;edge from="61" id="730665" to="100" numLanes="1" speed="50" /&gt;</v>
      </c>
      <c r="Y65" t="str">
        <f t="shared" si="2"/>
        <v>&lt;edge from="100" id="1730665" to="61" numLanes="1" speed="50" /&gt;</v>
      </c>
    </row>
    <row r="66" spans="1:25" hidden="1" x14ac:dyDescent="0.25">
      <c r="A66" s="1">
        <v>475089</v>
      </c>
      <c r="B66" s="1" t="s">
        <v>16</v>
      </c>
      <c r="C66" s="1" t="s">
        <v>17</v>
      </c>
      <c r="D66" s="1" t="s">
        <v>18</v>
      </c>
      <c r="E66" s="1" t="s">
        <v>19</v>
      </c>
      <c r="F66" s="1" t="s">
        <v>20</v>
      </c>
      <c r="G66" s="1" t="s">
        <v>21</v>
      </c>
      <c r="H66" s="1" t="s">
        <v>29</v>
      </c>
      <c r="K66" s="1" t="s">
        <v>26</v>
      </c>
      <c r="L66" s="2">
        <v>0.03</v>
      </c>
      <c r="M66" s="2">
        <v>894517.5</v>
      </c>
      <c r="N66" s="2">
        <v>6245404</v>
      </c>
      <c r="O66" s="2">
        <v>894540.3</v>
      </c>
      <c r="P66" s="2">
        <v>6245393.2999999998</v>
      </c>
      <c r="Q66">
        <f>VLOOKUP(M66*100&amp;"_"&amp;N66*100,noeuds!$A$2:$B$295,2,FALSE)</f>
        <v>62</v>
      </c>
      <c r="R66">
        <f>VLOOKUP(O66*100&amp;"_"&amp;P66*100,noeuds!$A$2:$B$295,2,FALSE)</f>
        <v>204</v>
      </c>
      <c r="S66" s="2">
        <v>1</v>
      </c>
      <c r="T66" s="2">
        <v>40</v>
      </c>
      <c r="U66" s="2"/>
      <c r="V66" s="2">
        <f>L66/T66*3600</f>
        <v>2.7</v>
      </c>
      <c r="X66" t="str">
        <f>IF(H66&lt;&gt;"Sens inverse","&lt;edge from="""&amp;Q66&amp;""" id="""&amp;A66&amp;""" to="""&amp;R66&amp;""" numLanes="""&amp;S66&amp;""" speed="""&amp;T66&amp;""" /&gt;","&lt;edge from="""&amp;R66&amp;""" id="""&amp;A66&amp;""" to="""&amp;Q66&amp;""" numLanes="""&amp;S66&amp;""" speed="""&amp;T66&amp;""" /&gt;")</f>
        <v>&lt;edge from="62" id="475089" to="204" numLanes="1" speed="40" /&gt;</v>
      </c>
      <c r="Y66" t="str">
        <f t="shared" si="2"/>
        <v/>
      </c>
    </row>
    <row r="67" spans="1:25" x14ac:dyDescent="0.25">
      <c r="A67" s="1">
        <v>516828</v>
      </c>
      <c r="B67" s="1" t="s">
        <v>27</v>
      </c>
      <c r="C67" s="1" t="s">
        <v>17</v>
      </c>
      <c r="D67" s="1" t="s">
        <v>35</v>
      </c>
      <c r="E67" s="1" t="s">
        <v>19</v>
      </c>
      <c r="F67" s="1" t="s">
        <v>20</v>
      </c>
      <c r="G67" s="1" t="s">
        <v>28</v>
      </c>
      <c r="H67" s="1" t="s">
        <v>22</v>
      </c>
      <c r="J67" s="1" t="s">
        <v>36</v>
      </c>
      <c r="K67" s="1" t="s">
        <v>24</v>
      </c>
      <c r="L67" s="2">
        <v>0.2</v>
      </c>
      <c r="M67" s="2">
        <v>903535.9</v>
      </c>
      <c r="N67" s="2">
        <v>6246418.5999999996</v>
      </c>
      <c r="O67" s="2">
        <v>903731.5</v>
      </c>
      <c r="P67" s="2">
        <v>6246387</v>
      </c>
      <c r="Q67">
        <f>VLOOKUP(M67*100&amp;"_"&amp;N67*100,noeuds!$A$2:$B$295,2,FALSE)</f>
        <v>63</v>
      </c>
      <c r="R67">
        <f>VLOOKUP(O67*100&amp;"_"&amp;P67*100,noeuds!$A$2:$B$295,2,FALSE)</f>
        <v>6</v>
      </c>
      <c r="S67" s="2">
        <v>1</v>
      </c>
      <c r="T67" s="2">
        <v>50</v>
      </c>
      <c r="U67" s="4">
        <v>0.28000000000000003</v>
      </c>
      <c r="V67" s="2">
        <f>L67/T67*3600</f>
        <v>14.4</v>
      </c>
      <c r="X67" t="str">
        <f>IF(H67&lt;&gt;"Sens inverse","&lt;edge from="""&amp;Q67&amp;""" id="""&amp;A67&amp;""" to="""&amp;R67&amp;""" numLanes="""&amp;S67&amp;""" speed="""&amp;T67&amp;""" /&gt;","&lt;edge from="""&amp;R67&amp;""" id="""&amp;A67&amp;""" to="""&amp;Q67&amp;""" numLanes="""&amp;S67&amp;""" speed="""&amp;T67&amp;""" /&gt;")</f>
        <v>&lt;edge from="63" id="516828" to="6" numLanes="1" speed="50" /&gt;</v>
      </c>
      <c r="Y67" t="str">
        <f t="shared" ref="Y67:Y130" si="3">IF(H67="Double Sens","&lt;edge from="""&amp;R67&amp;""" id="""&amp;1000000+A67&amp;""" to="""&amp;Q67&amp;""" numLanes="""&amp;S67&amp;""" speed="""&amp;T67&amp;""" /&gt;","")</f>
        <v>&lt;edge from="6" id="1516828" to="63" numLanes="1" speed="50" /&gt;</v>
      </c>
    </row>
    <row r="68" spans="1:25" hidden="1" x14ac:dyDescent="0.25">
      <c r="A68" s="1">
        <v>163543</v>
      </c>
      <c r="B68" s="1" t="s">
        <v>16</v>
      </c>
      <c r="C68" s="1" t="s">
        <v>17</v>
      </c>
      <c r="D68" s="1" t="s">
        <v>18</v>
      </c>
      <c r="E68" s="1" t="s">
        <v>19</v>
      </c>
      <c r="F68" s="1" t="s">
        <v>20</v>
      </c>
      <c r="G68" s="1" t="s">
        <v>21</v>
      </c>
      <c r="H68" s="1" t="s">
        <v>22</v>
      </c>
      <c r="J68" s="1" t="s">
        <v>41</v>
      </c>
      <c r="K68" s="1" t="s">
        <v>24</v>
      </c>
      <c r="L68" s="2">
        <v>0.06</v>
      </c>
      <c r="M68" s="2">
        <v>907164</v>
      </c>
      <c r="N68" s="2">
        <v>6248722.5999999996</v>
      </c>
      <c r="O68" s="2">
        <v>907215</v>
      </c>
      <c r="P68" s="2">
        <v>6248746</v>
      </c>
      <c r="Q68">
        <f>VLOOKUP(M68*100&amp;"_"&amp;N68*100,noeuds!$A$2:$B$295,2,FALSE)</f>
        <v>64</v>
      </c>
      <c r="R68">
        <f>VLOOKUP(O68*100&amp;"_"&amp;P68*100,noeuds!$A$2:$B$295,2,FALSE)</f>
        <v>19</v>
      </c>
      <c r="S68" s="2">
        <v>1</v>
      </c>
      <c r="T68" s="2">
        <v>40</v>
      </c>
      <c r="U68" s="2"/>
      <c r="V68" s="2">
        <f>L68/T68*3600</f>
        <v>5.4</v>
      </c>
      <c r="X68" t="str">
        <f>IF(H68&lt;&gt;"Sens inverse","&lt;edge from="""&amp;Q68&amp;""" id="""&amp;A68&amp;""" to="""&amp;R68&amp;""" numLanes="""&amp;S68&amp;""" speed="""&amp;T68&amp;""" /&gt;","&lt;edge from="""&amp;R68&amp;""" id="""&amp;A68&amp;""" to="""&amp;Q68&amp;""" numLanes="""&amp;S68&amp;""" speed="""&amp;T68&amp;""" /&gt;")</f>
        <v>&lt;edge from="64" id="163543" to="19" numLanes="1" speed="40" /&gt;</v>
      </c>
      <c r="Y68" t="str">
        <f t="shared" si="3"/>
        <v>&lt;edge from="19" id="1163543" to="64" numLanes="1" speed="40" /&gt;</v>
      </c>
    </row>
    <row r="69" spans="1:25" hidden="1" x14ac:dyDescent="0.25">
      <c r="A69" s="1">
        <v>331362</v>
      </c>
      <c r="B69" s="1" t="s">
        <v>16</v>
      </c>
      <c r="C69" s="1" t="s">
        <v>17</v>
      </c>
      <c r="D69" s="1" t="s">
        <v>18</v>
      </c>
      <c r="E69" s="1" t="s">
        <v>19</v>
      </c>
      <c r="F69" s="1" t="s">
        <v>20</v>
      </c>
      <c r="G69" s="1" t="s">
        <v>21</v>
      </c>
      <c r="H69" s="1" t="s">
        <v>22</v>
      </c>
      <c r="K69" s="1" t="s">
        <v>26</v>
      </c>
      <c r="L69" s="2">
        <v>0.42</v>
      </c>
      <c r="M69" s="2">
        <v>904222.1</v>
      </c>
      <c r="N69" s="2">
        <v>6245988.5999999996</v>
      </c>
      <c r="O69" s="2">
        <v>904580.5</v>
      </c>
      <c r="P69" s="2">
        <v>6246049.0999999996</v>
      </c>
      <c r="Q69">
        <f>VLOOKUP(M69*100&amp;"_"&amp;N69*100,noeuds!$A$2:$B$295,2,FALSE)</f>
        <v>65</v>
      </c>
      <c r="R69">
        <f>VLOOKUP(O69*100&amp;"_"&amp;P69*100,noeuds!$A$2:$B$295,2,FALSE)</f>
        <v>269</v>
      </c>
      <c r="S69" s="2">
        <v>1</v>
      </c>
      <c r="T69" s="2">
        <v>40</v>
      </c>
      <c r="U69" s="2"/>
      <c r="V69" s="2">
        <f>L69/T69*3600</f>
        <v>37.799999999999997</v>
      </c>
      <c r="X69" t="str">
        <f>IF(H69&lt;&gt;"Sens inverse","&lt;edge from="""&amp;Q69&amp;""" id="""&amp;A69&amp;""" to="""&amp;R69&amp;""" numLanes="""&amp;S69&amp;""" speed="""&amp;T69&amp;""" /&gt;","&lt;edge from="""&amp;R69&amp;""" id="""&amp;A69&amp;""" to="""&amp;Q69&amp;""" numLanes="""&amp;S69&amp;""" speed="""&amp;T69&amp;""" /&gt;")</f>
        <v>&lt;edge from="65" id="331362" to="269" numLanes="1" speed="40" /&gt;</v>
      </c>
      <c r="Y69" t="str">
        <f t="shared" si="3"/>
        <v>&lt;edge from="269" id="1331362" to="65" numLanes="1" speed="40" /&gt;</v>
      </c>
    </row>
    <row r="70" spans="1:25" hidden="1" x14ac:dyDescent="0.25">
      <c r="A70" s="1">
        <v>479124</v>
      </c>
      <c r="B70" s="1" t="s">
        <v>25</v>
      </c>
      <c r="C70" s="1" t="s">
        <v>31</v>
      </c>
      <c r="D70" s="1" t="s">
        <v>26</v>
      </c>
      <c r="E70" s="1" t="s">
        <v>19</v>
      </c>
      <c r="F70" s="1" t="s">
        <v>20</v>
      </c>
      <c r="G70" s="1" t="s">
        <v>21</v>
      </c>
      <c r="H70" s="1" t="s">
        <v>22</v>
      </c>
      <c r="J70" s="1" t="s">
        <v>23</v>
      </c>
      <c r="K70" s="1" t="s">
        <v>24</v>
      </c>
      <c r="L70" s="2">
        <v>0.24</v>
      </c>
      <c r="M70" s="2">
        <v>901332.9</v>
      </c>
      <c r="N70" s="2">
        <v>6246949.7999999998</v>
      </c>
      <c r="O70" s="2">
        <v>901235.5</v>
      </c>
      <c r="P70" s="2">
        <v>6246729.0999999996</v>
      </c>
      <c r="Q70">
        <f>VLOOKUP(M70*100&amp;"_"&amp;N70*100,noeuds!$A$2:$B$295,2,FALSE)</f>
        <v>48</v>
      </c>
      <c r="R70">
        <f>VLOOKUP(O70*100&amp;"_"&amp;P70*100,noeuds!$A$2:$B$295,2,FALSE)</f>
        <v>127</v>
      </c>
      <c r="S70" s="2">
        <v>2</v>
      </c>
      <c r="T70" s="2">
        <v>50</v>
      </c>
      <c r="U70" s="2"/>
      <c r="V70" s="2">
        <f>L70/T70*3600</f>
        <v>17.279999999999998</v>
      </c>
      <c r="X70" t="str">
        <f>IF(H70&lt;&gt;"Sens inverse","&lt;edge from="""&amp;Q70&amp;""" id="""&amp;A70&amp;""" to="""&amp;R70&amp;""" numLanes="""&amp;S70&amp;""" speed="""&amp;T70&amp;""" /&gt;","&lt;edge from="""&amp;R70&amp;""" id="""&amp;A70&amp;""" to="""&amp;Q70&amp;""" numLanes="""&amp;S70&amp;""" speed="""&amp;T70&amp;""" /&gt;")</f>
        <v>&lt;edge from="48" id="479124" to="127" numLanes="2" speed="50" /&gt;</v>
      </c>
      <c r="Y70" t="str">
        <f t="shared" si="3"/>
        <v>&lt;edge from="127" id="1479124" to="48" numLanes="2" speed="50" /&gt;</v>
      </c>
    </row>
    <row r="71" spans="1:25" x14ac:dyDescent="0.25">
      <c r="A71" s="1">
        <v>474027</v>
      </c>
      <c r="B71" s="1" t="s">
        <v>16</v>
      </c>
      <c r="C71" s="1" t="s">
        <v>17</v>
      </c>
      <c r="D71" s="1" t="s">
        <v>18</v>
      </c>
      <c r="E71" s="1" t="s">
        <v>19</v>
      </c>
      <c r="F71" s="1" t="s">
        <v>20</v>
      </c>
      <c r="G71" s="1" t="s">
        <v>21</v>
      </c>
      <c r="H71" s="1" t="s">
        <v>29</v>
      </c>
      <c r="J71" s="1" t="s">
        <v>36</v>
      </c>
      <c r="K71" s="1" t="s">
        <v>24</v>
      </c>
      <c r="L71" s="2">
        <v>0.05</v>
      </c>
      <c r="M71" s="2">
        <v>908395.8</v>
      </c>
      <c r="N71" s="2">
        <v>6247352.4000000004</v>
      </c>
      <c r="O71" s="2">
        <v>908413.6</v>
      </c>
      <c r="P71" s="2">
        <v>6247305.5999999996</v>
      </c>
      <c r="Q71">
        <f>VLOOKUP(M71*100&amp;"_"&amp;N71*100,noeuds!$A$2:$B$295,2,FALSE)</f>
        <v>66</v>
      </c>
      <c r="R71">
        <f>VLOOKUP(O71*100&amp;"_"&amp;P71*100,noeuds!$A$2:$B$295,2,FALSE)</f>
        <v>240</v>
      </c>
      <c r="S71" s="2">
        <v>1</v>
      </c>
      <c r="T71" s="2">
        <v>40</v>
      </c>
      <c r="U71" s="4">
        <v>0.28000000000000003</v>
      </c>
      <c r="V71" s="2">
        <f>L71/T71*3600</f>
        <v>4.5</v>
      </c>
      <c r="X71" t="str">
        <f>IF(H71&lt;&gt;"Sens inverse","&lt;edge from="""&amp;Q71&amp;""" id="""&amp;A71&amp;""" to="""&amp;R71&amp;""" numLanes="""&amp;S71&amp;""" speed="""&amp;T71&amp;""" /&gt;","&lt;edge from="""&amp;R71&amp;""" id="""&amp;A71&amp;""" to="""&amp;Q71&amp;""" numLanes="""&amp;S71&amp;""" speed="""&amp;T71&amp;""" /&gt;")</f>
        <v>&lt;edge from="66" id="474027" to="240" numLanes="1" speed="40" /&gt;</v>
      </c>
      <c r="Y71" t="str">
        <f t="shared" si="3"/>
        <v/>
      </c>
    </row>
    <row r="72" spans="1:25" x14ac:dyDescent="0.25">
      <c r="A72" s="1">
        <v>82737</v>
      </c>
      <c r="B72" s="1" t="s">
        <v>25</v>
      </c>
      <c r="C72" s="1" t="s">
        <v>17</v>
      </c>
      <c r="D72" s="1" t="s">
        <v>35</v>
      </c>
      <c r="E72" s="1" t="s">
        <v>19</v>
      </c>
      <c r="F72" s="1" t="s">
        <v>20</v>
      </c>
      <c r="G72" s="1" t="s">
        <v>21</v>
      </c>
      <c r="H72" s="1" t="s">
        <v>22</v>
      </c>
      <c r="J72" s="1" t="s">
        <v>36</v>
      </c>
      <c r="K72" s="1" t="s">
        <v>24</v>
      </c>
      <c r="L72" s="2">
        <v>0.28999999999999998</v>
      </c>
      <c r="M72" s="2">
        <v>900006.2</v>
      </c>
      <c r="N72" s="2">
        <v>6246581.0999999996</v>
      </c>
      <c r="O72" s="2">
        <v>900263</v>
      </c>
      <c r="P72" s="2">
        <v>6246465.2000000002</v>
      </c>
      <c r="Q72">
        <f>VLOOKUP(M72*100&amp;"_"&amp;N72*100,noeuds!$A$2:$B$295,2,FALSE)</f>
        <v>67</v>
      </c>
      <c r="R72">
        <f>VLOOKUP(O72*100&amp;"_"&amp;P72*100,noeuds!$A$2:$B$295,2,FALSE)</f>
        <v>182</v>
      </c>
      <c r="S72" s="2">
        <v>1</v>
      </c>
      <c r="T72" s="2">
        <v>50</v>
      </c>
      <c r="U72" s="4">
        <v>0.28000000000000003</v>
      </c>
      <c r="V72" s="2">
        <f>L72/T72*3600</f>
        <v>20.88</v>
      </c>
      <c r="X72" t="str">
        <f>IF(H72&lt;&gt;"Sens inverse","&lt;edge from="""&amp;Q72&amp;""" id="""&amp;A72&amp;""" to="""&amp;R72&amp;""" numLanes="""&amp;S72&amp;""" speed="""&amp;T72&amp;""" /&gt;","&lt;edge from="""&amp;R72&amp;""" id="""&amp;A72&amp;""" to="""&amp;Q72&amp;""" numLanes="""&amp;S72&amp;""" speed="""&amp;T72&amp;""" /&gt;")</f>
        <v>&lt;edge from="67" id="82737" to="182" numLanes="1" speed="50" /&gt;</v>
      </c>
      <c r="Y72" t="str">
        <f t="shared" si="3"/>
        <v>&lt;edge from="182" id="1082737" to="67" numLanes="1" speed="50" /&gt;</v>
      </c>
    </row>
    <row r="73" spans="1:25" hidden="1" x14ac:dyDescent="0.25">
      <c r="A73" s="1">
        <v>631796</v>
      </c>
      <c r="B73" s="1" t="s">
        <v>16</v>
      </c>
      <c r="C73" s="1" t="s">
        <v>17</v>
      </c>
      <c r="D73" s="1" t="s">
        <v>39</v>
      </c>
      <c r="E73" s="1" t="s">
        <v>19</v>
      </c>
      <c r="F73" s="1" t="s">
        <v>20</v>
      </c>
      <c r="G73" s="1" t="s">
        <v>21</v>
      </c>
      <c r="H73" s="1" t="s">
        <v>22</v>
      </c>
      <c r="J73" s="1" t="s">
        <v>40</v>
      </c>
      <c r="K73" s="1" t="s">
        <v>24</v>
      </c>
      <c r="L73" s="2">
        <v>0.18</v>
      </c>
      <c r="M73" s="2">
        <v>908742.2</v>
      </c>
      <c r="N73" s="2">
        <v>6246874.2999999998</v>
      </c>
      <c r="O73" s="2">
        <v>908868</v>
      </c>
      <c r="P73" s="2">
        <v>6246746</v>
      </c>
      <c r="Q73">
        <f>VLOOKUP(M73*100&amp;"_"&amp;N73*100,noeuds!$A$2:$B$295,2,FALSE)</f>
        <v>68</v>
      </c>
      <c r="R73">
        <f>VLOOKUP(O73*100&amp;"_"&amp;P73*100,noeuds!$A$2:$B$295,2,FALSE)</f>
        <v>270</v>
      </c>
      <c r="S73" s="2">
        <v>1</v>
      </c>
      <c r="T73" s="2">
        <v>40</v>
      </c>
      <c r="U73" s="2"/>
      <c r="V73" s="2">
        <f>L73/T73*3600</f>
        <v>16.2</v>
      </c>
      <c r="X73" t="str">
        <f>IF(H73&lt;&gt;"Sens inverse","&lt;edge from="""&amp;Q73&amp;""" id="""&amp;A73&amp;""" to="""&amp;R73&amp;""" numLanes="""&amp;S73&amp;""" speed="""&amp;T73&amp;""" /&gt;","&lt;edge from="""&amp;R73&amp;""" id="""&amp;A73&amp;""" to="""&amp;Q73&amp;""" numLanes="""&amp;S73&amp;""" speed="""&amp;T73&amp;""" /&gt;")</f>
        <v>&lt;edge from="68" id="631796" to="270" numLanes="1" speed="40" /&gt;</v>
      </c>
      <c r="Y73" t="str">
        <f t="shared" si="3"/>
        <v>&lt;edge from="270" id="1631796" to="68" numLanes="1" speed="40" /&gt;</v>
      </c>
    </row>
    <row r="74" spans="1:25" hidden="1" x14ac:dyDescent="0.25">
      <c r="A74" s="1">
        <v>339682</v>
      </c>
      <c r="B74" s="1" t="s">
        <v>16</v>
      </c>
      <c r="C74" s="1" t="s">
        <v>17</v>
      </c>
      <c r="D74" s="1" t="s">
        <v>18</v>
      </c>
      <c r="E74" s="1" t="s">
        <v>19</v>
      </c>
      <c r="F74" s="1" t="s">
        <v>20</v>
      </c>
      <c r="G74" s="1" t="s">
        <v>21</v>
      </c>
      <c r="H74" s="1" t="s">
        <v>22</v>
      </c>
      <c r="K74" s="1" t="s">
        <v>26</v>
      </c>
      <c r="L74" s="2">
        <v>0.14000000000000001</v>
      </c>
      <c r="M74" s="2">
        <v>908541.3</v>
      </c>
      <c r="N74" s="2">
        <v>6247311.7999999998</v>
      </c>
      <c r="O74" s="2">
        <v>908508.1</v>
      </c>
      <c r="P74" s="2">
        <v>6247427.4000000004</v>
      </c>
      <c r="Q74">
        <f>VLOOKUP(M74*100&amp;"_"&amp;N74*100,noeuds!$A$2:$B$295,2,FALSE)</f>
        <v>69</v>
      </c>
      <c r="R74">
        <f>VLOOKUP(O74*100&amp;"_"&amp;P74*100,noeuds!$A$2:$B$295,2,FALSE)</f>
        <v>136</v>
      </c>
      <c r="S74" s="2">
        <v>1</v>
      </c>
      <c r="T74" s="2">
        <v>40</v>
      </c>
      <c r="U74" s="2"/>
      <c r="V74" s="2">
        <f>L74/T74*3600</f>
        <v>12.600000000000001</v>
      </c>
      <c r="X74" t="str">
        <f>IF(H74&lt;&gt;"Sens inverse","&lt;edge from="""&amp;Q74&amp;""" id="""&amp;A74&amp;""" to="""&amp;R74&amp;""" numLanes="""&amp;S74&amp;""" speed="""&amp;T74&amp;""" /&gt;","&lt;edge from="""&amp;R74&amp;""" id="""&amp;A74&amp;""" to="""&amp;Q74&amp;""" numLanes="""&amp;S74&amp;""" speed="""&amp;T74&amp;""" /&gt;")</f>
        <v>&lt;edge from="69" id="339682" to="136" numLanes="1" speed="40" /&gt;</v>
      </c>
      <c r="Y74" t="str">
        <f t="shared" si="3"/>
        <v>&lt;edge from="136" id="1339682" to="69" numLanes="1" speed="40" /&gt;</v>
      </c>
    </row>
    <row r="75" spans="1:25" hidden="1" x14ac:dyDescent="0.25">
      <c r="A75" s="1">
        <v>130589</v>
      </c>
      <c r="B75" s="1" t="s">
        <v>25</v>
      </c>
      <c r="C75" s="1" t="s">
        <v>17</v>
      </c>
      <c r="D75" s="1" t="s">
        <v>18</v>
      </c>
      <c r="E75" s="1" t="s">
        <v>19</v>
      </c>
      <c r="F75" s="1" t="s">
        <v>20</v>
      </c>
      <c r="G75" s="1" t="s">
        <v>21</v>
      </c>
      <c r="H75" s="1" t="s">
        <v>22</v>
      </c>
      <c r="K75" s="1" t="s">
        <v>26</v>
      </c>
      <c r="L75" s="2">
        <v>0.3</v>
      </c>
      <c r="M75" s="2">
        <v>908752.8</v>
      </c>
      <c r="N75" s="2">
        <v>6248313.7999999998</v>
      </c>
      <c r="O75" s="2">
        <v>908635.3</v>
      </c>
      <c r="P75" s="2">
        <v>6248040.7000000002</v>
      </c>
      <c r="Q75">
        <f>VLOOKUP(M75*100&amp;"_"&amp;N75*100,noeuds!$A$2:$B$295,2,FALSE)</f>
        <v>70</v>
      </c>
      <c r="R75">
        <f>VLOOKUP(O75*100&amp;"_"&amp;P75*100,noeuds!$A$2:$B$295,2,FALSE)</f>
        <v>97</v>
      </c>
      <c r="S75" s="2">
        <v>1</v>
      </c>
      <c r="T75" s="2">
        <v>50</v>
      </c>
      <c r="U75" s="2"/>
      <c r="V75" s="2">
        <f>L75/T75*3600</f>
        <v>21.6</v>
      </c>
      <c r="X75" t="str">
        <f>IF(H75&lt;&gt;"Sens inverse","&lt;edge from="""&amp;Q75&amp;""" id="""&amp;A75&amp;""" to="""&amp;R75&amp;""" numLanes="""&amp;S75&amp;""" speed="""&amp;T75&amp;""" /&gt;","&lt;edge from="""&amp;R75&amp;""" id="""&amp;A75&amp;""" to="""&amp;Q75&amp;""" numLanes="""&amp;S75&amp;""" speed="""&amp;T75&amp;""" /&gt;")</f>
        <v>&lt;edge from="70" id="130589" to="97" numLanes="1" speed="50" /&gt;</v>
      </c>
      <c r="Y75" t="str">
        <f t="shared" si="3"/>
        <v>&lt;edge from="97" id="1130589" to="70" numLanes="1" speed="50" /&gt;</v>
      </c>
    </row>
    <row r="76" spans="1:25" hidden="1" x14ac:dyDescent="0.25">
      <c r="A76" s="1">
        <v>182157</v>
      </c>
      <c r="B76" s="1" t="s">
        <v>25</v>
      </c>
      <c r="C76" s="1" t="s">
        <v>17</v>
      </c>
      <c r="D76" s="1" t="s">
        <v>18</v>
      </c>
      <c r="E76" s="1" t="s">
        <v>19</v>
      </c>
      <c r="F76" s="1" t="s">
        <v>20</v>
      </c>
      <c r="G76" s="1" t="s">
        <v>21</v>
      </c>
      <c r="H76" s="1" t="s">
        <v>22</v>
      </c>
      <c r="K76" s="1" t="s">
        <v>26</v>
      </c>
      <c r="L76" s="2">
        <v>0.5</v>
      </c>
      <c r="M76" s="2">
        <v>894091.8</v>
      </c>
      <c r="N76" s="2">
        <v>6245511.2000000002</v>
      </c>
      <c r="O76" s="2">
        <v>894503.4</v>
      </c>
      <c r="P76" s="2">
        <v>6245225.4000000004</v>
      </c>
      <c r="Q76">
        <f>VLOOKUP(M76*100&amp;"_"&amp;N76*100,noeuds!$A$2:$B$295,2,FALSE)</f>
        <v>71</v>
      </c>
      <c r="R76">
        <f>VLOOKUP(O76*100&amp;"_"&amp;P76*100,noeuds!$A$2:$B$295,2,FALSE)</f>
        <v>164</v>
      </c>
      <c r="S76" s="2">
        <v>1</v>
      </c>
      <c r="T76" s="2">
        <v>50</v>
      </c>
      <c r="U76" s="2"/>
      <c r="V76" s="2">
        <f>L76/T76*3600</f>
        <v>36</v>
      </c>
      <c r="X76" t="str">
        <f>IF(H76&lt;&gt;"Sens inverse","&lt;edge from="""&amp;Q76&amp;""" id="""&amp;A76&amp;""" to="""&amp;R76&amp;""" numLanes="""&amp;S76&amp;""" speed="""&amp;T76&amp;""" /&gt;","&lt;edge from="""&amp;R76&amp;""" id="""&amp;A76&amp;""" to="""&amp;Q76&amp;""" numLanes="""&amp;S76&amp;""" speed="""&amp;T76&amp;""" /&gt;")</f>
        <v>&lt;edge from="71" id="182157" to="164" numLanes="1" speed="50" /&gt;</v>
      </c>
      <c r="Y76" t="str">
        <f t="shared" si="3"/>
        <v>&lt;edge from="164" id="1182157" to="71" numLanes="1" speed="50" /&gt;</v>
      </c>
    </row>
    <row r="77" spans="1:25" hidden="1" x14ac:dyDescent="0.25">
      <c r="A77" s="1">
        <v>620249</v>
      </c>
      <c r="B77" s="1" t="s">
        <v>25</v>
      </c>
      <c r="C77" s="1" t="s">
        <v>17</v>
      </c>
      <c r="D77" s="1" t="s">
        <v>18</v>
      </c>
      <c r="E77" s="1" t="s">
        <v>19</v>
      </c>
      <c r="F77" s="1" t="s">
        <v>20</v>
      </c>
      <c r="G77" s="1" t="s">
        <v>21</v>
      </c>
      <c r="H77" s="1" t="s">
        <v>22</v>
      </c>
      <c r="J77" s="1" t="s">
        <v>40</v>
      </c>
      <c r="K77" s="1" t="s">
        <v>24</v>
      </c>
      <c r="L77" s="2">
        <v>0.15</v>
      </c>
      <c r="M77" s="2">
        <v>901184</v>
      </c>
      <c r="N77" s="2">
        <v>6246145.2000000002</v>
      </c>
      <c r="O77" s="2">
        <v>901330.9</v>
      </c>
      <c r="P77" s="2">
        <v>6246118.4000000004</v>
      </c>
      <c r="Q77">
        <f>VLOOKUP(M77*100&amp;"_"&amp;N77*100,noeuds!$A$2:$B$295,2,FALSE)</f>
        <v>72</v>
      </c>
      <c r="R77">
        <f>VLOOKUP(O77*100&amp;"_"&amp;P77*100,noeuds!$A$2:$B$295,2,FALSE)</f>
        <v>98</v>
      </c>
      <c r="S77" s="2">
        <v>1</v>
      </c>
      <c r="T77" s="2">
        <v>50</v>
      </c>
      <c r="U77" s="2"/>
      <c r="V77" s="2">
        <f>L77/T77*3600</f>
        <v>10.8</v>
      </c>
      <c r="X77" t="str">
        <f>IF(H77&lt;&gt;"Sens inverse","&lt;edge from="""&amp;Q77&amp;""" id="""&amp;A77&amp;""" to="""&amp;R77&amp;""" numLanes="""&amp;S77&amp;""" speed="""&amp;T77&amp;""" /&gt;","&lt;edge from="""&amp;R77&amp;""" id="""&amp;A77&amp;""" to="""&amp;Q77&amp;""" numLanes="""&amp;S77&amp;""" speed="""&amp;T77&amp;""" /&gt;")</f>
        <v>&lt;edge from="72" id="620249" to="98" numLanes="1" speed="50" /&gt;</v>
      </c>
      <c r="Y77" t="str">
        <f t="shared" si="3"/>
        <v>&lt;edge from="98" id="1620249" to="72" numLanes="1" speed="50" /&gt;</v>
      </c>
    </row>
    <row r="78" spans="1:25" x14ac:dyDescent="0.25">
      <c r="A78" s="1">
        <v>544248</v>
      </c>
      <c r="B78" s="1" t="s">
        <v>27</v>
      </c>
      <c r="C78" s="1" t="s">
        <v>17</v>
      </c>
      <c r="D78" s="1" t="s">
        <v>35</v>
      </c>
      <c r="E78" s="1" t="s">
        <v>19</v>
      </c>
      <c r="F78" s="1" t="s">
        <v>20</v>
      </c>
      <c r="G78" s="1" t="s">
        <v>21</v>
      </c>
      <c r="H78" s="1" t="s">
        <v>22</v>
      </c>
      <c r="J78" s="1" t="s">
        <v>36</v>
      </c>
      <c r="K78" s="1" t="s">
        <v>24</v>
      </c>
      <c r="L78" s="2">
        <v>0.11</v>
      </c>
      <c r="M78" s="2">
        <v>901801.1</v>
      </c>
      <c r="N78" s="2">
        <v>6246785.7000000002</v>
      </c>
      <c r="O78" s="2">
        <v>901695.9</v>
      </c>
      <c r="P78" s="2">
        <v>6246744.9000000004</v>
      </c>
      <c r="Q78">
        <f>VLOOKUP(M78*100&amp;"_"&amp;N78*100,noeuds!$A$2:$B$295,2,FALSE)</f>
        <v>73</v>
      </c>
      <c r="R78">
        <f>VLOOKUP(O78*100&amp;"_"&amp;P78*100,noeuds!$A$2:$B$295,2,FALSE)</f>
        <v>21</v>
      </c>
      <c r="S78" s="2">
        <v>1</v>
      </c>
      <c r="T78" s="2">
        <v>50</v>
      </c>
      <c r="U78" s="4">
        <v>0.28000000000000003</v>
      </c>
      <c r="V78" s="2">
        <f>L78/T78*3600</f>
        <v>7.9200000000000008</v>
      </c>
      <c r="X78" t="str">
        <f>IF(H78&lt;&gt;"Sens inverse","&lt;edge from="""&amp;Q78&amp;""" id="""&amp;A78&amp;""" to="""&amp;R78&amp;""" numLanes="""&amp;S78&amp;""" speed="""&amp;T78&amp;""" /&gt;","&lt;edge from="""&amp;R78&amp;""" id="""&amp;A78&amp;""" to="""&amp;Q78&amp;""" numLanes="""&amp;S78&amp;""" speed="""&amp;T78&amp;""" /&gt;")</f>
        <v>&lt;edge from="73" id="544248" to="21" numLanes="1" speed="50" /&gt;</v>
      </c>
      <c r="Y78" t="str">
        <f t="shared" si="3"/>
        <v>&lt;edge from="21" id="1544248" to="73" numLanes="1" speed="50" /&gt;</v>
      </c>
    </row>
    <row r="79" spans="1:25" hidden="1" x14ac:dyDescent="0.25">
      <c r="A79" s="1">
        <v>588510</v>
      </c>
      <c r="B79" s="1" t="s">
        <v>25</v>
      </c>
      <c r="C79" s="1" t="s">
        <v>17</v>
      </c>
      <c r="D79" s="1" t="s">
        <v>18</v>
      </c>
      <c r="E79" s="1" t="s">
        <v>19</v>
      </c>
      <c r="F79" s="1" t="s">
        <v>20</v>
      </c>
      <c r="G79" s="1" t="s">
        <v>21</v>
      </c>
      <c r="H79" s="1" t="s">
        <v>22</v>
      </c>
      <c r="J79" s="1" t="s">
        <v>40</v>
      </c>
      <c r="K79" s="1" t="s">
        <v>24</v>
      </c>
      <c r="L79" s="2">
        <v>0.34</v>
      </c>
      <c r="M79" s="2">
        <v>899301.5</v>
      </c>
      <c r="N79" s="2">
        <v>6246351.7000000002</v>
      </c>
      <c r="O79" s="2">
        <v>898965.9</v>
      </c>
      <c r="P79" s="2">
        <v>6246294.5</v>
      </c>
      <c r="Q79">
        <f>VLOOKUP(M79*100&amp;"_"&amp;N79*100,noeuds!$A$2:$B$295,2,FALSE)</f>
        <v>74</v>
      </c>
      <c r="R79">
        <f>VLOOKUP(O79*100&amp;"_"&amp;P79*100,noeuds!$A$2:$B$295,2,FALSE)</f>
        <v>230</v>
      </c>
      <c r="S79" s="2">
        <v>1</v>
      </c>
      <c r="T79" s="2">
        <v>50</v>
      </c>
      <c r="U79" s="2"/>
      <c r="V79" s="2">
        <f>L79/T79*3600</f>
        <v>24.48</v>
      </c>
      <c r="X79" t="str">
        <f>IF(H79&lt;&gt;"Sens inverse","&lt;edge from="""&amp;Q79&amp;""" id="""&amp;A79&amp;""" to="""&amp;R79&amp;""" numLanes="""&amp;S79&amp;""" speed="""&amp;T79&amp;""" /&gt;","&lt;edge from="""&amp;R79&amp;""" id="""&amp;A79&amp;""" to="""&amp;Q79&amp;""" numLanes="""&amp;S79&amp;""" speed="""&amp;T79&amp;""" /&gt;")</f>
        <v>&lt;edge from="74" id="588510" to="230" numLanes="1" speed="50" /&gt;</v>
      </c>
      <c r="Y79" t="str">
        <f t="shared" si="3"/>
        <v>&lt;edge from="230" id="1588510" to="74" numLanes="1" speed="50" /&gt;</v>
      </c>
    </row>
    <row r="80" spans="1:25" hidden="1" x14ac:dyDescent="0.25">
      <c r="A80" s="1">
        <v>46766</v>
      </c>
      <c r="B80" s="1" t="s">
        <v>25</v>
      </c>
      <c r="C80" s="1" t="s">
        <v>17</v>
      </c>
      <c r="D80" s="1" t="s">
        <v>18</v>
      </c>
      <c r="E80" s="1" t="s">
        <v>19</v>
      </c>
      <c r="F80" s="1" t="s">
        <v>20</v>
      </c>
      <c r="G80" s="1" t="s">
        <v>21</v>
      </c>
      <c r="H80" s="1" t="s">
        <v>22</v>
      </c>
      <c r="J80" s="1" t="s">
        <v>47</v>
      </c>
      <c r="K80" s="1" t="s">
        <v>24</v>
      </c>
      <c r="L80" s="2">
        <v>0.2</v>
      </c>
      <c r="M80" s="2">
        <v>904222.1</v>
      </c>
      <c r="N80" s="2">
        <v>6245988.5999999996</v>
      </c>
      <c r="O80" s="2">
        <v>904225.9</v>
      </c>
      <c r="P80" s="2">
        <v>6245789</v>
      </c>
      <c r="Q80">
        <f>VLOOKUP(M80*100&amp;"_"&amp;N80*100,noeuds!$A$2:$B$295,2,FALSE)</f>
        <v>65</v>
      </c>
      <c r="R80">
        <f>VLOOKUP(O80*100&amp;"_"&amp;P80*100,noeuds!$A$2:$B$295,2,FALSE)</f>
        <v>107</v>
      </c>
      <c r="S80" s="2">
        <v>1</v>
      </c>
      <c r="T80" s="2">
        <v>50</v>
      </c>
      <c r="U80" s="2"/>
      <c r="V80" s="2">
        <f>L80/T80*3600</f>
        <v>14.4</v>
      </c>
      <c r="X80" t="str">
        <f>IF(H80&lt;&gt;"Sens inverse","&lt;edge from="""&amp;Q80&amp;""" id="""&amp;A80&amp;""" to="""&amp;R80&amp;""" numLanes="""&amp;S80&amp;""" speed="""&amp;T80&amp;""" /&gt;","&lt;edge from="""&amp;R80&amp;""" id="""&amp;A80&amp;""" to="""&amp;Q80&amp;""" numLanes="""&amp;S80&amp;""" speed="""&amp;T80&amp;""" /&gt;")</f>
        <v>&lt;edge from="65" id="46766" to="107" numLanes="1" speed="50" /&gt;</v>
      </c>
      <c r="Y80" t="str">
        <f t="shared" si="3"/>
        <v>&lt;edge from="107" id="1046766" to="65" numLanes="1" speed="50" /&gt;</v>
      </c>
    </row>
    <row r="81" spans="1:25" hidden="1" x14ac:dyDescent="0.25">
      <c r="A81" s="1">
        <v>59812</v>
      </c>
      <c r="B81" s="1" t="s">
        <v>25</v>
      </c>
      <c r="C81" s="1" t="s">
        <v>31</v>
      </c>
      <c r="D81" s="1" t="s">
        <v>26</v>
      </c>
      <c r="E81" s="1" t="s">
        <v>19</v>
      </c>
      <c r="F81" s="1" t="s">
        <v>20</v>
      </c>
      <c r="G81" s="1" t="s">
        <v>21</v>
      </c>
      <c r="H81" s="1" t="s">
        <v>22</v>
      </c>
      <c r="J81" s="1" t="s">
        <v>23</v>
      </c>
      <c r="K81" s="1" t="s">
        <v>24</v>
      </c>
      <c r="L81" s="2">
        <v>0.03</v>
      </c>
      <c r="M81" s="2">
        <v>901451.1</v>
      </c>
      <c r="N81" s="2">
        <v>6247143.9000000004</v>
      </c>
      <c r="O81" s="2">
        <v>901468.7</v>
      </c>
      <c r="P81" s="2">
        <v>6247171.0999999996</v>
      </c>
      <c r="Q81">
        <f>VLOOKUP(M81*100&amp;"_"&amp;N81*100,noeuds!$A$2:$B$295,2,FALSE)</f>
        <v>14</v>
      </c>
      <c r="R81">
        <f>VLOOKUP(O81*100&amp;"_"&amp;P81*100,noeuds!$A$2:$B$295,2,FALSE)</f>
        <v>271</v>
      </c>
      <c r="S81" s="2">
        <v>2</v>
      </c>
      <c r="T81" s="2">
        <v>50</v>
      </c>
      <c r="U81" s="2"/>
      <c r="V81" s="2">
        <f>L81/T81*3600</f>
        <v>2.1599999999999997</v>
      </c>
      <c r="X81" t="str">
        <f>IF(H81&lt;&gt;"Sens inverse","&lt;edge from="""&amp;Q81&amp;""" id="""&amp;A81&amp;""" to="""&amp;R81&amp;""" numLanes="""&amp;S81&amp;""" speed="""&amp;T81&amp;""" /&gt;","&lt;edge from="""&amp;R81&amp;""" id="""&amp;A81&amp;""" to="""&amp;Q81&amp;""" numLanes="""&amp;S81&amp;""" speed="""&amp;T81&amp;""" /&gt;")</f>
        <v>&lt;edge from="14" id="59812" to="271" numLanes="2" speed="50" /&gt;</v>
      </c>
      <c r="Y81" t="str">
        <f t="shared" si="3"/>
        <v>&lt;edge from="271" id="1059812" to="14" numLanes="2" speed="50" /&gt;</v>
      </c>
    </row>
    <row r="82" spans="1:25" hidden="1" x14ac:dyDescent="0.25">
      <c r="A82" s="1">
        <v>674322</v>
      </c>
      <c r="B82" s="1" t="s">
        <v>27</v>
      </c>
      <c r="C82" s="1" t="s">
        <v>31</v>
      </c>
      <c r="D82" s="1" t="s">
        <v>26</v>
      </c>
      <c r="E82" s="1" t="s">
        <v>19</v>
      </c>
      <c r="F82" s="1" t="s">
        <v>20</v>
      </c>
      <c r="G82" s="1" t="s">
        <v>28</v>
      </c>
      <c r="H82" s="1" t="s">
        <v>22</v>
      </c>
      <c r="J82" s="1" t="s">
        <v>34</v>
      </c>
      <c r="K82" s="1" t="s">
        <v>24</v>
      </c>
      <c r="L82" s="2">
        <v>0.04</v>
      </c>
      <c r="M82" s="2">
        <v>908851.4</v>
      </c>
      <c r="N82" s="2">
        <v>6248581</v>
      </c>
      <c r="O82" s="2">
        <v>908827</v>
      </c>
      <c r="P82" s="2">
        <v>6248550.7999999998</v>
      </c>
      <c r="Q82">
        <f>VLOOKUP(M82*100&amp;"_"&amp;N82*100,noeuds!$A$2:$B$295,2,FALSE)</f>
        <v>75</v>
      </c>
      <c r="R82">
        <f>VLOOKUP(O82*100&amp;"_"&amp;P82*100,noeuds!$A$2:$B$295,2,FALSE)</f>
        <v>256</v>
      </c>
      <c r="S82" s="2">
        <v>2</v>
      </c>
      <c r="T82" s="2">
        <v>50</v>
      </c>
      <c r="U82" s="2"/>
      <c r="V82" s="2">
        <f>L82/T82*3600</f>
        <v>2.8800000000000003</v>
      </c>
      <c r="X82" t="str">
        <f>IF(H82&lt;&gt;"Sens inverse","&lt;edge from="""&amp;Q82&amp;""" id="""&amp;A82&amp;""" to="""&amp;R82&amp;""" numLanes="""&amp;S82&amp;""" speed="""&amp;T82&amp;""" /&gt;","&lt;edge from="""&amp;R82&amp;""" id="""&amp;A82&amp;""" to="""&amp;Q82&amp;""" numLanes="""&amp;S82&amp;""" speed="""&amp;T82&amp;""" /&gt;")</f>
        <v>&lt;edge from="75" id="674322" to="256" numLanes="2" speed="50" /&gt;</v>
      </c>
      <c r="Y82" t="str">
        <f t="shared" si="3"/>
        <v>&lt;edge from="256" id="1674322" to="75" numLanes="2" speed="50" /&gt;</v>
      </c>
    </row>
    <row r="83" spans="1:25" hidden="1" x14ac:dyDescent="0.25">
      <c r="A83" s="1">
        <v>420470</v>
      </c>
      <c r="B83" s="1" t="s">
        <v>27</v>
      </c>
      <c r="C83" s="1" t="s">
        <v>17</v>
      </c>
      <c r="D83" s="1" t="s">
        <v>39</v>
      </c>
      <c r="E83" s="1" t="s">
        <v>19</v>
      </c>
      <c r="F83" s="1" t="s">
        <v>20</v>
      </c>
      <c r="G83" s="1" t="s">
        <v>28</v>
      </c>
      <c r="H83" s="1" t="s">
        <v>22</v>
      </c>
      <c r="J83" s="1" t="s">
        <v>52</v>
      </c>
      <c r="K83" s="1" t="s">
        <v>24</v>
      </c>
      <c r="L83" s="2">
        <v>0.2</v>
      </c>
      <c r="M83" s="2">
        <v>894828</v>
      </c>
      <c r="N83" s="2">
        <v>6245187.2000000002</v>
      </c>
      <c r="O83" s="2">
        <v>894834.2</v>
      </c>
      <c r="P83" s="2">
        <v>6244986.4000000004</v>
      </c>
      <c r="Q83">
        <f>VLOOKUP(M83*100&amp;"_"&amp;N83*100,noeuds!$A$2:$B$295,2,FALSE)</f>
        <v>76</v>
      </c>
      <c r="R83">
        <f>VLOOKUP(O83*100&amp;"_"&amp;P83*100,noeuds!$A$2:$B$295,2,FALSE)</f>
        <v>193</v>
      </c>
      <c r="S83" s="2">
        <v>1</v>
      </c>
      <c r="T83" s="2">
        <v>50</v>
      </c>
      <c r="U83" s="2"/>
      <c r="V83" s="2">
        <f>L83/T83*3600</f>
        <v>14.4</v>
      </c>
      <c r="X83" t="str">
        <f>IF(H83&lt;&gt;"Sens inverse","&lt;edge from="""&amp;Q83&amp;""" id="""&amp;A83&amp;""" to="""&amp;R83&amp;""" numLanes="""&amp;S83&amp;""" speed="""&amp;T83&amp;""" /&gt;","&lt;edge from="""&amp;R83&amp;""" id="""&amp;A83&amp;""" to="""&amp;Q83&amp;""" numLanes="""&amp;S83&amp;""" speed="""&amp;T83&amp;""" /&gt;")</f>
        <v>&lt;edge from="76" id="420470" to="193" numLanes="1" speed="50" /&gt;</v>
      </c>
      <c r="Y83" t="str">
        <f t="shared" si="3"/>
        <v>&lt;edge from="193" id="1420470" to="76" numLanes="1" speed="50" /&gt;</v>
      </c>
    </row>
    <row r="84" spans="1:25" hidden="1" x14ac:dyDescent="0.25">
      <c r="A84" s="1">
        <v>218125</v>
      </c>
      <c r="B84" s="1" t="s">
        <v>25</v>
      </c>
      <c r="C84" s="1" t="s">
        <v>17</v>
      </c>
      <c r="D84" s="1" t="s">
        <v>18</v>
      </c>
      <c r="E84" s="1" t="s">
        <v>19</v>
      </c>
      <c r="F84" s="1" t="s">
        <v>20</v>
      </c>
      <c r="G84" s="1" t="s">
        <v>21</v>
      </c>
      <c r="H84" s="1" t="s">
        <v>22</v>
      </c>
      <c r="K84" s="1" t="s">
        <v>26</v>
      </c>
      <c r="L84" s="2">
        <v>0.04</v>
      </c>
      <c r="M84" s="2">
        <v>894479.9</v>
      </c>
      <c r="N84" s="2">
        <v>6245412.2000000002</v>
      </c>
      <c r="O84" s="2">
        <v>894460.6</v>
      </c>
      <c r="P84" s="2">
        <v>6245444.5999999996</v>
      </c>
      <c r="Q84">
        <f>VLOOKUP(M84*100&amp;"_"&amp;N84*100,noeuds!$A$2:$B$295,2,FALSE)</f>
        <v>77</v>
      </c>
      <c r="R84">
        <f>VLOOKUP(O84*100&amp;"_"&amp;P84*100,noeuds!$A$2:$B$295,2,FALSE)</f>
        <v>207</v>
      </c>
      <c r="S84" s="2">
        <v>1</v>
      </c>
      <c r="T84" s="2">
        <v>50</v>
      </c>
      <c r="U84" s="2"/>
      <c r="V84" s="2">
        <f>L84/T84*3600</f>
        <v>2.8800000000000003</v>
      </c>
      <c r="X84" t="str">
        <f>IF(H84&lt;&gt;"Sens inverse","&lt;edge from="""&amp;Q84&amp;""" id="""&amp;A84&amp;""" to="""&amp;R84&amp;""" numLanes="""&amp;S84&amp;""" speed="""&amp;T84&amp;""" /&gt;","&lt;edge from="""&amp;R84&amp;""" id="""&amp;A84&amp;""" to="""&amp;Q84&amp;""" numLanes="""&amp;S84&amp;""" speed="""&amp;T84&amp;""" /&gt;")</f>
        <v>&lt;edge from="77" id="218125" to="207" numLanes="1" speed="50" /&gt;</v>
      </c>
      <c r="Y84" t="str">
        <f t="shared" si="3"/>
        <v>&lt;edge from="207" id="1218125" to="77" numLanes="1" speed="50" /&gt;</v>
      </c>
    </row>
    <row r="85" spans="1:25" hidden="1" x14ac:dyDescent="0.25">
      <c r="A85" s="1">
        <v>138387</v>
      </c>
      <c r="B85" s="1" t="s">
        <v>16</v>
      </c>
      <c r="C85" s="1" t="s">
        <v>17</v>
      </c>
      <c r="D85" s="1" t="s">
        <v>18</v>
      </c>
      <c r="E85" s="1" t="s">
        <v>19</v>
      </c>
      <c r="F85" s="1" t="s">
        <v>20</v>
      </c>
      <c r="G85" s="1" t="s">
        <v>21</v>
      </c>
      <c r="H85" s="1" t="s">
        <v>22</v>
      </c>
      <c r="K85" s="1" t="s">
        <v>26</v>
      </c>
      <c r="L85" s="2">
        <v>0.54</v>
      </c>
      <c r="M85" s="2">
        <v>905484.2</v>
      </c>
      <c r="N85" s="2">
        <v>6245521.7999999998</v>
      </c>
      <c r="O85" s="2">
        <v>905379</v>
      </c>
      <c r="P85" s="2">
        <v>6245092.9000000004</v>
      </c>
      <c r="Q85">
        <f>VLOOKUP(M85*100&amp;"_"&amp;N85*100,noeuds!$A$2:$B$295,2,FALSE)</f>
        <v>78</v>
      </c>
      <c r="R85">
        <f>VLOOKUP(O85*100&amp;"_"&amp;P85*100,noeuds!$A$2:$B$295,2,FALSE)</f>
        <v>268</v>
      </c>
      <c r="S85" s="2">
        <v>1</v>
      </c>
      <c r="T85" s="2">
        <v>40</v>
      </c>
      <c r="U85" s="2"/>
      <c r="V85" s="2">
        <f>L85/T85*3600</f>
        <v>48.600000000000009</v>
      </c>
      <c r="X85" t="str">
        <f>IF(H85&lt;&gt;"Sens inverse","&lt;edge from="""&amp;Q85&amp;""" id="""&amp;A85&amp;""" to="""&amp;R85&amp;""" numLanes="""&amp;S85&amp;""" speed="""&amp;T85&amp;""" /&gt;","&lt;edge from="""&amp;R85&amp;""" id="""&amp;A85&amp;""" to="""&amp;Q85&amp;""" numLanes="""&amp;S85&amp;""" speed="""&amp;T85&amp;""" /&gt;")</f>
        <v>&lt;edge from="78" id="138387" to="268" numLanes="1" speed="40" /&gt;</v>
      </c>
      <c r="Y85" t="str">
        <f t="shared" si="3"/>
        <v>&lt;edge from="268" id="1138387" to="78" numLanes="1" speed="40" /&gt;</v>
      </c>
    </row>
    <row r="86" spans="1:25" hidden="1" x14ac:dyDescent="0.25">
      <c r="A86" s="1">
        <v>29147</v>
      </c>
      <c r="B86" s="1" t="s">
        <v>16</v>
      </c>
      <c r="C86" s="1" t="s">
        <v>17</v>
      </c>
      <c r="D86" s="1" t="s">
        <v>39</v>
      </c>
      <c r="E86" s="1" t="s">
        <v>19</v>
      </c>
      <c r="F86" s="1" t="s">
        <v>20</v>
      </c>
      <c r="G86" s="1" t="s">
        <v>21</v>
      </c>
      <c r="H86" s="1" t="s">
        <v>22</v>
      </c>
      <c r="J86" s="1" t="s">
        <v>40</v>
      </c>
      <c r="K86" s="1" t="s">
        <v>24</v>
      </c>
      <c r="L86" s="2">
        <v>0.08</v>
      </c>
      <c r="M86" s="2">
        <v>908462.7</v>
      </c>
      <c r="N86" s="2">
        <v>6247112.9000000004</v>
      </c>
      <c r="O86" s="2">
        <v>908528.5</v>
      </c>
      <c r="P86" s="2">
        <v>6247067.9000000004</v>
      </c>
      <c r="Q86">
        <f>VLOOKUP(M86*100&amp;"_"&amp;N86*100,noeuds!$A$2:$B$295,2,FALSE)</f>
        <v>79</v>
      </c>
      <c r="R86">
        <f>VLOOKUP(O86*100&amp;"_"&amp;P86*100,noeuds!$A$2:$B$295,2,FALSE)</f>
        <v>198</v>
      </c>
      <c r="S86" s="2">
        <v>1</v>
      </c>
      <c r="T86" s="2">
        <v>40</v>
      </c>
      <c r="U86" s="2"/>
      <c r="V86" s="2">
        <f>L86/T86*3600</f>
        <v>7.2</v>
      </c>
      <c r="X86" t="str">
        <f>IF(H86&lt;&gt;"Sens inverse","&lt;edge from="""&amp;Q86&amp;""" id="""&amp;A86&amp;""" to="""&amp;R86&amp;""" numLanes="""&amp;S86&amp;""" speed="""&amp;T86&amp;""" /&gt;","&lt;edge from="""&amp;R86&amp;""" id="""&amp;A86&amp;""" to="""&amp;Q86&amp;""" numLanes="""&amp;S86&amp;""" speed="""&amp;T86&amp;""" /&gt;")</f>
        <v>&lt;edge from="79" id="29147" to="198" numLanes="1" speed="40" /&gt;</v>
      </c>
      <c r="Y86" t="str">
        <f t="shared" si="3"/>
        <v>&lt;edge from="198" id="1029147" to="79" numLanes="1" speed="40" /&gt;</v>
      </c>
    </row>
    <row r="87" spans="1:25" hidden="1" x14ac:dyDescent="0.25">
      <c r="A87" s="1">
        <v>283809</v>
      </c>
      <c r="B87" s="1" t="s">
        <v>16</v>
      </c>
      <c r="C87" s="1" t="s">
        <v>17</v>
      </c>
      <c r="D87" s="1" t="s">
        <v>18</v>
      </c>
      <c r="E87" s="1" t="s">
        <v>19</v>
      </c>
      <c r="F87" s="1" t="s">
        <v>20</v>
      </c>
      <c r="G87" s="1" t="s">
        <v>21</v>
      </c>
      <c r="H87" s="1" t="s">
        <v>29</v>
      </c>
      <c r="K87" s="1" t="s">
        <v>26</v>
      </c>
      <c r="L87" s="2">
        <v>0.21</v>
      </c>
      <c r="M87" s="2">
        <v>894346.6</v>
      </c>
      <c r="N87" s="2">
        <v>6245502.0999999996</v>
      </c>
      <c r="O87" s="2">
        <v>894517.5</v>
      </c>
      <c r="P87" s="2">
        <v>6245404</v>
      </c>
      <c r="Q87">
        <f>VLOOKUP(M87*100&amp;"_"&amp;N87*100,noeuds!$A$2:$B$295,2,FALSE)</f>
        <v>18</v>
      </c>
      <c r="R87">
        <f>VLOOKUP(O87*100&amp;"_"&amp;P87*100,noeuds!$A$2:$B$295,2,FALSE)</f>
        <v>62</v>
      </c>
      <c r="S87" s="2">
        <v>1</v>
      </c>
      <c r="T87" s="2">
        <v>40</v>
      </c>
      <c r="U87" s="2"/>
      <c r="V87" s="2">
        <f>L87/T87*3600</f>
        <v>18.899999999999999</v>
      </c>
      <c r="X87" t="str">
        <f>IF(H87&lt;&gt;"Sens inverse","&lt;edge from="""&amp;Q87&amp;""" id="""&amp;A87&amp;""" to="""&amp;R87&amp;""" numLanes="""&amp;S87&amp;""" speed="""&amp;T87&amp;""" /&gt;","&lt;edge from="""&amp;R87&amp;""" id="""&amp;A87&amp;""" to="""&amp;Q87&amp;""" numLanes="""&amp;S87&amp;""" speed="""&amp;T87&amp;""" /&gt;")</f>
        <v>&lt;edge from="18" id="283809" to="62" numLanes="1" speed="40" /&gt;</v>
      </c>
      <c r="Y87" t="str">
        <f t="shared" si="3"/>
        <v/>
      </c>
    </row>
    <row r="88" spans="1:25" hidden="1" x14ac:dyDescent="0.25">
      <c r="A88" s="1">
        <v>437063</v>
      </c>
      <c r="B88" s="1" t="s">
        <v>25</v>
      </c>
      <c r="C88" s="1" t="s">
        <v>17</v>
      </c>
      <c r="D88" s="1" t="s">
        <v>18</v>
      </c>
      <c r="E88" s="1" t="s">
        <v>19</v>
      </c>
      <c r="F88" s="1" t="s">
        <v>20</v>
      </c>
      <c r="G88" s="1" t="s">
        <v>21</v>
      </c>
      <c r="H88" s="1" t="s">
        <v>22</v>
      </c>
      <c r="K88" s="1" t="s">
        <v>26</v>
      </c>
      <c r="L88" s="2">
        <v>0.22</v>
      </c>
      <c r="M88" s="2">
        <v>897140.7</v>
      </c>
      <c r="N88" s="2">
        <v>6245437.7999999998</v>
      </c>
      <c r="O88" s="2">
        <v>897087</v>
      </c>
      <c r="P88" s="2">
        <v>6245226.4000000004</v>
      </c>
      <c r="Q88">
        <f>VLOOKUP(M88*100&amp;"_"&amp;N88*100,noeuds!$A$2:$B$295,2,FALSE)</f>
        <v>80</v>
      </c>
      <c r="R88">
        <f>VLOOKUP(O88*100&amp;"_"&amp;P88*100,noeuds!$A$2:$B$295,2,FALSE)</f>
        <v>272</v>
      </c>
      <c r="S88" s="2">
        <v>1</v>
      </c>
      <c r="T88" s="2">
        <v>50</v>
      </c>
      <c r="U88" s="2"/>
      <c r="V88" s="2">
        <f>L88/T88*3600</f>
        <v>15.840000000000002</v>
      </c>
      <c r="X88" t="str">
        <f>IF(H88&lt;&gt;"Sens inverse","&lt;edge from="""&amp;Q88&amp;""" id="""&amp;A88&amp;""" to="""&amp;R88&amp;""" numLanes="""&amp;S88&amp;""" speed="""&amp;T88&amp;""" /&gt;","&lt;edge from="""&amp;R88&amp;""" id="""&amp;A88&amp;""" to="""&amp;Q88&amp;""" numLanes="""&amp;S88&amp;""" speed="""&amp;T88&amp;""" /&gt;")</f>
        <v>&lt;edge from="80" id="437063" to="272" numLanes="1" speed="50" /&gt;</v>
      </c>
      <c r="Y88" t="str">
        <f t="shared" si="3"/>
        <v>&lt;edge from="272" id="1437063" to="80" numLanes="1" speed="50" /&gt;</v>
      </c>
    </row>
    <row r="89" spans="1:25" hidden="1" x14ac:dyDescent="0.25">
      <c r="A89" s="1">
        <v>141157</v>
      </c>
      <c r="B89" s="1" t="s">
        <v>25</v>
      </c>
      <c r="C89" s="1" t="s">
        <v>17</v>
      </c>
      <c r="D89" s="1" t="s">
        <v>18</v>
      </c>
      <c r="E89" s="1" t="s">
        <v>19</v>
      </c>
      <c r="F89" s="1" t="s">
        <v>20</v>
      </c>
      <c r="G89" s="1" t="s">
        <v>21</v>
      </c>
      <c r="H89" s="1" t="s">
        <v>22</v>
      </c>
      <c r="K89" s="1" t="s">
        <v>26</v>
      </c>
      <c r="L89" s="2">
        <v>0.15</v>
      </c>
      <c r="M89" s="2">
        <v>895133.7</v>
      </c>
      <c r="N89" s="2">
        <v>6245549.2000000002</v>
      </c>
      <c r="O89" s="2">
        <v>895011</v>
      </c>
      <c r="P89" s="2">
        <v>6245636.5999999996</v>
      </c>
      <c r="Q89">
        <f>VLOOKUP(M89*100&amp;"_"&amp;N89*100,noeuds!$A$2:$B$295,2,FALSE)</f>
        <v>81</v>
      </c>
      <c r="R89">
        <f>VLOOKUP(O89*100&amp;"_"&amp;P89*100,noeuds!$A$2:$B$295,2,FALSE)</f>
        <v>192</v>
      </c>
      <c r="S89" s="2">
        <v>1</v>
      </c>
      <c r="T89" s="2">
        <v>50</v>
      </c>
      <c r="U89" s="2"/>
      <c r="V89" s="2">
        <f>L89/T89*3600</f>
        <v>10.8</v>
      </c>
      <c r="X89" t="str">
        <f>IF(H89&lt;&gt;"Sens inverse","&lt;edge from="""&amp;Q89&amp;""" id="""&amp;A89&amp;""" to="""&amp;R89&amp;""" numLanes="""&amp;S89&amp;""" speed="""&amp;T89&amp;""" /&gt;","&lt;edge from="""&amp;R89&amp;""" id="""&amp;A89&amp;""" to="""&amp;Q89&amp;""" numLanes="""&amp;S89&amp;""" speed="""&amp;T89&amp;""" /&gt;")</f>
        <v>&lt;edge from="81" id="141157" to="192" numLanes="1" speed="50" /&gt;</v>
      </c>
      <c r="Y89" t="str">
        <f t="shared" si="3"/>
        <v>&lt;edge from="192" id="1141157" to="81" numLanes="1" speed="50" /&gt;</v>
      </c>
    </row>
    <row r="90" spans="1:25" hidden="1" x14ac:dyDescent="0.25">
      <c r="A90" s="1">
        <v>223905</v>
      </c>
      <c r="B90" s="1" t="s">
        <v>16</v>
      </c>
      <c r="C90" s="1" t="s">
        <v>17</v>
      </c>
      <c r="D90" s="1" t="s">
        <v>18</v>
      </c>
      <c r="E90" s="1" t="s">
        <v>19</v>
      </c>
      <c r="F90" s="1" t="s">
        <v>20</v>
      </c>
      <c r="G90" s="1" t="s">
        <v>21</v>
      </c>
      <c r="H90" s="1" t="s">
        <v>22</v>
      </c>
      <c r="K90" s="1" t="s">
        <v>26</v>
      </c>
      <c r="L90" s="2">
        <v>0.37</v>
      </c>
      <c r="M90" s="2">
        <v>908541.3</v>
      </c>
      <c r="N90" s="2">
        <v>6247311.7999999998</v>
      </c>
      <c r="O90" s="2">
        <v>908872.7</v>
      </c>
      <c r="P90" s="2">
        <v>6247451.4000000004</v>
      </c>
      <c r="Q90">
        <f>VLOOKUP(M90*100&amp;"_"&amp;N90*100,noeuds!$A$2:$B$295,2,FALSE)</f>
        <v>69</v>
      </c>
      <c r="R90">
        <f>VLOOKUP(O90*100&amp;"_"&amp;P90*100,noeuds!$A$2:$B$295,2,FALSE)</f>
        <v>273</v>
      </c>
      <c r="S90" s="2">
        <v>1</v>
      </c>
      <c r="T90" s="2">
        <v>40</v>
      </c>
      <c r="U90" s="2"/>
      <c r="V90" s="2">
        <f>L90/T90*3600</f>
        <v>33.299999999999997</v>
      </c>
      <c r="X90" t="str">
        <f>IF(H90&lt;&gt;"Sens inverse","&lt;edge from="""&amp;Q90&amp;""" id="""&amp;A90&amp;""" to="""&amp;R90&amp;""" numLanes="""&amp;S90&amp;""" speed="""&amp;T90&amp;""" /&gt;","&lt;edge from="""&amp;R90&amp;""" id="""&amp;A90&amp;""" to="""&amp;Q90&amp;""" numLanes="""&amp;S90&amp;""" speed="""&amp;T90&amp;""" /&gt;")</f>
        <v>&lt;edge from="69" id="223905" to="273" numLanes="1" speed="40" /&gt;</v>
      </c>
      <c r="Y90" t="str">
        <f t="shared" si="3"/>
        <v>&lt;edge from="273" id="1223905" to="69" numLanes="1" speed="40" /&gt;</v>
      </c>
    </row>
    <row r="91" spans="1:25" hidden="1" x14ac:dyDescent="0.25">
      <c r="A91" s="1">
        <v>190706</v>
      </c>
      <c r="B91" s="1" t="s">
        <v>30</v>
      </c>
      <c r="C91" s="1" t="s">
        <v>31</v>
      </c>
      <c r="D91" s="1" t="s">
        <v>26</v>
      </c>
      <c r="E91" s="1" t="s">
        <v>19</v>
      </c>
      <c r="F91" s="1" t="s">
        <v>20</v>
      </c>
      <c r="G91" s="1" t="s">
        <v>28</v>
      </c>
      <c r="H91" s="1" t="s">
        <v>22</v>
      </c>
      <c r="J91" s="1" t="s">
        <v>53</v>
      </c>
      <c r="K91" s="1" t="s">
        <v>33</v>
      </c>
      <c r="L91" s="2">
        <v>0.16</v>
      </c>
      <c r="M91" s="2">
        <v>896874.6</v>
      </c>
      <c r="N91" s="2">
        <v>6247660.4000000004</v>
      </c>
      <c r="O91" s="2">
        <v>896865.9</v>
      </c>
      <c r="P91" s="2">
        <v>6247499.5999999996</v>
      </c>
      <c r="Q91">
        <f>VLOOKUP(M91*100&amp;"_"&amp;N91*100,noeuds!$A$2:$B$295,2,FALSE)</f>
        <v>82</v>
      </c>
      <c r="R91">
        <f>VLOOKUP(O91*100&amp;"_"&amp;P91*100,noeuds!$A$2:$B$295,2,FALSE)</f>
        <v>217</v>
      </c>
      <c r="S91" s="2">
        <v>3</v>
      </c>
      <c r="T91" s="2">
        <v>90</v>
      </c>
      <c r="U91" s="2"/>
      <c r="V91" s="2">
        <f>L91/T91*3600</f>
        <v>6.4</v>
      </c>
      <c r="X91" t="str">
        <f>IF(H91&lt;&gt;"Sens inverse","&lt;edge from="""&amp;Q91&amp;""" id="""&amp;A91&amp;""" to="""&amp;R91&amp;""" numLanes="""&amp;S91&amp;""" speed="""&amp;T91&amp;""" /&gt;","&lt;edge from="""&amp;R91&amp;""" id="""&amp;A91&amp;""" to="""&amp;Q91&amp;""" numLanes="""&amp;S91&amp;""" speed="""&amp;T91&amp;""" /&gt;")</f>
        <v>&lt;edge from="82" id="190706" to="217" numLanes="3" speed="90" /&gt;</v>
      </c>
      <c r="Y91" t="str">
        <f t="shared" si="3"/>
        <v>&lt;edge from="217" id="1190706" to="82" numLanes="3" speed="90" /&gt;</v>
      </c>
    </row>
    <row r="92" spans="1:25" hidden="1" x14ac:dyDescent="0.25">
      <c r="A92" s="1">
        <v>122792</v>
      </c>
      <c r="B92" s="1" t="s">
        <v>25</v>
      </c>
      <c r="C92" s="1" t="s">
        <v>17</v>
      </c>
      <c r="D92" s="1" t="s">
        <v>18</v>
      </c>
      <c r="E92" s="1" t="s">
        <v>19</v>
      </c>
      <c r="F92" s="1" t="s">
        <v>20</v>
      </c>
      <c r="G92" s="1" t="s">
        <v>21</v>
      </c>
      <c r="H92" s="1" t="s">
        <v>22</v>
      </c>
      <c r="J92" s="1" t="s">
        <v>54</v>
      </c>
      <c r="K92" s="1" t="s">
        <v>24</v>
      </c>
      <c r="L92" s="2">
        <v>0.48</v>
      </c>
      <c r="M92" s="2">
        <v>898191.4</v>
      </c>
      <c r="N92" s="2">
        <v>6246480</v>
      </c>
      <c r="O92" s="2">
        <v>898313.2</v>
      </c>
      <c r="P92" s="2">
        <v>6246013.4000000004</v>
      </c>
      <c r="Q92">
        <f>VLOOKUP(M92*100&amp;"_"&amp;N92*100,noeuds!$A$2:$B$295,2,FALSE)</f>
        <v>83</v>
      </c>
      <c r="R92">
        <f>VLOOKUP(O92*100&amp;"_"&amp;P92*100,noeuds!$A$2:$B$295,2,FALSE)</f>
        <v>40</v>
      </c>
      <c r="S92" s="2">
        <v>1</v>
      </c>
      <c r="T92" s="2">
        <v>50</v>
      </c>
      <c r="U92" s="2"/>
      <c r="V92" s="2">
        <f>L92/T92*3600</f>
        <v>34.559999999999995</v>
      </c>
      <c r="X92" t="str">
        <f>IF(H92&lt;&gt;"Sens inverse","&lt;edge from="""&amp;Q92&amp;""" id="""&amp;A92&amp;""" to="""&amp;R92&amp;""" numLanes="""&amp;S92&amp;""" speed="""&amp;T92&amp;""" /&gt;","&lt;edge from="""&amp;R92&amp;""" id="""&amp;A92&amp;""" to="""&amp;Q92&amp;""" numLanes="""&amp;S92&amp;""" speed="""&amp;T92&amp;""" /&gt;")</f>
        <v>&lt;edge from="83" id="122792" to="40" numLanes="1" speed="50" /&gt;</v>
      </c>
      <c r="Y92" t="str">
        <f t="shared" si="3"/>
        <v>&lt;edge from="40" id="1122792" to="83" numLanes="1" speed="50" /&gt;</v>
      </c>
    </row>
    <row r="93" spans="1:25" hidden="1" x14ac:dyDescent="0.25">
      <c r="A93" s="1">
        <v>986</v>
      </c>
      <c r="B93" s="1" t="s">
        <v>27</v>
      </c>
      <c r="C93" s="1" t="s">
        <v>17</v>
      </c>
      <c r="D93" s="1" t="s">
        <v>18</v>
      </c>
      <c r="E93" s="1" t="s">
        <v>19</v>
      </c>
      <c r="F93" s="1" t="s">
        <v>20</v>
      </c>
      <c r="G93" s="1" t="s">
        <v>28</v>
      </c>
      <c r="H93" s="1" t="s">
        <v>29</v>
      </c>
      <c r="J93" s="1" t="s">
        <v>34</v>
      </c>
      <c r="K93" s="1" t="s">
        <v>24</v>
      </c>
      <c r="L93" s="2">
        <v>0.08</v>
      </c>
      <c r="M93" s="2">
        <v>908826.9</v>
      </c>
      <c r="N93" s="2">
        <v>6248469</v>
      </c>
      <c r="O93" s="2">
        <v>908827</v>
      </c>
      <c r="P93" s="2">
        <v>6248550.7999999998</v>
      </c>
      <c r="Q93">
        <f>VLOOKUP(M93*100&amp;"_"&amp;N93*100,noeuds!$A$2:$B$295,2,FALSE)</f>
        <v>84</v>
      </c>
      <c r="R93">
        <f>VLOOKUP(O93*100&amp;"_"&amp;P93*100,noeuds!$A$2:$B$295,2,FALSE)</f>
        <v>256</v>
      </c>
      <c r="S93" s="2">
        <v>1</v>
      </c>
      <c r="T93" s="2">
        <v>50</v>
      </c>
      <c r="U93" s="2"/>
      <c r="V93" s="2">
        <f>L93/T93*3600</f>
        <v>5.7600000000000007</v>
      </c>
      <c r="X93" t="str">
        <f>IF(H93&lt;&gt;"Sens inverse","&lt;edge from="""&amp;Q93&amp;""" id="""&amp;A93&amp;""" to="""&amp;R93&amp;""" numLanes="""&amp;S93&amp;""" speed="""&amp;T93&amp;""" /&gt;","&lt;edge from="""&amp;R93&amp;""" id="""&amp;A93&amp;""" to="""&amp;Q93&amp;""" numLanes="""&amp;S93&amp;""" speed="""&amp;T93&amp;""" /&gt;")</f>
        <v>&lt;edge from="84" id="986" to="256" numLanes="1" speed="50" /&gt;</v>
      </c>
      <c r="Y93" t="str">
        <f t="shared" si="3"/>
        <v/>
      </c>
    </row>
    <row r="94" spans="1:25" hidden="1" x14ac:dyDescent="0.25">
      <c r="A94" s="1">
        <v>338671</v>
      </c>
      <c r="B94" s="1" t="s">
        <v>27</v>
      </c>
      <c r="C94" s="1" t="s">
        <v>31</v>
      </c>
      <c r="D94" s="1" t="s">
        <v>26</v>
      </c>
      <c r="E94" s="1" t="s">
        <v>19</v>
      </c>
      <c r="F94" s="1" t="s">
        <v>20</v>
      </c>
      <c r="G94" s="1" t="s">
        <v>28</v>
      </c>
      <c r="H94" s="1" t="s">
        <v>22</v>
      </c>
      <c r="K94" s="1" t="s">
        <v>26</v>
      </c>
      <c r="L94" s="2">
        <v>0.26</v>
      </c>
      <c r="M94" s="2">
        <v>894940.3</v>
      </c>
      <c r="N94" s="2">
        <v>6246646.7000000002</v>
      </c>
      <c r="O94" s="2">
        <v>894858.4</v>
      </c>
      <c r="P94" s="2">
        <v>6246411.7000000002</v>
      </c>
      <c r="Q94">
        <f>VLOOKUP(M94*100&amp;"_"&amp;N94*100,noeuds!$A$2:$B$295,2,FALSE)</f>
        <v>32</v>
      </c>
      <c r="R94">
        <f>VLOOKUP(O94*100&amp;"_"&amp;P94*100,noeuds!$A$2:$B$295,2,FALSE)</f>
        <v>241</v>
      </c>
      <c r="S94" s="2">
        <v>2</v>
      </c>
      <c r="T94" s="2">
        <v>50</v>
      </c>
      <c r="U94" s="2"/>
      <c r="V94" s="2">
        <f>L94/T94*3600</f>
        <v>18.72</v>
      </c>
      <c r="X94" t="str">
        <f>IF(H94&lt;&gt;"Sens inverse","&lt;edge from="""&amp;Q94&amp;""" id="""&amp;A94&amp;""" to="""&amp;R94&amp;""" numLanes="""&amp;S94&amp;""" speed="""&amp;T94&amp;""" /&gt;","&lt;edge from="""&amp;R94&amp;""" id="""&amp;A94&amp;""" to="""&amp;Q94&amp;""" numLanes="""&amp;S94&amp;""" speed="""&amp;T94&amp;""" /&gt;")</f>
        <v>&lt;edge from="32" id="338671" to="241" numLanes="2" speed="50" /&gt;</v>
      </c>
      <c r="Y94" t="str">
        <f t="shared" si="3"/>
        <v>&lt;edge from="241" id="1338671" to="32" numLanes="2" speed="50" /&gt;</v>
      </c>
    </row>
    <row r="95" spans="1:25" hidden="1" x14ac:dyDescent="0.25">
      <c r="A95" s="1">
        <v>574414</v>
      </c>
      <c r="B95" s="1" t="s">
        <v>25</v>
      </c>
      <c r="C95" s="1" t="s">
        <v>17</v>
      </c>
      <c r="D95" s="1" t="s">
        <v>18</v>
      </c>
      <c r="E95" s="1" t="s">
        <v>19</v>
      </c>
      <c r="F95" s="1" t="s">
        <v>20</v>
      </c>
      <c r="G95" s="1" t="s">
        <v>21</v>
      </c>
      <c r="H95" s="1" t="s">
        <v>22</v>
      </c>
      <c r="J95" s="1" t="s">
        <v>40</v>
      </c>
      <c r="K95" s="1" t="s">
        <v>24</v>
      </c>
      <c r="L95" s="2">
        <v>0.17</v>
      </c>
      <c r="M95" s="2">
        <v>900121.7</v>
      </c>
      <c r="N95" s="2">
        <v>6246279.0999999996</v>
      </c>
      <c r="O95" s="2">
        <v>900278.1</v>
      </c>
      <c r="P95" s="2">
        <v>6246208.5</v>
      </c>
      <c r="Q95">
        <f>VLOOKUP(M95*100&amp;"_"&amp;N95*100,noeuds!$A$2:$B$295,2,FALSE)</f>
        <v>85</v>
      </c>
      <c r="R95">
        <f>VLOOKUP(O95*100&amp;"_"&amp;P95*100,noeuds!$A$2:$B$295,2,FALSE)</f>
        <v>131</v>
      </c>
      <c r="S95" s="2">
        <v>1</v>
      </c>
      <c r="T95" s="2">
        <v>50</v>
      </c>
      <c r="U95" s="2"/>
      <c r="V95" s="2">
        <f>L95/T95*3600</f>
        <v>12.24</v>
      </c>
      <c r="X95" t="str">
        <f>IF(H95&lt;&gt;"Sens inverse","&lt;edge from="""&amp;Q95&amp;""" id="""&amp;A95&amp;""" to="""&amp;R95&amp;""" numLanes="""&amp;S95&amp;""" speed="""&amp;T95&amp;""" /&gt;","&lt;edge from="""&amp;R95&amp;""" id="""&amp;A95&amp;""" to="""&amp;Q95&amp;""" numLanes="""&amp;S95&amp;""" speed="""&amp;T95&amp;""" /&gt;")</f>
        <v>&lt;edge from="85" id="574414" to="131" numLanes="1" speed="50" /&gt;</v>
      </c>
      <c r="Y95" t="str">
        <f t="shared" si="3"/>
        <v>&lt;edge from="131" id="1574414" to="85" numLanes="1" speed="50" /&gt;</v>
      </c>
    </row>
    <row r="96" spans="1:25" hidden="1" x14ac:dyDescent="0.25">
      <c r="A96" s="1">
        <v>460985</v>
      </c>
      <c r="B96" s="1" t="s">
        <v>27</v>
      </c>
      <c r="C96" s="1" t="s">
        <v>17</v>
      </c>
      <c r="D96" s="1" t="s">
        <v>18</v>
      </c>
      <c r="E96" s="1" t="s">
        <v>19</v>
      </c>
      <c r="F96" s="1" t="s">
        <v>20</v>
      </c>
      <c r="G96" s="1" t="s">
        <v>28</v>
      </c>
      <c r="H96" s="1" t="s">
        <v>29</v>
      </c>
      <c r="K96" s="1" t="s">
        <v>26</v>
      </c>
      <c r="L96" s="2">
        <v>0.17</v>
      </c>
      <c r="M96" s="2">
        <v>894778.9</v>
      </c>
      <c r="N96" s="2">
        <v>6245667.5</v>
      </c>
      <c r="O96" s="2">
        <v>894640.4</v>
      </c>
      <c r="P96" s="2">
        <v>6245579.7999999998</v>
      </c>
      <c r="Q96">
        <f>VLOOKUP(M96*100&amp;"_"&amp;N96*100,noeuds!$A$2:$B$295,2,FALSE)</f>
        <v>86</v>
      </c>
      <c r="R96">
        <f>VLOOKUP(O96*100&amp;"_"&amp;P96*100,noeuds!$A$2:$B$295,2,FALSE)</f>
        <v>253</v>
      </c>
      <c r="S96" s="2">
        <v>1</v>
      </c>
      <c r="T96" s="2">
        <v>50</v>
      </c>
      <c r="U96" s="2"/>
      <c r="V96" s="2">
        <f>L96/T96*3600</f>
        <v>12.24</v>
      </c>
      <c r="X96" t="str">
        <f>IF(H96&lt;&gt;"Sens inverse","&lt;edge from="""&amp;Q96&amp;""" id="""&amp;A96&amp;""" to="""&amp;R96&amp;""" numLanes="""&amp;S96&amp;""" speed="""&amp;T96&amp;""" /&gt;","&lt;edge from="""&amp;R96&amp;""" id="""&amp;A96&amp;""" to="""&amp;Q96&amp;""" numLanes="""&amp;S96&amp;""" speed="""&amp;T96&amp;""" /&gt;")</f>
        <v>&lt;edge from="86" id="460985" to="253" numLanes="1" speed="50" /&gt;</v>
      </c>
      <c r="Y96" t="str">
        <f t="shared" si="3"/>
        <v/>
      </c>
    </row>
    <row r="97" spans="1:25" hidden="1" x14ac:dyDescent="0.25">
      <c r="A97" s="1">
        <v>118249</v>
      </c>
      <c r="B97" s="1" t="s">
        <v>25</v>
      </c>
      <c r="C97" s="1" t="s">
        <v>17</v>
      </c>
      <c r="D97" s="1" t="s">
        <v>18</v>
      </c>
      <c r="E97" s="1" t="s">
        <v>19</v>
      </c>
      <c r="F97" s="1" t="s">
        <v>20</v>
      </c>
      <c r="G97" s="1" t="s">
        <v>21</v>
      </c>
      <c r="H97" s="1" t="s">
        <v>22</v>
      </c>
      <c r="K97" s="1" t="s">
        <v>26</v>
      </c>
      <c r="L97" s="2">
        <v>0.21</v>
      </c>
      <c r="M97" s="2">
        <v>894292.5</v>
      </c>
      <c r="N97" s="2">
        <v>6245578.2999999998</v>
      </c>
      <c r="O97" s="2">
        <v>894081.1</v>
      </c>
      <c r="P97" s="2">
        <v>6245591.5999999996</v>
      </c>
      <c r="Q97">
        <f>VLOOKUP(M97*100&amp;"_"&amp;N97*100,noeuds!$A$2:$B$295,2,FALSE)</f>
        <v>87</v>
      </c>
      <c r="R97">
        <f>VLOOKUP(O97*100&amp;"_"&amp;P97*100,noeuds!$A$2:$B$295,2,FALSE)</f>
        <v>274</v>
      </c>
      <c r="S97" s="2">
        <v>1</v>
      </c>
      <c r="T97" s="2">
        <v>50</v>
      </c>
      <c r="U97" s="2"/>
      <c r="V97" s="2">
        <f>L97/T97*3600</f>
        <v>15.12</v>
      </c>
      <c r="X97" t="str">
        <f>IF(H97&lt;&gt;"Sens inverse","&lt;edge from="""&amp;Q97&amp;""" id="""&amp;A97&amp;""" to="""&amp;R97&amp;""" numLanes="""&amp;S97&amp;""" speed="""&amp;T97&amp;""" /&gt;","&lt;edge from="""&amp;R97&amp;""" id="""&amp;A97&amp;""" to="""&amp;Q97&amp;""" numLanes="""&amp;S97&amp;""" speed="""&amp;T97&amp;""" /&gt;")</f>
        <v>&lt;edge from="87" id="118249" to="274" numLanes="1" speed="50" /&gt;</v>
      </c>
      <c r="Y97" t="str">
        <f t="shared" si="3"/>
        <v>&lt;edge from="274" id="1118249" to="87" numLanes="1" speed="50" /&gt;</v>
      </c>
    </row>
    <row r="98" spans="1:25" hidden="1" x14ac:dyDescent="0.25">
      <c r="A98" s="1">
        <v>209835</v>
      </c>
      <c r="B98" s="1" t="s">
        <v>25</v>
      </c>
      <c r="C98" s="1" t="s">
        <v>17</v>
      </c>
      <c r="D98" s="1" t="s">
        <v>18</v>
      </c>
      <c r="E98" s="1" t="s">
        <v>19</v>
      </c>
      <c r="F98" s="1" t="s">
        <v>20</v>
      </c>
      <c r="G98" s="1" t="s">
        <v>21</v>
      </c>
      <c r="H98" s="1" t="s">
        <v>22</v>
      </c>
      <c r="K98" s="1" t="s">
        <v>26</v>
      </c>
      <c r="L98" s="2">
        <v>0.13</v>
      </c>
      <c r="M98" s="2">
        <v>897824.1</v>
      </c>
      <c r="N98" s="2">
        <v>6246390.7999999998</v>
      </c>
      <c r="O98" s="2">
        <v>897952.9</v>
      </c>
      <c r="P98" s="2">
        <v>6246403.0999999996</v>
      </c>
      <c r="Q98">
        <f>VLOOKUP(M98*100&amp;"_"&amp;N98*100,noeuds!$A$2:$B$295,2,FALSE)</f>
        <v>88</v>
      </c>
      <c r="R98">
        <f>VLOOKUP(O98*100&amp;"_"&amp;P98*100,noeuds!$A$2:$B$295,2,FALSE)</f>
        <v>103</v>
      </c>
      <c r="S98" s="2">
        <v>1</v>
      </c>
      <c r="T98" s="2">
        <v>50</v>
      </c>
      <c r="U98" s="2"/>
      <c r="V98" s="2">
        <f>L98/T98*3600</f>
        <v>9.36</v>
      </c>
      <c r="X98" t="str">
        <f>IF(H98&lt;&gt;"Sens inverse","&lt;edge from="""&amp;Q98&amp;""" id="""&amp;A98&amp;""" to="""&amp;R98&amp;""" numLanes="""&amp;S98&amp;""" speed="""&amp;T98&amp;""" /&gt;","&lt;edge from="""&amp;R98&amp;""" id="""&amp;A98&amp;""" to="""&amp;Q98&amp;""" numLanes="""&amp;S98&amp;""" speed="""&amp;T98&amp;""" /&gt;")</f>
        <v>&lt;edge from="88" id="209835" to="103" numLanes="1" speed="50" /&gt;</v>
      </c>
      <c r="Y98" t="str">
        <f t="shared" si="3"/>
        <v>&lt;edge from="103" id="1209835" to="88" numLanes="1" speed="50" /&gt;</v>
      </c>
    </row>
    <row r="99" spans="1:25" x14ac:dyDescent="0.25">
      <c r="A99" s="1">
        <v>750875</v>
      </c>
      <c r="B99" s="1" t="s">
        <v>25</v>
      </c>
      <c r="C99" s="1" t="s">
        <v>17</v>
      </c>
      <c r="D99" s="1" t="s">
        <v>35</v>
      </c>
      <c r="E99" s="1" t="s">
        <v>19</v>
      </c>
      <c r="F99" s="1" t="s">
        <v>20</v>
      </c>
      <c r="G99" s="1" t="s">
        <v>21</v>
      </c>
      <c r="H99" s="1" t="s">
        <v>22</v>
      </c>
      <c r="J99" s="1" t="s">
        <v>36</v>
      </c>
      <c r="K99" s="1" t="s">
        <v>24</v>
      </c>
      <c r="L99" s="2">
        <v>0.61</v>
      </c>
      <c r="M99" s="2">
        <v>898585.8</v>
      </c>
      <c r="N99" s="2">
        <v>6246737.5999999996</v>
      </c>
      <c r="O99" s="2">
        <v>899095</v>
      </c>
      <c r="P99" s="2">
        <v>6246898.7999999998</v>
      </c>
      <c r="Q99">
        <f>VLOOKUP(M99*100&amp;"_"&amp;N99*100,noeuds!$A$2:$B$295,2,FALSE)</f>
        <v>89</v>
      </c>
      <c r="R99">
        <f>VLOOKUP(O99*100&amp;"_"&amp;P99*100,noeuds!$A$2:$B$295,2,FALSE)</f>
        <v>111</v>
      </c>
      <c r="S99" s="2">
        <v>1</v>
      </c>
      <c r="T99" s="2">
        <v>50</v>
      </c>
      <c r="U99" s="4">
        <v>0.28000000000000003</v>
      </c>
      <c r="V99" s="2">
        <f>L99/T99*3600</f>
        <v>43.919999999999995</v>
      </c>
      <c r="X99" t="str">
        <f>IF(H99&lt;&gt;"Sens inverse","&lt;edge from="""&amp;Q99&amp;""" id="""&amp;A99&amp;""" to="""&amp;R99&amp;""" numLanes="""&amp;S99&amp;""" speed="""&amp;T99&amp;""" /&gt;","&lt;edge from="""&amp;R99&amp;""" id="""&amp;A99&amp;""" to="""&amp;Q99&amp;""" numLanes="""&amp;S99&amp;""" speed="""&amp;T99&amp;""" /&gt;")</f>
        <v>&lt;edge from="89" id="750875" to="111" numLanes="1" speed="50" /&gt;</v>
      </c>
      <c r="Y99" t="str">
        <f t="shared" si="3"/>
        <v>&lt;edge from="111" id="1750875" to="89" numLanes="1" speed="50" /&gt;</v>
      </c>
    </row>
    <row r="100" spans="1:25" hidden="1" x14ac:dyDescent="0.25">
      <c r="A100" s="1">
        <v>143630</v>
      </c>
      <c r="B100" s="1" t="s">
        <v>25</v>
      </c>
      <c r="C100" s="1" t="s">
        <v>17</v>
      </c>
      <c r="D100" s="1" t="s">
        <v>18</v>
      </c>
      <c r="E100" s="1" t="s">
        <v>19</v>
      </c>
      <c r="F100" s="1" t="s">
        <v>20</v>
      </c>
      <c r="G100" s="1" t="s">
        <v>21</v>
      </c>
      <c r="H100" s="1" t="s">
        <v>22</v>
      </c>
      <c r="J100" s="1" t="s">
        <v>55</v>
      </c>
      <c r="K100" s="1" t="s">
        <v>24</v>
      </c>
      <c r="L100" s="2">
        <v>0.1</v>
      </c>
      <c r="M100" s="2">
        <v>906854.7</v>
      </c>
      <c r="N100" s="2">
        <v>6246607.7999999998</v>
      </c>
      <c r="O100" s="2">
        <v>906890.2</v>
      </c>
      <c r="P100" s="2">
        <v>6246509.2999999998</v>
      </c>
      <c r="Q100">
        <f>VLOOKUP(M100*100&amp;"_"&amp;N100*100,noeuds!$A$2:$B$295,2,FALSE)</f>
        <v>90</v>
      </c>
      <c r="R100">
        <f>VLOOKUP(O100*100&amp;"_"&amp;P100*100,noeuds!$A$2:$B$295,2,FALSE)</f>
        <v>250</v>
      </c>
      <c r="S100" s="2">
        <v>1</v>
      </c>
      <c r="T100" s="2">
        <v>50</v>
      </c>
      <c r="U100" s="2"/>
      <c r="V100" s="2">
        <f>L100/T100*3600</f>
        <v>7.2</v>
      </c>
      <c r="X100" t="str">
        <f>IF(H100&lt;&gt;"Sens inverse","&lt;edge from="""&amp;Q100&amp;""" id="""&amp;A100&amp;""" to="""&amp;R100&amp;""" numLanes="""&amp;S100&amp;""" speed="""&amp;T100&amp;""" /&gt;","&lt;edge from="""&amp;R100&amp;""" id="""&amp;A100&amp;""" to="""&amp;Q100&amp;""" numLanes="""&amp;S100&amp;""" speed="""&amp;T100&amp;""" /&gt;")</f>
        <v>&lt;edge from="90" id="143630" to="250" numLanes="1" speed="50" /&gt;</v>
      </c>
      <c r="Y100" t="str">
        <f t="shared" si="3"/>
        <v>&lt;edge from="250" id="1143630" to="90" numLanes="1" speed="50" /&gt;</v>
      </c>
    </row>
    <row r="101" spans="1:25" x14ac:dyDescent="0.25">
      <c r="A101" s="1">
        <v>549266</v>
      </c>
      <c r="B101" s="1" t="s">
        <v>25</v>
      </c>
      <c r="C101" s="1" t="s">
        <v>17</v>
      </c>
      <c r="D101" s="1" t="s">
        <v>18</v>
      </c>
      <c r="E101" s="1" t="s">
        <v>19</v>
      </c>
      <c r="F101" s="1" t="s">
        <v>20</v>
      </c>
      <c r="G101" s="1" t="s">
        <v>21</v>
      </c>
      <c r="H101" s="1" t="s">
        <v>29</v>
      </c>
      <c r="J101" s="1" t="s">
        <v>36</v>
      </c>
      <c r="K101" s="1" t="s">
        <v>24</v>
      </c>
      <c r="L101" s="2">
        <v>0.16</v>
      </c>
      <c r="M101" s="2">
        <v>897415.5</v>
      </c>
      <c r="N101" s="2">
        <v>6246083.5</v>
      </c>
      <c r="O101" s="2">
        <v>897262.2</v>
      </c>
      <c r="P101" s="2">
        <v>6246041.5999999996</v>
      </c>
      <c r="Q101">
        <f>VLOOKUP(M101*100&amp;"_"&amp;N101*100,noeuds!$A$2:$B$295,2,FALSE)</f>
        <v>23</v>
      </c>
      <c r="R101">
        <f>VLOOKUP(O101*100&amp;"_"&amp;P101*100,noeuds!$A$2:$B$295,2,FALSE)</f>
        <v>94</v>
      </c>
      <c r="S101" s="2">
        <v>1</v>
      </c>
      <c r="T101" s="2">
        <v>50</v>
      </c>
      <c r="U101" s="4">
        <v>0.28000000000000003</v>
      </c>
      <c r="V101" s="2">
        <f>L101/T101*3600</f>
        <v>11.520000000000001</v>
      </c>
      <c r="X101" t="str">
        <f>IF(H101&lt;&gt;"Sens inverse","&lt;edge from="""&amp;Q101&amp;""" id="""&amp;A101&amp;""" to="""&amp;R101&amp;""" numLanes="""&amp;S101&amp;""" speed="""&amp;T101&amp;""" /&gt;","&lt;edge from="""&amp;R101&amp;""" id="""&amp;A101&amp;""" to="""&amp;Q101&amp;""" numLanes="""&amp;S101&amp;""" speed="""&amp;T101&amp;""" /&gt;")</f>
        <v>&lt;edge from="23" id="549266" to="94" numLanes="1" speed="50" /&gt;</v>
      </c>
      <c r="Y101" t="str">
        <f t="shared" si="3"/>
        <v/>
      </c>
    </row>
    <row r="102" spans="1:25" hidden="1" x14ac:dyDescent="0.25">
      <c r="A102" s="1">
        <v>133830</v>
      </c>
      <c r="B102" s="1" t="s">
        <v>25</v>
      </c>
      <c r="C102" s="1" t="s">
        <v>17</v>
      </c>
      <c r="D102" s="1" t="s">
        <v>18</v>
      </c>
      <c r="E102" s="1" t="s">
        <v>19</v>
      </c>
      <c r="F102" s="1" t="s">
        <v>20</v>
      </c>
      <c r="G102" s="1" t="s">
        <v>21</v>
      </c>
      <c r="H102" s="1" t="s">
        <v>22</v>
      </c>
      <c r="K102" s="1" t="s">
        <v>26</v>
      </c>
      <c r="L102" s="2">
        <v>0.2</v>
      </c>
      <c r="M102" s="2">
        <v>896957.1</v>
      </c>
      <c r="N102" s="2">
        <v>6245343.4000000004</v>
      </c>
      <c r="O102" s="2">
        <v>897087</v>
      </c>
      <c r="P102" s="2">
        <v>6245226.4000000004</v>
      </c>
      <c r="Q102">
        <f>VLOOKUP(M102*100&amp;"_"&amp;N102*100,noeuds!$A$2:$B$295,2,FALSE)</f>
        <v>91</v>
      </c>
      <c r="R102">
        <f>VLOOKUP(O102*100&amp;"_"&amp;P102*100,noeuds!$A$2:$B$295,2,FALSE)</f>
        <v>272</v>
      </c>
      <c r="S102" s="2">
        <v>1</v>
      </c>
      <c r="T102" s="2">
        <v>50</v>
      </c>
      <c r="U102" s="2"/>
      <c r="V102" s="2">
        <f>L102/T102*3600</f>
        <v>14.4</v>
      </c>
      <c r="X102" t="str">
        <f>IF(H102&lt;&gt;"Sens inverse","&lt;edge from="""&amp;Q102&amp;""" id="""&amp;A102&amp;""" to="""&amp;R102&amp;""" numLanes="""&amp;S102&amp;""" speed="""&amp;T102&amp;""" /&gt;","&lt;edge from="""&amp;R102&amp;""" id="""&amp;A102&amp;""" to="""&amp;Q102&amp;""" numLanes="""&amp;S102&amp;""" speed="""&amp;T102&amp;""" /&gt;")</f>
        <v>&lt;edge from="91" id="133830" to="272" numLanes="1" speed="50" /&gt;</v>
      </c>
      <c r="Y102" t="str">
        <f t="shared" si="3"/>
        <v>&lt;edge from="272" id="1133830" to="91" numLanes="1" speed="50" /&gt;</v>
      </c>
    </row>
    <row r="103" spans="1:25" hidden="1" x14ac:dyDescent="0.25">
      <c r="A103" s="1">
        <v>659265</v>
      </c>
      <c r="B103" s="1" t="s">
        <v>25</v>
      </c>
      <c r="C103" s="1" t="s">
        <v>17</v>
      </c>
      <c r="D103" s="1" t="s">
        <v>18</v>
      </c>
      <c r="E103" s="1" t="s">
        <v>19</v>
      </c>
      <c r="F103" s="1" t="s">
        <v>20</v>
      </c>
      <c r="G103" s="1" t="s">
        <v>21</v>
      </c>
      <c r="H103" s="1" t="s">
        <v>22</v>
      </c>
      <c r="J103" s="1" t="s">
        <v>40</v>
      </c>
      <c r="K103" s="1" t="s">
        <v>24</v>
      </c>
      <c r="L103" s="2">
        <v>0.45</v>
      </c>
      <c r="M103" s="2">
        <v>906220.8</v>
      </c>
      <c r="N103" s="2">
        <v>6246020.2000000002</v>
      </c>
      <c r="O103" s="2">
        <v>905775.1</v>
      </c>
      <c r="P103" s="2">
        <v>6245977.2000000002</v>
      </c>
      <c r="Q103">
        <f>VLOOKUP(M103*100&amp;"_"&amp;N103*100,noeuds!$A$2:$B$295,2,FALSE)</f>
        <v>92</v>
      </c>
      <c r="R103">
        <f>VLOOKUP(O103*100&amp;"_"&amp;P103*100,noeuds!$A$2:$B$295,2,FALSE)</f>
        <v>218</v>
      </c>
      <c r="S103" s="2">
        <v>1</v>
      </c>
      <c r="T103" s="2">
        <v>50</v>
      </c>
      <c r="U103" s="2"/>
      <c r="V103" s="2">
        <f>L103/T103*3600</f>
        <v>32.400000000000006</v>
      </c>
      <c r="X103" t="str">
        <f>IF(H103&lt;&gt;"Sens inverse","&lt;edge from="""&amp;Q103&amp;""" id="""&amp;A103&amp;""" to="""&amp;R103&amp;""" numLanes="""&amp;S103&amp;""" speed="""&amp;T103&amp;""" /&gt;","&lt;edge from="""&amp;R103&amp;""" id="""&amp;A103&amp;""" to="""&amp;Q103&amp;""" numLanes="""&amp;S103&amp;""" speed="""&amp;T103&amp;""" /&gt;")</f>
        <v>&lt;edge from="92" id="659265" to="218" numLanes="1" speed="50" /&gt;</v>
      </c>
      <c r="Y103" t="str">
        <f t="shared" si="3"/>
        <v>&lt;edge from="218" id="1659265" to="92" numLanes="1" speed="50" /&gt;</v>
      </c>
    </row>
    <row r="104" spans="1:25" hidden="1" x14ac:dyDescent="0.25">
      <c r="A104" s="1">
        <v>209323</v>
      </c>
      <c r="B104" s="1" t="s">
        <v>16</v>
      </c>
      <c r="C104" s="1" t="s">
        <v>17</v>
      </c>
      <c r="D104" s="1" t="s">
        <v>18</v>
      </c>
      <c r="E104" s="1" t="s">
        <v>19</v>
      </c>
      <c r="F104" s="1" t="s">
        <v>20</v>
      </c>
      <c r="G104" s="1" t="s">
        <v>21</v>
      </c>
      <c r="H104" s="1" t="s">
        <v>22</v>
      </c>
      <c r="J104" s="1" t="s">
        <v>41</v>
      </c>
      <c r="K104" s="1" t="s">
        <v>24</v>
      </c>
      <c r="L104" s="2">
        <v>0.12</v>
      </c>
      <c r="M104" s="2">
        <v>906655.2</v>
      </c>
      <c r="N104" s="2">
        <v>6248848.5999999996</v>
      </c>
      <c r="O104" s="2">
        <v>906536.8</v>
      </c>
      <c r="P104" s="2">
        <v>6248841.2000000002</v>
      </c>
      <c r="Q104">
        <f>VLOOKUP(M104*100&amp;"_"&amp;N104*100,noeuds!$A$2:$B$295,2,FALSE)</f>
        <v>93</v>
      </c>
      <c r="R104">
        <f>VLOOKUP(O104*100&amp;"_"&amp;P104*100,noeuds!$A$2:$B$295,2,FALSE)</f>
        <v>184</v>
      </c>
      <c r="S104" s="2">
        <v>1</v>
      </c>
      <c r="T104" s="2">
        <v>40</v>
      </c>
      <c r="U104" s="2"/>
      <c r="V104" s="2">
        <f>L104/T104*3600</f>
        <v>10.8</v>
      </c>
      <c r="X104" t="str">
        <f>IF(H104&lt;&gt;"Sens inverse","&lt;edge from="""&amp;Q104&amp;""" id="""&amp;A104&amp;""" to="""&amp;R104&amp;""" numLanes="""&amp;S104&amp;""" speed="""&amp;T104&amp;""" /&gt;","&lt;edge from="""&amp;R104&amp;""" id="""&amp;A104&amp;""" to="""&amp;Q104&amp;""" numLanes="""&amp;S104&amp;""" speed="""&amp;T104&amp;""" /&gt;")</f>
        <v>&lt;edge from="93" id="209323" to="184" numLanes="1" speed="40" /&gt;</v>
      </c>
      <c r="Y104" t="str">
        <f t="shared" si="3"/>
        <v>&lt;edge from="184" id="1209323" to="93" numLanes="1" speed="40" /&gt;</v>
      </c>
    </row>
    <row r="105" spans="1:25" x14ac:dyDescent="0.25">
      <c r="A105" s="1">
        <v>330116</v>
      </c>
      <c r="B105" s="1" t="s">
        <v>25</v>
      </c>
      <c r="C105" s="1" t="s">
        <v>17</v>
      </c>
      <c r="D105" s="1" t="s">
        <v>18</v>
      </c>
      <c r="E105" s="1" t="s">
        <v>19</v>
      </c>
      <c r="F105" s="1" t="s">
        <v>20</v>
      </c>
      <c r="G105" s="1" t="s">
        <v>21</v>
      </c>
      <c r="H105" s="1" t="s">
        <v>29</v>
      </c>
      <c r="J105" s="1" t="s">
        <v>36</v>
      </c>
      <c r="K105" s="1" t="s">
        <v>24</v>
      </c>
      <c r="L105" s="2">
        <v>0.33</v>
      </c>
      <c r="M105" s="2">
        <v>897262.2</v>
      </c>
      <c r="N105" s="2">
        <v>6246041.5999999996</v>
      </c>
      <c r="O105" s="2">
        <v>896935.4</v>
      </c>
      <c r="P105" s="2">
        <v>6245968.9000000004</v>
      </c>
      <c r="Q105">
        <f>VLOOKUP(M105*100&amp;"_"&amp;N105*100,noeuds!$A$2:$B$295,2,FALSE)</f>
        <v>94</v>
      </c>
      <c r="R105">
        <f>VLOOKUP(O105*100&amp;"_"&amp;P105*100,noeuds!$A$2:$B$295,2,FALSE)</f>
        <v>200</v>
      </c>
      <c r="S105" s="2">
        <v>1</v>
      </c>
      <c r="T105" s="2">
        <v>50</v>
      </c>
      <c r="U105" s="4">
        <v>0.28000000000000003</v>
      </c>
      <c r="V105" s="2">
        <f>L105/T105*3600</f>
        <v>23.76</v>
      </c>
      <c r="X105" t="str">
        <f>IF(H105&lt;&gt;"Sens inverse","&lt;edge from="""&amp;Q105&amp;""" id="""&amp;A105&amp;""" to="""&amp;R105&amp;""" numLanes="""&amp;S105&amp;""" speed="""&amp;T105&amp;""" /&gt;","&lt;edge from="""&amp;R105&amp;""" id="""&amp;A105&amp;""" to="""&amp;Q105&amp;""" numLanes="""&amp;S105&amp;""" speed="""&amp;T105&amp;""" /&gt;")</f>
        <v>&lt;edge from="94" id="330116" to="200" numLanes="1" speed="50" /&gt;</v>
      </c>
      <c r="Y105" t="str">
        <f t="shared" si="3"/>
        <v/>
      </c>
    </row>
    <row r="106" spans="1:25" hidden="1" x14ac:dyDescent="0.25">
      <c r="A106" s="1">
        <v>519911</v>
      </c>
      <c r="B106" s="1" t="s">
        <v>16</v>
      </c>
      <c r="C106" s="1" t="s">
        <v>17</v>
      </c>
      <c r="D106" s="1" t="s">
        <v>18</v>
      </c>
      <c r="E106" s="1" t="s">
        <v>19</v>
      </c>
      <c r="F106" s="1" t="s">
        <v>20</v>
      </c>
      <c r="G106" s="1" t="s">
        <v>21</v>
      </c>
      <c r="H106" s="1" t="s">
        <v>22</v>
      </c>
      <c r="K106" s="1" t="s">
        <v>26</v>
      </c>
      <c r="L106" s="2">
        <v>0.03</v>
      </c>
      <c r="M106" s="2">
        <v>904287.9</v>
      </c>
      <c r="N106" s="2">
        <v>6248364.5999999996</v>
      </c>
      <c r="O106" s="2">
        <v>904287.7</v>
      </c>
      <c r="P106" s="2">
        <v>6248334.7000000002</v>
      </c>
      <c r="Q106">
        <f>VLOOKUP(M106*100&amp;"_"&amp;N106*100,noeuds!$A$2:$B$295,2,FALSE)</f>
        <v>95</v>
      </c>
      <c r="R106">
        <f>VLOOKUP(O106*100&amp;"_"&amp;P106*100,noeuds!$A$2:$B$295,2,FALSE)</f>
        <v>175</v>
      </c>
      <c r="S106" s="2">
        <v>1</v>
      </c>
      <c r="T106" s="2">
        <v>40</v>
      </c>
      <c r="U106" s="2"/>
      <c r="V106" s="2">
        <f>L106/T106*3600</f>
        <v>2.7</v>
      </c>
      <c r="X106" t="str">
        <f>IF(H106&lt;&gt;"Sens inverse","&lt;edge from="""&amp;Q106&amp;""" id="""&amp;A106&amp;""" to="""&amp;R106&amp;""" numLanes="""&amp;S106&amp;""" speed="""&amp;T106&amp;""" /&gt;","&lt;edge from="""&amp;R106&amp;""" id="""&amp;A106&amp;""" to="""&amp;Q106&amp;""" numLanes="""&amp;S106&amp;""" speed="""&amp;T106&amp;""" /&gt;")</f>
        <v>&lt;edge from="95" id="519911" to="175" numLanes="1" speed="40" /&gt;</v>
      </c>
      <c r="Y106" t="str">
        <f t="shared" si="3"/>
        <v>&lt;edge from="175" id="1519911" to="95" numLanes="1" speed="40" /&gt;</v>
      </c>
    </row>
    <row r="107" spans="1:25" hidden="1" x14ac:dyDescent="0.25">
      <c r="A107" s="1">
        <v>84776</v>
      </c>
      <c r="B107" s="1" t="s">
        <v>16</v>
      </c>
      <c r="C107" s="1" t="s">
        <v>17</v>
      </c>
      <c r="D107" s="1" t="s">
        <v>18</v>
      </c>
      <c r="E107" s="1" t="s">
        <v>19</v>
      </c>
      <c r="F107" s="1" t="s">
        <v>20</v>
      </c>
      <c r="G107" s="1" t="s">
        <v>21</v>
      </c>
      <c r="H107" s="1" t="s">
        <v>22</v>
      </c>
      <c r="J107" s="1" t="s">
        <v>56</v>
      </c>
      <c r="K107" s="1" t="s">
        <v>24</v>
      </c>
      <c r="L107" s="2">
        <v>0.16</v>
      </c>
      <c r="M107" s="2">
        <v>900006.2</v>
      </c>
      <c r="N107" s="2">
        <v>6246581.0999999996</v>
      </c>
      <c r="O107" s="2">
        <v>900012.6</v>
      </c>
      <c r="P107" s="2">
        <v>6246423.5</v>
      </c>
      <c r="Q107">
        <f>VLOOKUP(M107*100&amp;"_"&amp;N107*100,noeuds!$A$2:$B$295,2,FALSE)</f>
        <v>67</v>
      </c>
      <c r="R107">
        <f>VLOOKUP(O107*100&amp;"_"&amp;P107*100,noeuds!$A$2:$B$295,2,FALSE)</f>
        <v>187</v>
      </c>
      <c r="S107" s="2">
        <v>1</v>
      </c>
      <c r="T107" s="2">
        <v>40</v>
      </c>
      <c r="U107" s="2"/>
      <c r="V107" s="2">
        <f>L107/T107*3600</f>
        <v>14.4</v>
      </c>
      <c r="X107" t="str">
        <f>IF(H107&lt;&gt;"Sens inverse","&lt;edge from="""&amp;Q107&amp;""" id="""&amp;A107&amp;""" to="""&amp;R107&amp;""" numLanes="""&amp;S107&amp;""" speed="""&amp;T107&amp;""" /&gt;","&lt;edge from="""&amp;R107&amp;""" id="""&amp;A107&amp;""" to="""&amp;Q107&amp;""" numLanes="""&amp;S107&amp;""" speed="""&amp;T107&amp;""" /&gt;")</f>
        <v>&lt;edge from="67" id="84776" to="187" numLanes="1" speed="40" /&gt;</v>
      </c>
      <c r="Y107" t="str">
        <f t="shared" si="3"/>
        <v>&lt;edge from="187" id="1084776" to="67" numLanes="1" speed="40" /&gt;</v>
      </c>
    </row>
    <row r="108" spans="1:25" hidden="1" x14ac:dyDescent="0.25">
      <c r="A108" s="1">
        <v>117522</v>
      </c>
      <c r="B108" s="1" t="s">
        <v>16</v>
      </c>
      <c r="C108" s="1" t="s">
        <v>17</v>
      </c>
      <c r="D108" s="1" t="s">
        <v>18</v>
      </c>
      <c r="E108" s="1" t="s">
        <v>19</v>
      </c>
      <c r="F108" s="1" t="s">
        <v>20</v>
      </c>
      <c r="G108" s="1" t="s">
        <v>21</v>
      </c>
      <c r="H108" s="1" t="s">
        <v>22</v>
      </c>
      <c r="K108" s="1" t="s">
        <v>26</v>
      </c>
      <c r="L108" s="2">
        <v>0.12</v>
      </c>
      <c r="M108" s="2">
        <v>896992.5</v>
      </c>
      <c r="N108" s="2">
        <v>6246555.2999999998</v>
      </c>
      <c r="O108" s="2">
        <v>897000.2</v>
      </c>
      <c r="P108" s="2">
        <v>6246432.2999999998</v>
      </c>
      <c r="Q108">
        <f>VLOOKUP(M108*100&amp;"_"&amp;N108*100,noeuds!$A$2:$B$295,2,FALSE)</f>
        <v>96</v>
      </c>
      <c r="R108">
        <f>VLOOKUP(O108*100&amp;"_"&amp;P108*100,noeuds!$A$2:$B$295,2,FALSE)</f>
        <v>212</v>
      </c>
      <c r="S108" s="2">
        <v>1</v>
      </c>
      <c r="T108" s="2">
        <v>40</v>
      </c>
      <c r="U108" s="2"/>
      <c r="V108" s="2">
        <f>L108/T108*3600</f>
        <v>10.8</v>
      </c>
      <c r="X108" t="str">
        <f>IF(H108&lt;&gt;"Sens inverse","&lt;edge from="""&amp;Q108&amp;""" id="""&amp;A108&amp;""" to="""&amp;R108&amp;""" numLanes="""&amp;S108&amp;""" speed="""&amp;T108&amp;""" /&gt;","&lt;edge from="""&amp;R108&amp;""" id="""&amp;A108&amp;""" to="""&amp;Q108&amp;""" numLanes="""&amp;S108&amp;""" speed="""&amp;T108&amp;""" /&gt;")</f>
        <v>&lt;edge from="96" id="117522" to="212" numLanes="1" speed="40" /&gt;</v>
      </c>
      <c r="Y108" t="str">
        <f t="shared" si="3"/>
        <v>&lt;edge from="212" id="1117522" to="96" numLanes="1" speed="40" /&gt;</v>
      </c>
    </row>
    <row r="109" spans="1:25" hidden="1" x14ac:dyDescent="0.25">
      <c r="A109" s="1">
        <v>83321</v>
      </c>
      <c r="B109" s="1" t="s">
        <v>25</v>
      </c>
      <c r="C109" s="1" t="s">
        <v>17</v>
      </c>
      <c r="D109" s="1" t="s">
        <v>18</v>
      </c>
      <c r="E109" s="1" t="s">
        <v>19</v>
      </c>
      <c r="F109" s="1" t="s">
        <v>20</v>
      </c>
      <c r="G109" s="1" t="s">
        <v>21</v>
      </c>
      <c r="H109" s="1" t="s">
        <v>22</v>
      </c>
      <c r="J109" s="1" t="s">
        <v>57</v>
      </c>
      <c r="K109" s="1" t="s">
        <v>24</v>
      </c>
      <c r="L109" s="2">
        <v>0.52</v>
      </c>
      <c r="M109" s="2">
        <v>908635.3</v>
      </c>
      <c r="N109" s="2">
        <v>6248040.7000000002</v>
      </c>
      <c r="O109" s="2">
        <v>908945.2</v>
      </c>
      <c r="P109" s="2">
        <v>6247669</v>
      </c>
      <c r="Q109">
        <f>VLOOKUP(M109*100&amp;"_"&amp;N109*100,noeuds!$A$2:$B$295,2,FALSE)</f>
        <v>97</v>
      </c>
      <c r="R109">
        <f>VLOOKUP(O109*100&amp;"_"&amp;P109*100,noeuds!$A$2:$B$295,2,FALSE)</f>
        <v>275</v>
      </c>
      <c r="S109" s="2">
        <v>1</v>
      </c>
      <c r="T109" s="2">
        <v>50</v>
      </c>
      <c r="U109" s="2"/>
      <c r="V109" s="2">
        <f>L109/T109*3600</f>
        <v>37.44</v>
      </c>
      <c r="X109" t="str">
        <f>IF(H109&lt;&gt;"Sens inverse","&lt;edge from="""&amp;Q109&amp;""" id="""&amp;A109&amp;""" to="""&amp;R109&amp;""" numLanes="""&amp;S109&amp;""" speed="""&amp;T109&amp;""" /&gt;","&lt;edge from="""&amp;R109&amp;""" id="""&amp;A109&amp;""" to="""&amp;Q109&amp;""" numLanes="""&amp;S109&amp;""" speed="""&amp;T109&amp;""" /&gt;")</f>
        <v>&lt;edge from="97" id="83321" to="275" numLanes="1" speed="50" /&gt;</v>
      </c>
      <c r="Y109" t="str">
        <f t="shared" si="3"/>
        <v>&lt;edge from="275" id="1083321" to="97" numLanes="1" speed="50" /&gt;</v>
      </c>
    </row>
    <row r="110" spans="1:25" hidden="1" x14ac:dyDescent="0.25">
      <c r="A110" s="1">
        <v>472379</v>
      </c>
      <c r="B110" s="1" t="s">
        <v>25</v>
      </c>
      <c r="C110" s="1" t="s">
        <v>17</v>
      </c>
      <c r="D110" s="1" t="s">
        <v>18</v>
      </c>
      <c r="E110" s="1" t="s">
        <v>19</v>
      </c>
      <c r="F110" s="1" t="s">
        <v>20</v>
      </c>
      <c r="G110" s="1" t="s">
        <v>21</v>
      </c>
      <c r="H110" s="1" t="s">
        <v>22</v>
      </c>
      <c r="J110" s="1" t="s">
        <v>40</v>
      </c>
      <c r="K110" s="1" t="s">
        <v>24</v>
      </c>
      <c r="L110" s="2">
        <v>0.06</v>
      </c>
      <c r="M110" s="2">
        <v>901330.9</v>
      </c>
      <c r="N110" s="2">
        <v>6246118.4000000004</v>
      </c>
      <c r="O110" s="2">
        <v>901385.7</v>
      </c>
      <c r="P110" s="2">
        <v>6246103</v>
      </c>
      <c r="Q110">
        <f>VLOOKUP(M110*100&amp;"_"&amp;N110*100,noeuds!$A$2:$B$295,2,FALSE)</f>
        <v>98</v>
      </c>
      <c r="R110">
        <f>VLOOKUP(O110*100&amp;"_"&amp;P110*100,noeuds!$A$2:$B$295,2,FALSE)</f>
        <v>145</v>
      </c>
      <c r="S110" s="2">
        <v>1</v>
      </c>
      <c r="T110" s="2">
        <v>50</v>
      </c>
      <c r="U110" s="2"/>
      <c r="V110" s="2">
        <f>L110/T110*3600</f>
        <v>4.3199999999999994</v>
      </c>
      <c r="X110" t="str">
        <f>IF(H110&lt;&gt;"Sens inverse","&lt;edge from="""&amp;Q110&amp;""" id="""&amp;A110&amp;""" to="""&amp;R110&amp;""" numLanes="""&amp;S110&amp;""" speed="""&amp;T110&amp;""" /&gt;","&lt;edge from="""&amp;R110&amp;""" id="""&amp;A110&amp;""" to="""&amp;Q110&amp;""" numLanes="""&amp;S110&amp;""" speed="""&amp;T110&amp;""" /&gt;")</f>
        <v>&lt;edge from="98" id="472379" to="145" numLanes="1" speed="50" /&gt;</v>
      </c>
      <c r="Y110" t="str">
        <f t="shared" si="3"/>
        <v>&lt;edge from="145" id="1472379" to="98" numLanes="1" speed="50" /&gt;</v>
      </c>
    </row>
    <row r="111" spans="1:25" hidden="1" x14ac:dyDescent="0.25">
      <c r="A111" s="1">
        <v>472377</v>
      </c>
      <c r="B111" s="1" t="s">
        <v>27</v>
      </c>
      <c r="C111" s="1" t="s">
        <v>17</v>
      </c>
      <c r="D111" s="1" t="s">
        <v>18</v>
      </c>
      <c r="E111" s="1" t="s">
        <v>19</v>
      </c>
      <c r="F111" s="1" t="s">
        <v>20</v>
      </c>
      <c r="G111" s="1" t="s">
        <v>28</v>
      </c>
      <c r="H111" s="1" t="s">
        <v>29</v>
      </c>
      <c r="K111" s="1" t="s">
        <v>26</v>
      </c>
      <c r="L111" s="2">
        <v>0.1</v>
      </c>
      <c r="M111" s="2">
        <v>894854.7</v>
      </c>
      <c r="N111" s="2">
        <v>6245618.0999999996</v>
      </c>
      <c r="O111" s="2">
        <v>894778.9</v>
      </c>
      <c r="P111" s="2">
        <v>6245667.5</v>
      </c>
      <c r="Q111">
        <f>VLOOKUP(M111*100&amp;"_"&amp;N111*100,noeuds!$A$2:$B$295,2,FALSE)</f>
        <v>46</v>
      </c>
      <c r="R111">
        <f>VLOOKUP(O111*100&amp;"_"&amp;P111*100,noeuds!$A$2:$B$295,2,FALSE)</f>
        <v>86</v>
      </c>
      <c r="S111" s="2">
        <v>1</v>
      </c>
      <c r="T111" s="2">
        <v>50</v>
      </c>
      <c r="U111" s="2"/>
      <c r="V111" s="2">
        <f>L111/T111*3600</f>
        <v>7.2</v>
      </c>
      <c r="X111" t="str">
        <f>IF(H111&lt;&gt;"Sens inverse","&lt;edge from="""&amp;Q111&amp;""" id="""&amp;A111&amp;""" to="""&amp;R111&amp;""" numLanes="""&amp;S111&amp;""" speed="""&amp;T111&amp;""" /&gt;","&lt;edge from="""&amp;R111&amp;""" id="""&amp;A111&amp;""" to="""&amp;Q111&amp;""" numLanes="""&amp;S111&amp;""" speed="""&amp;T111&amp;""" /&gt;")</f>
        <v>&lt;edge from="46" id="472377" to="86" numLanes="1" speed="50" /&gt;</v>
      </c>
      <c r="Y111" t="str">
        <f t="shared" si="3"/>
        <v/>
      </c>
    </row>
    <row r="112" spans="1:25" hidden="1" x14ac:dyDescent="0.25">
      <c r="A112" s="1">
        <v>28451</v>
      </c>
      <c r="B112" s="1" t="s">
        <v>16</v>
      </c>
      <c r="C112" s="1" t="s">
        <v>17</v>
      </c>
      <c r="D112" s="1" t="s">
        <v>18</v>
      </c>
      <c r="E112" s="1" t="s">
        <v>19</v>
      </c>
      <c r="F112" s="1" t="s">
        <v>20</v>
      </c>
      <c r="G112" s="1" t="s">
        <v>21</v>
      </c>
      <c r="H112" s="1" t="s">
        <v>22</v>
      </c>
      <c r="K112" s="1" t="s">
        <v>26</v>
      </c>
      <c r="L112" s="2">
        <v>0.05</v>
      </c>
      <c r="M112" s="2">
        <v>908537</v>
      </c>
      <c r="N112" s="2">
        <v>6247262.9000000004</v>
      </c>
      <c r="O112" s="2">
        <v>908541.3</v>
      </c>
      <c r="P112" s="2">
        <v>6247311.7999999998</v>
      </c>
      <c r="Q112">
        <f>VLOOKUP(M112*100&amp;"_"&amp;N112*100,noeuds!$A$2:$B$295,2,FALSE)</f>
        <v>27</v>
      </c>
      <c r="R112">
        <f>VLOOKUP(O112*100&amp;"_"&amp;P112*100,noeuds!$A$2:$B$295,2,FALSE)</f>
        <v>69</v>
      </c>
      <c r="S112" s="2">
        <v>1</v>
      </c>
      <c r="T112" s="2">
        <v>40</v>
      </c>
      <c r="U112" s="2"/>
      <c r="V112" s="2">
        <f>L112/T112*3600</f>
        <v>4.5</v>
      </c>
      <c r="X112" t="str">
        <f>IF(H112&lt;&gt;"Sens inverse","&lt;edge from="""&amp;Q112&amp;""" id="""&amp;A112&amp;""" to="""&amp;R112&amp;""" numLanes="""&amp;S112&amp;""" speed="""&amp;T112&amp;""" /&gt;","&lt;edge from="""&amp;R112&amp;""" id="""&amp;A112&amp;""" to="""&amp;Q112&amp;""" numLanes="""&amp;S112&amp;""" speed="""&amp;T112&amp;""" /&gt;")</f>
        <v>&lt;edge from="27" id="28451" to="69" numLanes="1" speed="40" /&gt;</v>
      </c>
      <c r="Y112" t="str">
        <f t="shared" si="3"/>
        <v>&lt;edge from="69" id="1028451" to="27" numLanes="1" speed="40" /&gt;</v>
      </c>
    </row>
    <row r="113" spans="1:25" hidden="1" x14ac:dyDescent="0.25">
      <c r="A113" s="1">
        <v>198381</v>
      </c>
      <c r="B113" s="1" t="s">
        <v>30</v>
      </c>
      <c r="C113" s="1" t="s">
        <v>31</v>
      </c>
      <c r="D113" s="1" t="s">
        <v>26</v>
      </c>
      <c r="E113" s="1" t="s">
        <v>19</v>
      </c>
      <c r="F113" s="1" t="s">
        <v>20</v>
      </c>
      <c r="G113" s="1" t="s">
        <v>28</v>
      </c>
      <c r="H113" s="1" t="s">
        <v>22</v>
      </c>
      <c r="J113" s="1" t="s">
        <v>32</v>
      </c>
      <c r="K113" s="1" t="s">
        <v>33</v>
      </c>
      <c r="L113" s="2">
        <v>0.09</v>
      </c>
      <c r="M113" s="2">
        <v>895115.1</v>
      </c>
      <c r="N113" s="2">
        <v>6245708</v>
      </c>
      <c r="O113" s="2">
        <v>895201.2</v>
      </c>
      <c r="P113" s="2">
        <v>6245730.5999999996</v>
      </c>
      <c r="Q113">
        <f>VLOOKUP(M113*100&amp;"_"&amp;N113*100,noeuds!$A$2:$B$295,2,FALSE)</f>
        <v>137</v>
      </c>
      <c r="R113">
        <f>VLOOKUP(O113*100&amp;"_"&amp;P113*100,noeuds!$A$2:$B$295,2,FALSE)</f>
        <v>8</v>
      </c>
      <c r="S113" s="2">
        <v>3</v>
      </c>
      <c r="T113" s="2">
        <v>90</v>
      </c>
      <c r="U113" s="2">
        <v>1.67</v>
      </c>
      <c r="V113" s="2">
        <f>L113/T113*3600</f>
        <v>3.6</v>
      </c>
      <c r="X113" t="str">
        <f>IF(H113&lt;&gt;"Sens inverse","&lt;edge from="""&amp;Q113&amp;""" id="""&amp;A113&amp;""" to="""&amp;R113&amp;""" numLanes="""&amp;S113&amp;""" speed="""&amp;T113&amp;""" /&gt;","&lt;edge from="""&amp;R113&amp;""" id="""&amp;A113&amp;""" to="""&amp;Q113&amp;""" numLanes="""&amp;S113&amp;""" speed="""&amp;T113&amp;""" /&gt;")</f>
        <v>&lt;edge from="137" id="198381" to="8" numLanes="3" speed="90" /&gt;</v>
      </c>
      <c r="Y113" t="str">
        <f t="shared" si="3"/>
        <v>&lt;edge from="8" id="1198381" to="137" numLanes="3" speed="90" /&gt;</v>
      </c>
    </row>
    <row r="114" spans="1:25" hidden="1" x14ac:dyDescent="0.25">
      <c r="A114" s="1">
        <v>483907</v>
      </c>
      <c r="B114" s="1" t="s">
        <v>16</v>
      </c>
      <c r="C114" s="1" t="s">
        <v>17</v>
      </c>
      <c r="D114" s="1" t="s">
        <v>18</v>
      </c>
      <c r="E114" s="1" t="s">
        <v>19</v>
      </c>
      <c r="F114" s="1" t="s">
        <v>20</v>
      </c>
      <c r="G114" s="1" t="s">
        <v>21</v>
      </c>
      <c r="H114" s="1" t="s">
        <v>22</v>
      </c>
      <c r="K114" s="1" t="s">
        <v>26</v>
      </c>
      <c r="L114" s="2">
        <v>0.41</v>
      </c>
      <c r="M114" s="2">
        <v>902916.9</v>
      </c>
      <c r="N114" s="2">
        <v>6248874.4000000004</v>
      </c>
      <c r="O114" s="2">
        <v>903294.7</v>
      </c>
      <c r="P114" s="2">
        <v>6248809.7000000002</v>
      </c>
      <c r="Q114">
        <f>VLOOKUP(M114*100&amp;"_"&amp;N114*100,noeuds!$A$2:$B$295,2,FALSE)</f>
        <v>100</v>
      </c>
      <c r="R114">
        <f>VLOOKUP(O114*100&amp;"_"&amp;P114*100,noeuds!$A$2:$B$295,2,FALSE)</f>
        <v>34</v>
      </c>
      <c r="S114" s="2">
        <v>1</v>
      </c>
      <c r="T114" s="2">
        <v>40</v>
      </c>
      <c r="U114" s="2"/>
      <c r="V114" s="2">
        <f>L114/T114*3600</f>
        <v>36.9</v>
      </c>
      <c r="X114" t="str">
        <f>IF(H114&lt;&gt;"Sens inverse","&lt;edge from="""&amp;Q114&amp;""" id="""&amp;A114&amp;""" to="""&amp;R114&amp;""" numLanes="""&amp;S114&amp;""" speed="""&amp;T114&amp;""" /&gt;","&lt;edge from="""&amp;R114&amp;""" id="""&amp;A114&amp;""" to="""&amp;Q114&amp;""" numLanes="""&amp;S114&amp;""" speed="""&amp;T114&amp;""" /&gt;")</f>
        <v>&lt;edge from="100" id="483907" to="34" numLanes="1" speed="40" /&gt;</v>
      </c>
      <c r="Y114" t="str">
        <f t="shared" si="3"/>
        <v>&lt;edge from="34" id="1483907" to="100" numLanes="1" speed="40" /&gt;</v>
      </c>
    </row>
    <row r="115" spans="1:25" x14ac:dyDescent="0.25">
      <c r="A115" s="1">
        <v>269253</v>
      </c>
      <c r="B115" s="1" t="s">
        <v>16</v>
      </c>
      <c r="C115" s="1" t="s">
        <v>17</v>
      </c>
      <c r="D115" s="1" t="s">
        <v>18</v>
      </c>
      <c r="E115" s="1" t="s">
        <v>19</v>
      </c>
      <c r="F115" s="1" t="s">
        <v>20</v>
      </c>
      <c r="G115" s="1" t="s">
        <v>21</v>
      </c>
      <c r="H115" s="1" t="s">
        <v>22</v>
      </c>
      <c r="J115" s="1" t="s">
        <v>36</v>
      </c>
      <c r="K115" s="1" t="s">
        <v>24</v>
      </c>
      <c r="L115" s="2">
        <v>1.41</v>
      </c>
      <c r="M115" s="2">
        <v>895887.3</v>
      </c>
      <c r="N115" s="2">
        <v>6246065.2000000002</v>
      </c>
      <c r="O115" s="2">
        <v>896937.7</v>
      </c>
      <c r="P115" s="2">
        <v>6246290.9000000004</v>
      </c>
      <c r="Q115">
        <f>VLOOKUP(M115*100&amp;"_"&amp;N115*100,noeuds!$A$2:$B$295,2,FALSE)</f>
        <v>101</v>
      </c>
      <c r="R115">
        <f>VLOOKUP(O115*100&amp;"_"&amp;P115*100,noeuds!$A$2:$B$295,2,FALSE)</f>
        <v>156</v>
      </c>
      <c r="S115" s="2">
        <v>1</v>
      </c>
      <c r="T115" s="2">
        <v>40</v>
      </c>
      <c r="U115" s="4">
        <v>0.28000000000000003</v>
      </c>
      <c r="V115" s="2">
        <f>L115/T115*3600</f>
        <v>126.89999999999999</v>
      </c>
      <c r="X115" t="str">
        <f>IF(H115&lt;&gt;"Sens inverse","&lt;edge from="""&amp;Q115&amp;""" id="""&amp;A115&amp;""" to="""&amp;R115&amp;""" numLanes="""&amp;S115&amp;""" speed="""&amp;T115&amp;""" /&gt;","&lt;edge from="""&amp;R115&amp;""" id="""&amp;A115&amp;""" to="""&amp;Q115&amp;""" numLanes="""&amp;S115&amp;""" speed="""&amp;T115&amp;""" /&gt;")</f>
        <v>&lt;edge from="101" id="269253" to="156" numLanes="1" speed="40" /&gt;</v>
      </c>
      <c r="Y115" t="str">
        <f t="shared" si="3"/>
        <v>&lt;edge from="156" id="1269253" to="101" numLanes="1" speed="40" /&gt;</v>
      </c>
    </row>
    <row r="116" spans="1:25" hidden="1" x14ac:dyDescent="0.25">
      <c r="A116" s="1">
        <v>611744</v>
      </c>
      <c r="B116" s="1" t="s">
        <v>30</v>
      </c>
      <c r="C116" s="1" t="s">
        <v>31</v>
      </c>
      <c r="D116" s="1" t="s">
        <v>26</v>
      </c>
      <c r="E116" s="1" t="s">
        <v>19</v>
      </c>
      <c r="F116" s="1" t="s">
        <v>20</v>
      </c>
      <c r="G116" s="1" t="s">
        <v>28</v>
      </c>
      <c r="H116" s="1" t="s">
        <v>22</v>
      </c>
      <c r="J116" s="1" t="s">
        <v>53</v>
      </c>
      <c r="K116" s="1" t="s">
        <v>33</v>
      </c>
      <c r="L116" s="2">
        <v>0.13</v>
      </c>
      <c r="M116" s="2">
        <v>896845</v>
      </c>
      <c r="N116" s="2">
        <v>6247164.7999999998</v>
      </c>
      <c r="O116" s="2">
        <v>896836.5</v>
      </c>
      <c r="P116" s="2">
        <v>6247031.2000000002</v>
      </c>
      <c r="Q116">
        <f>VLOOKUP(M116*100&amp;"_"&amp;N116*100,noeuds!$A$2:$B$295,2,FALSE)</f>
        <v>102</v>
      </c>
      <c r="R116">
        <f>VLOOKUP(O116*100&amp;"_"&amp;P116*100,noeuds!$A$2:$B$295,2,FALSE)</f>
        <v>236</v>
      </c>
      <c r="S116" s="2">
        <v>3</v>
      </c>
      <c r="T116" s="2">
        <v>90</v>
      </c>
      <c r="U116" s="2"/>
      <c r="V116" s="2">
        <f>L116/T116*3600</f>
        <v>5.2</v>
      </c>
      <c r="X116" t="str">
        <f>IF(H116&lt;&gt;"Sens inverse","&lt;edge from="""&amp;Q116&amp;""" id="""&amp;A116&amp;""" to="""&amp;R116&amp;""" numLanes="""&amp;S116&amp;""" speed="""&amp;T116&amp;""" /&gt;","&lt;edge from="""&amp;R116&amp;""" id="""&amp;A116&amp;""" to="""&amp;Q116&amp;""" numLanes="""&amp;S116&amp;""" speed="""&amp;T116&amp;""" /&gt;")</f>
        <v>&lt;edge from="102" id="611744" to="236" numLanes="3" speed="90" /&gt;</v>
      </c>
      <c r="Y116" t="str">
        <f t="shared" si="3"/>
        <v>&lt;edge from="236" id="1611744" to="102" numLanes="3" speed="90" /&gt;</v>
      </c>
    </row>
    <row r="117" spans="1:25" hidden="1" x14ac:dyDescent="0.25">
      <c r="A117" s="1">
        <v>100407</v>
      </c>
      <c r="B117" s="1" t="s">
        <v>25</v>
      </c>
      <c r="C117" s="1" t="s">
        <v>17</v>
      </c>
      <c r="D117" s="1" t="s">
        <v>18</v>
      </c>
      <c r="E117" s="1" t="s">
        <v>19</v>
      </c>
      <c r="F117" s="1" t="s">
        <v>20</v>
      </c>
      <c r="G117" s="1" t="s">
        <v>21</v>
      </c>
      <c r="H117" s="1" t="s">
        <v>29</v>
      </c>
      <c r="K117" s="1" t="s">
        <v>26</v>
      </c>
      <c r="L117" s="2">
        <v>0.17</v>
      </c>
      <c r="M117" s="2">
        <v>897952.9</v>
      </c>
      <c r="N117" s="2">
        <v>6246403.0999999996</v>
      </c>
      <c r="O117" s="2">
        <v>898112.2</v>
      </c>
      <c r="P117" s="2">
        <v>6246458.7000000002</v>
      </c>
      <c r="Q117">
        <f>VLOOKUP(M117*100&amp;"_"&amp;N117*100,noeuds!$A$2:$B$295,2,FALSE)</f>
        <v>103</v>
      </c>
      <c r="R117">
        <f>VLOOKUP(O117*100&amp;"_"&amp;P117*100,noeuds!$A$2:$B$295,2,FALSE)</f>
        <v>229</v>
      </c>
      <c r="S117" s="2">
        <v>1</v>
      </c>
      <c r="T117" s="2">
        <v>50</v>
      </c>
      <c r="U117" s="2"/>
      <c r="V117" s="2">
        <f>L117/T117*3600</f>
        <v>12.24</v>
      </c>
      <c r="X117" t="str">
        <f>IF(H117&lt;&gt;"Sens inverse","&lt;edge from="""&amp;Q117&amp;""" id="""&amp;A117&amp;""" to="""&amp;R117&amp;""" numLanes="""&amp;S117&amp;""" speed="""&amp;T117&amp;""" /&gt;","&lt;edge from="""&amp;R117&amp;""" id="""&amp;A117&amp;""" to="""&amp;Q117&amp;""" numLanes="""&amp;S117&amp;""" speed="""&amp;T117&amp;""" /&gt;")</f>
        <v>&lt;edge from="103" id="100407" to="229" numLanes="1" speed="50" /&gt;</v>
      </c>
      <c r="Y117" t="str">
        <f t="shared" si="3"/>
        <v/>
      </c>
    </row>
    <row r="118" spans="1:25" hidden="1" x14ac:dyDescent="0.25">
      <c r="A118" s="1">
        <v>656532</v>
      </c>
      <c r="B118" s="1" t="s">
        <v>16</v>
      </c>
      <c r="C118" s="1" t="s">
        <v>17</v>
      </c>
      <c r="D118" s="1" t="s">
        <v>18</v>
      </c>
      <c r="E118" s="1" t="s">
        <v>19</v>
      </c>
      <c r="F118" s="1" t="s">
        <v>20</v>
      </c>
      <c r="G118" s="1" t="s">
        <v>21</v>
      </c>
      <c r="H118" s="1" t="s">
        <v>22</v>
      </c>
      <c r="J118" s="1" t="s">
        <v>47</v>
      </c>
      <c r="K118" s="1" t="s">
        <v>24</v>
      </c>
      <c r="L118" s="2">
        <v>0.16</v>
      </c>
      <c r="M118" s="2">
        <v>904321.4</v>
      </c>
      <c r="N118" s="2">
        <v>6245725.9000000004</v>
      </c>
      <c r="O118" s="2">
        <v>904323.8</v>
      </c>
      <c r="P118" s="2">
        <v>6245562.2999999998</v>
      </c>
      <c r="Q118">
        <f>VLOOKUP(M118*100&amp;"_"&amp;N118*100,noeuds!$A$2:$B$295,2,FALSE)</f>
        <v>104</v>
      </c>
      <c r="R118">
        <f>VLOOKUP(O118*100&amp;"_"&amp;P118*100,noeuds!$A$2:$B$295,2,FALSE)</f>
        <v>177</v>
      </c>
      <c r="S118" s="2">
        <v>1</v>
      </c>
      <c r="T118" s="2">
        <v>40</v>
      </c>
      <c r="U118" s="2"/>
      <c r="V118" s="2">
        <f>L118/T118*3600</f>
        <v>14.4</v>
      </c>
      <c r="X118" t="str">
        <f>IF(H118&lt;&gt;"Sens inverse","&lt;edge from="""&amp;Q118&amp;""" id="""&amp;A118&amp;""" to="""&amp;R118&amp;""" numLanes="""&amp;S118&amp;""" speed="""&amp;T118&amp;""" /&gt;","&lt;edge from="""&amp;R118&amp;""" id="""&amp;A118&amp;""" to="""&amp;Q118&amp;""" numLanes="""&amp;S118&amp;""" speed="""&amp;T118&amp;""" /&gt;")</f>
        <v>&lt;edge from="104" id="656532" to="177" numLanes="1" speed="40" /&gt;</v>
      </c>
      <c r="Y118" t="str">
        <f t="shared" si="3"/>
        <v>&lt;edge from="177" id="1656532" to="104" numLanes="1" speed="40" /&gt;</v>
      </c>
    </row>
    <row r="119" spans="1:25" hidden="1" x14ac:dyDescent="0.25">
      <c r="A119" s="1">
        <v>424637</v>
      </c>
      <c r="B119" s="1" t="s">
        <v>30</v>
      </c>
      <c r="C119" s="1" t="s">
        <v>31</v>
      </c>
      <c r="D119" s="1" t="s">
        <v>26</v>
      </c>
      <c r="E119" s="1" t="s">
        <v>19</v>
      </c>
      <c r="F119" s="1" t="s">
        <v>20</v>
      </c>
      <c r="G119" s="1" t="s">
        <v>28</v>
      </c>
      <c r="H119" s="1" t="s">
        <v>22</v>
      </c>
      <c r="J119" s="1" t="s">
        <v>32</v>
      </c>
      <c r="K119" s="1" t="s">
        <v>33</v>
      </c>
      <c r="L119" s="2">
        <v>0.26</v>
      </c>
      <c r="M119" s="2">
        <v>895201.2</v>
      </c>
      <c r="N119" s="2">
        <v>6245730.5999999996</v>
      </c>
      <c r="O119" s="2">
        <v>895450.5</v>
      </c>
      <c r="P119" s="2">
        <v>6245797.2000000002</v>
      </c>
      <c r="Q119">
        <f>VLOOKUP(M119*100&amp;"_"&amp;N119*100,noeuds!$A$2:$B$295,2,FALSE)</f>
        <v>8</v>
      </c>
      <c r="R119">
        <f>VLOOKUP(O119*100&amp;"_"&amp;P119*100,noeuds!$A$2:$B$295,2,FALSE)</f>
        <v>262</v>
      </c>
      <c r="S119" s="2">
        <v>3</v>
      </c>
      <c r="T119" s="2">
        <v>90</v>
      </c>
      <c r="U119" s="2">
        <v>1.67</v>
      </c>
      <c r="V119" s="2">
        <f>L119/T119*3600</f>
        <v>10.4</v>
      </c>
      <c r="X119" t="str">
        <f>IF(H119&lt;&gt;"Sens inverse","&lt;edge from="""&amp;Q119&amp;""" id="""&amp;A119&amp;""" to="""&amp;R119&amp;""" numLanes="""&amp;S119&amp;""" speed="""&amp;T119&amp;""" /&gt;","&lt;edge from="""&amp;R119&amp;""" id="""&amp;A119&amp;""" to="""&amp;Q119&amp;""" numLanes="""&amp;S119&amp;""" speed="""&amp;T119&amp;""" /&gt;")</f>
        <v>&lt;edge from="8" id="424637" to="262" numLanes="3" speed="90" /&gt;</v>
      </c>
      <c r="Y119" t="str">
        <f t="shared" si="3"/>
        <v>&lt;edge from="262" id="1424637" to="8" numLanes="3" speed="90" /&gt;</v>
      </c>
    </row>
    <row r="120" spans="1:25" hidden="1" x14ac:dyDescent="0.25">
      <c r="A120" s="1">
        <v>324405</v>
      </c>
      <c r="B120" s="1" t="s">
        <v>16</v>
      </c>
      <c r="C120" s="1" t="s">
        <v>17</v>
      </c>
      <c r="D120" s="1" t="s">
        <v>18</v>
      </c>
      <c r="E120" s="1" t="s">
        <v>19</v>
      </c>
      <c r="F120" s="1" t="s">
        <v>20</v>
      </c>
      <c r="G120" s="1" t="s">
        <v>21</v>
      </c>
      <c r="H120" s="1" t="s">
        <v>22</v>
      </c>
      <c r="J120" s="1" t="s">
        <v>58</v>
      </c>
      <c r="K120" s="1" t="s">
        <v>24</v>
      </c>
      <c r="L120" s="2">
        <v>0.61</v>
      </c>
      <c r="M120" s="2">
        <v>906824.9</v>
      </c>
      <c r="N120" s="2">
        <v>6247426.7000000002</v>
      </c>
      <c r="O120" s="2">
        <v>907356.8</v>
      </c>
      <c r="P120" s="2">
        <v>6247168.2000000002</v>
      </c>
      <c r="Q120">
        <f>VLOOKUP(M120*100&amp;"_"&amp;N120*100,noeuds!$A$2:$B$295,2,FALSE)</f>
        <v>106</v>
      </c>
      <c r="R120">
        <f>VLOOKUP(O120*100&amp;"_"&amp;P120*100,noeuds!$A$2:$B$295,2,FALSE)</f>
        <v>122</v>
      </c>
      <c r="S120" s="2">
        <v>1</v>
      </c>
      <c r="T120" s="2">
        <v>40</v>
      </c>
      <c r="U120" s="2"/>
      <c r="V120" s="2">
        <f>L120/T120*3600</f>
        <v>54.9</v>
      </c>
      <c r="X120" t="str">
        <f>IF(H120&lt;&gt;"Sens inverse","&lt;edge from="""&amp;Q120&amp;""" id="""&amp;A120&amp;""" to="""&amp;R120&amp;""" numLanes="""&amp;S120&amp;""" speed="""&amp;T120&amp;""" /&gt;","&lt;edge from="""&amp;R120&amp;""" id="""&amp;A120&amp;""" to="""&amp;Q120&amp;""" numLanes="""&amp;S120&amp;""" speed="""&amp;T120&amp;""" /&gt;")</f>
        <v>&lt;edge from="106" id="324405" to="122" numLanes="1" speed="40" /&gt;</v>
      </c>
      <c r="Y120" t="str">
        <f t="shared" si="3"/>
        <v>&lt;edge from="122" id="1324405" to="106" numLanes="1" speed="40" /&gt;</v>
      </c>
    </row>
    <row r="121" spans="1:25" hidden="1" x14ac:dyDescent="0.25">
      <c r="A121" s="1">
        <v>418778</v>
      </c>
      <c r="B121" s="1" t="s">
        <v>16</v>
      </c>
      <c r="C121" s="1" t="s">
        <v>17</v>
      </c>
      <c r="D121" s="1" t="s">
        <v>18</v>
      </c>
      <c r="E121" s="1" t="s">
        <v>19</v>
      </c>
      <c r="F121" s="1" t="s">
        <v>20</v>
      </c>
      <c r="G121" s="1" t="s">
        <v>21</v>
      </c>
      <c r="H121" s="1" t="s">
        <v>22</v>
      </c>
      <c r="J121" s="1" t="s">
        <v>59</v>
      </c>
      <c r="K121" s="1" t="s">
        <v>24</v>
      </c>
      <c r="L121" s="2">
        <v>7.0000000000000007E-2</v>
      </c>
      <c r="M121" s="2">
        <v>908158.8</v>
      </c>
      <c r="N121" s="2">
        <v>6247323.4000000004</v>
      </c>
      <c r="O121" s="2">
        <v>908133.7</v>
      </c>
      <c r="P121" s="2">
        <v>6247259.5</v>
      </c>
      <c r="Q121">
        <f>VLOOKUP(M121*100&amp;"_"&amp;N121*100,noeuds!$A$2:$B$295,2,FALSE)</f>
        <v>45</v>
      </c>
      <c r="R121">
        <f>VLOOKUP(O121*100&amp;"_"&amp;P121*100,noeuds!$A$2:$B$295,2,FALSE)</f>
        <v>276</v>
      </c>
      <c r="S121" s="2">
        <v>1</v>
      </c>
      <c r="T121" s="2">
        <v>40</v>
      </c>
      <c r="U121" s="2"/>
      <c r="V121" s="2">
        <f>L121/T121*3600</f>
        <v>6.3000000000000007</v>
      </c>
      <c r="X121" t="str">
        <f>IF(H121&lt;&gt;"Sens inverse","&lt;edge from="""&amp;Q121&amp;""" id="""&amp;A121&amp;""" to="""&amp;R121&amp;""" numLanes="""&amp;S121&amp;""" speed="""&amp;T121&amp;""" /&gt;","&lt;edge from="""&amp;R121&amp;""" id="""&amp;A121&amp;""" to="""&amp;Q121&amp;""" numLanes="""&amp;S121&amp;""" speed="""&amp;T121&amp;""" /&gt;")</f>
        <v>&lt;edge from="45" id="418778" to="276" numLanes="1" speed="40" /&gt;</v>
      </c>
      <c r="Y121" t="str">
        <f t="shared" si="3"/>
        <v>&lt;edge from="276" id="1418778" to="45" numLanes="1" speed="40" /&gt;</v>
      </c>
    </row>
    <row r="122" spans="1:25" hidden="1" x14ac:dyDescent="0.25">
      <c r="A122" s="1">
        <v>114985</v>
      </c>
      <c r="B122" s="1" t="s">
        <v>25</v>
      </c>
      <c r="C122" s="1" t="s">
        <v>17</v>
      </c>
      <c r="D122" s="1" t="s">
        <v>18</v>
      </c>
      <c r="E122" s="1" t="s">
        <v>19</v>
      </c>
      <c r="F122" s="1" t="s">
        <v>20</v>
      </c>
      <c r="G122" s="1" t="s">
        <v>21</v>
      </c>
      <c r="H122" s="1" t="s">
        <v>22</v>
      </c>
      <c r="J122" s="1" t="s">
        <v>37</v>
      </c>
      <c r="K122" s="1" t="s">
        <v>24</v>
      </c>
      <c r="L122" s="2">
        <v>0.32</v>
      </c>
      <c r="M122" s="2">
        <v>902916.9</v>
      </c>
      <c r="N122" s="2">
        <v>6248874.4000000004</v>
      </c>
      <c r="O122" s="2">
        <v>903027.3</v>
      </c>
      <c r="P122" s="2">
        <v>6248570.2000000002</v>
      </c>
      <c r="Q122">
        <f>VLOOKUP(M122*100&amp;"_"&amp;N122*100,noeuds!$A$2:$B$295,2,FALSE)</f>
        <v>100</v>
      </c>
      <c r="R122">
        <f>VLOOKUP(O122*100&amp;"_"&amp;P122*100,noeuds!$A$2:$B$295,2,FALSE)</f>
        <v>152</v>
      </c>
      <c r="S122" s="2">
        <v>1</v>
      </c>
      <c r="T122" s="2">
        <v>50</v>
      </c>
      <c r="U122" s="2"/>
      <c r="V122" s="2">
        <f>L122/T122*3600</f>
        <v>23.040000000000003</v>
      </c>
      <c r="X122" t="str">
        <f>IF(H122&lt;&gt;"Sens inverse","&lt;edge from="""&amp;Q122&amp;""" id="""&amp;A122&amp;""" to="""&amp;R122&amp;""" numLanes="""&amp;S122&amp;""" speed="""&amp;T122&amp;""" /&gt;","&lt;edge from="""&amp;R122&amp;""" id="""&amp;A122&amp;""" to="""&amp;Q122&amp;""" numLanes="""&amp;S122&amp;""" speed="""&amp;T122&amp;""" /&gt;")</f>
        <v>&lt;edge from="100" id="114985" to="152" numLanes="1" speed="50" /&gt;</v>
      </c>
      <c r="Y122" t="str">
        <f t="shared" si="3"/>
        <v>&lt;edge from="152" id="1114985" to="100" numLanes="1" speed="50" /&gt;</v>
      </c>
    </row>
    <row r="123" spans="1:25" hidden="1" x14ac:dyDescent="0.25">
      <c r="A123" s="1">
        <v>270309</v>
      </c>
      <c r="B123" s="1" t="s">
        <v>25</v>
      </c>
      <c r="C123" s="1" t="s">
        <v>17</v>
      </c>
      <c r="D123" s="1" t="s">
        <v>18</v>
      </c>
      <c r="E123" s="1" t="s">
        <v>19</v>
      </c>
      <c r="F123" s="1" t="s">
        <v>20</v>
      </c>
      <c r="G123" s="1" t="s">
        <v>21</v>
      </c>
      <c r="H123" s="1" t="s">
        <v>22</v>
      </c>
      <c r="J123" s="1" t="s">
        <v>47</v>
      </c>
      <c r="K123" s="1" t="s">
        <v>24</v>
      </c>
      <c r="L123" s="2">
        <v>0.05</v>
      </c>
      <c r="M123" s="2">
        <v>904225.9</v>
      </c>
      <c r="N123" s="2">
        <v>6245789</v>
      </c>
      <c r="O123" s="2">
        <v>904225.5</v>
      </c>
      <c r="P123" s="2">
        <v>6245743</v>
      </c>
      <c r="Q123">
        <f>VLOOKUP(M123*100&amp;"_"&amp;N123*100,noeuds!$A$2:$B$295,2,FALSE)</f>
        <v>107</v>
      </c>
      <c r="R123">
        <f>VLOOKUP(O123*100&amp;"_"&amp;P123*100,noeuds!$A$2:$B$295,2,FALSE)</f>
        <v>53</v>
      </c>
      <c r="S123" s="2">
        <v>1</v>
      </c>
      <c r="T123" s="2">
        <v>50</v>
      </c>
      <c r="U123" s="2"/>
      <c r="V123" s="2">
        <f>L123/T123*3600</f>
        <v>3.6</v>
      </c>
      <c r="X123" t="str">
        <f>IF(H123&lt;&gt;"Sens inverse","&lt;edge from="""&amp;Q123&amp;""" id="""&amp;A123&amp;""" to="""&amp;R123&amp;""" numLanes="""&amp;S123&amp;""" speed="""&amp;T123&amp;""" /&gt;","&lt;edge from="""&amp;R123&amp;""" id="""&amp;A123&amp;""" to="""&amp;Q123&amp;""" numLanes="""&amp;S123&amp;""" speed="""&amp;T123&amp;""" /&gt;")</f>
        <v>&lt;edge from="107" id="270309" to="53" numLanes="1" speed="50" /&gt;</v>
      </c>
      <c r="Y123" t="str">
        <f t="shared" si="3"/>
        <v>&lt;edge from="53" id="1270309" to="107" numLanes="1" speed="50" /&gt;</v>
      </c>
    </row>
    <row r="124" spans="1:25" hidden="1" x14ac:dyDescent="0.25">
      <c r="A124" s="1">
        <v>615492</v>
      </c>
      <c r="B124" s="1" t="s">
        <v>27</v>
      </c>
      <c r="C124" s="1" t="s">
        <v>17</v>
      </c>
      <c r="D124" s="1" t="s">
        <v>39</v>
      </c>
      <c r="E124" s="1" t="s">
        <v>19</v>
      </c>
      <c r="F124" s="1" t="s">
        <v>20</v>
      </c>
      <c r="G124" s="1" t="s">
        <v>28</v>
      </c>
      <c r="H124" s="1" t="s">
        <v>22</v>
      </c>
      <c r="J124" s="1" t="s">
        <v>52</v>
      </c>
      <c r="K124" s="1" t="s">
        <v>24</v>
      </c>
      <c r="L124" s="2">
        <v>0.21</v>
      </c>
      <c r="M124" s="2">
        <v>894842.8</v>
      </c>
      <c r="N124" s="2">
        <v>6245393</v>
      </c>
      <c r="O124" s="2">
        <v>894828</v>
      </c>
      <c r="P124" s="2">
        <v>6245187.2000000002</v>
      </c>
      <c r="Q124">
        <f>VLOOKUP(M124*100&amp;"_"&amp;N124*100,noeuds!$A$2:$B$295,2,FALSE)</f>
        <v>108</v>
      </c>
      <c r="R124">
        <f>VLOOKUP(O124*100&amp;"_"&amp;P124*100,noeuds!$A$2:$B$295,2,FALSE)</f>
        <v>76</v>
      </c>
      <c r="S124" s="2">
        <v>1</v>
      </c>
      <c r="T124" s="2">
        <v>50</v>
      </c>
      <c r="U124" s="2"/>
      <c r="V124" s="2">
        <f>L124/T124*3600</f>
        <v>15.12</v>
      </c>
      <c r="X124" t="str">
        <f>IF(H124&lt;&gt;"Sens inverse","&lt;edge from="""&amp;Q124&amp;""" id="""&amp;A124&amp;""" to="""&amp;R124&amp;""" numLanes="""&amp;S124&amp;""" speed="""&amp;T124&amp;""" /&gt;","&lt;edge from="""&amp;R124&amp;""" id="""&amp;A124&amp;""" to="""&amp;Q124&amp;""" numLanes="""&amp;S124&amp;""" speed="""&amp;T124&amp;""" /&gt;")</f>
        <v>&lt;edge from="108" id="615492" to="76" numLanes="1" speed="50" /&gt;</v>
      </c>
      <c r="Y124" t="str">
        <f t="shared" si="3"/>
        <v>&lt;edge from="76" id="1615492" to="108" numLanes="1" speed="50" /&gt;</v>
      </c>
    </row>
    <row r="125" spans="1:25" hidden="1" x14ac:dyDescent="0.25">
      <c r="A125" s="1">
        <v>519197</v>
      </c>
      <c r="B125" s="1" t="s">
        <v>25</v>
      </c>
      <c r="C125" s="1" t="s">
        <v>17</v>
      </c>
      <c r="D125" s="1" t="s">
        <v>18</v>
      </c>
      <c r="E125" s="1" t="s">
        <v>19</v>
      </c>
      <c r="F125" s="1" t="s">
        <v>20</v>
      </c>
      <c r="G125" s="1" t="s">
        <v>21</v>
      </c>
      <c r="H125" s="1" t="s">
        <v>29</v>
      </c>
      <c r="K125" s="1" t="s">
        <v>26</v>
      </c>
      <c r="L125" s="2">
        <v>0.3</v>
      </c>
      <c r="M125" s="2">
        <v>897150.6</v>
      </c>
      <c r="N125" s="2">
        <v>6245515.4000000004</v>
      </c>
      <c r="O125" s="2">
        <v>897052.7</v>
      </c>
      <c r="P125" s="2">
        <v>6245800.7000000002</v>
      </c>
      <c r="Q125">
        <f>VLOOKUP(M125*100&amp;"_"&amp;N125*100,noeuds!$A$2:$B$295,2,FALSE)</f>
        <v>109</v>
      </c>
      <c r="R125">
        <f>VLOOKUP(O125*100&amp;"_"&amp;P125*100,noeuds!$A$2:$B$295,2,FALSE)</f>
        <v>222</v>
      </c>
      <c r="S125" s="2">
        <v>1</v>
      </c>
      <c r="T125" s="2">
        <v>50</v>
      </c>
      <c r="U125" s="2"/>
      <c r="V125" s="2">
        <f>L125/T125*3600</f>
        <v>21.6</v>
      </c>
      <c r="X125" t="str">
        <f>IF(H125&lt;&gt;"Sens inverse","&lt;edge from="""&amp;Q125&amp;""" id="""&amp;A125&amp;""" to="""&amp;R125&amp;""" numLanes="""&amp;S125&amp;""" speed="""&amp;T125&amp;""" /&gt;","&lt;edge from="""&amp;R125&amp;""" id="""&amp;A125&amp;""" to="""&amp;Q125&amp;""" numLanes="""&amp;S125&amp;""" speed="""&amp;T125&amp;""" /&gt;")</f>
        <v>&lt;edge from="109" id="519197" to="222" numLanes="1" speed="50" /&gt;</v>
      </c>
      <c r="Y125" t="str">
        <f t="shared" si="3"/>
        <v/>
      </c>
    </row>
    <row r="126" spans="1:25" hidden="1" x14ac:dyDescent="0.25">
      <c r="A126" s="1">
        <v>476538</v>
      </c>
      <c r="B126" s="1" t="s">
        <v>30</v>
      </c>
      <c r="C126" s="1" t="s">
        <v>31</v>
      </c>
      <c r="D126" s="1" t="s">
        <v>26</v>
      </c>
      <c r="E126" s="1" t="s">
        <v>19</v>
      </c>
      <c r="F126" s="1" t="s">
        <v>20</v>
      </c>
      <c r="G126" s="1" t="s">
        <v>28</v>
      </c>
      <c r="H126" s="1" t="s">
        <v>22</v>
      </c>
      <c r="J126" s="1" t="s">
        <v>32</v>
      </c>
      <c r="K126" s="1" t="s">
        <v>33</v>
      </c>
      <c r="L126" s="2">
        <v>0.32</v>
      </c>
      <c r="M126" s="2">
        <v>895768</v>
      </c>
      <c r="N126" s="2">
        <v>6245839.5</v>
      </c>
      <c r="O126" s="2">
        <v>895450.5</v>
      </c>
      <c r="P126" s="2">
        <v>6245797.2000000002</v>
      </c>
      <c r="Q126">
        <f>VLOOKUP(M126*100&amp;"_"&amp;N126*100,noeuds!$A$2:$B$295,2,FALSE)</f>
        <v>172</v>
      </c>
      <c r="R126">
        <f>VLOOKUP(O126*100&amp;"_"&amp;P126*100,noeuds!$A$2:$B$295,2,FALSE)</f>
        <v>262</v>
      </c>
      <c r="S126" s="2">
        <v>3</v>
      </c>
      <c r="T126" s="2">
        <v>90</v>
      </c>
      <c r="U126" s="2">
        <v>1.67</v>
      </c>
      <c r="V126" s="2">
        <f>L126/T126*3600</f>
        <v>12.8</v>
      </c>
      <c r="X126" t="str">
        <f>IF(H126&lt;&gt;"Sens inverse","&lt;edge from="""&amp;Q126&amp;""" id="""&amp;A126&amp;""" to="""&amp;R126&amp;""" numLanes="""&amp;S126&amp;""" speed="""&amp;T126&amp;""" /&gt;","&lt;edge from="""&amp;R126&amp;""" id="""&amp;A126&amp;""" to="""&amp;Q126&amp;""" numLanes="""&amp;S126&amp;""" speed="""&amp;T126&amp;""" /&gt;")</f>
        <v>&lt;edge from="172" id="476538" to="262" numLanes="3" speed="90" /&gt;</v>
      </c>
      <c r="Y126" t="str">
        <f t="shared" si="3"/>
        <v>&lt;edge from="262" id="1476538" to="172" numLanes="3" speed="90" /&gt;</v>
      </c>
    </row>
    <row r="127" spans="1:25" x14ac:dyDescent="0.25">
      <c r="A127" s="1">
        <v>134667</v>
      </c>
      <c r="B127" s="1" t="s">
        <v>25</v>
      </c>
      <c r="C127" s="1" t="s">
        <v>17</v>
      </c>
      <c r="D127" s="1" t="s">
        <v>35</v>
      </c>
      <c r="E127" s="1" t="s">
        <v>19</v>
      </c>
      <c r="F127" s="1" t="s">
        <v>20</v>
      </c>
      <c r="G127" s="1" t="s">
        <v>21</v>
      </c>
      <c r="H127" s="1" t="s">
        <v>22</v>
      </c>
      <c r="J127" s="1" t="s">
        <v>36</v>
      </c>
      <c r="K127" s="1" t="s">
        <v>24</v>
      </c>
      <c r="L127" s="2">
        <v>0.2</v>
      </c>
      <c r="M127" s="2">
        <v>899095</v>
      </c>
      <c r="N127" s="2">
        <v>6246898.7999999998</v>
      </c>
      <c r="O127" s="2">
        <v>899294.5</v>
      </c>
      <c r="P127" s="2">
        <v>6246872.0999999996</v>
      </c>
      <c r="Q127">
        <f>VLOOKUP(M127*100&amp;"_"&amp;N127*100,noeuds!$A$2:$B$295,2,FALSE)</f>
        <v>111</v>
      </c>
      <c r="R127">
        <f>VLOOKUP(O127*100&amp;"_"&amp;P127*100,noeuds!$A$2:$B$295,2,FALSE)</f>
        <v>277</v>
      </c>
      <c r="S127" s="2">
        <v>1</v>
      </c>
      <c r="T127" s="2">
        <v>50</v>
      </c>
      <c r="U127" s="4">
        <v>0.28000000000000003</v>
      </c>
      <c r="V127" s="2">
        <f>L127/T127*3600</f>
        <v>14.4</v>
      </c>
      <c r="X127" t="str">
        <f>IF(H127&lt;&gt;"Sens inverse","&lt;edge from="""&amp;Q127&amp;""" id="""&amp;A127&amp;""" to="""&amp;R127&amp;""" numLanes="""&amp;S127&amp;""" speed="""&amp;T127&amp;""" /&gt;","&lt;edge from="""&amp;R127&amp;""" id="""&amp;A127&amp;""" to="""&amp;Q127&amp;""" numLanes="""&amp;S127&amp;""" speed="""&amp;T127&amp;""" /&gt;")</f>
        <v>&lt;edge from="111" id="134667" to="277" numLanes="1" speed="50" /&gt;</v>
      </c>
      <c r="Y127" t="str">
        <f t="shared" si="3"/>
        <v>&lt;edge from="277" id="1134667" to="111" numLanes="1" speed="50" /&gt;</v>
      </c>
    </row>
    <row r="128" spans="1:25" hidden="1" x14ac:dyDescent="0.25">
      <c r="A128" s="1">
        <v>502071</v>
      </c>
      <c r="B128" s="1" t="s">
        <v>25</v>
      </c>
      <c r="C128" s="1" t="s">
        <v>17</v>
      </c>
      <c r="D128" s="1" t="s">
        <v>18</v>
      </c>
      <c r="E128" s="1" t="s">
        <v>19</v>
      </c>
      <c r="F128" s="1" t="s">
        <v>20</v>
      </c>
      <c r="G128" s="1" t="s">
        <v>21</v>
      </c>
      <c r="H128" s="1" t="s">
        <v>29</v>
      </c>
      <c r="K128" s="1" t="s">
        <v>26</v>
      </c>
      <c r="L128" s="2">
        <v>0.24</v>
      </c>
      <c r="M128" s="2">
        <v>897104</v>
      </c>
      <c r="N128" s="2">
        <v>6245468.5</v>
      </c>
      <c r="O128" s="2">
        <v>897087</v>
      </c>
      <c r="P128" s="2">
        <v>6245226.4000000004</v>
      </c>
      <c r="Q128">
        <f>VLOOKUP(M128*100&amp;"_"&amp;N128*100,noeuds!$A$2:$B$295,2,FALSE)</f>
        <v>112</v>
      </c>
      <c r="R128">
        <f>VLOOKUP(O128*100&amp;"_"&amp;P128*100,noeuds!$A$2:$B$295,2,FALSE)</f>
        <v>272</v>
      </c>
      <c r="S128" s="2">
        <v>1</v>
      </c>
      <c r="T128" s="2">
        <v>50</v>
      </c>
      <c r="U128" s="2"/>
      <c r="V128" s="2">
        <f>L128/T128*3600</f>
        <v>17.279999999999998</v>
      </c>
      <c r="X128" t="str">
        <f>IF(H128&lt;&gt;"Sens inverse","&lt;edge from="""&amp;Q128&amp;""" id="""&amp;A128&amp;""" to="""&amp;R128&amp;""" numLanes="""&amp;S128&amp;""" speed="""&amp;T128&amp;""" /&gt;","&lt;edge from="""&amp;R128&amp;""" id="""&amp;A128&amp;""" to="""&amp;Q128&amp;""" numLanes="""&amp;S128&amp;""" speed="""&amp;T128&amp;""" /&gt;")</f>
        <v>&lt;edge from="112" id="502071" to="272" numLanes="1" speed="50" /&gt;</v>
      </c>
      <c r="Y128" t="str">
        <f t="shared" si="3"/>
        <v/>
      </c>
    </row>
    <row r="129" spans="1:25" hidden="1" x14ac:dyDescent="0.25">
      <c r="A129" s="1">
        <v>719708</v>
      </c>
      <c r="B129" s="1" t="s">
        <v>16</v>
      </c>
      <c r="C129" s="1" t="s">
        <v>17</v>
      </c>
      <c r="D129" s="1" t="s">
        <v>18</v>
      </c>
      <c r="E129" s="1" t="s">
        <v>19</v>
      </c>
      <c r="F129" s="1" t="s">
        <v>20</v>
      </c>
      <c r="G129" s="1" t="s">
        <v>21</v>
      </c>
      <c r="H129" s="1" t="s">
        <v>29</v>
      </c>
      <c r="K129" s="1" t="s">
        <v>26</v>
      </c>
      <c r="L129" s="2">
        <v>0.22</v>
      </c>
      <c r="M129" s="2">
        <v>894346.9</v>
      </c>
      <c r="N129" s="2">
        <v>6245532.2000000002</v>
      </c>
      <c r="O129" s="2">
        <v>894517.5</v>
      </c>
      <c r="P129" s="2">
        <v>6245404</v>
      </c>
      <c r="Q129">
        <f>VLOOKUP(M129*100&amp;"_"&amp;N129*100,noeuds!$A$2:$B$295,2,FALSE)</f>
        <v>113</v>
      </c>
      <c r="R129">
        <f>VLOOKUP(O129*100&amp;"_"&amp;P129*100,noeuds!$A$2:$B$295,2,FALSE)</f>
        <v>62</v>
      </c>
      <c r="S129" s="2">
        <v>1</v>
      </c>
      <c r="T129" s="2">
        <v>40</v>
      </c>
      <c r="U129" s="2"/>
      <c r="V129" s="2">
        <f>L129/T129*3600</f>
        <v>19.799999999999997</v>
      </c>
      <c r="X129" t="str">
        <f>IF(H129&lt;&gt;"Sens inverse","&lt;edge from="""&amp;Q129&amp;""" id="""&amp;A129&amp;""" to="""&amp;R129&amp;""" numLanes="""&amp;S129&amp;""" speed="""&amp;T129&amp;""" /&gt;","&lt;edge from="""&amp;R129&amp;""" id="""&amp;A129&amp;""" to="""&amp;Q129&amp;""" numLanes="""&amp;S129&amp;""" speed="""&amp;T129&amp;""" /&gt;")</f>
        <v>&lt;edge from="113" id="719708" to="62" numLanes="1" speed="40" /&gt;</v>
      </c>
      <c r="Y129" t="str">
        <f t="shared" si="3"/>
        <v/>
      </c>
    </row>
    <row r="130" spans="1:25" hidden="1" x14ac:dyDescent="0.25">
      <c r="A130" s="1">
        <v>191757</v>
      </c>
      <c r="B130" s="1" t="s">
        <v>30</v>
      </c>
      <c r="C130" s="1" t="s">
        <v>31</v>
      </c>
      <c r="D130" s="1" t="s">
        <v>26</v>
      </c>
      <c r="E130" s="1" t="s">
        <v>19</v>
      </c>
      <c r="F130" s="1" t="s">
        <v>20</v>
      </c>
      <c r="G130" s="1" t="s">
        <v>28</v>
      </c>
      <c r="H130" s="1" t="s">
        <v>22</v>
      </c>
      <c r="J130" s="1" t="s">
        <v>32</v>
      </c>
      <c r="K130" s="1" t="s">
        <v>33</v>
      </c>
      <c r="L130" s="2">
        <v>0.85</v>
      </c>
      <c r="M130" s="2">
        <v>896612.6</v>
      </c>
      <c r="N130" s="2">
        <v>6245897.5999999996</v>
      </c>
      <c r="O130" s="2">
        <v>895768</v>
      </c>
      <c r="P130" s="2">
        <v>6245839.5</v>
      </c>
      <c r="Q130">
        <f>VLOOKUP(M130*100&amp;"_"&amp;N130*100,noeuds!$A$2:$B$295,2,FALSE)</f>
        <v>232</v>
      </c>
      <c r="R130">
        <f>VLOOKUP(O130*100&amp;"_"&amp;P130*100,noeuds!$A$2:$B$295,2,FALSE)</f>
        <v>172</v>
      </c>
      <c r="S130" s="2">
        <v>3</v>
      </c>
      <c r="T130" s="2">
        <v>90</v>
      </c>
      <c r="U130" s="2">
        <v>1.67</v>
      </c>
      <c r="V130" s="2">
        <f>L130/T130*3600</f>
        <v>34</v>
      </c>
      <c r="X130" t="str">
        <f>IF(H130&lt;&gt;"Sens inverse","&lt;edge from="""&amp;Q130&amp;""" id="""&amp;A130&amp;""" to="""&amp;R130&amp;""" numLanes="""&amp;S130&amp;""" speed="""&amp;T130&amp;""" /&gt;","&lt;edge from="""&amp;R130&amp;""" id="""&amp;A130&amp;""" to="""&amp;Q130&amp;""" numLanes="""&amp;S130&amp;""" speed="""&amp;T130&amp;""" /&gt;")</f>
        <v>&lt;edge from="232" id="191757" to="172" numLanes="3" speed="90" /&gt;</v>
      </c>
      <c r="Y130" t="str">
        <f t="shared" si="3"/>
        <v>&lt;edge from="172" id="1191757" to="232" numLanes="3" speed="90" /&gt;</v>
      </c>
    </row>
    <row r="131" spans="1:25" hidden="1" x14ac:dyDescent="0.25">
      <c r="A131" s="1">
        <v>120585</v>
      </c>
      <c r="B131" s="1" t="s">
        <v>25</v>
      </c>
      <c r="C131" s="1" t="s">
        <v>17</v>
      </c>
      <c r="D131" s="1" t="s">
        <v>18</v>
      </c>
      <c r="E131" s="1" t="s">
        <v>19</v>
      </c>
      <c r="F131" s="1" t="s">
        <v>20</v>
      </c>
      <c r="G131" s="1" t="s">
        <v>21</v>
      </c>
      <c r="H131" s="1" t="s">
        <v>22</v>
      </c>
      <c r="K131" s="1" t="s">
        <v>26</v>
      </c>
      <c r="L131" s="2">
        <v>0.19</v>
      </c>
      <c r="M131" s="2">
        <v>895572.3</v>
      </c>
      <c r="N131" s="2">
        <v>6245321.7000000002</v>
      </c>
      <c r="O131" s="2">
        <v>895750.9</v>
      </c>
      <c r="P131" s="2">
        <v>6245247.2999999998</v>
      </c>
      <c r="Q131">
        <f>VLOOKUP(M131*100&amp;"_"&amp;N131*100,noeuds!$A$2:$B$295,2,FALSE)</f>
        <v>115</v>
      </c>
      <c r="R131">
        <f>VLOOKUP(O131*100&amp;"_"&amp;P131*100,noeuds!$A$2:$B$295,2,FALSE)</f>
        <v>133</v>
      </c>
      <c r="S131" s="2">
        <v>1</v>
      </c>
      <c r="T131" s="2">
        <v>50</v>
      </c>
      <c r="U131" s="2"/>
      <c r="V131" s="2">
        <f>L131/T131*3600</f>
        <v>13.68</v>
      </c>
      <c r="X131" t="str">
        <f>IF(H131&lt;&gt;"Sens inverse","&lt;edge from="""&amp;Q131&amp;""" id="""&amp;A131&amp;""" to="""&amp;R131&amp;""" numLanes="""&amp;S131&amp;""" speed="""&amp;T131&amp;""" /&gt;","&lt;edge from="""&amp;R131&amp;""" id="""&amp;A131&amp;""" to="""&amp;Q131&amp;""" numLanes="""&amp;S131&amp;""" speed="""&amp;T131&amp;""" /&gt;")</f>
        <v>&lt;edge from="115" id="120585" to="133" numLanes="1" speed="50" /&gt;</v>
      </c>
      <c r="Y131" t="str">
        <f t="shared" ref="Y131:Y194" si="4">IF(H131="Double Sens","&lt;edge from="""&amp;R131&amp;""" id="""&amp;1000000+A131&amp;""" to="""&amp;Q131&amp;""" numLanes="""&amp;S131&amp;""" speed="""&amp;T131&amp;""" /&gt;","")</f>
        <v>&lt;edge from="133" id="1120585" to="115" numLanes="1" speed="50" /&gt;</v>
      </c>
    </row>
    <row r="132" spans="1:25" hidden="1" x14ac:dyDescent="0.25">
      <c r="A132" s="1">
        <v>29491</v>
      </c>
      <c r="B132" s="1" t="s">
        <v>25</v>
      </c>
      <c r="C132" s="1" t="s">
        <v>17</v>
      </c>
      <c r="D132" s="1" t="s">
        <v>18</v>
      </c>
      <c r="E132" s="1" t="s">
        <v>19</v>
      </c>
      <c r="F132" s="1" t="s">
        <v>20</v>
      </c>
      <c r="G132" s="1" t="s">
        <v>21</v>
      </c>
      <c r="H132" s="1" t="s">
        <v>29</v>
      </c>
      <c r="K132" s="1" t="s">
        <v>26</v>
      </c>
      <c r="L132" s="2">
        <v>0.08</v>
      </c>
      <c r="M132" s="2">
        <v>894493.4</v>
      </c>
      <c r="N132" s="2">
        <v>6245510</v>
      </c>
      <c r="O132" s="2">
        <v>894542.1</v>
      </c>
      <c r="P132" s="2">
        <v>6245566.2999999998</v>
      </c>
      <c r="Q132">
        <f>VLOOKUP(M132*100&amp;"_"&amp;N132*100,noeuds!$A$2:$B$295,2,FALSE)</f>
        <v>116</v>
      </c>
      <c r="R132">
        <f>VLOOKUP(O132*100&amp;"_"&amp;P132*100,noeuds!$A$2:$B$295,2,FALSE)</f>
        <v>144</v>
      </c>
      <c r="S132" s="2">
        <v>1</v>
      </c>
      <c r="T132" s="2">
        <v>50</v>
      </c>
      <c r="U132" s="2"/>
      <c r="V132" s="2">
        <f>L132/T132*3600</f>
        <v>5.7600000000000007</v>
      </c>
      <c r="X132" t="str">
        <f>IF(H132&lt;&gt;"Sens inverse","&lt;edge from="""&amp;Q132&amp;""" id="""&amp;A132&amp;""" to="""&amp;R132&amp;""" numLanes="""&amp;S132&amp;""" speed="""&amp;T132&amp;""" /&gt;","&lt;edge from="""&amp;R132&amp;""" id="""&amp;A132&amp;""" to="""&amp;Q132&amp;""" numLanes="""&amp;S132&amp;""" speed="""&amp;T132&amp;""" /&gt;")</f>
        <v>&lt;edge from="116" id="29491" to="144" numLanes="1" speed="50" /&gt;</v>
      </c>
      <c r="Y132" t="str">
        <f t="shared" si="4"/>
        <v/>
      </c>
    </row>
    <row r="133" spans="1:25" x14ac:dyDescent="0.25">
      <c r="A133" s="1">
        <v>368689</v>
      </c>
      <c r="B133" s="1" t="s">
        <v>25</v>
      </c>
      <c r="C133" s="1" t="s">
        <v>17</v>
      </c>
      <c r="D133" s="1" t="s">
        <v>35</v>
      </c>
      <c r="E133" s="1" t="s">
        <v>19</v>
      </c>
      <c r="F133" s="1" t="s">
        <v>20</v>
      </c>
      <c r="G133" s="1" t="s">
        <v>21</v>
      </c>
      <c r="H133" s="1" t="s">
        <v>22</v>
      </c>
      <c r="J133" s="1" t="s">
        <v>36</v>
      </c>
      <c r="K133" s="1" t="s">
        <v>24</v>
      </c>
      <c r="L133" s="2">
        <v>0.18</v>
      </c>
      <c r="M133" s="2">
        <v>898087.6</v>
      </c>
      <c r="N133" s="2">
        <v>6246533.5999999996</v>
      </c>
      <c r="O133" s="2">
        <v>898254.6</v>
      </c>
      <c r="P133" s="2">
        <v>6246592.5999999996</v>
      </c>
      <c r="Q133">
        <f>VLOOKUP(M133*100&amp;"_"&amp;N133*100,noeuds!$A$2:$B$295,2,FALSE)</f>
        <v>117</v>
      </c>
      <c r="R133">
        <f>VLOOKUP(O133*100&amp;"_"&amp;P133*100,noeuds!$A$2:$B$295,2,FALSE)</f>
        <v>258</v>
      </c>
      <c r="S133" s="2">
        <v>1</v>
      </c>
      <c r="T133" s="2">
        <v>50</v>
      </c>
      <c r="U133" s="4">
        <v>0.28000000000000003</v>
      </c>
      <c r="V133" s="2">
        <f>L133/T133*3600</f>
        <v>12.959999999999999</v>
      </c>
      <c r="X133" t="str">
        <f>IF(H133&lt;&gt;"Sens inverse","&lt;edge from="""&amp;Q133&amp;""" id="""&amp;A133&amp;""" to="""&amp;R133&amp;""" numLanes="""&amp;S133&amp;""" speed="""&amp;T133&amp;""" /&gt;","&lt;edge from="""&amp;R133&amp;""" id="""&amp;A133&amp;""" to="""&amp;Q133&amp;""" numLanes="""&amp;S133&amp;""" speed="""&amp;T133&amp;""" /&gt;")</f>
        <v>&lt;edge from="117" id="368689" to="258" numLanes="1" speed="50" /&gt;</v>
      </c>
      <c r="Y133" t="str">
        <f t="shared" si="4"/>
        <v>&lt;edge from="258" id="1368689" to="117" numLanes="1" speed="50" /&gt;</v>
      </c>
    </row>
    <row r="134" spans="1:25" hidden="1" x14ac:dyDescent="0.25">
      <c r="A134" s="1">
        <v>149985</v>
      </c>
      <c r="B134" s="1" t="s">
        <v>16</v>
      </c>
      <c r="C134" s="1" t="s">
        <v>17</v>
      </c>
      <c r="D134" s="1" t="s">
        <v>39</v>
      </c>
      <c r="E134" s="1" t="s">
        <v>19</v>
      </c>
      <c r="F134" s="1" t="s">
        <v>20</v>
      </c>
      <c r="G134" s="1" t="s">
        <v>21</v>
      </c>
      <c r="H134" s="1" t="s">
        <v>22</v>
      </c>
      <c r="J134" s="1" t="s">
        <v>40</v>
      </c>
      <c r="K134" s="1" t="s">
        <v>24</v>
      </c>
      <c r="L134" s="2">
        <v>0.39</v>
      </c>
      <c r="M134" s="2">
        <v>908075.8</v>
      </c>
      <c r="N134" s="2">
        <v>6247126.7000000002</v>
      </c>
      <c r="O134" s="2">
        <v>908462.7</v>
      </c>
      <c r="P134" s="2">
        <v>6247112.9000000004</v>
      </c>
      <c r="Q134">
        <f>VLOOKUP(M134*100&amp;"_"&amp;N134*100,noeuds!$A$2:$B$295,2,FALSE)</f>
        <v>118</v>
      </c>
      <c r="R134">
        <f>VLOOKUP(O134*100&amp;"_"&amp;P134*100,noeuds!$A$2:$B$295,2,FALSE)</f>
        <v>79</v>
      </c>
      <c r="S134" s="2">
        <v>1</v>
      </c>
      <c r="T134" s="2">
        <v>40</v>
      </c>
      <c r="U134" s="2"/>
      <c r="V134" s="2">
        <f>L134/T134*3600</f>
        <v>35.1</v>
      </c>
      <c r="X134" t="str">
        <f>IF(H134&lt;&gt;"Sens inverse","&lt;edge from="""&amp;Q134&amp;""" id="""&amp;A134&amp;""" to="""&amp;R134&amp;""" numLanes="""&amp;S134&amp;""" speed="""&amp;T134&amp;""" /&gt;","&lt;edge from="""&amp;R134&amp;""" id="""&amp;A134&amp;""" to="""&amp;Q134&amp;""" numLanes="""&amp;S134&amp;""" speed="""&amp;T134&amp;""" /&gt;")</f>
        <v>&lt;edge from="118" id="149985" to="79" numLanes="1" speed="40" /&gt;</v>
      </c>
      <c r="Y134" t="str">
        <f t="shared" si="4"/>
        <v>&lt;edge from="79" id="1149985" to="118" numLanes="1" speed="40" /&gt;</v>
      </c>
    </row>
    <row r="135" spans="1:25" x14ac:dyDescent="0.25">
      <c r="A135" s="1">
        <v>113517</v>
      </c>
      <c r="B135" s="1" t="s">
        <v>25</v>
      </c>
      <c r="C135" s="1" t="s">
        <v>17</v>
      </c>
      <c r="D135" s="1" t="s">
        <v>39</v>
      </c>
      <c r="E135" s="1" t="s">
        <v>19</v>
      </c>
      <c r="F135" s="1" t="s">
        <v>20</v>
      </c>
      <c r="G135" s="1" t="s">
        <v>21</v>
      </c>
      <c r="H135" s="1" t="s">
        <v>22</v>
      </c>
      <c r="J135" s="1" t="s">
        <v>36</v>
      </c>
      <c r="K135" s="1" t="s">
        <v>24</v>
      </c>
      <c r="L135" s="2">
        <v>0.54</v>
      </c>
      <c r="M135" s="2">
        <v>905419.8</v>
      </c>
      <c r="N135" s="2">
        <v>6246437.7000000002</v>
      </c>
      <c r="O135" s="2">
        <v>904883.1</v>
      </c>
      <c r="P135" s="2">
        <v>6246489.2000000002</v>
      </c>
      <c r="Q135">
        <f>VLOOKUP(M135*100&amp;"_"&amp;N135*100,noeuds!$A$2:$B$295,2,FALSE)</f>
        <v>119</v>
      </c>
      <c r="R135">
        <f>VLOOKUP(O135*100&amp;"_"&amp;P135*100,noeuds!$A$2:$B$295,2,FALSE)</f>
        <v>159</v>
      </c>
      <c r="S135" s="2">
        <v>1</v>
      </c>
      <c r="T135" s="2">
        <v>50</v>
      </c>
      <c r="U135" s="4">
        <v>0.28000000000000003</v>
      </c>
      <c r="V135" s="2">
        <f>L135/T135*3600</f>
        <v>38.880000000000003</v>
      </c>
      <c r="X135" t="str">
        <f>IF(H135&lt;&gt;"Sens inverse","&lt;edge from="""&amp;Q135&amp;""" id="""&amp;A135&amp;""" to="""&amp;R135&amp;""" numLanes="""&amp;S135&amp;""" speed="""&amp;T135&amp;""" /&gt;","&lt;edge from="""&amp;R135&amp;""" id="""&amp;A135&amp;""" to="""&amp;Q135&amp;""" numLanes="""&amp;S135&amp;""" speed="""&amp;T135&amp;""" /&gt;")</f>
        <v>&lt;edge from="119" id="113517" to="159" numLanes="1" speed="50" /&gt;</v>
      </c>
      <c r="Y135" t="str">
        <f t="shared" si="4"/>
        <v>&lt;edge from="159" id="1113517" to="119" numLanes="1" speed="50" /&gt;</v>
      </c>
    </row>
    <row r="136" spans="1:25" hidden="1" x14ac:dyDescent="0.25">
      <c r="A136" s="1">
        <v>499360</v>
      </c>
      <c r="B136" s="1" t="s">
        <v>30</v>
      </c>
      <c r="C136" s="1" t="s">
        <v>31</v>
      </c>
      <c r="D136" s="1" t="s">
        <v>26</v>
      </c>
      <c r="E136" s="1" t="s">
        <v>19</v>
      </c>
      <c r="F136" s="1" t="s">
        <v>20</v>
      </c>
      <c r="G136" s="1" t="s">
        <v>28</v>
      </c>
      <c r="H136" s="1" t="s">
        <v>22</v>
      </c>
      <c r="J136" s="1" t="s">
        <v>32</v>
      </c>
      <c r="K136" s="1" t="s">
        <v>33</v>
      </c>
      <c r="L136" s="2">
        <v>0.34</v>
      </c>
      <c r="M136" s="2">
        <v>896948.8</v>
      </c>
      <c r="N136" s="2">
        <v>6245933.2000000002</v>
      </c>
      <c r="O136" s="2">
        <v>896612.6</v>
      </c>
      <c r="P136" s="2">
        <v>6245897.5999999996</v>
      </c>
      <c r="Q136">
        <f>VLOOKUP(M136*100&amp;"_"&amp;N136*100,noeuds!$A$2:$B$295,2,FALSE)</f>
        <v>120</v>
      </c>
      <c r="R136">
        <f>VLOOKUP(O136*100&amp;"_"&amp;P136*100,noeuds!$A$2:$B$295,2,FALSE)</f>
        <v>232</v>
      </c>
      <c r="S136" s="2">
        <v>3</v>
      </c>
      <c r="T136" s="2">
        <v>90</v>
      </c>
      <c r="U136" s="2">
        <v>1.67</v>
      </c>
      <c r="V136" s="2">
        <f>L136/T136*3600</f>
        <v>13.6</v>
      </c>
      <c r="X136" t="str">
        <f>IF(H136&lt;&gt;"Sens inverse","&lt;edge from="""&amp;Q136&amp;""" id="""&amp;A136&amp;""" to="""&amp;R136&amp;""" numLanes="""&amp;S136&amp;""" speed="""&amp;T136&amp;""" /&gt;","&lt;edge from="""&amp;R136&amp;""" id="""&amp;A136&amp;""" to="""&amp;Q136&amp;""" numLanes="""&amp;S136&amp;""" speed="""&amp;T136&amp;""" /&gt;")</f>
        <v>&lt;edge from="120" id="499360" to="232" numLanes="3" speed="90" /&gt;</v>
      </c>
      <c r="Y136" t="str">
        <f t="shared" si="4"/>
        <v>&lt;edge from="232" id="1499360" to="120" numLanes="3" speed="90" /&gt;</v>
      </c>
    </row>
    <row r="137" spans="1:25" hidden="1" x14ac:dyDescent="0.25">
      <c r="A137" s="1">
        <v>152005</v>
      </c>
      <c r="B137" s="1" t="s">
        <v>25</v>
      </c>
      <c r="C137" s="1" t="s">
        <v>17</v>
      </c>
      <c r="D137" s="1" t="s">
        <v>39</v>
      </c>
      <c r="E137" s="1" t="s">
        <v>19</v>
      </c>
      <c r="F137" s="1" t="s">
        <v>20</v>
      </c>
      <c r="G137" s="1" t="s">
        <v>21</v>
      </c>
      <c r="H137" s="1" t="s">
        <v>22</v>
      </c>
      <c r="J137" s="1" t="s">
        <v>40</v>
      </c>
      <c r="K137" s="1" t="s">
        <v>24</v>
      </c>
      <c r="L137" s="2">
        <v>0.53</v>
      </c>
      <c r="M137" s="2">
        <v>906220.8</v>
      </c>
      <c r="N137" s="2">
        <v>6246020.2000000002</v>
      </c>
      <c r="O137" s="2">
        <v>906733.8</v>
      </c>
      <c r="P137" s="2">
        <v>6246131.0999999996</v>
      </c>
      <c r="Q137">
        <f>VLOOKUP(M137*100&amp;"_"&amp;N137*100,noeuds!$A$2:$B$295,2,FALSE)</f>
        <v>92</v>
      </c>
      <c r="R137">
        <f>VLOOKUP(O137*100&amp;"_"&amp;P137*100,noeuds!$A$2:$B$295,2,FALSE)</f>
        <v>278</v>
      </c>
      <c r="S137" s="2">
        <v>1</v>
      </c>
      <c r="T137" s="2">
        <v>50</v>
      </c>
      <c r="U137" s="2"/>
      <c r="V137" s="2">
        <f>L137/T137*3600</f>
        <v>38.160000000000004</v>
      </c>
      <c r="X137" t="str">
        <f>IF(H137&lt;&gt;"Sens inverse","&lt;edge from="""&amp;Q137&amp;""" id="""&amp;A137&amp;""" to="""&amp;R137&amp;""" numLanes="""&amp;S137&amp;""" speed="""&amp;T137&amp;""" /&gt;","&lt;edge from="""&amp;R137&amp;""" id="""&amp;A137&amp;""" to="""&amp;Q137&amp;""" numLanes="""&amp;S137&amp;""" speed="""&amp;T137&amp;""" /&gt;")</f>
        <v>&lt;edge from="92" id="152005" to="278" numLanes="1" speed="50" /&gt;</v>
      </c>
      <c r="Y137" t="str">
        <f t="shared" si="4"/>
        <v>&lt;edge from="278" id="1152005" to="92" numLanes="1" speed="50" /&gt;</v>
      </c>
    </row>
    <row r="138" spans="1:25" hidden="1" x14ac:dyDescent="0.25">
      <c r="A138" s="1">
        <v>191312</v>
      </c>
      <c r="B138" s="1" t="s">
        <v>30</v>
      </c>
      <c r="C138" s="1" t="s">
        <v>31</v>
      </c>
      <c r="D138" s="1" t="s">
        <v>26</v>
      </c>
      <c r="E138" s="1" t="s">
        <v>19</v>
      </c>
      <c r="F138" s="1" t="s">
        <v>20</v>
      </c>
      <c r="G138" s="1" t="s">
        <v>28</v>
      </c>
      <c r="H138" s="1" t="s">
        <v>22</v>
      </c>
      <c r="J138" s="1" t="s">
        <v>32</v>
      </c>
      <c r="K138" s="1" t="s">
        <v>33</v>
      </c>
      <c r="L138" s="2">
        <v>0.27</v>
      </c>
      <c r="M138" s="2">
        <v>897214.7</v>
      </c>
      <c r="N138" s="2">
        <v>6245995.7000000002</v>
      </c>
      <c r="O138" s="2">
        <v>896948.8</v>
      </c>
      <c r="P138" s="2">
        <v>6245933.2000000002</v>
      </c>
      <c r="Q138">
        <f>VLOOKUP(M138*100&amp;"_"&amp;N138*100,noeuds!$A$2:$B$295,2,FALSE)</f>
        <v>259</v>
      </c>
      <c r="R138">
        <f>VLOOKUP(O138*100&amp;"_"&amp;P138*100,noeuds!$A$2:$B$295,2,FALSE)</f>
        <v>120</v>
      </c>
      <c r="S138" s="2">
        <v>3</v>
      </c>
      <c r="T138" s="2">
        <v>90</v>
      </c>
      <c r="U138" s="2">
        <v>1.67</v>
      </c>
      <c r="V138" s="2">
        <f>L138/T138*3600</f>
        <v>10.8</v>
      </c>
      <c r="X138" t="str">
        <f>IF(H138&lt;&gt;"Sens inverse","&lt;edge from="""&amp;Q138&amp;""" id="""&amp;A138&amp;""" to="""&amp;R138&amp;""" numLanes="""&amp;S138&amp;""" speed="""&amp;T138&amp;""" /&gt;","&lt;edge from="""&amp;R138&amp;""" id="""&amp;A138&amp;""" to="""&amp;Q138&amp;""" numLanes="""&amp;S138&amp;""" speed="""&amp;T138&amp;""" /&gt;")</f>
        <v>&lt;edge from="259" id="191312" to="120" numLanes="3" speed="90" /&gt;</v>
      </c>
      <c r="Y138" t="str">
        <f t="shared" si="4"/>
        <v>&lt;edge from="120" id="1191312" to="259" numLanes="3" speed="90" /&gt;</v>
      </c>
    </row>
    <row r="139" spans="1:25" hidden="1" x14ac:dyDescent="0.25">
      <c r="A139" s="1">
        <v>276597</v>
      </c>
      <c r="B139" s="1" t="s">
        <v>16</v>
      </c>
      <c r="C139" s="1" t="s">
        <v>17</v>
      </c>
      <c r="D139" s="1" t="s">
        <v>18</v>
      </c>
      <c r="E139" s="1" t="s">
        <v>19</v>
      </c>
      <c r="F139" s="1" t="s">
        <v>20</v>
      </c>
      <c r="G139" s="1" t="s">
        <v>21</v>
      </c>
      <c r="H139" s="1" t="s">
        <v>22</v>
      </c>
      <c r="J139" s="1" t="s">
        <v>58</v>
      </c>
      <c r="K139" s="1" t="s">
        <v>24</v>
      </c>
      <c r="L139" s="2">
        <v>0.26</v>
      </c>
      <c r="M139" s="2">
        <v>907356.8</v>
      </c>
      <c r="N139" s="2">
        <v>6247168.2000000002</v>
      </c>
      <c r="O139" s="2">
        <v>907503.5</v>
      </c>
      <c r="P139" s="2">
        <v>6247048</v>
      </c>
      <c r="Q139">
        <f>VLOOKUP(M139*100&amp;"_"&amp;N139*100,noeuds!$A$2:$B$295,2,FALSE)</f>
        <v>122</v>
      </c>
      <c r="R139">
        <f>VLOOKUP(O139*100&amp;"_"&amp;P139*100,noeuds!$A$2:$B$295,2,FALSE)</f>
        <v>151</v>
      </c>
      <c r="S139" s="2">
        <v>1</v>
      </c>
      <c r="T139" s="2">
        <v>40</v>
      </c>
      <c r="U139" s="2"/>
      <c r="V139" s="2">
        <f>L139/T139*3600</f>
        <v>23.400000000000002</v>
      </c>
      <c r="X139" t="str">
        <f>IF(H139&lt;&gt;"Sens inverse","&lt;edge from="""&amp;Q139&amp;""" id="""&amp;A139&amp;""" to="""&amp;R139&amp;""" numLanes="""&amp;S139&amp;""" speed="""&amp;T139&amp;""" /&gt;","&lt;edge from="""&amp;R139&amp;""" id="""&amp;A139&amp;""" to="""&amp;Q139&amp;""" numLanes="""&amp;S139&amp;""" speed="""&amp;T139&amp;""" /&gt;")</f>
        <v>&lt;edge from="122" id="276597" to="151" numLanes="1" speed="40" /&gt;</v>
      </c>
      <c r="Y139" t="str">
        <f t="shared" si="4"/>
        <v>&lt;edge from="151" id="1276597" to="122" numLanes="1" speed="40" /&gt;</v>
      </c>
    </row>
    <row r="140" spans="1:25" hidden="1" x14ac:dyDescent="0.25">
      <c r="A140" s="1">
        <v>157818</v>
      </c>
      <c r="B140" s="1" t="s">
        <v>30</v>
      </c>
      <c r="C140" s="1" t="s">
        <v>31</v>
      </c>
      <c r="D140" s="1" t="s">
        <v>26</v>
      </c>
      <c r="E140" s="1" t="s">
        <v>19</v>
      </c>
      <c r="F140" s="1" t="s">
        <v>20</v>
      </c>
      <c r="G140" s="1" t="s">
        <v>28</v>
      </c>
      <c r="H140" s="1" t="s">
        <v>22</v>
      </c>
      <c r="J140" s="1" t="s">
        <v>53</v>
      </c>
      <c r="K140" s="1" t="s">
        <v>33</v>
      </c>
      <c r="L140" s="2">
        <v>0.08</v>
      </c>
      <c r="M140" s="2">
        <v>896830.8</v>
      </c>
      <c r="N140" s="2">
        <v>6246876.4000000004</v>
      </c>
      <c r="O140" s="2">
        <v>896831.1</v>
      </c>
      <c r="P140" s="2">
        <v>6246799.7000000002</v>
      </c>
      <c r="Q140">
        <f>VLOOKUP(M140*100&amp;"_"&amp;N140*100,noeuds!$A$2:$B$295,2,FALSE)</f>
        <v>123</v>
      </c>
      <c r="R140">
        <f>VLOOKUP(O140*100&amp;"_"&amp;P140*100,noeuds!$A$2:$B$295,2,FALSE)</f>
        <v>279</v>
      </c>
      <c r="S140" s="2">
        <v>3</v>
      </c>
      <c r="T140" s="2">
        <v>90</v>
      </c>
      <c r="U140" s="2"/>
      <c r="V140" s="2">
        <f>L140/T140*3600</f>
        <v>3.2</v>
      </c>
      <c r="X140" t="str">
        <f>IF(H140&lt;&gt;"Sens inverse","&lt;edge from="""&amp;Q140&amp;""" id="""&amp;A140&amp;""" to="""&amp;R140&amp;""" numLanes="""&amp;S140&amp;""" speed="""&amp;T140&amp;""" /&gt;","&lt;edge from="""&amp;R140&amp;""" id="""&amp;A140&amp;""" to="""&amp;Q140&amp;""" numLanes="""&amp;S140&amp;""" speed="""&amp;T140&amp;""" /&gt;")</f>
        <v>&lt;edge from="123" id="157818" to="279" numLanes="3" speed="90" /&gt;</v>
      </c>
      <c r="Y140" t="str">
        <f t="shared" si="4"/>
        <v>&lt;edge from="279" id="1157818" to="123" numLanes="3" speed="90" /&gt;</v>
      </c>
    </row>
    <row r="141" spans="1:25" x14ac:dyDescent="0.25">
      <c r="A141" s="1">
        <v>167166</v>
      </c>
      <c r="B141" s="1" t="s">
        <v>25</v>
      </c>
      <c r="C141" s="1" t="s">
        <v>17</v>
      </c>
      <c r="D141" s="1" t="s">
        <v>35</v>
      </c>
      <c r="E141" s="1" t="s">
        <v>19</v>
      </c>
      <c r="F141" s="1" t="s">
        <v>20</v>
      </c>
      <c r="G141" s="1" t="s">
        <v>21</v>
      </c>
      <c r="H141" s="1" t="s">
        <v>22</v>
      </c>
      <c r="J141" s="1" t="s">
        <v>36</v>
      </c>
      <c r="K141" s="1" t="s">
        <v>24</v>
      </c>
      <c r="L141" s="2">
        <v>0.28999999999999998</v>
      </c>
      <c r="M141" s="2">
        <v>898329</v>
      </c>
      <c r="N141" s="2">
        <v>6246608.2999999998</v>
      </c>
      <c r="O141" s="2">
        <v>898585.8</v>
      </c>
      <c r="P141" s="2">
        <v>6246737.5999999996</v>
      </c>
      <c r="Q141">
        <f>VLOOKUP(M141*100&amp;"_"&amp;N141*100,noeuds!$A$2:$B$295,2,FALSE)</f>
        <v>124</v>
      </c>
      <c r="R141">
        <f>VLOOKUP(O141*100&amp;"_"&amp;P141*100,noeuds!$A$2:$B$295,2,FALSE)</f>
        <v>89</v>
      </c>
      <c r="S141" s="2">
        <v>1</v>
      </c>
      <c r="T141" s="2">
        <v>50</v>
      </c>
      <c r="U141" s="4">
        <v>0.28000000000000003</v>
      </c>
      <c r="V141" s="2">
        <f>L141/T141*3600</f>
        <v>20.88</v>
      </c>
      <c r="X141" t="str">
        <f>IF(H141&lt;&gt;"Sens inverse","&lt;edge from="""&amp;Q141&amp;""" id="""&amp;A141&amp;""" to="""&amp;R141&amp;""" numLanes="""&amp;S141&amp;""" speed="""&amp;T141&amp;""" /&gt;","&lt;edge from="""&amp;R141&amp;""" id="""&amp;A141&amp;""" to="""&amp;Q141&amp;""" numLanes="""&amp;S141&amp;""" speed="""&amp;T141&amp;""" /&gt;")</f>
        <v>&lt;edge from="124" id="167166" to="89" numLanes="1" speed="50" /&gt;</v>
      </c>
      <c r="Y141" t="str">
        <f t="shared" si="4"/>
        <v>&lt;edge from="89" id="1167166" to="124" numLanes="1" speed="50" /&gt;</v>
      </c>
    </row>
    <row r="142" spans="1:25" hidden="1" x14ac:dyDescent="0.25">
      <c r="A142" s="1">
        <v>417591</v>
      </c>
      <c r="B142" s="1" t="s">
        <v>25</v>
      </c>
      <c r="C142" s="1" t="s">
        <v>17</v>
      </c>
      <c r="D142" s="1" t="s">
        <v>18</v>
      </c>
      <c r="E142" s="1" t="s">
        <v>19</v>
      </c>
      <c r="F142" s="1" t="s">
        <v>20</v>
      </c>
      <c r="G142" s="1" t="s">
        <v>21</v>
      </c>
      <c r="H142" s="1" t="s">
        <v>38</v>
      </c>
      <c r="K142" s="1" t="s">
        <v>26</v>
      </c>
      <c r="L142" s="2">
        <v>0.27</v>
      </c>
      <c r="M142" s="2">
        <v>908362.7</v>
      </c>
      <c r="N142" s="2">
        <v>6247455.9000000004</v>
      </c>
      <c r="O142" s="2">
        <v>908158.8</v>
      </c>
      <c r="P142" s="2">
        <v>6247323.4000000004</v>
      </c>
      <c r="Q142">
        <f>VLOOKUP(M142*100&amp;"_"&amp;N142*100,noeuds!$A$2:$B$295,2,FALSE)</f>
        <v>16</v>
      </c>
      <c r="R142">
        <f>VLOOKUP(O142*100&amp;"_"&amp;P142*100,noeuds!$A$2:$B$295,2,FALSE)</f>
        <v>45</v>
      </c>
      <c r="S142" s="2">
        <v>1</v>
      </c>
      <c r="T142" s="2">
        <v>50</v>
      </c>
      <c r="U142" s="2"/>
      <c r="V142" s="2">
        <f>L142/T142*3600</f>
        <v>19.440000000000001</v>
      </c>
      <c r="X142" t="str">
        <f>IF(H142&lt;&gt;"Sens inverse","&lt;edge from="""&amp;Q142&amp;""" id="""&amp;A142&amp;""" to="""&amp;R142&amp;""" numLanes="""&amp;S142&amp;""" speed="""&amp;T142&amp;""" /&gt;","&lt;edge from="""&amp;R142&amp;""" id="""&amp;A142&amp;""" to="""&amp;Q142&amp;""" numLanes="""&amp;S142&amp;""" speed="""&amp;T142&amp;""" /&gt;")</f>
        <v>&lt;edge from="45" id="417591" to="16" numLanes="1" speed="50" /&gt;</v>
      </c>
      <c r="Y142" t="str">
        <f t="shared" si="4"/>
        <v/>
      </c>
    </row>
    <row r="143" spans="1:25" x14ac:dyDescent="0.25">
      <c r="A143" s="1">
        <v>208165</v>
      </c>
      <c r="B143" s="1" t="s">
        <v>25</v>
      </c>
      <c r="C143" s="1" t="s">
        <v>17</v>
      </c>
      <c r="D143" s="1" t="s">
        <v>35</v>
      </c>
      <c r="E143" s="1" t="s">
        <v>19</v>
      </c>
      <c r="F143" s="1" t="s">
        <v>20</v>
      </c>
      <c r="G143" s="1" t="s">
        <v>21</v>
      </c>
      <c r="H143" s="1" t="s">
        <v>22</v>
      </c>
      <c r="J143" s="1" t="s">
        <v>36</v>
      </c>
      <c r="K143" s="1" t="s">
        <v>24</v>
      </c>
      <c r="L143" s="2">
        <v>0.15</v>
      </c>
      <c r="M143" s="2">
        <v>898087.6</v>
      </c>
      <c r="N143" s="2">
        <v>6246533.5999999996</v>
      </c>
      <c r="O143" s="2">
        <v>897947.8</v>
      </c>
      <c r="P143" s="2">
        <v>6246487.4000000004</v>
      </c>
      <c r="Q143">
        <f>VLOOKUP(M143*100&amp;"_"&amp;N143*100,noeuds!$A$2:$B$295,2,FALSE)</f>
        <v>117</v>
      </c>
      <c r="R143">
        <f>VLOOKUP(O143*100&amp;"_"&amp;P143*100,noeuds!$A$2:$B$295,2,FALSE)</f>
        <v>171</v>
      </c>
      <c r="S143" s="2">
        <v>1</v>
      </c>
      <c r="T143" s="2">
        <v>50</v>
      </c>
      <c r="U143" s="4">
        <v>0.28000000000000003</v>
      </c>
      <c r="V143" s="2">
        <f>L143/T143*3600</f>
        <v>10.8</v>
      </c>
      <c r="X143" t="str">
        <f>IF(H143&lt;&gt;"Sens inverse","&lt;edge from="""&amp;Q143&amp;""" id="""&amp;A143&amp;""" to="""&amp;R143&amp;""" numLanes="""&amp;S143&amp;""" speed="""&amp;T143&amp;""" /&gt;","&lt;edge from="""&amp;R143&amp;""" id="""&amp;A143&amp;""" to="""&amp;Q143&amp;""" numLanes="""&amp;S143&amp;""" speed="""&amp;T143&amp;""" /&gt;")</f>
        <v>&lt;edge from="117" id="208165" to="171" numLanes="1" speed="50" /&gt;</v>
      </c>
      <c r="Y143" t="str">
        <f t="shared" si="4"/>
        <v>&lt;edge from="171" id="1208165" to="117" numLanes="1" speed="50" /&gt;</v>
      </c>
    </row>
    <row r="144" spans="1:25" hidden="1" x14ac:dyDescent="0.25">
      <c r="A144" s="1">
        <v>66992</v>
      </c>
      <c r="B144" s="1" t="s">
        <v>25</v>
      </c>
      <c r="C144" s="1" t="s">
        <v>17</v>
      </c>
      <c r="D144" s="1" t="s">
        <v>18</v>
      </c>
      <c r="E144" s="1" t="s">
        <v>19</v>
      </c>
      <c r="F144" s="1" t="s">
        <v>20</v>
      </c>
      <c r="G144" s="1" t="s">
        <v>21</v>
      </c>
      <c r="H144" s="1" t="s">
        <v>22</v>
      </c>
      <c r="K144" s="1" t="s">
        <v>26</v>
      </c>
      <c r="L144" s="2">
        <v>0.18</v>
      </c>
      <c r="M144" s="2">
        <v>897064.6</v>
      </c>
      <c r="N144" s="2">
        <v>6245510.2999999998</v>
      </c>
      <c r="O144" s="2">
        <v>896889.3</v>
      </c>
      <c r="P144" s="2">
        <v>6245504.7999999998</v>
      </c>
      <c r="Q144">
        <f>VLOOKUP(M144*100&amp;"_"&amp;N144*100,noeuds!$A$2:$B$295,2,FALSE)</f>
        <v>13</v>
      </c>
      <c r="R144">
        <f>VLOOKUP(O144*100&amp;"_"&amp;P144*100,noeuds!$A$2:$B$295,2,FALSE)</f>
        <v>2</v>
      </c>
      <c r="S144" s="2">
        <v>1</v>
      </c>
      <c r="T144" s="2">
        <v>50</v>
      </c>
      <c r="U144" s="2"/>
      <c r="V144" s="2">
        <f>L144/T144*3600</f>
        <v>12.959999999999999</v>
      </c>
      <c r="X144" t="str">
        <f>IF(H144&lt;&gt;"Sens inverse","&lt;edge from="""&amp;Q144&amp;""" id="""&amp;A144&amp;""" to="""&amp;R144&amp;""" numLanes="""&amp;S144&amp;""" speed="""&amp;T144&amp;""" /&gt;","&lt;edge from="""&amp;R144&amp;""" id="""&amp;A144&amp;""" to="""&amp;Q144&amp;""" numLanes="""&amp;S144&amp;""" speed="""&amp;T144&amp;""" /&gt;")</f>
        <v>&lt;edge from="13" id="66992" to="2" numLanes="1" speed="50" /&gt;</v>
      </c>
      <c r="Y144" t="str">
        <f t="shared" si="4"/>
        <v>&lt;edge from="2" id="1066992" to="13" numLanes="1" speed="50" /&gt;</v>
      </c>
    </row>
    <row r="145" spans="1:25" x14ac:dyDescent="0.25">
      <c r="A145" s="1">
        <v>121833</v>
      </c>
      <c r="B145" s="1" t="s">
        <v>27</v>
      </c>
      <c r="C145" s="1" t="s">
        <v>17</v>
      </c>
      <c r="D145" s="1" t="s">
        <v>35</v>
      </c>
      <c r="E145" s="1" t="s">
        <v>19</v>
      </c>
      <c r="F145" s="1" t="s">
        <v>20</v>
      </c>
      <c r="G145" s="1" t="s">
        <v>28</v>
      </c>
      <c r="H145" s="1" t="s">
        <v>22</v>
      </c>
      <c r="J145" s="1" t="s">
        <v>36</v>
      </c>
      <c r="K145" s="1" t="s">
        <v>24</v>
      </c>
      <c r="L145" s="2">
        <v>0.2</v>
      </c>
      <c r="M145" s="2">
        <v>902725.7</v>
      </c>
      <c r="N145" s="2">
        <v>6246536.7999999998</v>
      </c>
      <c r="O145" s="2">
        <v>902924.3</v>
      </c>
      <c r="P145" s="2">
        <v>6246492.2999999998</v>
      </c>
      <c r="Q145">
        <f>VLOOKUP(M145*100&amp;"_"&amp;N145*100,noeuds!$A$2:$B$295,2,FALSE)</f>
        <v>125</v>
      </c>
      <c r="R145">
        <f>VLOOKUP(O145*100&amp;"_"&amp;P145*100,noeuds!$A$2:$B$295,2,FALSE)</f>
        <v>211</v>
      </c>
      <c r="S145" s="2">
        <v>1</v>
      </c>
      <c r="T145" s="2">
        <v>50</v>
      </c>
      <c r="U145" s="4">
        <v>0.28000000000000003</v>
      </c>
      <c r="V145" s="2">
        <f>L145/T145*3600</f>
        <v>14.4</v>
      </c>
      <c r="X145" t="str">
        <f>IF(H145&lt;&gt;"Sens inverse","&lt;edge from="""&amp;Q145&amp;""" id="""&amp;A145&amp;""" to="""&amp;R145&amp;""" numLanes="""&amp;S145&amp;""" speed="""&amp;T145&amp;""" /&gt;","&lt;edge from="""&amp;R145&amp;""" id="""&amp;A145&amp;""" to="""&amp;Q145&amp;""" numLanes="""&amp;S145&amp;""" speed="""&amp;T145&amp;""" /&gt;")</f>
        <v>&lt;edge from="125" id="121833" to="211" numLanes="1" speed="50" /&gt;</v>
      </c>
      <c r="Y145" t="str">
        <f t="shared" si="4"/>
        <v>&lt;edge from="211" id="1121833" to="125" numLanes="1" speed="50" /&gt;</v>
      </c>
    </row>
    <row r="146" spans="1:25" hidden="1" x14ac:dyDescent="0.25">
      <c r="A146" s="1">
        <v>615034</v>
      </c>
      <c r="B146" s="1" t="s">
        <v>16</v>
      </c>
      <c r="C146" s="1" t="s">
        <v>17</v>
      </c>
      <c r="D146" s="1" t="s">
        <v>39</v>
      </c>
      <c r="E146" s="1" t="s">
        <v>19</v>
      </c>
      <c r="F146" s="1" t="s">
        <v>20</v>
      </c>
      <c r="G146" s="1" t="s">
        <v>21</v>
      </c>
      <c r="H146" s="1" t="s">
        <v>22</v>
      </c>
      <c r="J146" s="1" t="s">
        <v>40</v>
      </c>
      <c r="K146" s="1" t="s">
        <v>24</v>
      </c>
      <c r="L146" s="2">
        <v>0.12</v>
      </c>
      <c r="M146" s="2">
        <v>908560.4</v>
      </c>
      <c r="N146" s="2">
        <v>6247047</v>
      </c>
      <c r="O146" s="2">
        <v>908631.1</v>
      </c>
      <c r="P146" s="2">
        <v>6246949.4000000004</v>
      </c>
      <c r="Q146">
        <f>VLOOKUP(M146*100&amp;"_"&amp;N146*100,noeuds!$A$2:$B$295,2,FALSE)</f>
        <v>126</v>
      </c>
      <c r="R146">
        <f>VLOOKUP(O146*100&amp;"_"&amp;P146*100,noeuds!$A$2:$B$295,2,FALSE)</f>
        <v>248</v>
      </c>
      <c r="S146" s="2">
        <v>1</v>
      </c>
      <c r="T146" s="2">
        <v>40</v>
      </c>
      <c r="U146" s="2"/>
      <c r="V146" s="2">
        <f>L146/T146*3600</f>
        <v>10.8</v>
      </c>
      <c r="X146" t="str">
        <f>IF(H146&lt;&gt;"Sens inverse","&lt;edge from="""&amp;Q146&amp;""" id="""&amp;A146&amp;""" to="""&amp;R146&amp;""" numLanes="""&amp;S146&amp;""" speed="""&amp;T146&amp;""" /&gt;","&lt;edge from="""&amp;R146&amp;""" id="""&amp;A146&amp;""" to="""&amp;Q146&amp;""" numLanes="""&amp;S146&amp;""" speed="""&amp;T146&amp;""" /&gt;")</f>
        <v>&lt;edge from="126" id="615034" to="248" numLanes="1" speed="40" /&gt;</v>
      </c>
      <c r="Y146" t="str">
        <f t="shared" si="4"/>
        <v>&lt;edge from="248" id="1615034" to="126" numLanes="1" speed="40" /&gt;</v>
      </c>
    </row>
    <row r="147" spans="1:25" hidden="1" x14ac:dyDescent="0.25">
      <c r="A147" s="1">
        <v>305553</v>
      </c>
      <c r="B147" s="1" t="s">
        <v>25</v>
      </c>
      <c r="C147" s="1" t="s">
        <v>31</v>
      </c>
      <c r="D147" s="1" t="s">
        <v>26</v>
      </c>
      <c r="E147" s="1" t="s">
        <v>19</v>
      </c>
      <c r="F147" s="1" t="s">
        <v>20</v>
      </c>
      <c r="G147" s="1" t="s">
        <v>21</v>
      </c>
      <c r="H147" s="1" t="s">
        <v>22</v>
      </c>
      <c r="J147" s="1" t="s">
        <v>23</v>
      </c>
      <c r="K147" s="1" t="s">
        <v>24</v>
      </c>
      <c r="L147" s="2">
        <v>0.2</v>
      </c>
      <c r="M147" s="2">
        <v>901235.5</v>
      </c>
      <c r="N147" s="2">
        <v>6246729.0999999996</v>
      </c>
      <c r="O147" s="2">
        <v>901079.2</v>
      </c>
      <c r="P147" s="2">
        <v>6246604.0999999996</v>
      </c>
      <c r="Q147">
        <f>VLOOKUP(M147*100&amp;"_"&amp;N147*100,noeuds!$A$2:$B$295,2,FALSE)</f>
        <v>127</v>
      </c>
      <c r="R147">
        <f>VLOOKUP(O147*100&amp;"_"&amp;P147*100,noeuds!$A$2:$B$295,2,FALSE)</f>
        <v>11</v>
      </c>
      <c r="S147" s="2">
        <v>2</v>
      </c>
      <c r="T147" s="2">
        <v>50</v>
      </c>
      <c r="U147" s="2"/>
      <c r="V147" s="2">
        <f>L147/T147*3600</f>
        <v>14.4</v>
      </c>
      <c r="X147" t="str">
        <f>IF(H147&lt;&gt;"Sens inverse","&lt;edge from="""&amp;Q147&amp;""" id="""&amp;A147&amp;""" to="""&amp;R147&amp;""" numLanes="""&amp;S147&amp;""" speed="""&amp;T147&amp;""" /&gt;","&lt;edge from="""&amp;R147&amp;""" id="""&amp;A147&amp;""" to="""&amp;Q147&amp;""" numLanes="""&amp;S147&amp;""" speed="""&amp;T147&amp;""" /&gt;")</f>
        <v>&lt;edge from="127" id="305553" to="11" numLanes="2" speed="50" /&gt;</v>
      </c>
      <c r="Y147" t="str">
        <f t="shared" si="4"/>
        <v>&lt;edge from="11" id="1305553" to="127" numLanes="2" speed="50" /&gt;</v>
      </c>
    </row>
    <row r="148" spans="1:25" hidden="1" x14ac:dyDescent="0.25">
      <c r="A148" s="1">
        <v>178908</v>
      </c>
      <c r="B148" s="1" t="s">
        <v>30</v>
      </c>
      <c r="C148" s="1" t="s">
        <v>31</v>
      </c>
      <c r="D148" s="1" t="s">
        <v>26</v>
      </c>
      <c r="E148" s="1" t="s">
        <v>19</v>
      </c>
      <c r="F148" s="1" t="s">
        <v>20</v>
      </c>
      <c r="G148" s="1" t="s">
        <v>28</v>
      </c>
      <c r="H148" s="1" t="s">
        <v>22</v>
      </c>
      <c r="J148" s="1" t="s">
        <v>32</v>
      </c>
      <c r="K148" s="1" t="s">
        <v>33</v>
      </c>
      <c r="L148" s="2">
        <v>0.63</v>
      </c>
      <c r="M148" s="2">
        <v>897826.7</v>
      </c>
      <c r="N148" s="2">
        <v>6246140</v>
      </c>
      <c r="O148" s="2">
        <v>897214.7</v>
      </c>
      <c r="P148" s="2">
        <v>6245995.7000000002</v>
      </c>
      <c r="Q148">
        <f>VLOOKUP(M148*100&amp;"_"&amp;N148*100,noeuds!$A$2:$B$295,2,FALSE)</f>
        <v>228</v>
      </c>
      <c r="R148">
        <f>VLOOKUP(O148*100&amp;"_"&amp;P148*100,noeuds!$A$2:$B$295,2,FALSE)</f>
        <v>259</v>
      </c>
      <c r="S148" s="2">
        <v>3</v>
      </c>
      <c r="T148" s="2">
        <v>90</v>
      </c>
      <c r="U148" s="2">
        <v>1.67</v>
      </c>
      <c r="V148" s="2">
        <f>L148/T148*3600</f>
        <v>25.2</v>
      </c>
      <c r="X148" t="str">
        <f>IF(H148&lt;&gt;"Sens inverse","&lt;edge from="""&amp;Q148&amp;""" id="""&amp;A148&amp;""" to="""&amp;R148&amp;""" numLanes="""&amp;S148&amp;""" speed="""&amp;T148&amp;""" /&gt;","&lt;edge from="""&amp;R148&amp;""" id="""&amp;A148&amp;""" to="""&amp;Q148&amp;""" numLanes="""&amp;S148&amp;""" speed="""&amp;T148&amp;""" /&gt;")</f>
        <v>&lt;edge from="228" id="178908" to="259" numLanes="3" speed="90" /&gt;</v>
      </c>
      <c r="Y148" t="str">
        <f t="shared" si="4"/>
        <v>&lt;edge from="259" id="1178908" to="228" numLanes="3" speed="90" /&gt;</v>
      </c>
    </row>
    <row r="149" spans="1:25" hidden="1" x14ac:dyDescent="0.25">
      <c r="A149" s="1">
        <v>712914</v>
      </c>
      <c r="B149" s="1" t="s">
        <v>30</v>
      </c>
      <c r="C149" s="1" t="s">
        <v>31</v>
      </c>
      <c r="D149" s="1" t="s">
        <v>26</v>
      </c>
      <c r="E149" s="1" t="s">
        <v>19</v>
      </c>
      <c r="F149" s="1" t="s">
        <v>20</v>
      </c>
      <c r="G149" s="1" t="s">
        <v>28</v>
      </c>
      <c r="H149" s="1" t="s">
        <v>22</v>
      </c>
      <c r="J149" s="1" t="s">
        <v>53</v>
      </c>
      <c r="K149" s="1" t="s">
        <v>33</v>
      </c>
      <c r="L149" s="2">
        <v>0.34</v>
      </c>
      <c r="M149" s="2">
        <v>896879.9</v>
      </c>
      <c r="N149" s="2">
        <v>6247996.4000000004</v>
      </c>
      <c r="O149" s="2">
        <v>896874.6</v>
      </c>
      <c r="P149" s="2">
        <v>6247660.4000000004</v>
      </c>
      <c r="Q149">
        <f>VLOOKUP(M149*100&amp;"_"&amp;N149*100,noeuds!$A$2:$B$295,2,FALSE)</f>
        <v>129</v>
      </c>
      <c r="R149">
        <f>VLOOKUP(O149*100&amp;"_"&amp;P149*100,noeuds!$A$2:$B$295,2,FALSE)</f>
        <v>82</v>
      </c>
      <c r="S149" s="2">
        <v>3</v>
      </c>
      <c r="T149" s="2">
        <v>90</v>
      </c>
      <c r="U149" s="2"/>
      <c r="V149" s="2">
        <f>L149/T149*3600</f>
        <v>13.6</v>
      </c>
      <c r="X149" t="str">
        <f>IF(H149&lt;&gt;"Sens inverse","&lt;edge from="""&amp;Q149&amp;""" id="""&amp;A149&amp;""" to="""&amp;R149&amp;""" numLanes="""&amp;S149&amp;""" speed="""&amp;T149&amp;""" /&gt;","&lt;edge from="""&amp;R149&amp;""" id="""&amp;A149&amp;""" to="""&amp;Q149&amp;""" numLanes="""&amp;S149&amp;""" speed="""&amp;T149&amp;""" /&gt;")</f>
        <v>&lt;edge from="129" id="712914" to="82" numLanes="3" speed="90" /&gt;</v>
      </c>
      <c r="Y149" t="str">
        <f t="shared" si="4"/>
        <v>&lt;edge from="82" id="1712914" to="129" numLanes="3" speed="90" /&gt;</v>
      </c>
    </row>
    <row r="150" spans="1:25" hidden="1" x14ac:dyDescent="0.25">
      <c r="A150" s="1">
        <v>695524</v>
      </c>
      <c r="B150" s="1" t="s">
        <v>30</v>
      </c>
      <c r="C150" s="1" t="s">
        <v>31</v>
      </c>
      <c r="D150" s="1" t="s">
        <v>26</v>
      </c>
      <c r="E150" s="1" t="s">
        <v>19</v>
      </c>
      <c r="F150" s="1" t="s">
        <v>20</v>
      </c>
      <c r="G150" s="1" t="s">
        <v>28</v>
      </c>
      <c r="H150" s="1" t="s">
        <v>22</v>
      </c>
      <c r="J150" s="1" t="s">
        <v>32</v>
      </c>
      <c r="K150" s="1" t="s">
        <v>33</v>
      </c>
      <c r="L150" s="2">
        <v>0.08</v>
      </c>
      <c r="M150" s="2">
        <v>897905.3</v>
      </c>
      <c r="N150" s="2">
        <v>6246161.5</v>
      </c>
      <c r="O150" s="2">
        <v>897826.7</v>
      </c>
      <c r="P150" s="2">
        <v>6246140</v>
      </c>
      <c r="Q150">
        <f>VLOOKUP(M150*100&amp;"_"&amp;N150*100,noeuds!$A$2:$B$295,2,FALSE)</f>
        <v>242</v>
      </c>
      <c r="R150">
        <f>VLOOKUP(O150*100&amp;"_"&amp;P150*100,noeuds!$A$2:$B$295,2,FALSE)</f>
        <v>228</v>
      </c>
      <c r="S150" s="2">
        <v>3</v>
      </c>
      <c r="T150" s="2">
        <v>90</v>
      </c>
      <c r="U150" s="2">
        <v>1.67</v>
      </c>
      <c r="V150" s="2">
        <f>L150/T150*3600</f>
        <v>3.2</v>
      </c>
      <c r="X150" t="str">
        <f>IF(H150&lt;&gt;"Sens inverse","&lt;edge from="""&amp;Q150&amp;""" id="""&amp;A150&amp;""" to="""&amp;R150&amp;""" numLanes="""&amp;S150&amp;""" speed="""&amp;T150&amp;""" /&gt;","&lt;edge from="""&amp;R150&amp;""" id="""&amp;A150&amp;""" to="""&amp;Q150&amp;""" numLanes="""&amp;S150&amp;""" speed="""&amp;T150&amp;""" /&gt;")</f>
        <v>&lt;edge from="242" id="695524" to="228" numLanes="3" speed="90" /&gt;</v>
      </c>
      <c r="Y150" t="str">
        <f t="shared" si="4"/>
        <v>&lt;edge from="228" id="1695524" to="242" numLanes="3" speed="90" /&gt;</v>
      </c>
    </row>
    <row r="151" spans="1:25" hidden="1" x14ac:dyDescent="0.25">
      <c r="A151" s="1">
        <v>146806</v>
      </c>
      <c r="B151" s="1" t="s">
        <v>25</v>
      </c>
      <c r="C151" s="1" t="s">
        <v>17</v>
      </c>
      <c r="D151" s="1" t="s">
        <v>18</v>
      </c>
      <c r="E151" s="1" t="s">
        <v>19</v>
      </c>
      <c r="F151" s="1" t="s">
        <v>20</v>
      </c>
      <c r="G151" s="1" t="s">
        <v>21</v>
      </c>
      <c r="H151" s="1" t="s">
        <v>22</v>
      </c>
      <c r="J151" s="1" t="s">
        <v>40</v>
      </c>
      <c r="K151" s="1" t="s">
        <v>24</v>
      </c>
      <c r="L151" s="2">
        <v>0.92</v>
      </c>
      <c r="M151" s="2">
        <v>900278.1</v>
      </c>
      <c r="N151" s="2">
        <v>6246208.5</v>
      </c>
      <c r="O151" s="2">
        <v>901184</v>
      </c>
      <c r="P151" s="2">
        <v>6246145.2000000002</v>
      </c>
      <c r="Q151">
        <f>VLOOKUP(M151*100&amp;"_"&amp;N151*100,noeuds!$A$2:$B$295,2,FALSE)</f>
        <v>131</v>
      </c>
      <c r="R151">
        <f>VLOOKUP(O151*100&amp;"_"&amp;P151*100,noeuds!$A$2:$B$295,2,FALSE)</f>
        <v>72</v>
      </c>
      <c r="S151" s="2">
        <v>1</v>
      </c>
      <c r="T151" s="2">
        <v>50</v>
      </c>
      <c r="U151" s="2"/>
      <c r="V151" s="2">
        <f>L151/T151*3600</f>
        <v>66.239999999999995</v>
      </c>
      <c r="X151" t="str">
        <f>IF(H151&lt;&gt;"Sens inverse","&lt;edge from="""&amp;Q151&amp;""" id="""&amp;A151&amp;""" to="""&amp;R151&amp;""" numLanes="""&amp;S151&amp;""" speed="""&amp;T151&amp;""" /&gt;","&lt;edge from="""&amp;R151&amp;""" id="""&amp;A151&amp;""" to="""&amp;Q151&amp;""" numLanes="""&amp;S151&amp;""" speed="""&amp;T151&amp;""" /&gt;")</f>
        <v>&lt;edge from="131" id="146806" to="72" numLanes="1" speed="50" /&gt;</v>
      </c>
      <c r="Y151" t="str">
        <f t="shared" si="4"/>
        <v>&lt;edge from="72" id="1146806" to="131" numLanes="1" speed="50" /&gt;</v>
      </c>
    </row>
    <row r="152" spans="1:25" hidden="1" x14ac:dyDescent="0.25">
      <c r="A152" s="1">
        <v>537730</v>
      </c>
      <c r="B152" s="1" t="s">
        <v>30</v>
      </c>
      <c r="C152" s="1" t="s">
        <v>31</v>
      </c>
      <c r="D152" s="1" t="s">
        <v>26</v>
      </c>
      <c r="E152" s="1" t="s">
        <v>19</v>
      </c>
      <c r="F152" s="1" t="s">
        <v>20</v>
      </c>
      <c r="G152" s="1" t="s">
        <v>28</v>
      </c>
      <c r="H152" s="1" t="s">
        <v>22</v>
      </c>
      <c r="J152" s="1" t="s">
        <v>32</v>
      </c>
      <c r="K152" s="1" t="s">
        <v>33</v>
      </c>
      <c r="L152" s="2">
        <v>0.87</v>
      </c>
      <c r="M152" s="2">
        <v>898701.5</v>
      </c>
      <c r="N152" s="2">
        <v>6246502.7000000002</v>
      </c>
      <c r="O152" s="2">
        <v>897905.3</v>
      </c>
      <c r="P152" s="2">
        <v>6246161.5</v>
      </c>
      <c r="Q152">
        <f>VLOOKUP(M152*100&amp;"_"&amp;N152*100,noeuds!$A$2:$B$295,2,FALSE)</f>
        <v>110</v>
      </c>
      <c r="R152">
        <f>VLOOKUP(O152*100&amp;"_"&amp;P152*100,noeuds!$A$2:$B$295,2,FALSE)</f>
        <v>242</v>
      </c>
      <c r="S152" s="2">
        <v>3</v>
      </c>
      <c r="T152" s="2">
        <v>90</v>
      </c>
      <c r="U152" s="2">
        <v>1.67</v>
      </c>
      <c r="V152" s="2">
        <f>L152/T152*3600</f>
        <v>34.800000000000004</v>
      </c>
      <c r="X152" t="str">
        <f>IF(H152&lt;&gt;"Sens inverse","&lt;edge from="""&amp;Q152&amp;""" id="""&amp;A152&amp;""" to="""&amp;R152&amp;""" numLanes="""&amp;S152&amp;""" speed="""&amp;T152&amp;""" /&gt;","&lt;edge from="""&amp;R152&amp;""" id="""&amp;A152&amp;""" to="""&amp;Q152&amp;""" numLanes="""&amp;S152&amp;""" speed="""&amp;T152&amp;""" /&gt;")</f>
        <v>&lt;edge from="110" id="537730" to="242" numLanes="3" speed="90" /&gt;</v>
      </c>
      <c r="Y152" t="str">
        <f t="shared" si="4"/>
        <v>&lt;edge from="242" id="1537730" to="110" numLanes="3" speed="90" /&gt;</v>
      </c>
    </row>
    <row r="153" spans="1:25" hidden="1" x14ac:dyDescent="0.25">
      <c r="A153" s="1">
        <v>717959</v>
      </c>
      <c r="B153" s="1" t="s">
        <v>25</v>
      </c>
      <c r="C153" s="1" t="s">
        <v>17</v>
      </c>
      <c r="D153" s="1" t="s">
        <v>18</v>
      </c>
      <c r="E153" s="1" t="s">
        <v>19</v>
      </c>
      <c r="F153" s="1" t="s">
        <v>20</v>
      </c>
      <c r="G153" s="1" t="s">
        <v>21</v>
      </c>
      <c r="H153" s="1" t="s">
        <v>22</v>
      </c>
      <c r="K153" s="1" t="s">
        <v>26</v>
      </c>
      <c r="L153" s="2">
        <v>0.14000000000000001</v>
      </c>
      <c r="M153" s="2">
        <v>895750.9</v>
      </c>
      <c r="N153" s="2">
        <v>6245247.2999999998</v>
      </c>
      <c r="O153" s="2">
        <v>895880.9</v>
      </c>
      <c r="P153" s="2">
        <v>6245194.2000000002</v>
      </c>
      <c r="Q153">
        <f>VLOOKUP(M153*100&amp;"_"&amp;N153*100,noeuds!$A$2:$B$295,2,FALSE)</f>
        <v>133</v>
      </c>
      <c r="R153">
        <f>VLOOKUP(O153*100&amp;"_"&amp;P153*100,noeuds!$A$2:$B$295,2,FALSE)</f>
        <v>281</v>
      </c>
      <c r="S153" s="2">
        <v>1</v>
      </c>
      <c r="T153" s="2">
        <v>50</v>
      </c>
      <c r="U153" s="2"/>
      <c r="V153" s="2">
        <f>L153/T153*3600</f>
        <v>10.080000000000002</v>
      </c>
      <c r="X153" t="str">
        <f>IF(H153&lt;&gt;"Sens inverse","&lt;edge from="""&amp;Q153&amp;""" id="""&amp;A153&amp;""" to="""&amp;R153&amp;""" numLanes="""&amp;S153&amp;""" speed="""&amp;T153&amp;""" /&gt;","&lt;edge from="""&amp;R153&amp;""" id="""&amp;A153&amp;""" to="""&amp;Q153&amp;""" numLanes="""&amp;S153&amp;""" speed="""&amp;T153&amp;""" /&gt;")</f>
        <v>&lt;edge from="133" id="717959" to="281" numLanes="1" speed="50" /&gt;</v>
      </c>
      <c r="Y153" t="str">
        <f t="shared" si="4"/>
        <v>&lt;edge from="281" id="1717959" to="133" numLanes="1" speed="50" /&gt;</v>
      </c>
    </row>
    <row r="154" spans="1:25" hidden="1" x14ac:dyDescent="0.25">
      <c r="A154" s="1">
        <v>600632</v>
      </c>
      <c r="B154" s="1" t="s">
        <v>30</v>
      </c>
      <c r="C154" s="1" t="s">
        <v>31</v>
      </c>
      <c r="D154" s="1" t="s">
        <v>26</v>
      </c>
      <c r="E154" s="1" t="s">
        <v>19</v>
      </c>
      <c r="F154" s="1" t="s">
        <v>20</v>
      </c>
      <c r="G154" s="1" t="s">
        <v>28</v>
      </c>
      <c r="H154" s="1" t="s">
        <v>22</v>
      </c>
      <c r="J154" s="1" t="s">
        <v>32</v>
      </c>
      <c r="K154" s="1" t="s">
        <v>33</v>
      </c>
      <c r="L154" s="2">
        <v>0.74</v>
      </c>
      <c r="M154" s="2">
        <v>899349.3</v>
      </c>
      <c r="N154" s="2">
        <v>6246856.5999999996</v>
      </c>
      <c r="O154" s="2">
        <v>898701.5</v>
      </c>
      <c r="P154" s="2">
        <v>6246502.7000000002</v>
      </c>
      <c r="Q154">
        <f>VLOOKUP(M154*100&amp;"_"&amp;N154*100,noeuds!$A$2:$B$295,2,FALSE)</f>
        <v>231</v>
      </c>
      <c r="R154">
        <f>VLOOKUP(O154*100&amp;"_"&amp;P154*100,noeuds!$A$2:$B$295,2,FALSE)</f>
        <v>110</v>
      </c>
      <c r="S154" s="2">
        <v>3</v>
      </c>
      <c r="T154" s="2">
        <v>90</v>
      </c>
      <c r="U154" s="2">
        <v>1.67</v>
      </c>
      <c r="V154" s="2">
        <f>L154/T154*3600</f>
        <v>29.6</v>
      </c>
      <c r="X154" t="str">
        <f>IF(H154&lt;&gt;"Sens inverse","&lt;edge from="""&amp;Q154&amp;""" id="""&amp;A154&amp;""" to="""&amp;R154&amp;""" numLanes="""&amp;S154&amp;""" speed="""&amp;T154&amp;""" /&gt;","&lt;edge from="""&amp;R154&amp;""" id="""&amp;A154&amp;""" to="""&amp;Q154&amp;""" numLanes="""&amp;S154&amp;""" speed="""&amp;T154&amp;""" /&gt;")</f>
        <v>&lt;edge from="231" id="600632" to="110" numLanes="3" speed="90" /&gt;</v>
      </c>
      <c r="Y154" t="str">
        <f t="shared" si="4"/>
        <v>&lt;edge from="110" id="1600632" to="231" numLanes="3" speed="90" /&gt;</v>
      </c>
    </row>
    <row r="155" spans="1:25" hidden="1" x14ac:dyDescent="0.25">
      <c r="A155" s="1">
        <v>21698</v>
      </c>
      <c r="B155" s="1" t="s">
        <v>27</v>
      </c>
      <c r="C155" s="1" t="s">
        <v>31</v>
      </c>
      <c r="D155" s="1" t="s">
        <v>26</v>
      </c>
      <c r="E155" s="1" t="s">
        <v>19</v>
      </c>
      <c r="F155" s="1" t="s">
        <v>20</v>
      </c>
      <c r="G155" s="1" t="s">
        <v>28</v>
      </c>
      <c r="H155" s="1" t="s">
        <v>22</v>
      </c>
      <c r="J155" s="1" t="s">
        <v>44</v>
      </c>
      <c r="K155" s="1" t="s">
        <v>24</v>
      </c>
      <c r="L155" s="2">
        <v>0.84</v>
      </c>
      <c r="M155" s="2">
        <v>900479</v>
      </c>
      <c r="N155" s="2">
        <v>6248330.4000000004</v>
      </c>
      <c r="O155" s="2">
        <v>901066.9</v>
      </c>
      <c r="P155" s="2">
        <v>6247731.0999999996</v>
      </c>
      <c r="Q155">
        <f>VLOOKUP(M155*100&amp;"_"&amp;N155*100,noeuds!$A$2:$B$295,2,FALSE)</f>
        <v>134</v>
      </c>
      <c r="R155">
        <f>VLOOKUP(O155*100&amp;"_"&amp;P155*100,noeuds!$A$2:$B$295,2,FALSE)</f>
        <v>31</v>
      </c>
      <c r="S155" s="2">
        <v>2</v>
      </c>
      <c r="T155" s="2">
        <v>50</v>
      </c>
      <c r="U155" s="2"/>
      <c r="V155" s="2">
        <f>L155/T155*3600</f>
        <v>60.48</v>
      </c>
      <c r="X155" t="str">
        <f>IF(H155&lt;&gt;"Sens inverse","&lt;edge from="""&amp;Q155&amp;""" id="""&amp;A155&amp;""" to="""&amp;R155&amp;""" numLanes="""&amp;S155&amp;""" speed="""&amp;T155&amp;""" /&gt;","&lt;edge from="""&amp;R155&amp;""" id="""&amp;A155&amp;""" to="""&amp;Q155&amp;""" numLanes="""&amp;S155&amp;""" speed="""&amp;T155&amp;""" /&gt;")</f>
        <v>&lt;edge from="134" id="21698" to="31" numLanes="2" speed="50" /&gt;</v>
      </c>
      <c r="Y155" t="str">
        <f t="shared" si="4"/>
        <v>&lt;edge from="31" id="1021698" to="134" numLanes="2" speed="50" /&gt;</v>
      </c>
    </row>
    <row r="156" spans="1:25" hidden="1" x14ac:dyDescent="0.25">
      <c r="A156" s="1">
        <v>417088</v>
      </c>
      <c r="B156" s="1" t="s">
        <v>25</v>
      </c>
      <c r="C156" s="1" t="s">
        <v>17</v>
      </c>
      <c r="D156" s="1" t="s">
        <v>18</v>
      </c>
      <c r="E156" s="1" t="s">
        <v>19</v>
      </c>
      <c r="F156" s="1" t="s">
        <v>20</v>
      </c>
      <c r="G156" s="1" t="s">
        <v>21</v>
      </c>
      <c r="H156" s="1" t="s">
        <v>22</v>
      </c>
      <c r="J156" s="1" t="s">
        <v>47</v>
      </c>
      <c r="K156" s="1" t="s">
        <v>24</v>
      </c>
      <c r="L156" s="2">
        <v>0.22</v>
      </c>
      <c r="M156" s="2">
        <v>904140.5</v>
      </c>
      <c r="N156" s="2">
        <v>6246136.5999999996</v>
      </c>
      <c r="O156" s="2">
        <v>904222.1</v>
      </c>
      <c r="P156" s="2">
        <v>6245988.5999999996</v>
      </c>
      <c r="Q156">
        <f>VLOOKUP(M156*100&amp;"_"&amp;N156*100,noeuds!$A$2:$B$295,2,FALSE)</f>
        <v>135</v>
      </c>
      <c r="R156">
        <f>VLOOKUP(O156*100&amp;"_"&amp;P156*100,noeuds!$A$2:$B$295,2,FALSE)</f>
        <v>65</v>
      </c>
      <c r="S156" s="2">
        <v>1</v>
      </c>
      <c r="T156" s="2">
        <v>50</v>
      </c>
      <c r="U156" s="2"/>
      <c r="V156" s="2">
        <f>L156/T156*3600</f>
        <v>15.840000000000002</v>
      </c>
      <c r="X156" t="str">
        <f>IF(H156&lt;&gt;"Sens inverse","&lt;edge from="""&amp;Q156&amp;""" id="""&amp;A156&amp;""" to="""&amp;R156&amp;""" numLanes="""&amp;S156&amp;""" speed="""&amp;T156&amp;""" /&gt;","&lt;edge from="""&amp;R156&amp;""" id="""&amp;A156&amp;""" to="""&amp;Q156&amp;""" numLanes="""&amp;S156&amp;""" speed="""&amp;T156&amp;""" /&gt;")</f>
        <v>&lt;edge from="135" id="417088" to="65" numLanes="1" speed="50" /&gt;</v>
      </c>
      <c r="Y156" t="str">
        <f t="shared" si="4"/>
        <v>&lt;edge from="65" id="1417088" to="135" numLanes="1" speed="50" /&gt;</v>
      </c>
    </row>
    <row r="157" spans="1:25" hidden="1" x14ac:dyDescent="0.25">
      <c r="A157" s="1">
        <v>67526</v>
      </c>
      <c r="B157" s="1" t="s">
        <v>25</v>
      </c>
      <c r="C157" s="1" t="s">
        <v>17</v>
      </c>
      <c r="D157" s="1" t="s">
        <v>18</v>
      </c>
      <c r="E157" s="1" t="s">
        <v>19</v>
      </c>
      <c r="F157" s="1" t="s">
        <v>20</v>
      </c>
      <c r="G157" s="1" t="s">
        <v>21</v>
      </c>
      <c r="H157" s="1" t="s">
        <v>22</v>
      </c>
      <c r="K157" s="1" t="s">
        <v>26</v>
      </c>
      <c r="L157" s="2">
        <v>0.17</v>
      </c>
      <c r="M157" s="2">
        <v>908508.1</v>
      </c>
      <c r="N157" s="2">
        <v>6247427.4000000004</v>
      </c>
      <c r="O157" s="2">
        <v>908362.7</v>
      </c>
      <c r="P157" s="2">
        <v>6247455.9000000004</v>
      </c>
      <c r="Q157">
        <f>VLOOKUP(M157*100&amp;"_"&amp;N157*100,noeuds!$A$2:$B$295,2,FALSE)</f>
        <v>136</v>
      </c>
      <c r="R157">
        <f>VLOOKUP(O157*100&amp;"_"&amp;P157*100,noeuds!$A$2:$B$295,2,FALSE)</f>
        <v>16</v>
      </c>
      <c r="S157" s="2">
        <v>1</v>
      </c>
      <c r="T157" s="2">
        <v>50</v>
      </c>
      <c r="U157" s="2"/>
      <c r="V157" s="2">
        <f>L157/T157*3600</f>
        <v>12.24</v>
      </c>
      <c r="X157" t="str">
        <f>IF(H157&lt;&gt;"Sens inverse","&lt;edge from="""&amp;Q157&amp;""" id="""&amp;A157&amp;""" to="""&amp;R157&amp;""" numLanes="""&amp;S157&amp;""" speed="""&amp;T157&amp;""" /&gt;","&lt;edge from="""&amp;R157&amp;""" id="""&amp;A157&amp;""" to="""&amp;Q157&amp;""" numLanes="""&amp;S157&amp;""" speed="""&amp;T157&amp;""" /&gt;")</f>
        <v>&lt;edge from="136" id="67526" to="16" numLanes="1" speed="50" /&gt;</v>
      </c>
      <c r="Y157" t="str">
        <f t="shared" si="4"/>
        <v>&lt;edge from="16" id="1067526" to="136" numLanes="1" speed="50" /&gt;</v>
      </c>
    </row>
    <row r="158" spans="1:25" hidden="1" x14ac:dyDescent="0.25">
      <c r="A158" s="1">
        <v>192569</v>
      </c>
      <c r="B158" s="1" t="s">
        <v>16</v>
      </c>
      <c r="C158" s="1" t="s">
        <v>17</v>
      </c>
      <c r="D158" s="1" t="s">
        <v>18</v>
      </c>
      <c r="E158" s="1" t="s">
        <v>19</v>
      </c>
      <c r="F158" s="1" t="s">
        <v>20</v>
      </c>
      <c r="G158" s="1" t="s">
        <v>21</v>
      </c>
      <c r="H158" s="1" t="s">
        <v>22</v>
      </c>
      <c r="K158" s="1" t="s">
        <v>26</v>
      </c>
      <c r="L158" s="2">
        <v>0.06</v>
      </c>
      <c r="M158" s="2">
        <v>908508.1</v>
      </c>
      <c r="N158" s="2">
        <v>6247427.4000000004</v>
      </c>
      <c r="O158" s="2">
        <v>908496.2</v>
      </c>
      <c r="P158" s="2">
        <v>6247368.2000000002</v>
      </c>
      <c r="Q158">
        <f>VLOOKUP(M158*100&amp;"_"&amp;N158*100,noeuds!$A$2:$B$295,2,FALSE)</f>
        <v>136</v>
      </c>
      <c r="R158">
        <f>VLOOKUP(O158*100&amp;"_"&amp;P158*100,noeuds!$A$2:$B$295,2,FALSE)</f>
        <v>140</v>
      </c>
      <c r="S158" s="2">
        <v>1</v>
      </c>
      <c r="T158" s="2">
        <v>40</v>
      </c>
      <c r="U158" s="2"/>
      <c r="V158" s="2">
        <f>L158/T158*3600</f>
        <v>5.4</v>
      </c>
      <c r="X158" t="str">
        <f>IF(H158&lt;&gt;"Sens inverse","&lt;edge from="""&amp;Q158&amp;""" id="""&amp;A158&amp;""" to="""&amp;R158&amp;""" numLanes="""&amp;S158&amp;""" speed="""&amp;T158&amp;""" /&gt;","&lt;edge from="""&amp;R158&amp;""" id="""&amp;A158&amp;""" to="""&amp;Q158&amp;""" numLanes="""&amp;S158&amp;""" speed="""&amp;T158&amp;""" /&gt;")</f>
        <v>&lt;edge from="136" id="192569" to="140" numLanes="1" speed="40" /&gt;</v>
      </c>
      <c r="Y158" t="str">
        <f t="shared" si="4"/>
        <v>&lt;edge from="140" id="1192569" to="136" numLanes="1" speed="40" /&gt;</v>
      </c>
    </row>
    <row r="159" spans="1:25" hidden="1" x14ac:dyDescent="0.25">
      <c r="A159" s="1">
        <v>23109</v>
      </c>
      <c r="B159" s="1" t="s">
        <v>30</v>
      </c>
      <c r="C159" s="1" t="s">
        <v>31</v>
      </c>
      <c r="D159" s="1" t="s">
        <v>26</v>
      </c>
      <c r="E159" s="1" t="s">
        <v>19</v>
      </c>
      <c r="F159" s="1" t="s">
        <v>20</v>
      </c>
      <c r="G159" s="1" t="s">
        <v>28</v>
      </c>
      <c r="H159" s="1" t="s">
        <v>22</v>
      </c>
      <c r="J159" s="1" t="s">
        <v>32</v>
      </c>
      <c r="K159" s="1" t="s">
        <v>33</v>
      </c>
      <c r="L159" s="2">
        <v>1.63</v>
      </c>
      <c r="M159" s="2">
        <v>900928</v>
      </c>
      <c r="N159" s="2">
        <v>6246918</v>
      </c>
      <c r="O159" s="2">
        <v>899349.3</v>
      </c>
      <c r="P159" s="2">
        <v>6246856.5999999996</v>
      </c>
      <c r="Q159">
        <f>VLOOKUP(M159*100&amp;"_"&amp;N159*100,noeuds!$A$2:$B$295,2,FALSE)</f>
        <v>199</v>
      </c>
      <c r="R159">
        <f>VLOOKUP(O159*100&amp;"_"&amp;P159*100,noeuds!$A$2:$B$295,2,FALSE)</f>
        <v>231</v>
      </c>
      <c r="S159" s="2">
        <v>3</v>
      </c>
      <c r="T159" s="2">
        <v>90</v>
      </c>
      <c r="U159" s="2">
        <v>1.67</v>
      </c>
      <c r="V159" s="2">
        <f>L159/T159*3600</f>
        <v>65.199999999999989</v>
      </c>
      <c r="X159" t="str">
        <f>IF(H159&lt;&gt;"Sens inverse","&lt;edge from="""&amp;Q159&amp;""" id="""&amp;A159&amp;""" to="""&amp;R159&amp;""" numLanes="""&amp;S159&amp;""" speed="""&amp;T159&amp;""" /&gt;","&lt;edge from="""&amp;R159&amp;""" id="""&amp;A159&amp;""" to="""&amp;Q159&amp;""" numLanes="""&amp;S159&amp;""" speed="""&amp;T159&amp;""" /&gt;")</f>
        <v>&lt;edge from="199" id="23109" to="231" numLanes="3" speed="90" /&gt;</v>
      </c>
      <c r="Y159" t="str">
        <f t="shared" si="4"/>
        <v>&lt;edge from="231" id="1023109" to="199" numLanes="3" speed="90" /&gt;</v>
      </c>
    </row>
    <row r="160" spans="1:25" hidden="1" x14ac:dyDescent="0.25">
      <c r="A160" s="1">
        <v>256762</v>
      </c>
      <c r="B160" s="1" t="s">
        <v>25</v>
      </c>
      <c r="C160" s="1" t="s">
        <v>17</v>
      </c>
      <c r="D160" s="1" t="s">
        <v>18</v>
      </c>
      <c r="E160" s="1" t="s">
        <v>19</v>
      </c>
      <c r="F160" s="1" t="s">
        <v>20</v>
      </c>
      <c r="G160" s="1" t="s">
        <v>21</v>
      </c>
      <c r="H160" s="1" t="s">
        <v>29</v>
      </c>
      <c r="K160" s="1" t="s">
        <v>26</v>
      </c>
      <c r="L160" s="2">
        <v>0.13</v>
      </c>
      <c r="M160" s="2">
        <v>897104</v>
      </c>
      <c r="N160" s="2">
        <v>6245468.5</v>
      </c>
      <c r="O160" s="2">
        <v>897019.2</v>
      </c>
      <c r="P160" s="2">
        <v>6245370.5</v>
      </c>
      <c r="Q160">
        <f>VLOOKUP(M160*100&amp;"_"&amp;N160*100,noeuds!$A$2:$B$295,2,FALSE)</f>
        <v>112</v>
      </c>
      <c r="R160">
        <f>VLOOKUP(O160*100&amp;"_"&amp;P160*100,noeuds!$A$2:$B$295,2,FALSE)</f>
        <v>185</v>
      </c>
      <c r="S160" s="2">
        <v>1</v>
      </c>
      <c r="T160" s="2">
        <v>50</v>
      </c>
      <c r="U160" s="2"/>
      <c r="V160" s="2">
        <f>L160/T160*3600</f>
        <v>9.36</v>
      </c>
      <c r="X160" t="str">
        <f>IF(H160&lt;&gt;"Sens inverse","&lt;edge from="""&amp;Q160&amp;""" id="""&amp;A160&amp;""" to="""&amp;R160&amp;""" numLanes="""&amp;S160&amp;""" speed="""&amp;T160&amp;""" /&gt;","&lt;edge from="""&amp;R160&amp;""" id="""&amp;A160&amp;""" to="""&amp;Q160&amp;""" numLanes="""&amp;S160&amp;""" speed="""&amp;T160&amp;""" /&gt;")</f>
        <v>&lt;edge from="112" id="256762" to="185" numLanes="1" speed="50" /&gt;</v>
      </c>
      <c r="Y160" t="str">
        <f t="shared" si="4"/>
        <v/>
      </c>
    </row>
    <row r="161" spans="1:25" hidden="1" x14ac:dyDescent="0.25">
      <c r="A161" s="1">
        <v>415046</v>
      </c>
      <c r="B161" s="1" t="s">
        <v>25</v>
      </c>
      <c r="C161" s="1" t="s">
        <v>17</v>
      </c>
      <c r="D161" s="1" t="s">
        <v>18</v>
      </c>
      <c r="E161" s="1" t="s">
        <v>19</v>
      </c>
      <c r="F161" s="1" t="s">
        <v>20</v>
      </c>
      <c r="G161" s="1" t="s">
        <v>21</v>
      </c>
      <c r="H161" s="1" t="s">
        <v>22</v>
      </c>
      <c r="J161" s="1" t="s">
        <v>40</v>
      </c>
      <c r="K161" s="1" t="s">
        <v>24</v>
      </c>
      <c r="L161" s="2">
        <v>0.12</v>
      </c>
      <c r="M161" s="2">
        <v>899933.6</v>
      </c>
      <c r="N161" s="2">
        <v>6246364.2000000002</v>
      </c>
      <c r="O161" s="2">
        <v>899821.9</v>
      </c>
      <c r="P161" s="2">
        <v>6246398.5</v>
      </c>
      <c r="Q161">
        <f>VLOOKUP(M161*100&amp;"_"&amp;N161*100,noeuds!$A$2:$B$295,2,FALSE)</f>
        <v>138</v>
      </c>
      <c r="R161">
        <f>VLOOKUP(O161*100&amp;"_"&amp;P161*100,noeuds!$A$2:$B$295,2,FALSE)</f>
        <v>203</v>
      </c>
      <c r="S161" s="2">
        <v>1</v>
      </c>
      <c r="T161" s="2">
        <v>50</v>
      </c>
      <c r="U161" s="2"/>
      <c r="V161" s="2">
        <f>L161/T161*3600</f>
        <v>8.6399999999999988</v>
      </c>
      <c r="X161" t="str">
        <f>IF(H161&lt;&gt;"Sens inverse","&lt;edge from="""&amp;Q161&amp;""" id="""&amp;A161&amp;""" to="""&amp;R161&amp;""" numLanes="""&amp;S161&amp;""" speed="""&amp;T161&amp;""" /&gt;","&lt;edge from="""&amp;R161&amp;""" id="""&amp;A161&amp;""" to="""&amp;Q161&amp;""" numLanes="""&amp;S161&amp;""" speed="""&amp;T161&amp;""" /&gt;")</f>
        <v>&lt;edge from="138" id="415046" to="203" numLanes="1" speed="50" /&gt;</v>
      </c>
      <c r="Y161" t="str">
        <f t="shared" si="4"/>
        <v>&lt;edge from="203" id="1415046" to="138" numLanes="1" speed="50" /&gt;</v>
      </c>
    </row>
    <row r="162" spans="1:25" hidden="1" x14ac:dyDescent="0.25">
      <c r="A162" s="1">
        <v>679961</v>
      </c>
      <c r="B162" s="1" t="s">
        <v>25</v>
      </c>
      <c r="C162" s="1" t="s">
        <v>17</v>
      </c>
      <c r="D162" s="1" t="s">
        <v>18</v>
      </c>
      <c r="E162" s="1" t="s">
        <v>19</v>
      </c>
      <c r="F162" s="1" t="s">
        <v>20</v>
      </c>
      <c r="G162" s="1" t="s">
        <v>21</v>
      </c>
      <c r="H162" s="1" t="s">
        <v>22</v>
      </c>
      <c r="K162" s="1" t="s">
        <v>26</v>
      </c>
      <c r="L162" s="2">
        <v>0.06</v>
      </c>
      <c r="M162" s="2">
        <v>908635.3</v>
      </c>
      <c r="N162" s="2">
        <v>6248040.7000000002</v>
      </c>
      <c r="O162" s="2">
        <v>908600</v>
      </c>
      <c r="P162" s="2">
        <v>6247993.5999999996</v>
      </c>
      <c r="Q162">
        <f>VLOOKUP(M162*100&amp;"_"&amp;N162*100,noeuds!$A$2:$B$295,2,FALSE)</f>
        <v>97</v>
      </c>
      <c r="R162">
        <f>VLOOKUP(O162*100&amp;"_"&amp;P162*100,noeuds!$A$2:$B$295,2,FALSE)</f>
        <v>24</v>
      </c>
      <c r="S162" s="2">
        <v>1</v>
      </c>
      <c r="T162" s="2">
        <v>50</v>
      </c>
      <c r="U162" s="2"/>
      <c r="V162" s="2">
        <f>L162/T162*3600</f>
        <v>4.3199999999999994</v>
      </c>
      <c r="X162" t="str">
        <f>IF(H162&lt;&gt;"Sens inverse","&lt;edge from="""&amp;Q162&amp;""" id="""&amp;A162&amp;""" to="""&amp;R162&amp;""" numLanes="""&amp;S162&amp;""" speed="""&amp;T162&amp;""" /&gt;","&lt;edge from="""&amp;R162&amp;""" id="""&amp;A162&amp;""" to="""&amp;Q162&amp;""" numLanes="""&amp;S162&amp;""" speed="""&amp;T162&amp;""" /&gt;")</f>
        <v>&lt;edge from="97" id="679961" to="24" numLanes="1" speed="50" /&gt;</v>
      </c>
      <c r="Y162" t="str">
        <f t="shared" si="4"/>
        <v>&lt;edge from="24" id="1679961" to="97" numLanes="1" speed="50" /&gt;</v>
      </c>
    </row>
    <row r="163" spans="1:25" hidden="1" x14ac:dyDescent="0.25">
      <c r="A163" s="1">
        <v>430654</v>
      </c>
      <c r="B163" s="1" t="s">
        <v>25</v>
      </c>
      <c r="C163" s="1" t="s">
        <v>17</v>
      </c>
      <c r="D163" s="1" t="s">
        <v>18</v>
      </c>
      <c r="E163" s="1" t="s">
        <v>19</v>
      </c>
      <c r="F163" s="1" t="s">
        <v>20</v>
      </c>
      <c r="G163" s="1" t="s">
        <v>21</v>
      </c>
      <c r="H163" s="1" t="s">
        <v>22</v>
      </c>
      <c r="J163" s="1" t="s">
        <v>40</v>
      </c>
      <c r="K163" s="1" t="s">
        <v>24</v>
      </c>
      <c r="L163" s="2">
        <v>0.96</v>
      </c>
      <c r="M163" s="2">
        <v>902003.6</v>
      </c>
      <c r="N163" s="2">
        <v>6245983.9000000004</v>
      </c>
      <c r="O163" s="2">
        <v>902950.2</v>
      </c>
      <c r="P163" s="2">
        <v>6245896.7999999998</v>
      </c>
      <c r="Q163">
        <f>VLOOKUP(M163*100&amp;"_"&amp;N163*100,noeuds!$A$2:$B$295,2,FALSE)</f>
        <v>139</v>
      </c>
      <c r="R163">
        <f>VLOOKUP(O163*100&amp;"_"&amp;P163*100,noeuds!$A$2:$B$295,2,FALSE)</f>
        <v>282</v>
      </c>
      <c r="S163" s="2">
        <v>1</v>
      </c>
      <c r="T163" s="2">
        <v>50</v>
      </c>
      <c r="U163" s="2"/>
      <c r="V163" s="2">
        <f>L163/T163*3600</f>
        <v>69.11999999999999</v>
      </c>
      <c r="X163" t="str">
        <f>IF(H163&lt;&gt;"Sens inverse","&lt;edge from="""&amp;Q163&amp;""" id="""&amp;A163&amp;""" to="""&amp;R163&amp;""" numLanes="""&amp;S163&amp;""" speed="""&amp;T163&amp;""" /&gt;","&lt;edge from="""&amp;R163&amp;""" id="""&amp;A163&amp;""" to="""&amp;Q163&amp;""" numLanes="""&amp;S163&amp;""" speed="""&amp;T163&amp;""" /&gt;")</f>
        <v>&lt;edge from="139" id="430654" to="282" numLanes="1" speed="50" /&gt;</v>
      </c>
      <c r="Y163" t="str">
        <f t="shared" si="4"/>
        <v>&lt;edge from="282" id="1430654" to="139" numLanes="1" speed="50" /&gt;</v>
      </c>
    </row>
    <row r="164" spans="1:25" x14ac:dyDescent="0.25">
      <c r="A164" s="1">
        <v>434939</v>
      </c>
      <c r="B164" s="1" t="s">
        <v>16</v>
      </c>
      <c r="C164" s="1" t="s">
        <v>17</v>
      </c>
      <c r="D164" s="1" t="s">
        <v>18</v>
      </c>
      <c r="E164" s="1" t="s">
        <v>19</v>
      </c>
      <c r="F164" s="1" t="s">
        <v>20</v>
      </c>
      <c r="G164" s="1" t="s">
        <v>21</v>
      </c>
      <c r="H164" s="1" t="s">
        <v>38</v>
      </c>
      <c r="J164" s="1" t="s">
        <v>36</v>
      </c>
      <c r="K164" s="1" t="s">
        <v>24</v>
      </c>
      <c r="L164" s="2">
        <v>0.1</v>
      </c>
      <c r="M164" s="2">
        <v>908496.2</v>
      </c>
      <c r="N164" s="2">
        <v>6247368.2000000002</v>
      </c>
      <c r="O164" s="2">
        <v>908395.8</v>
      </c>
      <c r="P164" s="2">
        <v>6247352.4000000004</v>
      </c>
      <c r="Q164">
        <f>VLOOKUP(M164*100&amp;"_"&amp;N164*100,noeuds!$A$2:$B$295,2,FALSE)</f>
        <v>140</v>
      </c>
      <c r="R164">
        <f>VLOOKUP(O164*100&amp;"_"&amp;P164*100,noeuds!$A$2:$B$295,2,FALSE)</f>
        <v>66</v>
      </c>
      <c r="S164" s="2">
        <v>1</v>
      </c>
      <c r="T164" s="2">
        <v>40</v>
      </c>
      <c r="U164" s="4">
        <v>0.28000000000000003</v>
      </c>
      <c r="V164" s="2">
        <f>L164/T164*3600</f>
        <v>9</v>
      </c>
      <c r="X164" t="str">
        <f>IF(H164&lt;&gt;"Sens inverse","&lt;edge from="""&amp;Q164&amp;""" id="""&amp;A164&amp;""" to="""&amp;R164&amp;""" numLanes="""&amp;S164&amp;""" speed="""&amp;T164&amp;""" /&gt;","&lt;edge from="""&amp;R164&amp;""" id="""&amp;A164&amp;""" to="""&amp;Q164&amp;""" numLanes="""&amp;S164&amp;""" speed="""&amp;T164&amp;""" /&gt;")</f>
        <v>&lt;edge from="66" id="434939" to="140" numLanes="1" speed="40" /&gt;</v>
      </c>
      <c r="Y164" t="str">
        <f t="shared" si="4"/>
        <v/>
      </c>
    </row>
    <row r="165" spans="1:25" hidden="1" x14ac:dyDescent="0.25">
      <c r="A165" s="1">
        <v>275362</v>
      </c>
      <c r="B165" s="1" t="s">
        <v>25</v>
      </c>
      <c r="C165" s="1" t="s">
        <v>17</v>
      </c>
      <c r="D165" s="1" t="s">
        <v>18</v>
      </c>
      <c r="E165" s="1" t="s">
        <v>19</v>
      </c>
      <c r="F165" s="1" t="s">
        <v>20</v>
      </c>
      <c r="G165" s="1" t="s">
        <v>21</v>
      </c>
      <c r="H165" s="1" t="s">
        <v>22</v>
      </c>
      <c r="K165" s="1" t="s">
        <v>26</v>
      </c>
      <c r="L165" s="2">
        <v>7.0000000000000007E-2</v>
      </c>
      <c r="M165" s="2">
        <v>894427.5</v>
      </c>
      <c r="N165" s="2">
        <v>6245390.4000000004</v>
      </c>
      <c r="O165" s="2">
        <v>894460.6</v>
      </c>
      <c r="P165" s="2">
        <v>6245444.5999999996</v>
      </c>
      <c r="Q165">
        <f>VLOOKUP(M165*100&amp;"_"&amp;N165*100,noeuds!$A$2:$B$295,2,FALSE)</f>
        <v>141</v>
      </c>
      <c r="R165">
        <f>VLOOKUP(O165*100&amp;"_"&amp;P165*100,noeuds!$A$2:$B$295,2,FALSE)</f>
        <v>207</v>
      </c>
      <c r="S165" s="2">
        <v>1</v>
      </c>
      <c r="T165" s="2">
        <v>50</v>
      </c>
      <c r="U165" s="2"/>
      <c r="V165" s="2">
        <f>L165/T165*3600</f>
        <v>5.0400000000000009</v>
      </c>
      <c r="X165" t="str">
        <f>IF(H165&lt;&gt;"Sens inverse","&lt;edge from="""&amp;Q165&amp;""" id="""&amp;A165&amp;""" to="""&amp;R165&amp;""" numLanes="""&amp;S165&amp;""" speed="""&amp;T165&amp;""" /&gt;","&lt;edge from="""&amp;R165&amp;""" id="""&amp;A165&amp;""" to="""&amp;Q165&amp;""" numLanes="""&amp;S165&amp;""" speed="""&amp;T165&amp;""" /&gt;")</f>
        <v>&lt;edge from="141" id="275362" to="207" numLanes="1" speed="50" /&gt;</v>
      </c>
      <c r="Y165" t="str">
        <f t="shared" si="4"/>
        <v>&lt;edge from="207" id="1275362" to="141" numLanes="1" speed="50" /&gt;</v>
      </c>
    </row>
    <row r="166" spans="1:25" hidden="1" x14ac:dyDescent="0.25">
      <c r="A166" s="1">
        <v>100964</v>
      </c>
      <c r="B166" s="1" t="s">
        <v>27</v>
      </c>
      <c r="C166" s="1" t="s">
        <v>17</v>
      </c>
      <c r="D166" s="1" t="s">
        <v>18</v>
      </c>
      <c r="E166" s="1" t="s">
        <v>19</v>
      </c>
      <c r="F166" s="1" t="s">
        <v>20</v>
      </c>
      <c r="G166" s="1" t="s">
        <v>28</v>
      </c>
      <c r="H166" s="1" t="s">
        <v>29</v>
      </c>
      <c r="K166" s="1" t="s">
        <v>26</v>
      </c>
      <c r="L166" s="2">
        <v>0.44</v>
      </c>
      <c r="M166" s="2">
        <v>895115.1</v>
      </c>
      <c r="N166" s="2">
        <v>6245708</v>
      </c>
      <c r="O166" s="2">
        <v>894779.3</v>
      </c>
      <c r="P166" s="2">
        <v>6245802</v>
      </c>
      <c r="Q166">
        <f>VLOOKUP(M166*100&amp;"_"&amp;N166*100,noeuds!$A$2:$B$295,2,FALSE)</f>
        <v>137</v>
      </c>
      <c r="R166">
        <f>VLOOKUP(O166*100&amp;"_"&amp;P166*100,noeuds!$A$2:$B$295,2,FALSE)</f>
        <v>50</v>
      </c>
      <c r="S166" s="2">
        <v>1</v>
      </c>
      <c r="T166" s="2">
        <v>50</v>
      </c>
      <c r="U166" s="2"/>
      <c r="V166" s="2">
        <f>L166/T166*3600</f>
        <v>31.680000000000003</v>
      </c>
      <c r="X166" t="str">
        <f>IF(H166&lt;&gt;"Sens inverse","&lt;edge from="""&amp;Q166&amp;""" id="""&amp;A166&amp;""" to="""&amp;R166&amp;""" numLanes="""&amp;S166&amp;""" speed="""&amp;T166&amp;""" /&gt;","&lt;edge from="""&amp;R166&amp;""" id="""&amp;A166&amp;""" to="""&amp;Q166&amp;""" numLanes="""&amp;S166&amp;""" speed="""&amp;T166&amp;""" /&gt;")</f>
        <v>&lt;edge from="137" id="100964" to="50" numLanes="1" speed="50" /&gt;</v>
      </c>
      <c r="Y166" t="str">
        <f t="shared" si="4"/>
        <v/>
      </c>
    </row>
    <row r="167" spans="1:25" hidden="1" x14ac:dyDescent="0.25">
      <c r="A167" s="1">
        <v>670681</v>
      </c>
      <c r="B167" s="1" t="s">
        <v>16</v>
      </c>
      <c r="C167" s="1" t="s">
        <v>17</v>
      </c>
      <c r="D167" s="1" t="s">
        <v>18</v>
      </c>
      <c r="E167" s="1" t="s">
        <v>19</v>
      </c>
      <c r="F167" s="1" t="s">
        <v>20</v>
      </c>
      <c r="G167" s="1" t="s">
        <v>21</v>
      </c>
      <c r="H167" s="1" t="s">
        <v>22</v>
      </c>
      <c r="J167" s="1" t="s">
        <v>41</v>
      </c>
      <c r="K167" s="1" t="s">
        <v>24</v>
      </c>
      <c r="L167" s="2">
        <v>0.11</v>
      </c>
      <c r="M167" s="2">
        <v>908422.6</v>
      </c>
      <c r="N167" s="2">
        <v>6247591.5</v>
      </c>
      <c r="O167" s="2">
        <v>908529.6</v>
      </c>
      <c r="P167" s="2">
        <v>6247608.7999999998</v>
      </c>
      <c r="Q167">
        <f>VLOOKUP(M167*100&amp;"_"&amp;N167*100,noeuds!$A$2:$B$295,2,FALSE)</f>
        <v>142</v>
      </c>
      <c r="R167">
        <f>VLOOKUP(O167*100&amp;"_"&amp;P167*100,noeuds!$A$2:$B$295,2,FALSE)</f>
        <v>58</v>
      </c>
      <c r="S167" s="2">
        <v>1</v>
      </c>
      <c r="T167" s="2">
        <v>40</v>
      </c>
      <c r="U167" s="2"/>
      <c r="V167" s="2">
        <f>L167/T167*3600</f>
        <v>9.8999999999999986</v>
      </c>
      <c r="X167" t="str">
        <f>IF(H167&lt;&gt;"Sens inverse","&lt;edge from="""&amp;Q167&amp;""" id="""&amp;A167&amp;""" to="""&amp;R167&amp;""" numLanes="""&amp;S167&amp;""" speed="""&amp;T167&amp;""" /&gt;","&lt;edge from="""&amp;R167&amp;""" id="""&amp;A167&amp;""" to="""&amp;Q167&amp;""" numLanes="""&amp;S167&amp;""" speed="""&amp;T167&amp;""" /&gt;")</f>
        <v>&lt;edge from="142" id="670681" to="58" numLanes="1" speed="40" /&gt;</v>
      </c>
      <c r="Y167" t="str">
        <f t="shared" si="4"/>
        <v>&lt;edge from="58" id="1670681" to="142" numLanes="1" speed="40" /&gt;</v>
      </c>
    </row>
    <row r="168" spans="1:25" hidden="1" x14ac:dyDescent="0.25">
      <c r="A168" s="1">
        <v>113290</v>
      </c>
      <c r="B168" s="1" t="s">
        <v>16</v>
      </c>
      <c r="C168" s="1" t="s">
        <v>17</v>
      </c>
      <c r="D168" s="1" t="s">
        <v>18</v>
      </c>
      <c r="E168" s="1" t="s">
        <v>19</v>
      </c>
      <c r="F168" s="1" t="s">
        <v>20</v>
      </c>
      <c r="G168" s="1" t="s">
        <v>21</v>
      </c>
      <c r="H168" s="1" t="s">
        <v>22</v>
      </c>
      <c r="K168" s="1" t="s">
        <v>26</v>
      </c>
      <c r="L168" s="2">
        <v>0.34</v>
      </c>
      <c r="M168" s="2">
        <v>895677.5</v>
      </c>
      <c r="N168" s="2">
        <v>6246844.7000000002</v>
      </c>
      <c r="O168" s="2">
        <v>895344.5</v>
      </c>
      <c r="P168" s="2">
        <v>6246784.0999999996</v>
      </c>
      <c r="Q168">
        <f>VLOOKUP(M168*100&amp;"_"&amp;N168*100,noeuds!$A$2:$B$295,2,FALSE)</f>
        <v>143</v>
      </c>
      <c r="R168">
        <f>VLOOKUP(O168*100&amp;"_"&amp;P168*100,noeuds!$A$2:$B$295,2,FALSE)</f>
        <v>283</v>
      </c>
      <c r="S168" s="2">
        <v>1</v>
      </c>
      <c r="T168" s="2">
        <v>40</v>
      </c>
      <c r="U168" s="2"/>
      <c r="V168" s="2">
        <f>L168/T168*3600</f>
        <v>30.6</v>
      </c>
      <c r="X168" t="str">
        <f>IF(H168&lt;&gt;"Sens inverse","&lt;edge from="""&amp;Q168&amp;""" id="""&amp;A168&amp;""" to="""&amp;R168&amp;""" numLanes="""&amp;S168&amp;""" speed="""&amp;T168&amp;""" /&gt;","&lt;edge from="""&amp;R168&amp;""" id="""&amp;A168&amp;""" to="""&amp;Q168&amp;""" numLanes="""&amp;S168&amp;""" speed="""&amp;T168&amp;""" /&gt;")</f>
        <v>&lt;edge from="143" id="113290" to="283" numLanes="1" speed="40" /&gt;</v>
      </c>
      <c r="Y168" t="str">
        <f t="shared" si="4"/>
        <v>&lt;edge from="283" id="1113290" to="143" numLanes="1" speed="40" /&gt;</v>
      </c>
    </row>
    <row r="169" spans="1:25" hidden="1" x14ac:dyDescent="0.25">
      <c r="A169" s="1">
        <v>529488</v>
      </c>
      <c r="B169" s="1" t="s">
        <v>30</v>
      </c>
      <c r="C169" s="1" t="s">
        <v>17</v>
      </c>
      <c r="D169" s="1" t="s">
        <v>39</v>
      </c>
      <c r="E169" s="1" t="s">
        <v>19</v>
      </c>
      <c r="F169" s="1" t="s">
        <v>49</v>
      </c>
      <c r="G169" s="1" t="s">
        <v>28</v>
      </c>
      <c r="H169" s="1" t="s">
        <v>29</v>
      </c>
      <c r="K169" s="1" t="s">
        <v>26</v>
      </c>
      <c r="L169" s="2">
        <v>0.06</v>
      </c>
      <c r="M169" s="2">
        <v>894323.8</v>
      </c>
      <c r="N169" s="2">
        <v>6245560.5999999996</v>
      </c>
      <c r="O169" s="2">
        <v>894266.5</v>
      </c>
      <c r="P169" s="2">
        <v>6245539.9000000004</v>
      </c>
      <c r="Q169">
        <f>VLOOKUP(M169*100&amp;"_"&amp;N169*100,noeuds!$A$2:$B$295,2,FALSE)</f>
        <v>22</v>
      </c>
      <c r="R169">
        <f>VLOOKUP(O169*100&amp;"_"&amp;P169*100,noeuds!$A$2:$B$295,2,FALSE)</f>
        <v>149</v>
      </c>
      <c r="S169" s="2">
        <v>2</v>
      </c>
      <c r="T169" s="2">
        <v>90</v>
      </c>
      <c r="U169" s="2"/>
      <c r="V169" s="2">
        <f>L169/T169*3600</f>
        <v>2.4</v>
      </c>
      <c r="X169" t="str">
        <f>IF(H169&lt;&gt;"Sens inverse","&lt;edge from="""&amp;Q169&amp;""" id="""&amp;A169&amp;""" to="""&amp;R169&amp;""" numLanes="""&amp;S169&amp;""" speed="""&amp;T169&amp;""" /&gt;","&lt;edge from="""&amp;R169&amp;""" id="""&amp;A169&amp;""" to="""&amp;Q169&amp;""" numLanes="""&amp;S169&amp;""" speed="""&amp;T169&amp;""" /&gt;")</f>
        <v>&lt;edge from="22" id="529488" to="149" numLanes="2" speed="90" /&gt;</v>
      </c>
      <c r="Y169" t="str">
        <f t="shared" si="4"/>
        <v/>
      </c>
    </row>
    <row r="170" spans="1:25" hidden="1" x14ac:dyDescent="0.25">
      <c r="A170" s="1">
        <v>173240</v>
      </c>
      <c r="B170" s="1" t="s">
        <v>30</v>
      </c>
      <c r="C170" s="1" t="s">
        <v>31</v>
      </c>
      <c r="D170" s="1" t="s">
        <v>26</v>
      </c>
      <c r="E170" s="1" t="s">
        <v>19</v>
      </c>
      <c r="F170" s="1" t="s">
        <v>20</v>
      </c>
      <c r="G170" s="1" t="s">
        <v>28</v>
      </c>
      <c r="H170" s="1" t="s">
        <v>22</v>
      </c>
      <c r="K170" s="1" t="s">
        <v>26</v>
      </c>
      <c r="L170" s="2">
        <v>0.1</v>
      </c>
      <c r="M170" s="2">
        <v>894542.1</v>
      </c>
      <c r="N170" s="2">
        <v>6245566.2999999998</v>
      </c>
      <c r="O170" s="2">
        <v>894640.4</v>
      </c>
      <c r="P170" s="2">
        <v>6245579.7999999998</v>
      </c>
      <c r="Q170">
        <f>VLOOKUP(M170*100&amp;"_"&amp;N170*100,noeuds!$A$2:$B$295,2,FALSE)</f>
        <v>144</v>
      </c>
      <c r="R170">
        <f>VLOOKUP(O170*100&amp;"_"&amp;P170*100,noeuds!$A$2:$B$295,2,FALSE)</f>
        <v>253</v>
      </c>
      <c r="S170" s="2">
        <v>2</v>
      </c>
      <c r="T170" s="2">
        <v>90</v>
      </c>
      <c r="U170" s="2"/>
      <c r="V170" s="2">
        <f>L170/T170*3600</f>
        <v>4</v>
      </c>
      <c r="X170" t="str">
        <f>IF(H170&lt;&gt;"Sens inverse","&lt;edge from="""&amp;Q170&amp;""" id="""&amp;A170&amp;""" to="""&amp;R170&amp;""" numLanes="""&amp;S170&amp;""" speed="""&amp;T170&amp;""" /&gt;","&lt;edge from="""&amp;R170&amp;""" id="""&amp;A170&amp;""" to="""&amp;Q170&amp;""" numLanes="""&amp;S170&amp;""" speed="""&amp;T170&amp;""" /&gt;")</f>
        <v>&lt;edge from="144" id="173240" to="253" numLanes="2" speed="90" /&gt;</v>
      </c>
      <c r="Y170" t="str">
        <f t="shared" si="4"/>
        <v>&lt;edge from="253" id="1173240" to="144" numLanes="2" speed="90" /&gt;</v>
      </c>
    </row>
    <row r="171" spans="1:25" hidden="1" x14ac:dyDescent="0.25">
      <c r="A171" s="1">
        <v>398957</v>
      </c>
      <c r="B171" s="1" t="s">
        <v>25</v>
      </c>
      <c r="C171" s="1" t="s">
        <v>17</v>
      </c>
      <c r="D171" s="1" t="s">
        <v>18</v>
      </c>
      <c r="E171" s="1" t="s">
        <v>19</v>
      </c>
      <c r="F171" s="1" t="s">
        <v>20</v>
      </c>
      <c r="G171" s="1" t="s">
        <v>21</v>
      </c>
      <c r="H171" s="1" t="s">
        <v>22</v>
      </c>
      <c r="J171" s="1" t="s">
        <v>40</v>
      </c>
      <c r="K171" s="1" t="s">
        <v>24</v>
      </c>
      <c r="L171" s="2">
        <v>0.22</v>
      </c>
      <c r="M171" s="2">
        <v>901385.7</v>
      </c>
      <c r="N171" s="2">
        <v>6246103</v>
      </c>
      <c r="O171" s="2">
        <v>901595.9</v>
      </c>
      <c r="P171" s="2">
        <v>6246041.2000000002</v>
      </c>
      <c r="Q171">
        <f>VLOOKUP(M171*100&amp;"_"&amp;N171*100,noeuds!$A$2:$B$295,2,FALSE)</f>
        <v>145</v>
      </c>
      <c r="R171">
        <f>VLOOKUP(O171*100&amp;"_"&amp;P171*100,noeuds!$A$2:$B$295,2,FALSE)</f>
        <v>244</v>
      </c>
      <c r="S171" s="2">
        <v>1</v>
      </c>
      <c r="T171" s="2">
        <v>50</v>
      </c>
      <c r="U171" s="2"/>
      <c r="V171" s="2">
        <f>L171/T171*3600</f>
        <v>15.840000000000002</v>
      </c>
      <c r="X171" t="str">
        <f>IF(H171&lt;&gt;"Sens inverse","&lt;edge from="""&amp;Q171&amp;""" id="""&amp;A171&amp;""" to="""&amp;R171&amp;""" numLanes="""&amp;S171&amp;""" speed="""&amp;T171&amp;""" /&gt;","&lt;edge from="""&amp;R171&amp;""" id="""&amp;A171&amp;""" to="""&amp;Q171&amp;""" numLanes="""&amp;S171&amp;""" speed="""&amp;T171&amp;""" /&gt;")</f>
        <v>&lt;edge from="145" id="398957" to="244" numLanes="1" speed="50" /&gt;</v>
      </c>
      <c r="Y171" t="str">
        <f t="shared" si="4"/>
        <v>&lt;edge from="244" id="1398957" to="145" numLanes="1" speed="50" /&gt;</v>
      </c>
    </row>
    <row r="172" spans="1:25" hidden="1" x14ac:dyDescent="0.25">
      <c r="A172" s="1">
        <v>551385</v>
      </c>
      <c r="B172" s="1" t="s">
        <v>25</v>
      </c>
      <c r="C172" s="1" t="s">
        <v>17</v>
      </c>
      <c r="D172" s="1" t="s">
        <v>18</v>
      </c>
      <c r="E172" s="1" t="s">
        <v>19</v>
      </c>
      <c r="F172" s="1" t="s">
        <v>20</v>
      </c>
      <c r="G172" s="1" t="s">
        <v>21</v>
      </c>
      <c r="H172" s="1" t="s">
        <v>22</v>
      </c>
      <c r="K172" s="1" t="s">
        <v>26</v>
      </c>
      <c r="L172" s="2">
        <v>0.5</v>
      </c>
      <c r="M172" s="2">
        <v>895133.7</v>
      </c>
      <c r="N172" s="2">
        <v>6245549.2000000002</v>
      </c>
      <c r="O172" s="2">
        <v>895572.3</v>
      </c>
      <c r="P172" s="2">
        <v>6245321.7000000002</v>
      </c>
      <c r="Q172">
        <f>VLOOKUP(M172*100&amp;"_"&amp;N172*100,noeuds!$A$2:$B$295,2,FALSE)</f>
        <v>81</v>
      </c>
      <c r="R172">
        <f>VLOOKUP(O172*100&amp;"_"&amp;P172*100,noeuds!$A$2:$B$295,2,FALSE)</f>
        <v>115</v>
      </c>
      <c r="S172" s="2">
        <v>1</v>
      </c>
      <c r="T172" s="2">
        <v>50</v>
      </c>
      <c r="U172" s="2"/>
      <c r="V172" s="2">
        <f>L172/T172*3600</f>
        <v>36</v>
      </c>
      <c r="X172" t="str">
        <f>IF(H172&lt;&gt;"Sens inverse","&lt;edge from="""&amp;Q172&amp;""" id="""&amp;A172&amp;""" to="""&amp;R172&amp;""" numLanes="""&amp;S172&amp;""" speed="""&amp;T172&amp;""" /&gt;","&lt;edge from="""&amp;R172&amp;""" id="""&amp;A172&amp;""" to="""&amp;Q172&amp;""" numLanes="""&amp;S172&amp;""" speed="""&amp;T172&amp;""" /&gt;")</f>
        <v>&lt;edge from="81" id="551385" to="115" numLanes="1" speed="50" /&gt;</v>
      </c>
      <c r="Y172" t="str">
        <f t="shared" si="4"/>
        <v>&lt;edge from="115" id="1551385" to="81" numLanes="1" speed="50" /&gt;</v>
      </c>
    </row>
    <row r="173" spans="1:25" hidden="1" x14ac:dyDescent="0.25">
      <c r="A173" s="1">
        <v>590890</v>
      </c>
      <c r="B173" s="1" t="s">
        <v>25</v>
      </c>
      <c r="C173" s="1" t="s">
        <v>17</v>
      </c>
      <c r="D173" s="1" t="s">
        <v>39</v>
      </c>
      <c r="E173" s="1" t="s">
        <v>19</v>
      </c>
      <c r="F173" s="1" t="s">
        <v>20</v>
      </c>
      <c r="G173" s="1" t="s">
        <v>21</v>
      </c>
      <c r="H173" s="1" t="s">
        <v>22</v>
      </c>
      <c r="J173" s="1" t="s">
        <v>40</v>
      </c>
      <c r="K173" s="1" t="s">
        <v>24</v>
      </c>
      <c r="L173" s="2">
        <v>0.11</v>
      </c>
      <c r="M173" s="2">
        <v>907471.3</v>
      </c>
      <c r="N173" s="2">
        <v>6246335.7999999998</v>
      </c>
      <c r="O173" s="2">
        <v>907381.5</v>
      </c>
      <c r="P173" s="2">
        <v>6246268</v>
      </c>
      <c r="Q173">
        <f>VLOOKUP(M173*100&amp;"_"&amp;N173*100,noeuds!$A$2:$B$295,2,FALSE)</f>
        <v>20</v>
      </c>
      <c r="R173">
        <f>VLOOKUP(O173*100&amp;"_"&amp;P173*100,noeuds!$A$2:$B$295,2,FALSE)</f>
        <v>15</v>
      </c>
      <c r="S173" s="2">
        <v>1</v>
      </c>
      <c r="T173" s="2">
        <v>50</v>
      </c>
      <c r="U173" s="2"/>
      <c r="V173" s="2">
        <f>L173/T173*3600</f>
        <v>7.9200000000000008</v>
      </c>
      <c r="X173" t="str">
        <f>IF(H173&lt;&gt;"Sens inverse","&lt;edge from="""&amp;Q173&amp;""" id="""&amp;A173&amp;""" to="""&amp;R173&amp;""" numLanes="""&amp;S173&amp;""" speed="""&amp;T173&amp;""" /&gt;","&lt;edge from="""&amp;R173&amp;""" id="""&amp;A173&amp;""" to="""&amp;Q173&amp;""" numLanes="""&amp;S173&amp;""" speed="""&amp;T173&amp;""" /&gt;")</f>
        <v>&lt;edge from="20" id="590890" to="15" numLanes="1" speed="50" /&gt;</v>
      </c>
      <c r="Y173" t="str">
        <f t="shared" si="4"/>
        <v>&lt;edge from="15" id="1590890" to="20" numLanes="1" speed="50" /&gt;</v>
      </c>
    </row>
    <row r="174" spans="1:25" hidden="1" x14ac:dyDescent="0.25">
      <c r="A174" s="1">
        <v>472727</v>
      </c>
      <c r="B174" s="1" t="s">
        <v>25</v>
      </c>
      <c r="C174" s="1" t="s">
        <v>31</v>
      </c>
      <c r="D174" s="1" t="s">
        <v>26</v>
      </c>
      <c r="E174" s="1" t="s">
        <v>19</v>
      </c>
      <c r="F174" s="1" t="s">
        <v>20</v>
      </c>
      <c r="G174" s="1" t="s">
        <v>21</v>
      </c>
      <c r="H174" s="1" t="s">
        <v>22</v>
      </c>
      <c r="J174" s="1" t="s">
        <v>60</v>
      </c>
      <c r="K174" s="1" t="s">
        <v>24</v>
      </c>
      <c r="L174" s="2">
        <v>0.5</v>
      </c>
      <c r="M174" s="2">
        <v>901484.8</v>
      </c>
      <c r="N174" s="2">
        <v>6246597.5999999996</v>
      </c>
      <c r="O174" s="2">
        <v>901330.9</v>
      </c>
      <c r="P174" s="2">
        <v>6246118.4000000004</v>
      </c>
      <c r="Q174">
        <f>VLOOKUP(M174*100&amp;"_"&amp;N174*100,noeuds!$A$2:$B$295,2,FALSE)</f>
        <v>146</v>
      </c>
      <c r="R174">
        <f>VLOOKUP(O174*100&amp;"_"&amp;P174*100,noeuds!$A$2:$B$295,2,FALSE)</f>
        <v>98</v>
      </c>
      <c r="S174" s="2">
        <v>2</v>
      </c>
      <c r="T174" s="2">
        <v>50</v>
      </c>
      <c r="U174" s="2"/>
      <c r="V174" s="2">
        <f>L174/T174*3600</f>
        <v>36</v>
      </c>
      <c r="X174" t="str">
        <f>IF(H174&lt;&gt;"Sens inverse","&lt;edge from="""&amp;Q174&amp;""" id="""&amp;A174&amp;""" to="""&amp;R174&amp;""" numLanes="""&amp;S174&amp;""" speed="""&amp;T174&amp;""" /&gt;","&lt;edge from="""&amp;R174&amp;""" id="""&amp;A174&amp;""" to="""&amp;Q174&amp;""" numLanes="""&amp;S174&amp;""" speed="""&amp;T174&amp;""" /&gt;")</f>
        <v>&lt;edge from="146" id="472727" to="98" numLanes="2" speed="50" /&gt;</v>
      </c>
      <c r="Y174" t="str">
        <f t="shared" si="4"/>
        <v>&lt;edge from="98" id="1472727" to="146" numLanes="2" speed="50" /&gt;</v>
      </c>
    </row>
    <row r="175" spans="1:25" x14ac:dyDescent="0.25">
      <c r="A175" s="1">
        <v>211219</v>
      </c>
      <c r="B175" s="1" t="s">
        <v>25</v>
      </c>
      <c r="C175" s="1" t="s">
        <v>31</v>
      </c>
      <c r="D175" s="1" t="s">
        <v>26</v>
      </c>
      <c r="E175" s="1" t="s">
        <v>19</v>
      </c>
      <c r="F175" s="1" t="s">
        <v>20</v>
      </c>
      <c r="G175" s="1" t="s">
        <v>21</v>
      </c>
      <c r="H175" s="1" t="s">
        <v>22</v>
      </c>
      <c r="J175" s="1" t="s">
        <v>36</v>
      </c>
      <c r="K175" s="1" t="s">
        <v>24</v>
      </c>
      <c r="L175" s="2">
        <v>0.06</v>
      </c>
      <c r="M175" s="2">
        <v>907689.1</v>
      </c>
      <c r="N175" s="2">
        <v>6247274.4000000004</v>
      </c>
      <c r="O175" s="2">
        <v>907634.3</v>
      </c>
      <c r="P175" s="2">
        <v>6247280.2999999998</v>
      </c>
      <c r="Q175">
        <f>VLOOKUP(M175*100&amp;"_"&amp;N175*100,noeuds!$A$2:$B$295,2,FALSE)</f>
        <v>147</v>
      </c>
      <c r="R175">
        <f>VLOOKUP(O175*100&amp;"_"&amp;P175*100,noeuds!$A$2:$B$295,2,FALSE)</f>
        <v>179</v>
      </c>
      <c r="S175" s="2">
        <v>2</v>
      </c>
      <c r="T175" s="2">
        <v>50</v>
      </c>
      <c r="U175" s="4">
        <v>0.28000000000000003</v>
      </c>
      <c r="V175" s="2">
        <f>L175/T175*3600</f>
        <v>4.3199999999999994</v>
      </c>
      <c r="X175" t="str">
        <f>IF(H175&lt;&gt;"Sens inverse","&lt;edge from="""&amp;Q175&amp;""" id="""&amp;A175&amp;""" to="""&amp;R175&amp;""" numLanes="""&amp;S175&amp;""" speed="""&amp;T175&amp;""" /&gt;","&lt;edge from="""&amp;R175&amp;""" id="""&amp;A175&amp;""" to="""&amp;Q175&amp;""" numLanes="""&amp;S175&amp;""" speed="""&amp;T175&amp;""" /&gt;")</f>
        <v>&lt;edge from="147" id="211219" to="179" numLanes="2" speed="50" /&gt;</v>
      </c>
      <c r="Y175" t="str">
        <f t="shared" si="4"/>
        <v>&lt;edge from="179" id="1211219" to="147" numLanes="2" speed="50" /&gt;</v>
      </c>
    </row>
    <row r="176" spans="1:25" hidden="1" x14ac:dyDescent="0.25">
      <c r="A176" s="1">
        <v>455072</v>
      </c>
      <c r="B176" s="1" t="s">
        <v>25</v>
      </c>
      <c r="C176" s="1" t="s">
        <v>17</v>
      </c>
      <c r="D176" s="1" t="s">
        <v>39</v>
      </c>
      <c r="E176" s="1" t="s">
        <v>19</v>
      </c>
      <c r="F176" s="1" t="s">
        <v>20</v>
      </c>
      <c r="G176" s="1" t="s">
        <v>21</v>
      </c>
      <c r="H176" s="1" t="s">
        <v>22</v>
      </c>
      <c r="K176" s="1" t="s">
        <v>26</v>
      </c>
      <c r="L176" s="2">
        <v>0.14000000000000001</v>
      </c>
      <c r="M176" s="2">
        <v>896959.4</v>
      </c>
      <c r="N176" s="2">
        <v>6245899.4000000004</v>
      </c>
      <c r="O176" s="2">
        <v>897052.7</v>
      </c>
      <c r="P176" s="2">
        <v>6245800.7000000002</v>
      </c>
      <c r="Q176">
        <f>VLOOKUP(M176*100&amp;"_"&amp;N176*100,noeuds!$A$2:$B$295,2,FALSE)</f>
        <v>148</v>
      </c>
      <c r="R176">
        <f>VLOOKUP(O176*100&amp;"_"&amp;P176*100,noeuds!$A$2:$B$295,2,FALSE)</f>
        <v>222</v>
      </c>
      <c r="S176" s="2">
        <v>1</v>
      </c>
      <c r="T176" s="2">
        <v>50</v>
      </c>
      <c r="U176" s="2"/>
      <c r="V176" s="2">
        <f>L176/T176*3600</f>
        <v>10.080000000000002</v>
      </c>
      <c r="X176" t="str">
        <f>IF(H176&lt;&gt;"Sens inverse","&lt;edge from="""&amp;Q176&amp;""" id="""&amp;A176&amp;""" to="""&amp;R176&amp;""" numLanes="""&amp;S176&amp;""" speed="""&amp;T176&amp;""" /&gt;","&lt;edge from="""&amp;R176&amp;""" id="""&amp;A176&amp;""" to="""&amp;Q176&amp;""" numLanes="""&amp;S176&amp;""" speed="""&amp;T176&amp;""" /&gt;")</f>
        <v>&lt;edge from="148" id="455072" to="222" numLanes="1" speed="50" /&gt;</v>
      </c>
      <c r="Y176" t="str">
        <f t="shared" si="4"/>
        <v>&lt;edge from="222" id="1455072" to="148" numLanes="1" speed="50" /&gt;</v>
      </c>
    </row>
    <row r="177" spans="1:25" hidden="1" x14ac:dyDescent="0.25">
      <c r="A177" s="1">
        <v>534070</v>
      </c>
      <c r="B177" s="1" t="s">
        <v>30</v>
      </c>
      <c r="C177" s="1" t="s">
        <v>17</v>
      </c>
      <c r="D177" s="1" t="s">
        <v>39</v>
      </c>
      <c r="E177" s="1" t="s">
        <v>19</v>
      </c>
      <c r="F177" s="1" t="s">
        <v>49</v>
      </c>
      <c r="G177" s="1" t="s">
        <v>28</v>
      </c>
      <c r="H177" s="1" t="s">
        <v>29</v>
      </c>
      <c r="K177" s="1" t="s">
        <v>26</v>
      </c>
      <c r="L177" s="2">
        <v>0.08</v>
      </c>
      <c r="M177" s="2">
        <v>894266.5</v>
      </c>
      <c r="N177" s="2">
        <v>6245539.9000000004</v>
      </c>
      <c r="O177" s="2">
        <v>894346.9</v>
      </c>
      <c r="P177" s="2">
        <v>6245532.2000000002</v>
      </c>
      <c r="Q177">
        <f>VLOOKUP(M177*100&amp;"_"&amp;N177*100,noeuds!$A$2:$B$295,2,FALSE)</f>
        <v>149</v>
      </c>
      <c r="R177">
        <f>VLOOKUP(O177*100&amp;"_"&amp;P177*100,noeuds!$A$2:$B$295,2,FALSE)</f>
        <v>113</v>
      </c>
      <c r="S177" s="2">
        <v>2</v>
      </c>
      <c r="T177" s="2">
        <v>90</v>
      </c>
      <c r="U177" s="2"/>
      <c r="V177" s="2">
        <f>L177/T177*3600</f>
        <v>3.2</v>
      </c>
      <c r="X177" t="str">
        <f>IF(H177&lt;&gt;"Sens inverse","&lt;edge from="""&amp;Q177&amp;""" id="""&amp;A177&amp;""" to="""&amp;R177&amp;""" numLanes="""&amp;S177&amp;""" speed="""&amp;T177&amp;""" /&gt;","&lt;edge from="""&amp;R177&amp;""" id="""&amp;A177&amp;""" to="""&amp;Q177&amp;""" numLanes="""&amp;S177&amp;""" speed="""&amp;T177&amp;""" /&gt;")</f>
        <v>&lt;edge from="149" id="534070" to="113" numLanes="2" speed="90" /&gt;</v>
      </c>
      <c r="Y177" t="str">
        <f t="shared" si="4"/>
        <v/>
      </c>
    </row>
    <row r="178" spans="1:25" hidden="1" x14ac:dyDescent="0.25">
      <c r="A178" s="1">
        <v>490584</v>
      </c>
      <c r="B178" s="1" t="s">
        <v>27</v>
      </c>
      <c r="C178" s="1" t="s">
        <v>17</v>
      </c>
      <c r="D178" s="1" t="s">
        <v>18</v>
      </c>
      <c r="E178" s="1" t="s">
        <v>19</v>
      </c>
      <c r="F178" s="1" t="s">
        <v>20</v>
      </c>
      <c r="G178" s="1" t="s">
        <v>28</v>
      </c>
      <c r="H178" s="1" t="s">
        <v>29</v>
      </c>
      <c r="J178" s="1" t="s">
        <v>34</v>
      </c>
      <c r="K178" s="1" t="s">
        <v>24</v>
      </c>
      <c r="L178" s="2">
        <v>0.12</v>
      </c>
      <c r="M178" s="2">
        <v>908715.9</v>
      </c>
      <c r="N178" s="2">
        <v>6248457.7999999998</v>
      </c>
      <c r="O178" s="2">
        <v>908762.5</v>
      </c>
      <c r="P178" s="2">
        <v>6248366</v>
      </c>
      <c r="Q178">
        <f>VLOOKUP(M178*100&amp;"_"&amp;N178*100,noeuds!$A$2:$B$295,2,FALSE)</f>
        <v>150</v>
      </c>
      <c r="R178">
        <f>VLOOKUP(O178*100&amp;"_"&amp;P178*100,noeuds!$A$2:$B$295,2,FALSE)</f>
        <v>10</v>
      </c>
      <c r="S178" s="2">
        <v>1</v>
      </c>
      <c r="T178" s="2">
        <v>50</v>
      </c>
      <c r="U178" s="2"/>
      <c r="V178" s="2">
        <f>L178/T178*3600</f>
        <v>8.6399999999999988</v>
      </c>
      <c r="X178" t="str">
        <f>IF(H178&lt;&gt;"Sens inverse","&lt;edge from="""&amp;Q178&amp;""" id="""&amp;A178&amp;""" to="""&amp;R178&amp;""" numLanes="""&amp;S178&amp;""" speed="""&amp;T178&amp;""" /&gt;","&lt;edge from="""&amp;R178&amp;""" id="""&amp;A178&amp;""" to="""&amp;Q178&amp;""" numLanes="""&amp;S178&amp;""" speed="""&amp;T178&amp;""" /&gt;")</f>
        <v>&lt;edge from="150" id="490584" to="10" numLanes="1" speed="50" /&gt;</v>
      </c>
      <c r="Y178" t="str">
        <f t="shared" si="4"/>
        <v/>
      </c>
    </row>
    <row r="179" spans="1:25" hidden="1" x14ac:dyDescent="0.25">
      <c r="A179" s="1">
        <v>6599</v>
      </c>
      <c r="B179" s="1" t="s">
        <v>16</v>
      </c>
      <c r="C179" s="1" t="s">
        <v>17</v>
      </c>
      <c r="D179" s="1" t="s">
        <v>18</v>
      </c>
      <c r="E179" s="1" t="s">
        <v>19</v>
      </c>
      <c r="F179" s="1" t="s">
        <v>20</v>
      </c>
      <c r="G179" s="1" t="s">
        <v>21</v>
      </c>
      <c r="H179" s="1" t="s">
        <v>29</v>
      </c>
      <c r="K179" s="1" t="s">
        <v>26</v>
      </c>
      <c r="L179" s="2">
        <v>0.03</v>
      </c>
      <c r="M179" s="2">
        <v>894310</v>
      </c>
      <c r="N179" s="2">
        <v>6245599</v>
      </c>
      <c r="O179" s="2">
        <v>894292.5</v>
      </c>
      <c r="P179" s="2">
        <v>6245578.2999999998</v>
      </c>
      <c r="Q179">
        <f>VLOOKUP(M179*100&amp;"_"&amp;N179*100,noeuds!$A$2:$B$295,2,FALSE)</f>
        <v>35</v>
      </c>
      <c r="R179">
        <f>VLOOKUP(O179*100&amp;"_"&amp;P179*100,noeuds!$A$2:$B$295,2,FALSE)</f>
        <v>87</v>
      </c>
      <c r="S179" s="2">
        <v>1</v>
      </c>
      <c r="T179" s="2">
        <v>40</v>
      </c>
      <c r="U179" s="2"/>
      <c r="V179" s="2">
        <f>L179/T179*3600</f>
        <v>2.7</v>
      </c>
      <c r="X179" t="str">
        <f>IF(H179&lt;&gt;"Sens inverse","&lt;edge from="""&amp;Q179&amp;""" id="""&amp;A179&amp;""" to="""&amp;R179&amp;""" numLanes="""&amp;S179&amp;""" speed="""&amp;T179&amp;""" /&gt;","&lt;edge from="""&amp;R179&amp;""" id="""&amp;A179&amp;""" to="""&amp;Q179&amp;""" numLanes="""&amp;S179&amp;""" speed="""&amp;T179&amp;""" /&gt;")</f>
        <v>&lt;edge from="35" id="6599" to="87" numLanes="1" speed="40" /&gt;</v>
      </c>
      <c r="Y179" t="str">
        <f t="shared" si="4"/>
        <v/>
      </c>
    </row>
    <row r="180" spans="1:25" x14ac:dyDescent="0.25">
      <c r="A180" s="1">
        <v>664926</v>
      </c>
      <c r="B180" s="1" t="s">
        <v>25</v>
      </c>
      <c r="C180" s="1" t="s">
        <v>31</v>
      </c>
      <c r="D180" s="1" t="s">
        <v>26</v>
      </c>
      <c r="E180" s="1" t="s">
        <v>19</v>
      </c>
      <c r="F180" s="1" t="s">
        <v>20</v>
      </c>
      <c r="G180" s="1" t="s">
        <v>21</v>
      </c>
      <c r="H180" s="1" t="s">
        <v>22</v>
      </c>
      <c r="J180" s="1" t="s">
        <v>36</v>
      </c>
      <c r="K180" s="1" t="s">
        <v>24</v>
      </c>
      <c r="L180" s="2">
        <v>0.8</v>
      </c>
      <c r="M180" s="2">
        <v>907503.5</v>
      </c>
      <c r="N180" s="2">
        <v>6247048</v>
      </c>
      <c r="O180" s="2">
        <v>906854.7</v>
      </c>
      <c r="P180" s="2">
        <v>6246607.7999999998</v>
      </c>
      <c r="Q180">
        <f>VLOOKUP(M180*100&amp;"_"&amp;N180*100,noeuds!$A$2:$B$295,2,FALSE)</f>
        <v>151</v>
      </c>
      <c r="R180">
        <f>VLOOKUP(O180*100&amp;"_"&amp;P180*100,noeuds!$A$2:$B$295,2,FALSE)</f>
        <v>90</v>
      </c>
      <c r="S180" s="2">
        <v>2</v>
      </c>
      <c r="T180" s="2">
        <v>50</v>
      </c>
      <c r="U180" s="4">
        <v>0.28000000000000003</v>
      </c>
      <c r="V180" s="2">
        <f>L180/T180*3600</f>
        <v>57.6</v>
      </c>
      <c r="X180" t="str">
        <f>IF(H180&lt;&gt;"Sens inverse","&lt;edge from="""&amp;Q180&amp;""" id="""&amp;A180&amp;""" to="""&amp;R180&amp;""" numLanes="""&amp;S180&amp;""" speed="""&amp;T180&amp;""" /&gt;","&lt;edge from="""&amp;R180&amp;""" id="""&amp;A180&amp;""" to="""&amp;Q180&amp;""" numLanes="""&amp;S180&amp;""" speed="""&amp;T180&amp;""" /&gt;")</f>
        <v>&lt;edge from="151" id="664926" to="90" numLanes="2" speed="50" /&gt;</v>
      </c>
      <c r="Y180" t="str">
        <f t="shared" si="4"/>
        <v>&lt;edge from="90" id="1664926" to="151" numLanes="2" speed="50" /&gt;</v>
      </c>
    </row>
    <row r="181" spans="1:25" hidden="1" x14ac:dyDescent="0.25">
      <c r="A181" s="1">
        <v>475426</v>
      </c>
      <c r="B181" s="1" t="s">
        <v>25</v>
      </c>
      <c r="C181" s="1" t="s">
        <v>17</v>
      </c>
      <c r="D181" s="1" t="s">
        <v>18</v>
      </c>
      <c r="E181" s="1" t="s">
        <v>19</v>
      </c>
      <c r="F181" s="1" t="s">
        <v>20</v>
      </c>
      <c r="G181" s="1" t="s">
        <v>21</v>
      </c>
      <c r="H181" s="1" t="s">
        <v>22</v>
      </c>
      <c r="J181" s="1" t="s">
        <v>37</v>
      </c>
      <c r="K181" s="1" t="s">
        <v>24</v>
      </c>
      <c r="L181" s="2">
        <v>0.6</v>
      </c>
      <c r="M181" s="2">
        <v>903027.3</v>
      </c>
      <c r="N181" s="2">
        <v>6248570.2000000002</v>
      </c>
      <c r="O181" s="2">
        <v>903032.4</v>
      </c>
      <c r="P181" s="2">
        <v>6247980.4000000004</v>
      </c>
      <c r="Q181">
        <f>VLOOKUP(M181*100&amp;"_"&amp;N181*100,noeuds!$A$2:$B$295,2,FALSE)</f>
        <v>152</v>
      </c>
      <c r="R181">
        <f>VLOOKUP(O181*100&amp;"_"&amp;P181*100,noeuds!$A$2:$B$295,2,FALSE)</f>
        <v>180</v>
      </c>
      <c r="S181" s="2">
        <v>1</v>
      </c>
      <c r="T181" s="2">
        <v>50</v>
      </c>
      <c r="U181" s="2"/>
      <c r="V181" s="2">
        <f>L181/T181*3600</f>
        <v>43.2</v>
      </c>
      <c r="X181" t="str">
        <f>IF(H181&lt;&gt;"Sens inverse","&lt;edge from="""&amp;Q181&amp;""" id="""&amp;A181&amp;""" to="""&amp;R181&amp;""" numLanes="""&amp;S181&amp;""" speed="""&amp;T181&amp;""" /&gt;","&lt;edge from="""&amp;R181&amp;""" id="""&amp;A181&amp;""" to="""&amp;Q181&amp;""" numLanes="""&amp;S181&amp;""" speed="""&amp;T181&amp;""" /&gt;")</f>
        <v>&lt;edge from="152" id="475426" to="180" numLanes="1" speed="50" /&gt;</v>
      </c>
      <c r="Y181" t="str">
        <f t="shared" si="4"/>
        <v>&lt;edge from="180" id="1475426" to="152" numLanes="1" speed="50" /&gt;</v>
      </c>
    </row>
    <row r="182" spans="1:25" hidden="1" x14ac:dyDescent="0.25">
      <c r="A182" s="1">
        <v>624139</v>
      </c>
      <c r="B182" s="1" t="s">
        <v>27</v>
      </c>
      <c r="C182" s="1" t="s">
        <v>17</v>
      </c>
      <c r="D182" s="1" t="s">
        <v>18</v>
      </c>
      <c r="E182" s="1" t="s">
        <v>19</v>
      </c>
      <c r="F182" s="1" t="s">
        <v>20</v>
      </c>
      <c r="G182" s="1" t="s">
        <v>28</v>
      </c>
      <c r="H182" s="1" t="s">
        <v>29</v>
      </c>
      <c r="K182" s="1" t="s">
        <v>26</v>
      </c>
      <c r="L182" s="2">
        <v>0.2</v>
      </c>
      <c r="M182" s="2">
        <v>894779.3</v>
      </c>
      <c r="N182" s="2">
        <v>6245802</v>
      </c>
      <c r="O182" s="2">
        <v>894754.4</v>
      </c>
      <c r="P182" s="2">
        <v>6245605.5</v>
      </c>
      <c r="Q182">
        <f>VLOOKUP(M182*100&amp;"_"&amp;N182*100,noeuds!$A$2:$B$295,2,FALSE)</f>
        <v>50</v>
      </c>
      <c r="R182">
        <f>VLOOKUP(O182*100&amp;"_"&amp;P182*100,noeuds!$A$2:$B$295,2,FALSE)</f>
        <v>153</v>
      </c>
      <c r="S182" s="2">
        <v>1</v>
      </c>
      <c r="T182" s="2">
        <v>50</v>
      </c>
      <c r="U182" s="2"/>
      <c r="V182" s="2">
        <f>L182/T182*3600</f>
        <v>14.4</v>
      </c>
      <c r="X182" t="str">
        <f>IF(H182&lt;&gt;"Sens inverse","&lt;edge from="""&amp;Q182&amp;""" id="""&amp;A182&amp;""" to="""&amp;R182&amp;""" numLanes="""&amp;S182&amp;""" speed="""&amp;T182&amp;""" /&gt;","&lt;edge from="""&amp;R182&amp;""" id="""&amp;A182&amp;""" to="""&amp;Q182&amp;""" numLanes="""&amp;S182&amp;""" speed="""&amp;T182&amp;""" /&gt;")</f>
        <v>&lt;edge from="50" id="624139" to="153" numLanes="1" speed="50" /&gt;</v>
      </c>
      <c r="Y182" t="str">
        <f t="shared" si="4"/>
        <v/>
      </c>
    </row>
    <row r="183" spans="1:25" hidden="1" x14ac:dyDescent="0.25">
      <c r="A183" s="1">
        <v>425937</v>
      </c>
      <c r="B183" s="1" t="s">
        <v>27</v>
      </c>
      <c r="C183" s="1" t="s">
        <v>17</v>
      </c>
      <c r="D183" s="1" t="s">
        <v>18</v>
      </c>
      <c r="E183" s="1" t="s">
        <v>19</v>
      </c>
      <c r="F183" s="1" t="s">
        <v>20</v>
      </c>
      <c r="G183" s="1" t="s">
        <v>28</v>
      </c>
      <c r="H183" s="1" t="s">
        <v>29</v>
      </c>
      <c r="K183" s="1" t="s">
        <v>26</v>
      </c>
      <c r="L183" s="2">
        <v>0.16</v>
      </c>
      <c r="M183" s="2">
        <v>894754.4</v>
      </c>
      <c r="N183" s="2">
        <v>6245605.5</v>
      </c>
      <c r="O183" s="2">
        <v>894881.4</v>
      </c>
      <c r="P183" s="2">
        <v>6245626.7000000002</v>
      </c>
      <c r="Q183">
        <f>VLOOKUP(M183*100&amp;"_"&amp;N183*100,noeuds!$A$2:$B$295,2,FALSE)</f>
        <v>153</v>
      </c>
      <c r="R183">
        <f>VLOOKUP(O183*100&amp;"_"&amp;P183*100,noeuds!$A$2:$B$295,2,FALSE)</f>
        <v>220</v>
      </c>
      <c r="S183" s="2">
        <v>1</v>
      </c>
      <c r="T183" s="2">
        <v>50</v>
      </c>
      <c r="U183" s="2"/>
      <c r="V183" s="2">
        <f>L183/T183*3600</f>
        <v>11.520000000000001</v>
      </c>
      <c r="X183" t="str">
        <f>IF(H183&lt;&gt;"Sens inverse","&lt;edge from="""&amp;Q183&amp;""" id="""&amp;A183&amp;""" to="""&amp;R183&amp;""" numLanes="""&amp;S183&amp;""" speed="""&amp;T183&amp;""" /&gt;","&lt;edge from="""&amp;R183&amp;""" id="""&amp;A183&amp;""" to="""&amp;Q183&amp;""" numLanes="""&amp;S183&amp;""" speed="""&amp;T183&amp;""" /&gt;")</f>
        <v>&lt;edge from="153" id="425937" to="220" numLanes="1" speed="50" /&gt;</v>
      </c>
      <c r="Y183" t="str">
        <f t="shared" si="4"/>
        <v/>
      </c>
    </row>
    <row r="184" spans="1:25" hidden="1" x14ac:dyDescent="0.25">
      <c r="A184" s="1">
        <v>89467</v>
      </c>
      <c r="B184" s="1" t="s">
        <v>25</v>
      </c>
      <c r="C184" s="1" t="s">
        <v>17</v>
      </c>
      <c r="D184" s="1" t="s">
        <v>39</v>
      </c>
      <c r="E184" s="1" t="s">
        <v>19</v>
      </c>
      <c r="F184" s="1" t="s">
        <v>20</v>
      </c>
      <c r="G184" s="1" t="s">
        <v>21</v>
      </c>
      <c r="H184" s="1" t="s">
        <v>22</v>
      </c>
      <c r="J184" s="1" t="s">
        <v>46</v>
      </c>
      <c r="K184" s="1" t="s">
        <v>24</v>
      </c>
      <c r="L184" s="2">
        <v>0.03</v>
      </c>
      <c r="M184" s="2">
        <v>908439.5</v>
      </c>
      <c r="N184" s="2">
        <v>6246752.7999999998</v>
      </c>
      <c r="O184" s="2">
        <v>908412.1</v>
      </c>
      <c r="P184" s="2">
        <v>6246747.7999999998</v>
      </c>
      <c r="Q184">
        <f>VLOOKUP(M184*100&amp;"_"&amp;N184*100,noeuds!$A$2:$B$295,2,FALSE)</f>
        <v>154</v>
      </c>
      <c r="R184">
        <f>VLOOKUP(O184*100&amp;"_"&amp;P184*100,noeuds!$A$2:$B$295,2,FALSE)</f>
        <v>36</v>
      </c>
      <c r="S184" s="2">
        <v>1</v>
      </c>
      <c r="T184" s="2">
        <v>50</v>
      </c>
      <c r="U184" s="2"/>
      <c r="V184" s="2">
        <f>L184/T184*3600</f>
        <v>2.1599999999999997</v>
      </c>
      <c r="X184" t="str">
        <f>IF(H184&lt;&gt;"Sens inverse","&lt;edge from="""&amp;Q184&amp;""" id="""&amp;A184&amp;""" to="""&amp;R184&amp;""" numLanes="""&amp;S184&amp;""" speed="""&amp;T184&amp;""" /&gt;","&lt;edge from="""&amp;R184&amp;""" id="""&amp;A184&amp;""" to="""&amp;Q184&amp;""" numLanes="""&amp;S184&amp;""" speed="""&amp;T184&amp;""" /&gt;")</f>
        <v>&lt;edge from="154" id="89467" to="36" numLanes="1" speed="50" /&gt;</v>
      </c>
      <c r="Y184" t="str">
        <f t="shared" si="4"/>
        <v>&lt;edge from="36" id="1089467" to="154" numLanes="1" speed="50" /&gt;</v>
      </c>
    </row>
    <row r="185" spans="1:25" hidden="1" x14ac:dyDescent="0.25">
      <c r="A185" s="1">
        <v>297813</v>
      </c>
      <c r="B185" s="1" t="s">
        <v>25</v>
      </c>
      <c r="C185" s="1" t="s">
        <v>17</v>
      </c>
      <c r="D185" s="1" t="s">
        <v>18</v>
      </c>
      <c r="E185" s="1" t="s">
        <v>19</v>
      </c>
      <c r="F185" s="1" t="s">
        <v>20</v>
      </c>
      <c r="G185" s="1" t="s">
        <v>21</v>
      </c>
      <c r="H185" s="1" t="s">
        <v>22</v>
      </c>
      <c r="K185" s="1" t="s">
        <v>26</v>
      </c>
      <c r="L185" s="2">
        <v>0.51</v>
      </c>
      <c r="M185" s="2">
        <v>895736</v>
      </c>
      <c r="N185" s="2">
        <v>6246590.9000000004</v>
      </c>
      <c r="O185" s="2">
        <v>896240.8</v>
      </c>
      <c r="P185" s="2">
        <v>6246572</v>
      </c>
      <c r="Q185">
        <f>VLOOKUP(M185*100&amp;"_"&amp;N185*100,noeuds!$A$2:$B$295,2,FALSE)</f>
        <v>155</v>
      </c>
      <c r="R185">
        <f>VLOOKUP(O185*100&amp;"_"&amp;P185*100,noeuds!$A$2:$B$295,2,FALSE)</f>
        <v>60</v>
      </c>
      <c r="S185" s="2">
        <v>1</v>
      </c>
      <c r="T185" s="2">
        <v>50</v>
      </c>
      <c r="U185" s="2"/>
      <c r="V185" s="2">
        <f>L185/T185*3600</f>
        <v>36.720000000000006</v>
      </c>
      <c r="X185" t="str">
        <f>IF(H185&lt;&gt;"Sens inverse","&lt;edge from="""&amp;Q185&amp;""" id="""&amp;A185&amp;""" to="""&amp;R185&amp;""" numLanes="""&amp;S185&amp;""" speed="""&amp;T185&amp;""" /&gt;","&lt;edge from="""&amp;R185&amp;""" id="""&amp;A185&amp;""" to="""&amp;Q185&amp;""" numLanes="""&amp;S185&amp;""" speed="""&amp;T185&amp;""" /&gt;")</f>
        <v>&lt;edge from="155" id="297813" to="60" numLanes="1" speed="50" /&gt;</v>
      </c>
      <c r="Y185" t="str">
        <f t="shared" si="4"/>
        <v>&lt;edge from="60" id="1297813" to="155" numLanes="1" speed="50" /&gt;</v>
      </c>
    </row>
    <row r="186" spans="1:25" hidden="1" x14ac:dyDescent="0.25">
      <c r="A186" s="1">
        <v>649773</v>
      </c>
      <c r="B186" s="1" t="s">
        <v>27</v>
      </c>
      <c r="C186" s="1" t="s">
        <v>17</v>
      </c>
      <c r="D186" s="1" t="s">
        <v>39</v>
      </c>
      <c r="E186" s="1" t="s">
        <v>19</v>
      </c>
      <c r="F186" s="1" t="s">
        <v>20</v>
      </c>
      <c r="G186" s="1" t="s">
        <v>28</v>
      </c>
      <c r="H186" s="1" t="s">
        <v>22</v>
      </c>
      <c r="K186" s="1" t="s">
        <v>26</v>
      </c>
      <c r="L186" s="2">
        <v>0.19</v>
      </c>
      <c r="M186" s="2">
        <v>894786.4</v>
      </c>
      <c r="N186" s="2">
        <v>6245616.5</v>
      </c>
      <c r="O186" s="2">
        <v>894779.3</v>
      </c>
      <c r="P186" s="2">
        <v>6245802</v>
      </c>
      <c r="Q186">
        <f>VLOOKUP(M186*100&amp;"_"&amp;N186*100,noeuds!$A$2:$B$295,2,FALSE)</f>
        <v>130</v>
      </c>
      <c r="R186">
        <f>VLOOKUP(O186*100&amp;"_"&amp;P186*100,noeuds!$A$2:$B$295,2,FALSE)</f>
        <v>50</v>
      </c>
      <c r="S186" s="2">
        <v>1</v>
      </c>
      <c r="T186" s="2">
        <v>50</v>
      </c>
      <c r="U186" s="2"/>
      <c r="V186" s="2">
        <f>L186/T186*3600</f>
        <v>13.68</v>
      </c>
      <c r="X186" t="str">
        <f>IF(H186&lt;&gt;"Sens inverse","&lt;edge from="""&amp;Q186&amp;""" id="""&amp;A186&amp;""" to="""&amp;R186&amp;""" numLanes="""&amp;S186&amp;""" speed="""&amp;T186&amp;""" /&gt;","&lt;edge from="""&amp;R186&amp;""" id="""&amp;A186&amp;""" to="""&amp;Q186&amp;""" numLanes="""&amp;S186&amp;""" speed="""&amp;T186&amp;""" /&gt;")</f>
        <v>&lt;edge from="130" id="649773" to="50" numLanes="1" speed="50" /&gt;</v>
      </c>
      <c r="Y186" t="str">
        <f t="shared" si="4"/>
        <v>&lt;edge from="50" id="1649773" to="130" numLanes="1" speed="50" /&gt;</v>
      </c>
    </row>
    <row r="187" spans="1:25" x14ac:dyDescent="0.25">
      <c r="A187" s="1">
        <v>384658</v>
      </c>
      <c r="B187" s="1" t="s">
        <v>16</v>
      </c>
      <c r="C187" s="1" t="s">
        <v>17</v>
      </c>
      <c r="D187" s="1" t="s">
        <v>18</v>
      </c>
      <c r="E187" s="1" t="s">
        <v>19</v>
      </c>
      <c r="F187" s="1" t="s">
        <v>20</v>
      </c>
      <c r="G187" s="1" t="s">
        <v>21</v>
      </c>
      <c r="H187" s="1" t="s">
        <v>38</v>
      </c>
      <c r="J187" s="1" t="s">
        <v>36</v>
      </c>
      <c r="K187" s="1" t="s">
        <v>24</v>
      </c>
      <c r="L187" s="2">
        <v>0.33</v>
      </c>
      <c r="M187" s="2">
        <v>896937.7</v>
      </c>
      <c r="N187" s="2">
        <v>6246290.9000000004</v>
      </c>
      <c r="O187" s="2">
        <v>896935.4</v>
      </c>
      <c r="P187" s="2">
        <v>6245968.9000000004</v>
      </c>
      <c r="Q187">
        <f>VLOOKUP(M187*100&amp;"_"&amp;N187*100,noeuds!$A$2:$B$295,2,FALSE)</f>
        <v>156</v>
      </c>
      <c r="R187">
        <f>VLOOKUP(O187*100&amp;"_"&amp;P187*100,noeuds!$A$2:$B$295,2,FALSE)</f>
        <v>200</v>
      </c>
      <c r="S187" s="2">
        <v>1</v>
      </c>
      <c r="T187" s="2">
        <v>40</v>
      </c>
      <c r="U187" s="4">
        <v>0.28000000000000003</v>
      </c>
      <c r="V187" s="2">
        <f>L187/T187*3600</f>
        <v>29.700000000000003</v>
      </c>
      <c r="X187" t="str">
        <f>IF(H187&lt;&gt;"Sens inverse","&lt;edge from="""&amp;Q187&amp;""" id="""&amp;A187&amp;""" to="""&amp;R187&amp;""" numLanes="""&amp;S187&amp;""" speed="""&amp;T187&amp;""" /&gt;","&lt;edge from="""&amp;R187&amp;""" id="""&amp;A187&amp;""" to="""&amp;Q187&amp;""" numLanes="""&amp;S187&amp;""" speed="""&amp;T187&amp;""" /&gt;")</f>
        <v>&lt;edge from="200" id="384658" to="156" numLanes="1" speed="40" /&gt;</v>
      </c>
      <c r="Y187" t="str">
        <f t="shared" si="4"/>
        <v/>
      </c>
    </row>
    <row r="188" spans="1:25" x14ac:dyDescent="0.25">
      <c r="A188" s="1">
        <v>408770</v>
      </c>
      <c r="B188" s="1" t="s">
        <v>25</v>
      </c>
      <c r="C188" s="1" t="s">
        <v>17</v>
      </c>
      <c r="D188" s="1" t="s">
        <v>35</v>
      </c>
      <c r="E188" s="1" t="s">
        <v>19</v>
      </c>
      <c r="F188" s="1" t="s">
        <v>20</v>
      </c>
      <c r="G188" s="1" t="s">
        <v>21</v>
      </c>
      <c r="H188" s="1" t="s">
        <v>22</v>
      </c>
      <c r="J188" s="1" t="s">
        <v>36</v>
      </c>
      <c r="K188" s="1" t="s">
        <v>24</v>
      </c>
      <c r="L188" s="2">
        <v>0.04</v>
      </c>
      <c r="M188" s="2">
        <v>899978.5</v>
      </c>
      <c r="N188" s="2">
        <v>6246607.5</v>
      </c>
      <c r="O188" s="2">
        <v>900006.2</v>
      </c>
      <c r="P188" s="2">
        <v>6246581.0999999996</v>
      </c>
      <c r="Q188">
        <f>VLOOKUP(M188*100&amp;"_"&amp;N188*100,noeuds!$A$2:$B$295,2,FALSE)</f>
        <v>157</v>
      </c>
      <c r="R188">
        <f>VLOOKUP(O188*100&amp;"_"&amp;P188*100,noeuds!$A$2:$B$295,2,FALSE)</f>
        <v>67</v>
      </c>
      <c r="S188" s="2">
        <v>1</v>
      </c>
      <c r="T188" s="2">
        <v>50</v>
      </c>
      <c r="U188" s="4">
        <v>0.28000000000000003</v>
      </c>
      <c r="V188" s="2">
        <f>L188/T188*3600</f>
        <v>2.8800000000000003</v>
      </c>
      <c r="X188" t="str">
        <f>IF(H188&lt;&gt;"Sens inverse","&lt;edge from="""&amp;Q188&amp;""" id="""&amp;A188&amp;""" to="""&amp;R188&amp;""" numLanes="""&amp;S188&amp;""" speed="""&amp;T188&amp;""" /&gt;","&lt;edge from="""&amp;R188&amp;""" id="""&amp;A188&amp;""" to="""&amp;Q188&amp;""" numLanes="""&amp;S188&amp;""" speed="""&amp;T188&amp;""" /&gt;")</f>
        <v>&lt;edge from="157" id="408770" to="67" numLanes="1" speed="50" /&gt;</v>
      </c>
      <c r="Y188" t="str">
        <f t="shared" si="4"/>
        <v>&lt;edge from="67" id="1408770" to="157" numLanes="1" speed="50" /&gt;</v>
      </c>
    </row>
    <row r="189" spans="1:25" x14ac:dyDescent="0.25">
      <c r="A189" s="1">
        <v>31013</v>
      </c>
      <c r="B189" s="1" t="s">
        <v>16</v>
      </c>
      <c r="C189" s="1" t="s">
        <v>17</v>
      </c>
      <c r="D189" s="1" t="s">
        <v>18</v>
      </c>
      <c r="E189" s="1" t="s">
        <v>19</v>
      </c>
      <c r="F189" s="1" t="s">
        <v>20</v>
      </c>
      <c r="G189" s="1" t="s">
        <v>21</v>
      </c>
      <c r="H189" s="1" t="s">
        <v>22</v>
      </c>
      <c r="J189" s="1" t="s">
        <v>36</v>
      </c>
      <c r="K189" s="1" t="s">
        <v>24</v>
      </c>
      <c r="L189" s="2">
        <v>0.34</v>
      </c>
      <c r="M189" s="2">
        <v>895185.3</v>
      </c>
      <c r="N189" s="2">
        <v>6246559.7000000002</v>
      </c>
      <c r="O189" s="2">
        <v>895460.4</v>
      </c>
      <c r="P189" s="2">
        <v>6246371.7999999998</v>
      </c>
      <c r="Q189">
        <f>VLOOKUP(M189*100&amp;"_"&amp;N189*100,noeuds!$A$2:$B$295,2,FALSE)</f>
        <v>158</v>
      </c>
      <c r="R189">
        <f>VLOOKUP(O189*100&amp;"_"&amp;P189*100,noeuds!$A$2:$B$295,2,FALSE)</f>
        <v>249</v>
      </c>
      <c r="S189" s="2">
        <v>1</v>
      </c>
      <c r="T189" s="2">
        <v>40</v>
      </c>
      <c r="U189" s="4">
        <v>0.28000000000000003</v>
      </c>
      <c r="V189" s="2">
        <f>L189/T189*3600</f>
        <v>30.6</v>
      </c>
      <c r="X189" t="str">
        <f>IF(H189&lt;&gt;"Sens inverse","&lt;edge from="""&amp;Q189&amp;""" id="""&amp;A189&amp;""" to="""&amp;R189&amp;""" numLanes="""&amp;S189&amp;""" speed="""&amp;T189&amp;""" /&gt;","&lt;edge from="""&amp;R189&amp;""" id="""&amp;A189&amp;""" to="""&amp;Q189&amp;""" numLanes="""&amp;S189&amp;""" speed="""&amp;T189&amp;""" /&gt;")</f>
        <v>&lt;edge from="158" id="31013" to="249" numLanes="1" speed="40" /&gt;</v>
      </c>
      <c r="Y189" t="str">
        <f t="shared" si="4"/>
        <v>&lt;edge from="249" id="1031013" to="158" numLanes="1" speed="40" /&gt;</v>
      </c>
    </row>
    <row r="190" spans="1:25" hidden="1" x14ac:dyDescent="0.25">
      <c r="A190" s="1">
        <v>256238</v>
      </c>
      <c r="B190" s="1" t="s">
        <v>25</v>
      </c>
      <c r="C190" s="1" t="s">
        <v>17</v>
      </c>
      <c r="D190" s="1" t="s">
        <v>18</v>
      </c>
      <c r="E190" s="1" t="s">
        <v>19</v>
      </c>
      <c r="F190" s="1" t="s">
        <v>20</v>
      </c>
      <c r="G190" s="1" t="s">
        <v>21</v>
      </c>
      <c r="H190" s="1" t="s">
        <v>22</v>
      </c>
      <c r="K190" s="1" t="s">
        <v>26</v>
      </c>
      <c r="L190" s="2">
        <v>0.08</v>
      </c>
      <c r="M190" s="2">
        <v>897150.6</v>
      </c>
      <c r="N190" s="2">
        <v>6245515.4000000004</v>
      </c>
      <c r="O190" s="2">
        <v>897140.7</v>
      </c>
      <c r="P190" s="2">
        <v>6245437.7999999998</v>
      </c>
      <c r="Q190">
        <f>VLOOKUP(M190*100&amp;"_"&amp;N190*100,noeuds!$A$2:$B$295,2,FALSE)</f>
        <v>109</v>
      </c>
      <c r="R190">
        <f>VLOOKUP(O190*100&amp;"_"&amp;P190*100,noeuds!$A$2:$B$295,2,FALSE)</f>
        <v>80</v>
      </c>
      <c r="S190" s="2">
        <v>1</v>
      </c>
      <c r="T190" s="2">
        <v>50</v>
      </c>
      <c r="U190" s="2"/>
      <c r="V190" s="2">
        <f>L190/T190*3600</f>
        <v>5.7600000000000007</v>
      </c>
      <c r="X190" t="str">
        <f>IF(H190&lt;&gt;"Sens inverse","&lt;edge from="""&amp;Q190&amp;""" id="""&amp;A190&amp;""" to="""&amp;R190&amp;""" numLanes="""&amp;S190&amp;""" speed="""&amp;T190&amp;""" /&gt;","&lt;edge from="""&amp;R190&amp;""" id="""&amp;A190&amp;""" to="""&amp;Q190&amp;""" numLanes="""&amp;S190&amp;""" speed="""&amp;T190&amp;""" /&gt;")</f>
        <v>&lt;edge from="109" id="256238" to="80" numLanes="1" speed="50" /&gt;</v>
      </c>
      <c r="Y190" t="str">
        <f t="shared" si="4"/>
        <v>&lt;edge from="80" id="1256238" to="109" numLanes="1" speed="50" /&gt;</v>
      </c>
    </row>
    <row r="191" spans="1:25" x14ac:dyDescent="0.25">
      <c r="A191" s="1">
        <v>363470</v>
      </c>
      <c r="B191" s="1" t="s">
        <v>25</v>
      </c>
      <c r="C191" s="1" t="s">
        <v>17</v>
      </c>
      <c r="D191" s="1" t="s">
        <v>39</v>
      </c>
      <c r="E191" s="1" t="s">
        <v>19</v>
      </c>
      <c r="F191" s="1" t="s">
        <v>20</v>
      </c>
      <c r="G191" s="1" t="s">
        <v>21</v>
      </c>
      <c r="H191" s="1" t="s">
        <v>22</v>
      </c>
      <c r="J191" s="1" t="s">
        <v>36</v>
      </c>
      <c r="K191" s="1" t="s">
        <v>24</v>
      </c>
      <c r="L191" s="2">
        <v>0.77</v>
      </c>
      <c r="M191" s="2">
        <v>904883.1</v>
      </c>
      <c r="N191" s="2">
        <v>6246489.2000000002</v>
      </c>
      <c r="O191" s="2">
        <v>904142.5</v>
      </c>
      <c r="P191" s="2">
        <v>6246329.9000000004</v>
      </c>
      <c r="Q191">
        <f>VLOOKUP(M191*100&amp;"_"&amp;N191*100,noeuds!$A$2:$B$295,2,FALSE)</f>
        <v>159</v>
      </c>
      <c r="R191">
        <f>VLOOKUP(O191*100&amp;"_"&amp;P191*100,noeuds!$A$2:$B$295,2,FALSE)</f>
        <v>37</v>
      </c>
      <c r="S191" s="2">
        <v>1</v>
      </c>
      <c r="T191" s="2">
        <v>50</v>
      </c>
      <c r="U191" s="4">
        <v>0.28000000000000003</v>
      </c>
      <c r="V191" s="2">
        <f>L191/T191*3600</f>
        <v>55.440000000000005</v>
      </c>
      <c r="X191" t="str">
        <f>IF(H191&lt;&gt;"Sens inverse","&lt;edge from="""&amp;Q191&amp;""" id="""&amp;A191&amp;""" to="""&amp;R191&amp;""" numLanes="""&amp;S191&amp;""" speed="""&amp;T191&amp;""" /&gt;","&lt;edge from="""&amp;R191&amp;""" id="""&amp;A191&amp;""" to="""&amp;Q191&amp;""" numLanes="""&amp;S191&amp;""" speed="""&amp;T191&amp;""" /&gt;")</f>
        <v>&lt;edge from="159" id="363470" to="37" numLanes="1" speed="50" /&gt;</v>
      </c>
      <c r="Y191" t="str">
        <f t="shared" si="4"/>
        <v>&lt;edge from="37" id="1363470" to="159" numLanes="1" speed="50" /&gt;</v>
      </c>
    </row>
    <row r="192" spans="1:25" hidden="1" x14ac:dyDescent="0.25">
      <c r="A192" s="1">
        <v>667927</v>
      </c>
      <c r="B192" s="1" t="s">
        <v>25</v>
      </c>
      <c r="C192" s="1" t="s">
        <v>17</v>
      </c>
      <c r="D192" s="1" t="s">
        <v>18</v>
      </c>
      <c r="E192" s="1" t="s">
        <v>19</v>
      </c>
      <c r="F192" s="1" t="s">
        <v>20</v>
      </c>
      <c r="G192" s="1" t="s">
        <v>21</v>
      </c>
      <c r="H192" s="1" t="s">
        <v>22</v>
      </c>
      <c r="J192" s="1" t="s">
        <v>42</v>
      </c>
      <c r="K192" s="1" t="s">
        <v>43</v>
      </c>
      <c r="L192" s="2">
        <v>0.17</v>
      </c>
      <c r="M192" s="2">
        <v>904857.1</v>
      </c>
      <c r="N192" s="2">
        <v>6245752</v>
      </c>
      <c r="O192" s="2">
        <v>904691</v>
      </c>
      <c r="P192" s="2">
        <v>6245723.7000000002</v>
      </c>
      <c r="Q192">
        <f>VLOOKUP(M192*100&amp;"_"&amp;N192*100,noeuds!$A$2:$B$295,2,FALSE)</f>
        <v>160</v>
      </c>
      <c r="R192">
        <f>VLOOKUP(O192*100&amp;"_"&amp;P192*100,noeuds!$A$2:$B$295,2,FALSE)</f>
        <v>219</v>
      </c>
      <c r="S192" s="2">
        <v>1</v>
      </c>
      <c r="T192" s="2">
        <v>50</v>
      </c>
      <c r="U192" s="2"/>
      <c r="V192" s="2">
        <f>L192/T192*3600</f>
        <v>12.24</v>
      </c>
      <c r="X192" t="str">
        <f>IF(H192&lt;&gt;"Sens inverse","&lt;edge from="""&amp;Q192&amp;""" id="""&amp;A192&amp;""" to="""&amp;R192&amp;""" numLanes="""&amp;S192&amp;""" speed="""&amp;T192&amp;""" /&gt;","&lt;edge from="""&amp;R192&amp;""" id="""&amp;A192&amp;""" to="""&amp;Q192&amp;""" numLanes="""&amp;S192&amp;""" speed="""&amp;T192&amp;""" /&gt;")</f>
        <v>&lt;edge from="160" id="667927" to="219" numLanes="1" speed="50" /&gt;</v>
      </c>
      <c r="Y192" t="str">
        <f t="shared" si="4"/>
        <v>&lt;edge from="219" id="1667927" to="160" numLanes="1" speed="50" /&gt;</v>
      </c>
    </row>
    <row r="193" spans="1:25" hidden="1" x14ac:dyDescent="0.25">
      <c r="A193" s="1">
        <v>647808</v>
      </c>
      <c r="B193" s="1" t="s">
        <v>27</v>
      </c>
      <c r="C193" s="1" t="s">
        <v>31</v>
      </c>
      <c r="D193" s="1" t="s">
        <v>26</v>
      </c>
      <c r="E193" s="1" t="s">
        <v>19</v>
      </c>
      <c r="F193" s="1" t="s">
        <v>20</v>
      </c>
      <c r="G193" s="1" t="s">
        <v>28</v>
      </c>
      <c r="H193" s="1" t="s">
        <v>22</v>
      </c>
      <c r="J193" s="1" t="s">
        <v>44</v>
      </c>
      <c r="K193" s="1" t="s">
        <v>24</v>
      </c>
      <c r="L193" s="2">
        <v>0.17</v>
      </c>
      <c r="M193" s="2">
        <v>901583.8</v>
      </c>
      <c r="N193" s="2">
        <v>6247040.5999999996</v>
      </c>
      <c r="O193" s="2">
        <v>901468.7</v>
      </c>
      <c r="P193" s="2">
        <v>6247171.0999999996</v>
      </c>
      <c r="Q193">
        <f>VLOOKUP(M193*100&amp;"_"&amp;N193*100,noeuds!$A$2:$B$295,2,FALSE)</f>
        <v>161</v>
      </c>
      <c r="R193">
        <f>VLOOKUP(O193*100&amp;"_"&amp;P193*100,noeuds!$A$2:$B$295,2,FALSE)</f>
        <v>271</v>
      </c>
      <c r="S193" s="2">
        <v>2</v>
      </c>
      <c r="T193" s="2">
        <v>50</v>
      </c>
      <c r="U193" s="2"/>
      <c r="V193" s="2">
        <f>L193/T193*3600</f>
        <v>12.24</v>
      </c>
      <c r="X193" t="str">
        <f>IF(H193&lt;&gt;"Sens inverse","&lt;edge from="""&amp;Q193&amp;""" id="""&amp;A193&amp;""" to="""&amp;R193&amp;""" numLanes="""&amp;S193&amp;""" speed="""&amp;T193&amp;""" /&gt;","&lt;edge from="""&amp;R193&amp;""" id="""&amp;A193&amp;""" to="""&amp;Q193&amp;""" numLanes="""&amp;S193&amp;""" speed="""&amp;T193&amp;""" /&gt;")</f>
        <v>&lt;edge from="161" id="647808" to="271" numLanes="2" speed="50" /&gt;</v>
      </c>
      <c r="Y193" t="str">
        <f t="shared" si="4"/>
        <v>&lt;edge from="271" id="1647808" to="161" numLanes="2" speed="50" /&gt;</v>
      </c>
    </row>
    <row r="194" spans="1:25" hidden="1" x14ac:dyDescent="0.25">
      <c r="A194" s="1">
        <v>83148</v>
      </c>
      <c r="B194" s="1" t="s">
        <v>25</v>
      </c>
      <c r="C194" s="1" t="s">
        <v>17</v>
      </c>
      <c r="D194" s="1" t="s">
        <v>18</v>
      </c>
      <c r="E194" s="1" t="s">
        <v>19</v>
      </c>
      <c r="F194" s="1" t="s">
        <v>20</v>
      </c>
      <c r="G194" s="1" t="s">
        <v>21</v>
      </c>
      <c r="H194" s="1" t="s">
        <v>22</v>
      </c>
      <c r="K194" s="1" t="s">
        <v>26</v>
      </c>
      <c r="L194" s="2">
        <v>0.1</v>
      </c>
      <c r="M194" s="2">
        <v>895976.5</v>
      </c>
      <c r="N194" s="2">
        <v>6245206.2000000002</v>
      </c>
      <c r="O194" s="2">
        <v>895880.9</v>
      </c>
      <c r="P194" s="2">
        <v>6245194.2000000002</v>
      </c>
      <c r="Q194">
        <f>VLOOKUP(M194*100&amp;"_"&amp;N194*100,noeuds!$A$2:$B$295,2,FALSE)</f>
        <v>162</v>
      </c>
      <c r="R194">
        <f>VLOOKUP(O194*100&amp;"_"&amp;P194*100,noeuds!$A$2:$B$295,2,FALSE)</f>
        <v>281</v>
      </c>
      <c r="S194" s="2">
        <v>1</v>
      </c>
      <c r="T194" s="2">
        <v>50</v>
      </c>
      <c r="U194" s="2"/>
      <c r="V194" s="2">
        <f>L194/T194*3600</f>
        <v>7.2</v>
      </c>
      <c r="X194" t="str">
        <f>IF(H194&lt;&gt;"Sens inverse","&lt;edge from="""&amp;Q194&amp;""" id="""&amp;A194&amp;""" to="""&amp;R194&amp;""" numLanes="""&amp;S194&amp;""" speed="""&amp;T194&amp;""" /&gt;","&lt;edge from="""&amp;R194&amp;""" id="""&amp;A194&amp;""" to="""&amp;Q194&amp;""" numLanes="""&amp;S194&amp;""" speed="""&amp;T194&amp;""" /&gt;")</f>
        <v>&lt;edge from="162" id="83148" to="281" numLanes="1" speed="50" /&gt;</v>
      </c>
      <c r="Y194" t="str">
        <f t="shared" si="4"/>
        <v>&lt;edge from="281" id="1083148" to="162" numLanes="1" speed="50" /&gt;</v>
      </c>
    </row>
    <row r="195" spans="1:25" x14ac:dyDescent="0.25">
      <c r="A195" s="1">
        <v>677960</v>
      </c>
      <c r="B195" s="1" t="s">
        <v>27</v>
      </c>
      <c r="C195" s="1" t="s">
        <v>17</v>
      </c>
      <c r="D195" s="1" t="s">
        <v>35</v>
      </c>
      <c r="E195" s="1" t="s">
        <v>19</v>
      </c>
      <c r="F195" s="1" t="s">
        <v>20</v>
      </c>
      <c r="G195" s="1" t="s">
        <v>28</v>
      </c>
      <c r="H195" s="1" t="s">
        <v>22</v>
      </c>
      <c r="J195" s="1" t="s">
        <v>36</v>
      </c>
      <c r="K195" s="1" t="s">
        <v>24</v>
      </c>
      <c r="L195" s="2">
        <v>0.1</v>
      </c>
      <c r="M195" s="2">
        <v>902405.2</v>
      </c>
      <c r="N195" s="2">
        <v>6246650.5999999996</v>
      </c>
      <c r="O195" s="2">
        <v>902505.5</v>
      </c>
      <c r="P195" s="2">
        <v>6246621.7999999998</v>
      </c>
      <c r="Q195">
        <f>VLOOKUP(M195*100&amp;"_"&amp;N195*100,noeuds!$A$2:$B$295,2,FALSE)</f>
        <v>163</v>
      </c>
      <c r="R195">
        <f>VLOOKUP(O195*100&amp;"_"&amp;P195*100,noeuds!$A$2:$B$295,2,FALSE)</f>
        <v>170</v>
      </c>
      <c r="S195" s="2">
        <v>1</v>
      </c>
      <c r="T195" s="2">
        <v>50</v>
      </c>
      <c r="U195" s="4">
        <v>0.28000000000000003</v>
      </c>
      <c r="V195" s="2">
        <f>L195/T195*3600</f>
        <v>7.2</v>
      </c>
      <c r="X195" t="str">
        <f>IF(H195&lt;&gt;"Sens inverse","&lt;edge from="""&amp;Q195&amp;""" id="""&amp;A195&amp;""" to="""&amp;R195&amp;""" numLanes="""&amp;S195&amp;""" speed="""&amp;T195&amp;""" /&gt;","&lt;edge from="""&amp;R195&amp;""" id="""&amp;A195&amp;""" to="""&amp;Q195&amp;""" numLanes="""&amp;S195&amp;""" speed="""&amp;T195&amp;""" /&gt;")</f>
        <v>&lt;edge from="163" id="677960" to="170" numLanes="1" speed="50" /&gt;</v>
      </c>
      <c r="Y195" t="str">
        <f t="shared" ref="Y195:Y258" si="5">IF(H195="Double Sens","&lt;edge from="""&amp;R195&amp;""" id="""&amp;1000000+A195&amp;""" to="""&amp;Q195&amp;""" numLanes="""&amp;S195&amp;""" speed="""&amp;T195&amp;""" /&gt;","")</f>
        <v>&lt;edge from="170" id="1677960" to="163" numLanes="1" speed="50" /&gt;</v>
      </c>
    </row>
    <row r="196" spans="1:25" hidden="1" x14ac:dyDescent="0.25">
      <c r="A196" s="1">
        <v>740436</v>
      </c>
      <c r="B196" s="1" t="s">
        <v>25</v>
      </c>
      <c r="C196" s="1" t="s">
        <v>17</v>
      </c>
      <c r="D196" s="1" t="s">
        <v>18</v>
      </c>
      <c r="E196" s="1" t="s">
        <v>19</v>
      </c>
      <c r="F196" s="1" t="s">
        <v>20</v>
      </c>
      <c r="G196" s="1" t="s">
        <v>21</v>
      </c>
      <c r="H196" s="1" t="s">
        <v>22</v>
      </c>
      <c r="J196" s="1" t="s">
        <v>40</v>
      </c>
      <c r="K196" s="1" t="s">
        <v>24</v>
      </c>
      <c r="L196" s="2">
        <v>0.21</v>
      </c>
      <c r="M196" s="2">
        <v>899933.6</v>
      </c>
      <c r="N196" s="2">
        <v>6246364.2000000002</v>
      </c>
      <c r="O196" s="2">
        <v>900121.7</v>
      </c>
      <c r="P196" s="2">
        <v>6246279.0999999996</v>
      </c>
      <c r="Q196">
        <f>VLOOKUP(M196*100&amp;"_"&amp;N196*100,noeuds!$A$2:$B$295,2,FALSE)</f>
        <v>138</v>
      </c>
      <c r="R196">
        <f>VLOOKUP(O196*100&amp;"_"&amp;P196*100,noeuds!$A$2:$B$295,2,FALSE)</f>
        <v>85</v>
      </c>
      <c r="S196" s="2">
        <v>1</v>
      </c>
      <c r="T196" s="2">
        <v>50</v>
      </c>
      <c r="U196" s="2"/>
      <c r="V196" s="2">
        <f>L196/T196*3600</f>
        <v>15.12</v>
      </c>
      <c r="X196" t="str">
        <f>IF(H196&lt;&gt;"Sens inverse","&lt;edge from="""&amp;Q196&amp;""" id="""&amp;A196&amp;""" to="""&amp;R196&amp;""" numLanes="""&amp;S196&amp;""" speed="""&amp;T196&amp;""" /&gt;","&lt;edge from="""&amp;R196&amp;""" id="""&amp;A196&amp;""" to="""&amp;Q196&amp;""" numLanes="""&amp;S196&amp;""" speed="""&amp;T196&amp;""" /&gt;")</f>
        <v>&lt;edge from="138" id="740436" to="85" numLanes="1" speed="50" /&gt;</v>
      </c>
      <c r="Y196" t="str">
        <f t="shared" si="5"/>
        <v>&lt;edge from="85" id="1740436" to="138" numLanes="1" speed="50" /&gt;</v>
      </c>
    </row>
    <row r="197" spans="1:25" hidden="1" x14ac:dyDescent="0.25">
      <c r="A197" s="1">
        <v>460841</v>
      </c>
      <c r="B197" s="1" t="s">
        <v>25</v>
      </c>
      <c r="C197" s="1" t="s">
        <v>17</v>
      </c>
      <c r="D197" s="1" t="s">
        <v>18</v>
      </c>
      <c r="E197" s="1" t="s">
        <v>19</v>
      </c>
      <c r="F197" s="1" t="s">
        <v>20</v>
      </c>
      <c r="G197" s="1" t="s">
        <v>21</v>
      </c>
      <c r="H197" s="1" t="s">
        <v>22</v>
      </c>
      <c r="K197" s="1" t="s">
        <v>26</v>
      </c>
      <c r="L197" s="2">
        <v>0.41</v>
      </c>
      <c r="M197" s="2">
        <v>894503.4</v>
      </c>
      <c r="N197" s="2">
        <v>6245225.4000000004</v>
      </c>
      <c r="O197" s="2">
        <v>894834.2</v>
      </c>
      <c r="P197" s="2">
        <v>6244986.4000000004</v>
      </c>
      <c r="Q197">
        <f>VLOOKUP(M197*100&amp;"_"&amp;N197*100,noeuds!$A$2:$B$295,2,FALSE)</f>
        <v>164</v>
      </c>
      <c r="R197">
        <f>VLOOKUP(O197*100&amp;"_"&amp;P197*100,noeuds!$A$2:$B$295,2,FALSE)</f>
        <v>193</v>
      </c>
      <c r="S197" s="2">
        <v>1</v>
      </c>
      <c r="T197" s="2">
        <v>50</v>
      </c>
      <c r="U197" s="2"/>
      <c r="V197" s="2">
        <f>L197/T197*3600</f>
        <v>29.519999999999996</v>
      </c>
      <c r="X197" t="str">
        <f>IF(H197&lt;&gt;"Sens inverse","&lt;edge from="""&amp;Q197&amp;""" id="""&amp;A197&amp;""" to="""&amp;R197&amp;""" numLanes="""&amp;S197&amp;""" speed="""&amp;T197&amp;""" /&gt;","&lt;edge from="""&amp;R197&amp;""" id="""&amp;A197&amp;""" to="""&amp;Q197&amp;""" numLanes="""&amp;S197&amp;""" speed="""&amp;T197&amp;""" /&gt;")</f>
        <v>&lt;edge from="164" id="460841" to="193" numLanes="1" speed="50" /&gt;</v>
      </c>
      <c r="Y197" t="str">
        <f t="shared" si="5"/>
        <v>&lt;edge from="193" id="1460841" to="164" numLanes="1" speed="50" /&gt;</v>
      </c>
    </row>
    <row r="198" spans="1:25" hidden="1" x14ac:dyDescent="0.25">
      <c r="A198" s="1">
        <v>556453</v>
      </c>
      <c r="B198" s="1" t="s">
        <v>25</v>
      </c>
      <c r="C198" s="1" t="s">
        <v>17</v>
      </c>
      <c r="D198" s="1" t="s">
        <v>18</v>
      </c>
      <c r="E198" s="1" t="s">
        <v>19</v>
      </c>
      <c r="F198" s="1" t="s">
        <v>20</v>
      </c>
      <c r="G198" s="1" t="s">
        <v>21</v>
      </c>
      <c r="H198" s="1" t="s">
        <v>22</v>
      </c>
      <c r="K198" s="1" t="s">
        <v>26</v>
      </c>
      <c r="L198" s="2">
        <v>0.05</v>
      </c>
      <c r="M198" s="2">
        <v>896950.5</v>
      </c>
      <c r="N198" s="2">
        <v>6246452.7000000002</v>
      </c>
      <c r="O198" s="2">
        <v>897000.2</v>
      </c>
      <c r="P198" s="2">
        <v>6246432.2999999998</v>
      </c>
      <c r="Q198">
        <f>VLOOKUP(M198*100&amp;"_"&amp;N198*100,noeuds!$A$2:$B$295,2,FALSE)</f>
        <v>165</v>
      </c>
      <c r="R198">
        <f>VLOOKUP(O198*100&amp;"_"&amp;P198*100,noeuds!$A$2:$B$295,2,FALSE)</f>
        <v>212</v>
      </c>
      <c r="S198" s="2">
        <v>1</v>
      </c>
      <c r="T198" s="2">
        <v>50</v>
      </c>
      <c r="U198" s="2"/>
      <c r="V198" s="2">
        <f>L198/T198*3600</f>
        <v>3.6</v>
      </c>
      <c r="X198" t="str">
        <f>IF(H198&lt;&gt;"Sens inverse","&lt;edge from="""&amp;Q198&amp;""" id="""&amp;A198&amp;""" to="""&amp;R198&amp;""" numLanes="""&amp;S198&amp;""" speed="""&amp;T198&amp;""" /&gt;","&lt;edge from="""&amp;R198&amp;""" id="""&amp;A198&amp;""" to="""&amp;Q198&amp;""" numLanes="""&amp;S198&amp;""" speed="""&amp;T198&amp;""" /&gt;")</f>
        <v>&lt;edge from="165" id="556453" to="212" numLanes="1" speed="50" /&gt;</v>
      </c>
      <c r="Y198" t="str">
        <f t="shared" si="5"/>
        <v>&lt;edge from="212" id="1556453" to="165" numLanes="1" speed="50" /&gt;</v>
      </c>
    </row>
    <row r="199" spans="1:25" hidden="1" x14ac:dyDescent="0.25">
      <c r="A199" s="1">
        <v>379090</v>
      </c>
      <c r="B199" s="1" t="s">
        <v>16</v>
      </c>
      <c r="C199" s="1" t="s">
        <v>17</v>
      </c>
      <c r="D199" s="1" t="s">
        <v>18</v>
      </c>
      <c r="E199" s="1" t="s">
        <v>19</v>
      </c>
      <c r="F199" s="1" t="s">
        <v>20</v>
      </c>
      <c r="G199" s="1" t="s">
        <v>21</v>
      </c>
      <c r="H199" s="1" t="s">
        <v>22</v>
      </c>
      <c r="J199" s="1" t="s">
        <v>41</v>
      </c>
      <c r="K199" s="1" t="s">
        <v>24</v>
      </c>
      <c r="L199" s="2">
        <v>0.65</v>
      </c>
      <c r="M199" s="2">
        <v>907383.1</v>
      </c>
      <c r="N199" s="2">
        <v>6248521.0999999996</v>
      </c>
      <c r="O199" s="2">
        <v>907795.2</v>
      </c>
      <c r="P199" s="2">
        <v>6248084.7000000002</v>
      </c>
      <c r="Q199">
        <f>VLOOKUP(M199*100&amp;"_"&amp;N199*100,noeuds!$A$2:$B$295,2,FALSE)</f>
        <v>166</v>
      </c>
      <c r="R199">
        <f>VLOOKUP(O199*100&amp;"_"&amp;P199*100,noeuds!$A$2:$B$295,2,FALSE)</f>
        <v>233</v>
      </c>
      <c r="S199" s="2">
        <v>1</v>
      </c>
      <c r="T199" s="2">
        <v>40</v>
      </c>
      <c r="U199" s="2"/>
      <c r="V199" s="2">
        <f>L199/T199*3600</f>
        <v>58.5</v>
      </c>
      <c r="X199" t="str">
        <f>IF(H199&lt;&gt;"Sens inverse","&lt;edge from="""&amp;Q199&amp;""" id="""&amp;A199&amp;""" to="""&amp;R199&amp;""" numLanes="""&amp;S199&amp;""" speed="""&amp;T199&amp;""" /&gt;","&lt;edge from="""&amp;R199&amp;""" id="""&amp;A199&amp;""" to="""&amp;Q199&amp;""" numLanes="""&amp;S199&amp;""" speed="""&amp;T199&amp;""" /&gt;")</f>
        <v>&lt;edge from="166" id="379090" to="233" numLanes="1" speed="40" /&gt;</v>
      </c>
      <c r="Y199" t="str">
        <f t="shared" si="5"/>
        <v>&lt;edge from="233" id="1379090" to="166" numLanes="1" speed="40" /&gt;</v>
      </c>
    </row>
    <row r="200" spans="1:25" hidden="1" x14ac:dyDescent="0.25">
      <c r="A200" s="1">
        <v>300892</v>
      </c>
      <c r="B200" s="1" t="s">
        <v>25</v>
      </c>
      <c r="C200" s="1" t="s">
        <v>17</v>
      </c>
      <c r="D200" s="1" t="s">
        <v>18</v>
      </c>
      <c r="E200" s="1" t="s">
        <v>19</v>
      </c>
      <c r="F200" s="1" t="s">
        <v>20</v>
      </c>
      <c r="G200" s="1" t="s">
        <v>21</v>
      </c>
      <c r="H200" s="1" t="s">
        <v>22</v>
      </c>
      <c r="K200" s="1" t="s">
        <v>26</v>
      </c>
      <c r="L200" s="2">
        <v>0.14000000000000001</v>
      </c>
      <c r="M200" s="2">
        <v>894921</v>
      </c>
      <c r="N200" s="2">
        <v>6245689.7000000002</v>
      </c>
      <c r="O200" s="2">
        <v>894778.9</v>
      </c>
      <c r="P200" s="2">
        <v>6245667.5</v>
      </c>
      <c r="Q200">
        <f>VLOOKUP(M200*100&amp;"_"&amp;N200*100,noeuds!$A$2:$B$295,2,FALSE)</f>
        <v>167</v>
      </c>
      <c r="R200">
        <f>VLOOKUP(O200*100&amp;"_"&amp;P200*100,noeuds!$A$2:$B$295,2,FALSE)</f>
        <v>86</v>
      </c>
      <c r="S200" s="2">
        <v>1</v>
      </c>
      <c r="T200" s="2">
        <v>50</v>
      </c>
      <c r="U200" s="2"/>
      <c r="V200" s="2">
        <f>L200/T200*3600</f>
        <v>10.080000000000002</v>
      </c>
      <c r="X200" t="str">
        <f>IF(H200&lt;&gt;"Sens inverse","&lt;edge from="""&amp;Q200&amp;""" id="""&amp;A200&amp;""" to="""&amp;R200&amp;""" numLanes="""&amp;S200&amp;""" speed="""&amp;T200&amp;""" /&gt;","&lt;edge from="""&amp;R200&amp;""" id="""&amp;A200&amp;""" to="""&amp;Q200&amp;""" numLanes="""&amp;S200&amp;""" speed="""&amp;T200&amp;""" /&gt;")</f>
        <v>&lt;edge from="167" id="300892" to="86" numLanes="1" speed="50" /&gt;</v>
      </c>
      <c r="Y200" t="str">
        <f t="shared" si="5"/>
        <v>&lt;edge from="86" id="1300892" to="167" numLanes="1" speed="50" /&gt;</v>
      </c>
    </row>
    <row r="201" spans="1:25" hidden="1" x14ac:dyDescent="0.25">
      <c r="A201" s="1">
        <v>648595</v>
      </c>
      <c r="B201" s="1" t="s">
        <v>16</v>
      </c>
      <c r="C201" s="1" t="s">
        <v>17</v>
      </c>
      <c r="D201" s="1" t="s">
        <v>18</v>
      </c>
      <c r="E201" s="1" t="s">
        <v>19</v>
      </c>
      <c r="F201" s="1" t="s">
        <v>20</v>
      </c>
      <c r="G201" s="1" t="s">
        <v>21</v>
      </c>
      <c r="H201" s="1" t="s">
        <v>22</v>
      </c>
      <c r="K201" s="1" t="s">
        <v>26</v>
      </c>
      <c r="L201" s="2">
        <v>0.51</v>
      </c>
      <c r="M201" s="2">
        <v>897065</v>
      </c>
      <c r="N201" s="2">
        <v>6247127.2999999998</v>
      </c>
      <c r="O201" s="2">
        <v>897310.5</v>
      </c>
      <c r="P201" s="2">
        <v>6247502.2999999998</v>
      </c>
      <c r="Q201">
        <f>VLOOKUP(M201*100&amp;"_"&amp;N201*100,noeuds!$A$2:$B$295,2,FALSE)</f>
        <v>168</v>
      </c>
      <c r="R201">
        <f>VLOOKUP(O201*100&amp;"_"&amp;P201*100,noeuds!$A$2:$B$295,2,FALSE)</f>
        <v>284</v>
      </c>
      <c r="S201" s="2">
        <v>1</v>
      </c>
      <c r="T201" s="2">
        <v>40</v>
      </c>
      <c r="U201" s="2"/>
      <c r="V201" s="2">
        <f>L201/T201*3600</f>
        <v>45.900000000000006</v>
      </c>
      <c r="X201" t="str">
        <f>IF(H201&lt;&gt;"Sens inverse","&lt;edge from="""&amp;Q201&amp;""" id="""&amp;A201&amp;""" to="""&amp;R201&amp;""" numLanes="""&amp;S201&amp;""" speed="""&amp;T201&amp;""" /&gt;","&lt;edge from="""&amp;R201&amp;""" id="""&amp;A201&amp;""" to="""&amp;Q201&amp;""" numLanes="""&amp;S201&amp;""" speed="""&amp;T201&amp;""" /&gt;")</f>
        <v>&lt;edge from="168" id="648595" to="284" numLanes="1" speed="40" /&gt;</v>
      </c>
      <c r="Y201" t="str">
        <f t="shared" si="5"/>
        <v>&lt;edge from="284" id="1648595" to="168" numLanes="1" speed="40" /&gt;</v>
      </c>
    </row>
    <row r="202" spans="1:25" hidden="1" x14ac:dyDescent="0.25">
      <c r="A202" s="1">
        <v>319145</v>
      </c>
      <c r="B202" s="1" t="s">
        <v>30</v>
      </c>
      <c r="C202" s="1" t="s">
        <v>31</v>
      </c>
      <c r="D202" s="1" t="s">
        <v>26</v>
      </c>
      <c r="E202" s="1" t="s">
        <v>19</v>
      </c>
      <c r="F202" s="1" t="s">
        <v>20</v>
      </c>
      <c r="G202" s="1" t="s">
        <v>28</v>
      </c>
      <c r="H202" s="1" t="s">
        <v>22</v>
      </c>
      <c r="J202" s="1" t="s">
        <v>32</v>
      </c>
      <c r="K202" s="1" t="s">
        <v>33</v>
      </c>
      <c r="L202" s="2">
        <v>0.42</v>
      </c>
      <c r="M202" s="2">
        <v>901335.1</v>
      </c>
      <c r="N202" s="2">
        <v>6246821.9000000004</v>
      </c>
      <c r="O202" s="2">
        <v>900928</v>
      </c>
      <c r="P202" s="2">
        <v>6246918</v>
      </c>
      <c r="Q202">
        <f>VLOOKUP(M202*100&amp;"_"&amp;N202*100,noeuds!$A$2:$B$295,2,FALSE)</f>
        <v>121</v>
      </c>
      <c r="R202">
        <f>VLOOKUP(O202*100&amp;"_"&amp;P202*100,noeuds!$A$2:$B$295,2,FALSE)</f>
        <v>199</v>
      </c>
      <c r="S202" s="2">
        <v>3</v>
      </c>
      <c r="T202" s="2">
        <v>90</v>
      </c>
      <c r="U202" s="2">
        <v>1.67</v>
      </c>
      <c r="V202" s="2">
        <f>L202/T202*3600</f>
        <v>16.799999999999997</v>
      </c>
      <c r="X202" t="str">
        <f>IF(H202&lt;&gt;"Sens inverse","&lt;edge from="""&amp;Q202&amp;""" id="""&amp;A202&amp;""" to="""&amp;R202&amp;""" numLanes="""&amp;S202&amp;""" speed="""&amp;T202&amp;""" /&gt;","&lt;edge from="""&amp;R202&amp;""" id="""&amp;A202&amp;""" to="""&amp;Q202&amp;""" numLanes="""&amp;S202&amp;""" speed="""&amp;T202&amp;""" /&gt;")</f>
        <v>&lt;edge from="121" id="319145" to="199" numLanes="3" speed="90" /&gt;</v>
      </c>
      <c r="Y202" t="str">
        <f t="shared" si="5"/>
        <v>&lt;edge from="199" id="1319145" to="121" numLanes="3" speed="90" /&gt;</v>
      </c>
    </row>
    <row r="203" spans="1:25" hidden="1" x14ac:dyDescent="0.25">
      <c r="A203" s="1">
        <v>525276</v>
      </c>
      <c r="B203" s="1" t="s">
        <v>16</v>
      </c>
      <c r="C203" s="1" t="s">
        <v>17</v>
      </c>
      <c r="D203" s="1" t="s">
        <v>18</v>
      </c>
      <c r="E203" s="1" t="s">
        <v>19</v>
      </c>
      <c r="F203" s="1" t="s">
        <v>20</v>
      </c>
      <c r="G203" s="1" t="s">
        <v>21</v>
      </c>
      <c r="H203" s="1" t="s">
        <v>22</v>
      </c>
      <c r="J203" s="1" t="s">
        <v>23</v>
      </c>
      <c r="K203" s="1" t="s">
        <v>24</v>
      </c>
      <c r="L203" s="2">
        <v>0.24</v>
      </c>
      <c r="M203" s="2">
        <v>901884.1</v>
      </c>
      <c r="N203" s="2">
        <v>6247270.4000000004</v>
      </c>
      <c r="O203" s="2">
        <v>901664.1</v>
      </c>
      <c r="P203" s="2">
        <v>6247361.2000000002</v>
      </c>
      <c r="Q203">
        <f>VLOOKUP(M203*100&amp;"_"&amp;N203*100,noeuds!$A$2:$B$295,2,FALSE)</f>
        <v>1</v>
      </c>
      <c r="R203">
        <f>VLOOKUP(O203*100&amp;"_"&amp;P203*100,noeuds!$A$2:$B$295,2,FALSE)</f>
        <v>202</v>
      </c>
      <c r="S203" s="2">
        <v>1</v>
      </c>
      <c r="T203" s="2">
        <v>40</v>
      </c>
      <c r="U203" s="2"/>
      <c r="V203" s="2">
        <f>L203/T203*3600</f>
        <v>21.6</v>
      </c>
      <c r="X203" t="str">
        <f>IF(H203&lt;&gt;"Sens inverse","&lt;edge from="""&amp;Q203&amp;""" id="""&amp;A203&amp;""" to="""&amp;R203&amp;""" numLanes="""&amp;S203&amp;""" speed="""&amp;T203&amp;""" /&gt;","&lt;edge from="""&amp;R203&amp;""" id="""&amp;A203&amp;""" to="""&amp;Q203&amp;""" numLanes="""&amp;S203&amp;""" speed="""&amp;T203&amp;""" /&gt;")</f>
        <v>&lt;edge from="1" id="525276" to="202" numLanes="1" speed="40" /&gt;</v>
      </c>
      <c r="Y203" t="str">
        <f t="shared" si="5"/>
        <v>&lt;edge from="202" id="1525276" to="1" numLanes="1" speed="40" /&gt;</v>
      </c>
    </row>
    <row r="204" spans="1:25" x14ac:dyDescent="0.25">
      <c r="A204" s="1">
        <v>746740</v>
      </c>
      <c r="B204" s="1" t="s">
        <v>27</v>
      </c>
      <c r="C204" s="1" t="s">
        <v>17</v>
      </c>
      <c r="D204" s="1" t="s">
        <v>35</v>
      </c>
      <c r="E204" s="1" t="s">
        <v>19</v>
      </c>
      <c r="F204" s="1" t="s">
        <v>20</v>
      </c>
      <c r="G204" s="1" t="s">
        <v>28</v>
      </c>
      <c r="H204" s="1" t="s">
        <v>22</v>
      </c>
      <c r="J204" s="1" t="s">
        <v>36</v>
      </c>
      <c r="K204" s="1" t="s">
        <v>24</v>
      </c>
      <c r="L204" s="2">
        <v>0.24</v>
      </c>
      <c r="M204" s="2">
        <v>902505.5</v>
      </c>
      <c r="N204" s="2">
        <v>6246621.7999999998</v>
      </c>
      <c r="O204" s="2">
        <v>902725.7</v>
      </c>
      <c r="P204" s="2">
        <v>6246536.7999999998</v>
      </c>
      <c r="Q204">
        <f>VLOOKUP(M204*100&amp;"_"&amp;N204*100,noeuds!$A$2:$B$295,2,FALSE)</f>
        <v>170</v>
      </c>
      <c r="R204">
        <f>VLOOKUP(O204*100&amp;"_"&amp;P204*100,noeuds!$A$2:$B$295,2,FALSE)</f>
        <v>125</v>
      </c>
      <c r="S204" s="2">
        <v>1</v>
      </c>
      <c r="T204" s="2">
        <v>50</v>
      </c>
      <c r="U204" s="4">
        <v>0.28000000000000003</v>
      </c>
      <c r="V204" s="2">
        <f>L204/T204*3600</f>
        <v>17.279999999999998</v>
      </c>
      <c r="X204" t="str">
        <f>IF(H204&lt;&gt;"Sens inverse","&lt;edge from="""&amp;Q204&amp;""" id="""&amp;A204&amp;""" to="""&amp;R204&amp;""" numLanes="""&amp;S204&amp;""" speed="""&amp;T204&amp;""" /&gt;","&lt;edge from="""&amp;R204&amp;""" id="""&amp;A204&amp;""" to="""&amp;Q204&amp;""" numLanes="""&amp;S204&amp;""" speed="""&amp;T204&amp;""" /&gt;")</f>
        <v>&lt;edge from="170" id="746740" to="125" numLanes="1" speed="50" /&gt;</v>
      </c>
      <c r="Y204" t="str">
        <f t="shared" si="5"/>
        <v>&lt;edge from="125" id="1746740" to="170" numLanes="1" speed="50" /&gt;</v>
      </c>
    </row>
    <row r="205" spans="1:25" x14ac:dyDescent="0.25">
      <c r="A205" s="1">
        <v>626885</v>
      </c>
      <c r="B205" s="1" t="s">
        <v>25</v>
      </c>
      <c r="C205" s="1" t="s">
        <v>17</v>
      </c>
      <c r="D205" s="1" t="s">
        <v>18</v>
      </c>
      <c r="E205" s="1" t="s">
        <v>19</v>
      </c>
      <c r="F205" s="1" t="s">
        <v>20</v>
      </c>
      <c r="G205" s="1" t="s">
        <v>21</v>
      </c>
      <c r="H205" s="1" t="s">
        <v>22</v>
      </c>
      <c r="J205" s="1" t="s">
        <v>36</v>
      </c>
      <c r="K205" s="1" t="s">
        <v>24</v>
      </c>
      <c r="L205" s="2">
        <v>0.09</v>
      </c>
      <c r="M205" s="2">
        <v>897947.8</v>
      </c>
      <c r="N205" s="2">
        <v>6246487.4000000004</v>
      </c>
      <c r="O205" s="2">
        <v>897952.9</v>
      </c>
      <c r="P205" s="2">
        <v>6246403.0999999996</v>
      </c>
      <c r="Q205">
        <f>VLOOKUP(M205*100&amp;"_"&amp;N205*100,noeuds!$A$2:$B$295,2,FALSE)</f>
        <v>171</v>
      </c>
      <c r="R205">
        <f>VLOOKUP(O205*100&amp;"_"&amp;P205*100,noeuds!$A$2:$B$295,2,FALSE)</f>
        <v>103</v>
      </c>
      <c r="S205" s="2">
        <v>1</v>
      </c>
      <c r="T205" s="2">
        <v>50</v>
      </c>
      <c r="U205" s="4">
        <v>0.28000000000000003</v>
      </c>
      <c r="V205" s="2">
        <f>L205/T205*3600</f>
        <v>6.4799999999999995</v>
      </c>
      <c r="X205" t="str">
        <f>IF(H205&lt;&gt;"Sens inverse","&lt;edge from="""&amp;Q205&amp;""" id="""&amp;A205&amp;""" to="""&amp;R205&amp;""" numLanes="""&amp;S205&amp;""" speed="""&amp;T205&amp;""" /&gt;","&lt;edge from="""&amp;R205&amp;""" id="""&amp;A205&amp;""" to="""&amp;Q205&amp;""" numLanes="""&amp;S205&amp;""" speed="""&amp;T205&amp;""" /&gt;")</f>
        <v>&lt;edge from="171" id="626885" to="103" numLanes="1" speed="50" /&gt;</v>
      </c>
      <c r="Y205" t="str">
        <f t="shared" si="5"/>
        <v>&lt;edge from="103" id="1626885" to="171" numLanes="1" speed="50" /&gt;</v>
      </c>
    </row>
    <row r="206" spans="1:25" hidden="1" x14ac:dyDescent="0.25">
      <c r="A206" s="1">
        <v>749895</v>
      </c>
      <c r="B206" s="1" t="s">
        <v>30</v>
      </c>
      <c r="C206" s="1" t="s">
        <v>31</v>
      </c>
      <c r="D206" s="1" t="s">
        <v>26</v>
      </c>
      <c r="E206" s="1" t="s">
        <v>19</v>
      </c>
      <c r="F206" s="1" t="s">
        <v>20</v>
      </c>
      <c r="G206" s="1" t="s">
        <v>28</v>
      </c>
      <c r="H206" s="1" t="s">
        <v>22</v>
      </c>
      <c r="J206" s="1" t="s">
        <v>32</v>
      </c>
      <c r="K206" s="1" t="s">
        <v>33</v>
      </c>
      <c r="L206" s="2">
        <v>0.11</v>
      </c>
      <c r="M206" s="2">
        <v>901335.1</v>
      </c>
      <c r="N206" s="2">
        <v>6246821.9000000004</v>
      </c>
      <c r="O206" s="2">
        <v>901440.1</v>
      </c>
      <c r="P206" s="2">
        <v>6246796.7999999998</v>
      </c>
      <c r="Q206">
        <f>VLOOKUP(M206*100&amp;"_"&amp;N206*100,noeuds!$A$2:$B$295,2,FALSE)</f>
        <v>121</v>
      </c>
      <c r="R206">
        <f>VLOOKUP(O206*100&amp;"_"&amp;P206*100,noeuds!$A$2:$B$295,2,FALSE)</f>
        <v>267</v>
      </c>
      <c r="S206" s="2">
        <v>3</v>
      </c>
      <c r="T206" s="2">
        <v>90</v>
      </c>
      <c r="U206" s="2">
        <v>1.67</v>
      </c>
      <c r="V206" s="2">
        <f>L206/T206*3600</f>
        <v>4.4000000000000004</v>
      </c>
      <c r="X206" t="str">
        <f>IF(H206&lt;&gt;"Sens inverse","&lt;edge from="""&amp;Q206&amp;""" id="""&amp;A206&amp;""" to="""&amp;R206&amp;""" numLanes="""&amp;S206&amp;""" speed="""&amp;T206&amp;""" /&gt;","&lt;edge from="""&amp;R206&amp;""" id="""&amp;A206&amp;""" to="""&amp;Q206&amp;""" numLanes="""&amp;S206&amp;""" speed="""&amp;T206&amp;""" /&gt;")</f>
        <v>&lt;edge from="121" id="749895" to="267" numLanes="3" speed="90" /&gt;</v>
      </c>
      <c r="Y206" t="str">
        <f t="shared" si="5"/>
        <v>&lt;edge from="267" id="1749895" to="121" numLanes="3" speed="90" /&gt;</v>
      </c>
    </row>
    <row r="207" spans="1:25" hidden="1" x14ac:dyDescent="0.25">
      <c r="A207" s="1">
        <v>41146</v>
      </c>
      <c r="B207" s="1" t="s">
        <v>30</v>
      </c>
      <c r="C207" s="1" t="s">
        <v>31</v>
      </c>
      <c r="D207" s="1" t="s">
        <v>26</v>
      </c>
      <c r="E207" s="1" t="s">
        <v>19</v>
      </c>
      <c r="F207" s="1" t="s">
        <v>20</v>
      </c>
      <c r="G207" s="1" t="s">
        <v>28</v>
      </c>
      <c r="H207" s="1" t="s">
        <v>22</v>
      </c>
      <c r="J207" s="1" t="s">
        <v>32</v>
      </c>
      <c r="K207" s="1" t="s">
        <v>33</v>
      </c>
      <c r="L207" s="2">
        <v>0.26</v>
      </c>
      <c r="M207" s="2">
        <v>901695.9</v>
      </c>
      <c r="N207" s="2">
        <v>6246744.9000000004</v>
      </c>
      <c r="O207" s="2">
        <v>901440.1</v>
      </c>
      <c r="P207" s="2">
        <v>6246796.7999999998</v>
      </c>
      <c r="Q207">
        <f>VLOOKUP(M207*100&amp;"_"&amp;N207*100,noeuds!$A$2:$B$295,2,FALSE)</f>
        <v>21</v>
      </c>
      <c r="R207">
        <f>VLOOKUP(O207*100&amp;"_"&amp;P207*100,noeuds!$A$2:$B$295,2,FALSE)</f>
        <v>267</v>
      </c>
      <c r="S207" s="2">
        <v>3</v>
      </c>
      <c r="T207" s="2">
        <v>90</v>
      </c>
      <c r="U207" s="2">
        <v>1.67</v>
      </c>
      <c r="V207" s="2">
        <f>L207/T207*3600</f>
        <v>10.4</v>
      </c>
      <c r="X207" t="str">
        <f>IF(H207&lt;&gt;"Sens inverse","&lt;edge from="""&amp;Q207&amp;""" id="""&amp;A207&amp;""" to="""&amp;R207&amp;""" numLanes="""&amp;S207&amp;""" speed="""&amp;T207&amp;""" /&gt;","&lt;edge from="""&amp;R207&amp;""" id="""&amp;A207&amp;""" to="""&amp;Q207&amp;""" numLanes="""&amp;S207&amp;""" speed="""&amp;T207&amp;""" /&gt;")</f>
        <v>&lt;edge from="21" id="41146" to="267" numLanes="3" speed="90" /&gt;</v>
      </c>
      <c r="Y207" t="str">
        <f t="shared" si="5"/>
        <v>&lt;edge from="267" id="1041146" to="21" numLanes="3" speed="90" /&gt;</v>
      </c>
    </row>
    <row r="208" spans="1:25" x14ac:dyDescent="0.25">
      <c r="A208" s="1">
        <v>175270</v>
      </c>
      <c r="B208" s="1" t="s">
        <v>25</v>
      </c>
      <c r="C208" s="1" t="s">
        <v>17</v>
      </c>
      <c r="D208" s="1" t="s">
        <v>35</v>
      </c>
      <c r="E208" s="1" t="s">
        <v>19</v>
      </c>
      <c r="F208" s="1" t="s">
        <v>20</v>
      </c>
      <c r="G208" s="1" t="s">
        <v>21</v>
      </c>
      <c r="H208" s="1" t="s">
        <v>22</v>
      </c>
      <c r="J208" s="1" t="s">
        <v>36</v>
      </c>
      <c r="K208" s="1" t="s">
        <v>24</v>
      </c>
      <c r="L208" s="2">
        <v>0.74</v>
      </c>
      <c r="M208" s="2">
        <v>899978.5</v>
      </c>
      <c r="N208" s="2">
        <v>6246607.5</v>
      </c>
      <c r="O208" s="2">
        <v>899294.5</v>
      </c>
      <c r="P208" s="2">
        <v>6246872.0999999996</v>
      </c>
      <c r="Q208">
        <f>VLOOKUP(M208*100&amp;"_"&amp;N208*100,noeuds!$A$2:$B$295,2,FALSE)</f>
        <v>157</v>
      </c>
      <c r="R208">
        <f>VLOOKUP(O208*100&amp;"_"&amp;P208*100,noeuds!$A$2:$B$295,2,FALSE)</f>
        <v>277</v>
      </c>
      <c r="S208" s="2">
        <v>1</v>
      </c>
      <c r="T208" s="2">
        <v>50</v>
      </c>
      <c r="U208" s="4">
        <v>0.28000000000000003</v>
      </c>
      <c r="V208" s="2">
        <f>L208/T208*3600</f>
        <v>53.28</v>
      </c>
      <c r="X208" t="str">
        <f>IF(H208&lt;&gt;"Sens inverse","&lt;edge from="""&amp;Q208&amp;""" id="""&amp;A208&amp;""" to="""&amp;R208&amp;""" numLanes="""&amp;S208&amp;""" speed="""&amp;T208&amp;""" /&gt;","&lt;edge from="""&amp;R208&amp;""" id="""&amp;A208&amp;""" to="""&amp;Q208&amp;""" numLanes="""&amp;S208&amp;""" speed="""&amp;T208&amp;""" /&gt;")</f>
        <v>&lt;edge from="157" id="175270" to="277" numLanes="1" speed="50" /&gt;</v>
      </c>
      <c r="Y208" t="str">
        <f t="shared" si="5"/>
        <v>&lt;edge from="277" id="1175270" to="157" numLanes="1" speed="50" /&gt;</v>
      </c>
    </row>
    <row r="209" spans="1:25" hidden="1" x14ac:dyDescent="0.25">
      <c r="A209" s="1">
        <v>697687</v>
      </c>
      <c r="B209" s="1" t="s">
        <v>27</v>
      </c>
      <c r="C209" s="1" t="s">
        <v>31</v>
      </c>
      <c r="D209" s="1" t="s">
        <v>26</v>
      </c>
      <c r="E209" s="1" t="s">
        <v>19</v>
      </c>
      <c r="F209" s="1" t="s">
        <v>20</v>
      </c>
      <c r="G209" s="1" t="s">
        <v>28</v>
      </c>
      <c r="H209" s="1" t="s">
        <v>22</v>
      </c>
      <c r="K209" s="1" t="s">
        <v>26</v>
      </c>
      <c r="L209" s="2">
        <v>0.26</v>
      </c>
      <c r="M209" s="2">
        <v>894872.7</v>
      </c>
      <c r="N209" s="2">
        <v>6247027.9000000004</v>
      </c>
      <c r="O209" s="2">
        <v>894976.5</v>
      </c>
      <c r="P209" s="2">
        <v>6246791.2000000002</v>
      </c>
      <c r="Q209">
        <f>VLOOKUP(M209*100&amp;"_"&amp;N209*100,noeuds!$A$2:$B$295,2,FALSE)</f>
        <v>174</v>
      </c>
      <c r="R209">
        <f>VLOOKUP(O209*100&amp;"_"&amp;P209*100,noeuds!$A$2:$B$295,2,FALSE)</f>
        <v>30</v>
      </c>
      <c r="S209" s="2">
        <v>2</v>
      </c>
      <c r="T209" s="2">
        <v>50</v>
      </c>
      <c r="U209" s="2"/>
      <c r="V209" s="2">
        <f>L209/T209*3600</f>
        <v>18.72</v>
      </c>
      <c r="X209" t="str">
        <f>IF(H209&lt;&gt;"Sens inverse","&lt;edge from="""&amp;Q209&amp;""" id="""&amp;A209&amp;""" to="""&amp;R209&amp;""" numLanes="""&amp;S209&amp;""" speed="""&amp;T209&amp;""" /&gt;","&lt;edge from="""&amp;R209&amp;""" id="""&amp;A209&amp;""" to="""&amp;Q209&amp;""" numLanes="""&amp;S209&amp;""" speed="""&amp;T209&amp;""" /&gt;")</f>
        <v>&lt;edge from="174" id="697687" to="30" numLanes="2" speed="50" /&gt;</v>
      </c>
      <c r="Y209" t="str">
        <f t="shared" si="5"/>
        <v>&lt;edge from="30" id="1697687" to="174" numLanes="2" speed="50" /&gt;</v>
      </c>
    </row>
    <row r="210" spans="1:25" x14ac:dyDescent="0.25">
      <c r="A210" s="1">
        <v>509232</v>
      </c>
      <c r="B210" s="1" t="s">
        <v>27</v>
      </c>
      <c r="C210" s="1" t="s">
        <v>17</v>
      </c>
      <c r="D210" s="1" t="s">
        <v>39</v>
      </c>
      <c r="E210" s="1" t="s">
        <v>19</v>
      </c>
      <c r="F210" s="1" t="s">
        <v>20</v>
      </c>
      <c r="G210" s="1" t="s">
        <v>28</v>
      </c>
      <c r="H210" s="1" t="s">
        <v>22</v>
      </c>
      <c r="J210" s="1" t="s">
        <v>36</v>
      </c>
      <c r="K210" s="1" t="s">
        <v>24</v>
      </c>
      <c r="L210" s="2">
        <v>0.41</v>
      </c>
      <c r="M210" s="2">
        <v>903731.5</v>
      </c>
      <c r="N210" s="2">
        <v>6246387</v>
      </c>
      <c r="O210" s="2">
        <v>904142.5</v>
      </c>
      <c r="P210" s="2">
        <v>6246329.9000000004</v>
      </c>
      <c r="Q210">
        <f>VLOOKUP(M210*100&amp;"_"&amp;N210*100,noeuds!$A$2:$B$295,2,FALSE)</f>
        <v>6</v>
      </c>
      <c r="R210">
        <f>VLOOKUP(O210*100&amp;"_"&amp;P210*100,noeuds!$A$2:$B$295,2,FALSE)</f>
        <v>37</v>
      </c>
      <c r="S210" s="2">
        <v>1</v>
      </c>
      <c r="T210" s="2">
        <v>50</v>
      </c>
      <c r="U210" s="4">
        <v>0.28000000000000003</v>
      </c>
      <c r="V210" s="2">
        <f>L210/T210*3600</f>
        <v>29.519999999999996</v>
      </c>
      <c r="X210" t="str">
        <f>IF(H210&lt;&gt;"Sens inverse","&lt;edge from="""&amp;Q210&amp;""" id="""&amp;A210&amp;""" to="""&amp;R210&amp;""" numLanes="""&amp;S210&amp;""" speed="""&amp;T210&amp;""" /&gt;","&lt;edge from="""&amp;R210&amp;""" id="""&amp;A210&amp;""" to="""&amp;Q210&amp;""" numLanes="""&amp;S210&amp;""" speed="""&amp;T210&amp;""" /&gt;")</f>
        <v>&lt;edge from="6" id="509232" to="37" numLanes="1" speed="50" /&gt;</v>
      </c>
      <c r="Y210" t="str">
        <f t="shared" si="5"/>
        <v>&lt;edge from="37" id="1509232" to="6" numLanes="1" speed="50" /&gt;</v>
      </c>
    </row>
    <row r="211" spans="1:25" hidden="1" x14ac:dyDescent="0.25">
      <c r="A211" s="1">
        <v>238434</v>
      </c>
      <c r="B211" s="1" t="s">
        <v>16</v>
      </c>
      <c r="C211" s="1" t="s">
        <v>17</v>
      </c>
      <c r="D211" s="1" t="s">
        <v>18</v>
      </c>
      <c r="E211" s="1" t="s">
        <v>19</v>
      </c>
      <c r="F211" s="1" t="s">
        <v>20</v>
      </c>
      <c r="G211" s="1" t="s">
        <v>21</v>
      </c>
      <c r="H211" s="1" t="s">
        <v>22</v>
      </c>
      <c r="K211" s="1" t="s">
        <v>26</v>
      </c>
      <c r="L211" s="2">
        <v>0.35</v>
      </c>
      <c r="M211" s="2">
        <v>904287.7</v>
      </c>
      <c r="N211" s="2">
        <v>6248334.7000000002</v>
      </c>
      <c r="O211" s="2">
        <v>904591.8</v>
      </c>
      <c r="P211" s="2">
        <v>6248152.2000000002</v>
      </c>
      <c r="Q211">
        <f>VLOOKUP(M211*100&amp;"_"&amp;N211*100,noeuds!$A$2:$B$295,2,FALSE)</f>
        <v>175</v>
      </c>
      <c r="R211">
        <f>VLOOKUP(O211*100&amp;"_"&amp;P211*100,noeuds!$A$2:$B$295,2,FALSE)</f>
        <v>9</v>
      </c>
      <c r="S211" s="2">
        <v>1</v>
      </c>
      <c r="T211" s="2">
        <v>40</v>
      </c>
      <c r="U211" s="2"/>
      <c r="V211" s="2">
        <f>L211/T211*3600</f>
        <v>31.499999999999996</v>
      </c>
      <c r="X211" t="str">
        <f>IF(H211&lt;&gt;"Sens inverse","&lt;edge from="""&amp;Q211&amp;""" id="""&amp;A211&amp;""" to="""&amp;R211&amp;""" numLanes="""&amp;S211&amp;""" speed="""&amp;T211&amp;""" /&gt;","&lt;edge from="""&amp;R211&amp;""" id="""&amp;A211&amp;""" to="""&amp;Q211&amp;""" numLanes="""&amp;S211&amp;""" speed="""&amp;T211&amp;""" /&gt;")</f>
        <v>&lt;edge from="175" id="238434" to="9" numLanes="1" speed="40" /&gt;</v>
      </c>
      <c r="Y211" t="str">
        <f t="shared" si="5"/>
        <v>&lt;edge from="9" id="1238434" to="175" numLanes="1" speed="40" /&gt;</v>
      </c>
    </row>
    <row r="212" spans="1:25" hidden="1" x14ac:dyDescent="0.25">
      <c r="A212" s="1">
        <v>55977</v>
      </c>
      <c r="B212" s="1" t="s">
        <v>30</v>
      </c>
      <c r="C212" s="1" t="s">
        <v>31</v>
      </c>
      <c r="D212" s="1" t="s">
        <v>26</v>
      </c>
      <c r="E212" s="1" t="s">
        <v>19</v>
      </c>
      <c r="F212" s="1" t="s">
        <v>20</v>
      </c>
      <c r="G212" s="1" t="s">
        <v>28</v>
      </c>
      <c r="H212" s="1" t="s">
        <v>22</v>
      </c>
      <c r="J212" s="1" t="s">
        <v>53</v>
      </c>
      <c r="K212" s="1" t="s">
        <v>33</v>
      </c>
      <c r="L212" s="2">
        <v>0.13</v>
      </c>
      <c r="M212" s="2">
        <v>896853.2</v>
      </c>
      <c r="N212" s="2">
        <v>6247294.9000000004</v>
      </c>
      <c r="O212" s="2">
        <v>896845</v>
      </c>
      <c r="P212" s="2">
        <v>6247164.7999999998</v>
      </c>
      <c r="Q212">
        <f>VLOOKUP(M212*100&amp;"_"&amp;N212*100,noeuds!$A$2:$B$295,2,FALSE)</f>
        <v>176</v>
      </c>
      <c r="R212">
        <f>VLOOKUP(O212*100&amp;"_"&amp;P212*100,noeuds!$A$2:$B$295,2,FALSE)</f>
        <v>102</v>
      </c>
      <c r="S212" s="2">
        <v>3</v>
      </c>
      <c r="T212" s="2">
        <v>90</v>
      </c>
      <c r="U212" s="2"/>
      <c r="V212" s="2">
        <f>L212/T212*3600</f>
        <v>5.2</v>
      </c>
      <c r="X212" t="str">
        <f>IF(H212&lt;&gt;"Sens inverse","&lt;edge from="""&amp;Q212&amp;""" id="""&amp;A212&amp;""" to="""&amp;R212&amp;""" numLanes="""&amp;S212&amp;""" speed="""&amp;T212&amp;""" /&gt;","&lt;edge from="""&amp;R212&amp;""" id="""&amp;A212&amp;""" to="""&amp;Q212&amp;""" numLanes="""&amp;S212&amp;""" speed="""&amp;T212&amp;""" /&gt;")</f>
        <v>&lt;edge from="176" id="55977" to="102" numLanes="3" speed="90" /&gt;</v>
      </c>
      <c r="Y212" t="str">
        <f t="shared" si="5"/>
        <v>&lt;edge from="102" id="1055977" to="176" numLanes="3" speed="90" /&gt;</v>
      </c>
    </row>
    <row r="213" spans="1:25" hidden="1" x14ac:dyDescent="0.25">
      <c r="A213" s="1">
        <v>146622</v>
      </c>
      <c r="B213" s="1" t="s">
        <v>16</v>
      </c>
      <c r="C213" s="1" t="s">
        <v>17</v>
      </c>
      <c r="D213" s="1" t="s">
        <v>18</v>
      </c>
      <c r="E213" s="1" t="s">
        <v>19</v>
      </c>
      <c r="F213" s="1" t="s">
        <v>20</v>
      </c>
      <c r="G213" s="1" t="s">
        <v>21</v>
      </c>
      <c r="H213" s="1" t="s">
        <v>22</v>
      </c>
      <c r="K213" s="1" t="s">
        <v>26</v>
      </c>
      <c r="L213" s="2">
        <v>0.12</v>
      </c>
      <c r="M213" s="2">
        <v>894427.5</v>
      </c>
      <c r="N213" s="2">
        <v>6245390.4000000004</v>
      </c>
      <c r="O213" s="2">
        <v>894540.3</v>
      </c>
      <c r="P213" s="2">
        <v>6245393.2999999998</v>
      </c>
      <c r="Q213">
        <f>VLOOKUP(M213*100&amp;"_"&amp;N213*100,noeuds!$A$2:$B$295,2,FALSE)</f>
        <v>141</v>
      </c>
      <c r="R213">
        <f>VLOOKUP(O213*100&amp;"_"&amp;P213*100,noeuds!$A$2:$B$295,2,FALSE)</f>
        <v>204</v>
      </c>
      <c r="S213" s="2">
        <v>1</v>
      </c>
      <c r="T213" s="2">
        <v>40</v>
      </c>
      <c r="U213" s="2"/>
      <c r="V213" s="2">
        <f>L213/T213*3600</f>
        <v>10.8</v>
      </c>
      <c r="X213" t="str">
        <f>IF(H213&lt;&gt;"Sens inverse","&lt;edge from="""&amp;Q213&amp;""" id="""&amp;A213&amp;""" to="""&amp;R213&amp;""" numLanes="""&amp;S213&amp;""" speed="""&amp;T213&amp;""" /&gt;","&lt;edge from="""&amp;R213&amp;""" id="""&amp;A213&amp;""" to="""&amp;Q213&amp;""" numLanes="""&amp;S213&amp;""" speed="""&amp;T213&amp;""" /&gt;")</f>
        <v>&lt;edge from="141" id="146622" to="204" numLanes="1" speed="40" /&gt;</v>
      </c>
      <c r="Y213" t="str">
        <f t="shared" si="5"/>
        <v>&lt;edge from="204" id="1146622" to="141" numLanes="1" speed="40" /&gt;</v>
      </c>
    </row>
    <row r="214" spans="1:25" hidden="1" x14ac:dyDescent="0.25">
      <c r="A214" s="1">
        <v>565768</v>
      </c>
      <c r="B214" s="1" t="s">
        <v>16</v>
      </c>
      <c r="C214" s="1" t="s">
        <v>17</v>
      </c>
      <c r="D214" s="1" t="s">
        <v>18</v>
      </c>
      <c r="E214" s="1" t="s">
        <v>19</v>
      </c>
      <c r="F214" s="1" t="s">
        <v>20</v>
      </c>
      <c r="G214" s="1" t="s">
        <v>21</v>
      </c>
      <c r="H214" s="1" t="s">
        <v>22</v>
      </c>
      <c r="J214" s="1" t="s">
        <v>47</v>
      </c>
      <c r="K214" s="1" t="s">
        <v>24</v>
      </c>
      <c r="L214" s="2">
        <v>0.19</v>
      </c>
      <c r="M214" s="2">
        <v>904323.8</v>
      </c>
      <c r="N214" s="2">
        <v>6245562.2999999998</v>
      </c>
      <c r="O214" s="2">
        <v>904431</v>
      </c>
      <c r="P214" s="2">
        <v>6245405.4000000004</v>
      </c>
      <c r="Q214">
        <f>VLOOKUP(M214*100&amp;"_"&amp;N214*100,noeuds!$A$2:$B$295,2,FALSE)</f>
        <v>177</v>
      </c>
      <c r="R214">
        <f>VLOOKUP(O214*100&amp;"_"&amp;P214*100,noeuds!$A$2:$B$295,2,FALSE)</f>
        <v>43</v>
      </c>
      <c r="S214" s="2">
        <v>1</v>
      </c>
      <c r="T214" s="2">
        <v>40</v>
      </c>
      <c r="U214" s="2"/>
      <c r="V214" s="2">
        <f>L214/T214*3600</f>
        <v>17.099999999999998</v>
      </c>
      <c r="X214" t="str">
        <f>IF(H214&lt;&gt;"Sens inverse","&lt;edge from="""&amp;Q214&amp;""" id="""&amp;A214&amp;""" to="""&amp;R214&amp;""" numLanes="""&amp;S214&amp;""" speed="""&amp;T214&amp;""" /&gt;","&lt;edge from="""&amp;R214&amp;""" id="""&amp;A214&amp;""" to="""&amp;Q214&amp;""" numLanes="""&amp;S214&amp;""" speed="""&amp;T214&amp;""" /&gt;")</f>
        <v>&lt;edge from="177" id="565768" to="43" numLanes="1" speed="40" /&gt;</v>
      </c>
      <c r="Y214" t="str">
        <f t="shared" si="5"/>
        <v>&lt;edge from="43" id="1565768" to="177" numLanes="1" speed="40" /&gt;</v>
      </c>
    </row>
    <row r="215" spans="1:25" hidden="1" x14ac:dyDescent="0.25">
      <c r="A215" s="1">
        <v>83479</v>
      </c>
      <c r="B215" s="1" t="s">
        <v>30</v>
      </c>
      <c r="C215" s="1" t="s">
        <v>31</v>
      </c>
      <c r="D215" s="1" t="s">
        <v>26</v>
      </c>
      <c r="E215" s="1" t="s">
        <v>19</v>
      </c>
      <c r="F215" s="1" t="s">
        <v>20</v>
      </c>
      <c r="G215" s="1" t="s">
        <v>28</v>
      </c>
      <c r="H215" s="1" t="s">
        <v>22</v>
      </c>
      <c r="J215" s="1" t="s">
        <v>53</v>
      </c>
      <c r="K215" s="1" t="s">
        <v>33</v>
      </c>
      <c r="L215" s="2">
        <v>0.12</v>
      </c>
      <c r="M215" s="2">
        <v>896904.4</v>
      </c>
      <c r="N215" s="2">
        <v>6246081.0999999996</v>
      </c>
      <c r="O215" s="2">
        <v>896935.4</v>
      </c>
      <c r="P215" s="2">
        <v>6245968.9000000004</v>
      </c>
      <c r="Q215">
        <f>VLOOKUP(M215*100&amp;"_"&amp;N215*100,noeuds!$A$2:$B$295,2,FALSE)</f>
        <v>178</v>
      </c>
      <c r="R215">
        <f>VLOOKUP(O215*100&amp;"_"&amp;P215*100,noeuds!$A$2:$B$295,2,FALSE)</f>
        <v>200</v>
      </c>
      <c r="S215" s="2">
        <v>3</v>
      </c>
      <c r="T215" s="2">
        <v>90</v>
      </c>
      <c r="U215" s="2"/>
      <c r="V215" s="2">
        <f>L215/T215*3600</f>
        <v>4.8</v>
      </c>
      <c r="X215" t="str">
        <f>IF(H215&lt;&gt;"Sens inverse","&lt;edge from="""&amp;Q215&amp;""" id="""&amp;A215&amp;""" to="""&amp;R215&amp;""" numLanes="""&amp;S215&amp;""" speed="""&amp;T215&amp;""" /&gt;","&lt;edge from="""&amp;R215&amp;""" id="""&amp;A215&amp;""" to="""&amp;Q215&amp;""" numLanes="""&amp;S215&amp;""" speed="""&amp;T215&amp;""" /&gt;")</f>
        <v>&lt;edge from="178" id="83479" to="200" numLanes="3" speed="90" /&gt;</v>
      </c>
      <c r="Y215" t="str">
        <f t="shared" si="5"/>
        <v>&lt;edge from="200" id="1083479" to="178" numLanes="3" speed="90" /&gt;</v>
      </c>
    </row>
    <row r="216" spans="1:25" hidden="1" x14ac:dyDescent="0.25">
      <c r="A216" s="1">
        <v>480568</v>
      </c>
      <c r="B216" s="1" t="s">
        <v>30</v>
      </c>
      <c r="C216" s="1" t="s">
        <v>31</v>
      </c>
      <c r="D216" s="1" t="s">
        <v>26</v>
      </c>
      <c r="E216" s="1" t="s">
        <v>19</v>
      </c>
      <c r="F216" s="1" t="s">
        <v>20</v>
      </c>
      <c r="G216" s="1" t="s">
        <v>28</v>
      </c>
      <c r="H216" s="1" t="s">
        <v>22</v>
      </c>
      <c r="J216" s="1" t="s">
        <v>32</v>
      </c>
      <c r="K216" s="1" t="s">
        <v>33</v>
      </c>
      <c r="L216" s="2">
        <v>1.95</v>
      </c>
      <c r="M216" s="2">
        <v>903587.5</v>
      </c>
      <c r="N216" s="2">
        <v>6246289.7999999998</v>
      </c>
      <c r="O216" s="2">
        <v>901695.9</v>
      </c>
      <c r="P216" s="2">
        <v>6246744.9000000004</v>
      </c>
      <c r="Q216">
        <f>VLOOKUP(M216*100&amp;"_"&amp;N216*100,noeuds!$A$2:$B$295,2,FALSE)</f>
        <v>173</v>
      </c>
      <c r="R216">
        <f>VLOOKUP(O216*100&amp;"_"&amp;P216*100,noeuds!$A$2:$B$295,2,FALSE)</f>
        <v>21</v>
      </c>
      <c r="S216" s="2">
        <v>3</v>
      </c>
      <c r="T216" s="2">
        <v>90</v>
      </c>
      <c r="U216" s="2">
        <v>1.67</v>
      </c>
      <c r="V216" s="2">
        <f>L216/T216*3600</f>
        <v>78</v>
      </c>
      <c r="X216" t="str">
        <f>IF(H216&lt;&gt;"Sens inverse","&lt;edge from="""&amp;Q216&amp;""" id="""&amp;A216&amp;""" to="""&amp;R216&amp;""" numLanes="""&amp;S216&amp;""" speed="""&amp;T216&amp;""" /&gt;","&lt;edge from="""&amp;R216&amp;""" id="""&amp;A216&amp;""" to="""&amp;Q216&amp;""" numLanes="""&amp;S216&amp;""" speed="""&amp;T216&amp;""" /&gt;")</f>
        <v>&lt;edge from="173" id="480568" to="21" numLanes="3" speed="90" /&gt;</v>
      </c>
      <c r="Y216" t="str">
        <f t="shared" si="5"/>
        <v>&lt;edge from="21" id="1480568" to="173" numLanes="3" speed="90" /&gt;</v>
      </c>
    </row>
    <row r="217" spans="1:25" hidden="1" x14ac:dyDescent="0.25">
      <c r="A217" s="1">
        <v>563704</v>
      </c>
      <c r="B217" s="1" t="s">
        <v>30</v>
      </c>
      <c r="C217" s="1" t="s">
        <v>31</v>
      </c>
      <c r="D217" s="1" t="s">
        <v>26</v>
      </c>
      <c r="E217" s="1" t="s">
        <v>19</v>
      </c>
      <c r="F217" s="1" t="s">
        <v>20</v>
      </c>
      <c r="G217" s="1" t="s">
        <v>28</v>
      </c>
      <c r="H217" s="1" t="s">
        <v>22</v>
      </c>
      <c r="J217" s="1" t="s">
        <v>32</v>
      </c>
      <c r="K217" s="1" t="s">
        <v>33</v>
      </c>
      <c r="L217" s="2">
        <v>0.3</v>
      </c>
      <c r="M217" s="2">
        <v>903587.5</v>
      </c>
      <c r="N217" s="2">
        <v>6246289.7999999998</v>
      </c>
      <c r="O217" s="2">
        <v>903881.9</v>
      </c>
      <c r="P217" s="2">
        <v>6246219.2000000002</v>
      </c>
      <c r="Q217">
        <f>VLOOKUP(M217*100&amp;"_"&amp;N217*100,noeuds!$A$2:$B$295,2,FALSE)</f>
        <v>173</v>
      </c>
      <c r="R217">
        <f>VLOOKUP(O217*100&amp;"_"&amp;P217*100,noeuds!$A$2:$B$295,2,FALSE)</f>
        <v>181</v>
      </c>
      <c r="S217" s="2">
        <v>3</v>
      </c>
      <c r="T217" s="2">
        <v>90</v>
      </c>
      <c r="U217" s="2">
        <v>1.67</v>
      </c>
      <c r="V217" s="2">
        <f>L217/T217*3600</f>
        <v>12</v>
      </c>
      <c r="X217" t="str">
        <f>IF(H217&lt;&gt;"Sens inverse","&lt;edge from="""&amp;Q217&amp;""" id="""&amp;A217&amp;""" to="""&amp;R217&amp;""" numLanes="""&amp;S217&amp;""" speed="""&amp;T217&amp;""" /&gt;","&lt;edge from="""&amp;R217&amp;""" id="""&amp;A217&amp;""" to="""&amp;Q217&amp;""" numLanes="""&amp;S217&amp;""" speed="""&amp;T217&amp;""" /&gt;")</f>
        <v>&lt;edge from="173" id="563704" to="181" numLanes="3" speed="90" /&gt;</v>
      </c>
      <c r="Y217" t="str">
        <f t="shared" si="5"/>
        <v>&lt;edge from="181" id="1563704" to="173" numLanes="3" speed="90" /&gt;</v>
      </c>
    </row>
    <row r="218" spans="1:25" hidden="1" x14ac:dyDescent="0.25">
      <c r="A218" s="1">
        <v>633992</v>
      </c>
      <c r="B218" s="1" t="s">
        <v>25</v>
      </c>
      <c r="C218" s="1" t="s">
        <v>17</v>
      </c>
      <c r="D218" s="1" t="s">
        <v>18</v>
      </c>
      <c r="E218" s="1" t="s">
        <v>19</v>
      </c>
      <c r="F218" s="1" t="s">
        <v>20</v>
      </c>
      <c r="G218" s="1" t="s">
        <v>21</v>
      </c>
      <c r="H218" s="1" t="s">
        <v>22</v>
      </c>
      <c r="J218" s="1" t="s">
        <v>37</v>
      </c>
      <c r="K218" s="1" t="s">
        <v>24</v>
      </c>
      <c r="L218" s="2">
        <v>0.27</v>
      </c>
      <c r="M218" s="2">
        <v>903032.4</v>
      </c>
      <c r="N218" s="2">
        <v>6247980.4000000004</v>
      </c>
      <c r="O218" s="2">
        <v>903072.6</v>
      </c>
      <c r="P218" s="2">
        <v>6247712.7999999998</v>
      </c>
      <c r="Q218">
        <f>VLOOKUP(M218*100&amp;"_"&amp;N218*100,noeuds!$A$2:$B$295,2,FALSE)</f>
        <v>180</v>
      </c>
      <c r="R218">
        <f>VLOOKUP(O218*100&amp;"_"&amp;P218*100,noeuds!$A$2:$B$295,2,FALSE)</f>
        <v>223</v>
      </c>
      <c r="S218" s="2">
        <v>1</v>
      </c>
      <c r="T218" s="2">
        <v>50</v>
      </c>
      <c r="U218" s="2"/>
      <c r="V218" s="2">
        <f>L218/T218*3600</f>
        <v>19.440000000000001</v>
      </c>
      <c r="X218" t="str">
        <f>IF(H218&lt;&gt;"Sens inverse","&lt;edge from="""&amp;Q218&amp;""" id="""&amp;A218&amp;""" to="""&amp;R218&amp;""" numLanes="""&amp;S218&amp;""" speed="""&amp;T218&amp;""" /&gt;","&lt;edge from="""&amp;R218&amp;""" id="""&amp;A218&amp;""" to="""&amp;Q218&amp;""" numLanes="""&amp;S218&amp;""" speed="""&amp;T218&amp;""" /&gt;")</f>
        <v>&lt;edge from="180" id="633992" to="223" numLanes="1" speed="50" /&gt;</v>
      </c>
      <c r="Y218" t="str">
        <f t="shared" si="5"/>
        <v>&lt;edge from="223" id="1633992" to="180" numLanes="1" speed="50" /&gt;</v>
      </c>
    </row>
    <row r="219" spans="1:25" hidden="1" x14ac:dyDescent="0.25">
      <c r="A219" s="1">
        <v>646064</v>
      </c>
      <c r="B219" s="1" t="s">
        <v>30</v>
      </c>
      <c r="C219" s="1" t="s">
        <v>31</v>
      </c>
      <c r="D219" s="1" t="s">
        <v>26</v>
      </c>
      <c r="E219" s="1" t="s">
        <v>19</v>
      </c>
      <c r="F219" s="1" t="s">
        <v>20</v>
      </c>
      <c r="G219" s="1" t="s">
        <v>28</v>
      </c>
      <c r="H219" s="1" t="s">
        <v>22</v>
      </c>
      <c r="J219" s="1" t="s">
        <v>32</v>
      </c>
      <c r="K219" s="1" t="s">
        <v>33</v>
      </c>
      <c r="L219" s="2">
        <v>0.21</v>
      </c>
      <c r="M219" s="2">
        <v>903881.9</v>
      </c>
      <c r="N219" s="2">
        <v>6246219.2000000002</v>
      </c>
      <c r="O219" s="2">
        <v>904091.7</v>
      </c>
      <c r="P219" s="2">
        <v>6246181.7000000002</v>
      </c>
      <c r="Q219">
        <f>VLOOKUP(M219*100&amp;"_"&amp;N219*100,noeuds!$A$2:$B$295,2,FALSE)</f>
        <v>181</v>
      </c>
      <c r="R219">
        <f>VLOOKUP(O219*100&amp;"_"&amp;P219*100,noeuds!$A$2:$B$295,2,FALSE)</f>
        <v>132</v>
      </c>
      <c r="S219" s="2">
        <v>3</v>
      </c>
      <c r="T219" s="2">
        <v>90</v>
      </c>
      <c r="U219" s="2">
        <v>1.67</v>
      </c>
      <c r="V219" s="2">
        <f>L219/T219*3600</f>
        <v>8.3999999999999986</v>
      </c>
      <c r="X219" t="str">
        <f>IF(H219&lt;&gt;"Sens inverse","&lt;edge from="""&amp;Q219&amp;""" id="""&amp;A219&amp;""" to="""&amp;R219&amp;""" numLanes="""&amp;S219&amp;""" speed="""&amp;T219&amp;""" /&gt;","&lt;edge from="""&amp;R219&amp;""" id="""&amp;A219&amp;""" to="""&amp;Q219&amp;""" numLanes="""&amp;S219&amp;""" speed="""&amp;T219&amp;""" /&gt;")</f>
        <v>&lt;edge from="181" id="646064" to="132" numLanes="3" speed="90" /&gt;</v>
      </c>
      <c r="Y219" t="str">
        <f t="shared" si="5"/>
        <v>&lt;edge from="132" id="1646064" to="181" numLanes="3" speed="90" /&gt;</v>
      </c>
    </row>
    <row r="220" spans="1:25" hidden="1" x14ac:dyDescent="0.25">
      <c r="A220" s="1">
        <v>22754</v>
      </c>
      <c r="B220" s="1" t="s">
        <v>25</v>
      </c>
      <c r="C220" s="1" t="s">
        <v>17</v>
      </c>
      <c r="D220" s="1" t="s">
        <v>18</v>
      </c>
      <c r="E220" s="1" t="s">
        <v>19</v>
      </c>
      <c r="F220" s="1" t="s">
        <v>20</v>
      </c>
      <c r="G220" s="1" t="s">
        <v>21</v>
      </c>
      <c r="H220" s="1" t="s">
        <v>22</v>
      </c>
      <c r="J220" s="1" t="s">
        <v>40</v>
      </c>
      <c r="K220" s="1" t="s">
        <v>24</v>
      </c>
      <c r="L220" s="2">
        <v>0.09</v>
      </c>
      <c r="M220" s="2">
        <v>897150.6</v>
      </c>
      <c r="N220" s="2">
        <v>6245515.4000000004</v>
      </c>
      <c r="O220" s="2">
        <v>897064.6</v>
      </c>
      <c r="P220" s="2">
        <v>6245510.2999999998</v>
      </c>
      <c r="Q220">
        <f>VLOOKUP(M220*100&amp;"_"&amp;N220*100,noeuds!$A$2:$B$295,2,FALSE)</f>
        <v>109</v>
      </c>
      <c r="R220">
        <f>VLOOKUP(O220*100&amp;"_"&amp;P220*100,noeuds!$A$2:$B$295,2,FALSE)</f>
        <v>13</v>
      </c>
      <c r="S220" s="2">
        <v>1</v>
      </c>
      <c r="T220" s="2">
        <v>50</v>
      </c>
      <c r="U220" s="2"/>
      <c r="V220" s="2">
        <f>L220/T220*3600</f>
        <v>6.4799999999999995</v>
      </c>
      <c r="X220" t="str">
        <f>IF(H220&lt;&gt;"Sens inverse","&lt;edge from="""&amp;Q220&amp;""" id="""&amp;A220&amp;""" to="""&amp;R220&amp;""" numLanes="""&amp;S220&amp;""" speed="""&amp;T220&amp;""" /&gt;","&lt;edge from="""&amp;R220&amp;""" id="""&amp;A220&amp;""" to="""&amp;Q220&amp;""" numLanes="""&amp;S220&amp;""" speed="""&amp;T220&amp;""" /&gt;")</f>
        <v>&lt;edge from="109" id="22754" to="13" numLanes="1" speed="50" /&gt;</v>
      </c>
      <c r="Y220" t="str">
        <f t="shared" si="5"/>
        <v>&lt;edge from="13" id="1022754" to="109" numLanes="1" speed="50" /&gt;</v>
      </c>
    </row>
    <row r="221" spans="1:25" hidden="1" x14ac:dyDescent="0.25">
      <c r="A221" s="1">
        <v>680567</v>
      </c>
      <c r="B221" s="1" t="s">
        <v>16</v>
      </c>
      <c r="C221" s="1" t="s">
        <v>17</v>
      </c>
      <c r="D221" s="1" t="s">
        <v>18</v>
      </c>
      <c r="E221" s="1" t="s">
        <v>19</v>
      </c>
      <c r="F221" s="1" t="s">
        <v>20</v>
      </c>
      <c r="G221" s="1" t="s">
        <v>21</v>
      </c>
      <c r="H221" s="1" t="s">
        <v>29</v>
      </c>
      <c r="K221" s="1" t="s">
        <v>26</v>
      </c>
      <c r="L221" s="2">
        <v>0.23</v>
      </c>
      <c r="M221" s="2">
        <v>894493.4</v>
      </c>
      <c r="N221" s="2">
        <v>6245510</v>
      </c>
      <c r="O221" s="2">
        <v>894310</v>
      </c>
      <c r="P221" s="2">
        <v>6245599</v>
      </c>
      <c r="Q221">
        <f>VLOOKUP(M221*100&amp;"_"&amp;N221*100,noeuds!$A$2:$B$295,2,FALSE)</f>
        <v>116</v>
      </c>
      <c r="R221">
        <f>VLOOKUP(O221*100&amp;"_"&amp;P221*100,noeuds!$A$2:$B$295,2,FALSE)</f>
        <v>35</v>
      </c>
      <c r="S221" s="2">
        <v>1</v>
      </c>
      <c r="T221" s="2">
        <v>40</v>
      </c>
      <c r="U221" s="2"/>
      <c r="V221" s="2">
        <f>L221/T221*3600</f>
        <v>20.7</v>
      </c>
      <c r="X221" t="str">
        <f>IF(H221&lt;&gt;"Sens inverse","&lt;edge from="""&amp;Q221&amp;""" id="""&amp;A221&amp;""" to="""&amp;R221&amp;""" numLanes="""&amp;S221&amp;""" speed="""&amp;T221&amp;""" /&gt;","&lt;edge from="""&amp;R221&amp;""" id="""&amp;A221&amp;""" to="""&amp;Q221&amp;""" numLanes="""&amp;S221&amp;""" speed="""&amp;T221&amp;""" /&gt;")</f>
        <v>&lt;edge from="116" id="680567" to="35" numLanes="1" speed="40" /&gt;</v>
      </c>
      <c r="Y221" t="str">
        <f t="shared" si="5"/>
        <v/>
      </c>
    </row>
    <row r="222" spans="1:25" hidden="1" x14ac:dyDescent="0.25">
      <c r="A222" s="1">
        <v>462931</v>
      </c>
      <c r="B222" s="1" t="s">
        <v>16</v>
      </c>
      <c r="C222" s="1" t="s">
        <v>17</v>
      </c>
      <c r="D222" s="1" t="s">
        <v>18</v>
      </c>
      <c r="E222" s="1" t="s">
        <v>19</v>
      </c>
      <c r="F222" s="1" t="s">
        <v>20</v>
      </c>
      <c r="G222" s="1" t="s">
        <v>21</v>
      </c>
      <c r="H222" s="1" t="s">
        <v>22</v>
      </c>
      <c r="J222" s="1" t="s">
        <v>59</v>
      </c>
      <c r="K222" s="1" t="s">
        <v>24</v>
      </c>
      <c r="L222" s="2">
        <v>0.33</v>
      </c>
      <c r="M222" s="2">
        <v>908075.8</v>
      </c>
      <c r="N222" s="2">
        <v>6247126.7000000002</v>
      </c>
      <c r="O222" s="2">
        <v>908240.9</v>
      </c>
      <c r="P222" s="2">
        <v>6246924.7000000002</v>
      </c>
      <c r="Q222">
        <f>VLOOKUP(M222*100&amp;"_"&amp;N222*100,noeuds!$A$2:$B$295,2,FALSE)</f>
        <v>118</v>
      </c>
      <c r="R222">
        <f>VLOOKUP(O222*100&amp;"_"&amp;P222*100,noeuds!$A$2:$B$295,2,FALSE)</f>
        <v>209</v>
      </c>
      <c r="S222" s="2">
        <v>1</v>
      </c>
      <c r="T222" s="2">
        <v>40</v>
      </c>
      <c r="U222" s="2"/>
      <c r="V222" s="2">
        <f>L222/T222*3600</f>
        <v>29.700000000000003</v>
      </c>
      <c r="X222" t="str">
        <f>IF(H222&lt;&gt;"Sens inverse","&lt;edge from="""&amp;Q222&amp;""" id="""&amp;A222&amp;""" to="""&amp;R222&amp;""" numLanes="""&amp;S222&amp;""" speed="""&amp;T222&amp;""" /&gt;","&lt;edge from="""&amp;R222&amp;""" id="""&amp;A222&amp;""" to="""&amp;Q222&amp;""" numLanes="""&amp;S222&amp;""" speed="""&amp;T222&amp;""" /&gt;")</f>
        <v>&lt;edge from="118" id="462931" to="209" numLanes="1" speed="40" /&gt;</v>
      </c>
      <c r="Y222" t="str">
        <f t="shared" si="5"/>
        <v>&lt;edge from="209" id="1462931" to="118" numLanes="1" speed="40" /&gt;</v>
      </c>
    </row>
    <row r="223" spans="1:25" x14ac:dyDescent="0.25">
      <c r="A223" s="1">
        <v>433789</v>
      </c>
      <c r="B223" s="1" t="s">
        <v>25</v>
      </c>
      <c r="C223" s="1" t="s">
        <v>17</v>
      </c>
      <c r="D223" s="1" t="s">
        <v>35</v>
      </c>
      <c r="E223" s="1" t="s">
        <v>19</v>
      </c>
      <c r="F223" s="1" t="s">
        <v>20</v>
      </c>
      <c r="G223" s="1" t="s">
        <v>21</v>
      </c>
      <c r="H223" s="1" t="s">
        <v>22</v>
      </c>
      <c r="J223" s="1" t="s">
        <v>36</v>
      </c>
      <c r="K223" s="1" t="s">
        <v>24</v>
      </c>
      <c r="L223" s="2">
        <v>0.62</v>
      </c>
      <c r="M223" s="2">
        <v>900263</v>
      </c>
      <c r="N223" s="2">
        <v>6246465.2000000002</v>
      </c>
      <c r="O223" s="2">
        <v>900793.8</v>
      </c>
      <c r="P223" s="2">
        <v>6246669.9000000004</v>
      </c>
      <c r="Q223">
        <f>VLOOKUP(M223*100&amp;"_"&amp;N223*100,noeuds!$A$2:$B$295,2,FALSE)</f>
        <v>182</v>
      </c>
      <c r="R223">
        <f>VLOOKUP(O223*100&amp;"_"&amp;P223*100,noeuds!$A$2:$B$295,2,FALSE)</f>
        <v>285</v>
      </c>
      <c r="S223" s="2">
        <v>1</v>
      </c>
      <c r="T223" s="2">
        <v>50</v>
      </c>
      <c r="U223" s="4">
        <v>0.28000000000000003</v>
      </c>
      <c r="V223" s="2">
        <f>L223/T223*3600</f>
        <v>44.64</v>
      </c>
      <c r="X223" t="str">
        <f>IF(H223&lt;&gt;"Sens inverse","&lt;edge from="""&amp;Q223&amp;""" id="""&amp;A223&amp;""" to="""&amp;R223&amp;""" numLanes="""&amp;S223&amp;""" speed="""&amp;T223&amp;""" /&gt;","&lt;edge from="""&amp;R223&amp;""" id="""&amp;A223&amp;""" to="""&amp;Q223&amp;""" numLanes="""&amp;S223&amp;""" speed="""&amp;T223&amp;""" /&gt;")</f>
        <v>&lt;edge from="182" id="433789" to="285" numLanes="1" speed="50" /&gt;</v>
      </c>
      <c r="Y223" t="str">
        <f t="shared" si="5"/>
        <v>&lt;edge from="285" id="1433789" to="182" numLanes="1" speed="50" /&gt;</v>
      </c>
    </row>
    <row r="224" spans="1:25" hidden="1" x14ac:dyDescent="0.25">
      <c r="A224" s="1">
        <v>509278</v>
      </c>
      <c r="B224" s="1" t="s">
        <v>25</v>
      </c>
      <c r="C224" s="1" t="s">
        <v>17</v>
      </c>
      <c r="D224" s="1" t="s">
        <v>18</v>
      </c>
      <c r="E224" s="1" t="s">
        <v>19</v>
      </c>
      <c r="F224" s="1" t="s">
        <v>20</v>
      </c>
      <c r="G224" s="1" t="s">
        <v>21</v>
      </c>
      <c r="H224" s="1" t="s">
        <v>22</v>
      </c>
      <c r="J224" s="1" t="s">
        <v>23</v>
      </c>
      <c r="K224" s="1" t="s">
        <v>24</v>
      </c>
      <c r="L224" s="2">
        <v>0.55000000000000004</v>
      </c>
      <c r="M224" s="2">
        <v>902544.1</v>
      </c>
      <c r="N224" s="2">
        <v>6246972</v>
      </c>
      <c r="O224" s="2">
        <v>902048.3</v>
      </c>
      <c r="P224" s="2">
        <v>6247194.0999999996</v>
      </c>
      <c r="Q224">
        <f>VLOOKUP(M224*100&amp;"_"&amp;N224*100,noeuds!$A$2:$B$295,2,FALSE)</f>
        <v>183</v>
      </c>
      <c r="R224">
        <f>VLOOKUP(O224*100&amp;"_"&amp;P224*100,noeuds!$A$2:$B$295,2,FALSE)</f>
        <v>261</v>
      </c>
      <c r="S224" s="2">
        <v>1</v>
      </c>
      <c r="T224" s="2">
        <v>50</v>
      </c>
      <c r="U224" s="2"/>
      <c r="V224" s="2">
        <f>L224/T224*3600</f>
        <v>39.6</v>
      </c>
      <c r="X224" t="str">
        <f>IF(H224&lt;&gt;"Sens inverse","&lt;edge from="""&amp;Q224&amp;""" id="""&amp;A224&amp;""" to="""&amp;R224&amp;""" numLanes="""&amp;S224&amp;""" speed="""&amp;T224&amp;""" /&gt;","&lt;edge from="""&amp;R224&amp;""" id="""&amp;A224&amp;""" to="""&amp;Q224&amp;""" numLanes="""&amp;S224&amp;""" speed="""&amp;T224&amp;""" /&gt;")</f>
        <v>&lt;edge from="183" id="509278" to="261" numLanes="1" speed="50" /&gt;</v>
      </c>
      <c r="Y224" t="str">
        <f t="shared" si="5"/>
        <v>&lt;edge from="261" id="1509278" to="183" numLanes="1" speed="50" /&gt;</v>
      </c>
    </row>
    <row r="225" spans="1:25" hidden="1" x14ac:dyDescent="0.25">
      <c r="A225" s="1">
        <v>40944</v>
      </c>
      <c r="B225" s="1" t="s">
        <v>16</v>
      </c>
      <c r="C225" s="1" t="s">
        <v>17</v>
      </c>
      <c r="D225" s="1" t="s">
        <v>18</v>
      </c>
      <c r="E225" s="1" t="s">
        <v>19</v>
      </c>
      <c r="F225" s="1" t="s">
        <v>20</v>
      </c>
      <c r="G225" s="1" t="s">
        <v>21</v>
      </c>
      <c r="H225" s="1" t="s">
        <v>22</v>
      </c>
      <c r="J225" s="1" t="s">
        <v>41</v>
      </c>
      <c r="K225" s="1" t="s">
        <v>24</v>
      </c>
      <c r="L225" s="2">
        <v>1.42</v>
      </c>
      <c r="M225" s="2">
        <v>906536.8</v>
      </c>
      <c r="N225" s="2">
        <v>6248841.2000000002</v>
      </c>
      <c r="O225" s="2">
        <v>905321.7</v>
      </c>
      <c r="P225" s="2">
        <v>6248163.2999999998</v>
      </c>
      <c r="Q225">
        <f>VLOOKUP(M225*100&amp;"_"&amp;N225*100,noeuds!$A$2:$B$295,2,FALSE)</f>
        <v>184</v>
      </c>
      <c r="R225">
        <f>VLOOKUP(O225*100&amp;"_"&amp;P225*100,noeuds!$A$2:$B$295,2,FALSE)</f>
        <v>190</v>
      </c>
      <c r="S225" s="2">
        <v>1</v>
      </c>
      <c r="T225" s="2">
        <v>40</v>
      </c>
      <c r="U225" s="2"/>
      <c r="V225" s="2">
        <f>L225/T225*3600</f>
        <v>127.79999999999998</v>
      </c>
      <c r="X225" t="str">
        <f>IF(H225&lt;&gt;"Sens inverse","&lt;edge from="""&amp;Q225&amp;""" id="""&amp;A225&amp;""" to="""&amp;R225&amp;""" numLanes="""&amp;S225&amp;""" speed="""&amp;T225&amp;""" /&gt;","&lt;edge from="""&amp;R225&amp;""" id="""&amp;A225&amp;""" to="""&amp;Q225&amp;""" numLanes="""&amp;S225&amp;""" speed="""&amp;T225&amp;""" /&gt;")</f>
        <v>&lt;edge from="184" id="40944" to="190" numLanes="1" speed="40" /&gt;</v>
      </c>
      <c r="Y225" t="str">
        <f t="shared" si="5"/>
        <v>&lt;edge from="190" id="1040944" to="184" numLanes="1" speed="40" /&gt;</v>
      </c>
    </row>
    <row r="226" spans="1:25" hidden="1" x14ac:dyDescent="0.25">
      <c r="A226" s="1">
        <v>546438</v>
      </c>
      <c r="B226" s="1" t="s">
        <v>25</v>
      </c>
      <c r="C226" s="1" t="s">
        <v>17</v>
      </c>
      <c r="D226" s="1" t="s">
        <v>18</v>
      </c>
      <c r="E226" s="1" t="s">
        <v>19</v>
      </c>
      <c r="F226" s="1" t="s">
        <v>20</v>
      </c>
      <c r="G226" s="1" t="s">
        <v>21</v>
      </c>
      <c r="H226" s="1" t="s">
        <v>22</v>
      </c>
      <c r="K226" s="1" t="s">
        <v>26</v>
      </c>
      <c r="L226" s="2">
        <v>7.0000000000000007E-2</v>
      </c>
      <c r="M226" s="2">
        <v>897019.2</v>
      </c>
      <c r="N226" s="2">
        <v>6245370.5</v>
      </c>
      <c r="O226" s="2">
        <v>896957.1</v>
      </c>
      <c r="P226" s="2">
        <v>6245343.4000000004</v>
      </c>
      <c r="Q226">
        <f>VLOOKUP(M226*100&amp;"_"&amp;N226*100,noeuds!$A$2:$B$295,2,FALSE)</f>
        <v>185</v>
      </c>
      <c r="R226">
        <f>VLOOKUP(O226*100&amp;"_"&amp;P226*100,noeuds!$A$2:$B$295,2,FALSE)</f>
        <v>91</v>
      </c>
      <c r="S226" s="2">
        <v>1</v>
      </c>
      <c r="T226" s="2">
        <v>50</v>
      </c>
      <c r="U226" s="2"/>
      <c r="V226" s="2">
        <f>L226/T226*3600</f>
        <v>5.0400000000000009</v>
      </c>
      <c r="X226" t="str">
        <f>IF(H226&lt;&gt;"Sens inverse","&lt;edge from="""&amp;Q226&amp;""" id="""&amp;A226&amp;""" to="""&amp;R226&amp;""" numLanes="""&amp;S226&amp;""" speed="""&amp;T226&amp;""" /&gt;","&lt;edge from="""&amp;R226&amp;""" id="""&amp;A226&amp;""" to="""&amp;Q226&amp;""" numLanes="""&amp;S226&amp;""" speed="""&amp;T226&amp;""" /&gt;")</f>
        <v>&lt;edge from="185" id="546438" to="91" numLanes="1" speed="50" /&gt;</v>
      </c>
      <c r="Y226" t="str">
        <f t="shared" si="5"/>
        <v>&lt;edge from="91" id="1546438" to="185" numLanes="1" speed="50" /&gt;</v>
      </c>
    </row>
    <row r="227" spans="1:25" hidden="1" x14ac:dyDescent="0.25">
      <c r="A227" s="1">
        <v>622484</v>
      </c>
      <c r="B227" s="1" t="s">
        <v>25</v>
      </c>
      <c r="C227" s="1" t="s">
        <v>17</v>
      </c>
      <c r="D227" s="1" t="s">
        <v>18</v>
      </c>
      <c r="E227" s="1" t="s">
        <v>19</v>
      </c>
      <c r="F227" s="1" t="s">
        <v>20</v>
      </c>
      <c r="G227" s="1" t="s">
        <v>21</v>
      </c>
      <c r="H227" s="1" t="s">
        <v>22</v>
      </c>
      <c r="J227" s="1" t="s">
        <v>40</v>
      </c>
      <c r="K227" s="1" t="s">
        <v>24</v>
      </c>
      <c r="L227" s="2">
        <v>0.19</v>
      </c>
      <c r="M227" s="2">
        <v>898485.8</v>
      </c>
      <c r="N227" s="2">
        <v>6246102.2000000002</v>
      </c>
      <c r="O227" s="2">
        <v>898313.2</v>
      </c>
      <c r="P227" s="2">
        <v>6246013.4000000004</v>
      </c>
      <c r="Q227">
        <f>VLOOKUP(M227*100&amp;"_"&amp;N227*100,noeuds!$A$2:$B$295,2,FALSE)</f>
        <v>186</v>
      </c>
      <c r="R227">
        <f>VLOOKUP(O227*100&amp;"_"&amp;P227*100,noeuds!$A$2:$B$295,2,FALSE)</f>
        <v>40</v>
      </c>
      <c r="S227" s="2">
        <v>1</v>
      </c>
      <c r="T227" s="2">
        <v>50</v>
      </c>
      <c r="U227" s="2"/>
      <c r="V227" s="2">
        <f>L227/T227*3600</f>
        <v>13.68</v>
      </c>
      <c r="X227" t="str">
        <f>IF(H227&lt;&gt;"Sens inverse","&lt;edge from="""&amp;Q227&amp;""" id="""&amp;A227&amp;""" to="""&amp;R227&amp;""" numLanes="""&amp;S227&amp;""" speed="""&amp;T227&amp;""" /&gt;","&lt;edge from="""&amp;R227&amp;""" id="""&amp;A227&amp;""" to="""&amp;Q227&amp;""" numLanes="""&amp;S227&amp;""" speed="""&amp;T227&amp;""" /&gt;")</f>
        <v>&lt;edge from="186" id="622484" to="40" numLanes="1" speed="50" /&gt;</v>
      </c>
      <c r="Y227" t="str">
        <f t="shared" si="5"/>
        <v>&lt;edge from="40" id="1622484" to="186" numLanes="1" speed="50" /&gt;</v>
      </c>
    </row>
    <row r="228" spans="1:25" hidden="1" x14ac:dyDescent="0.25">
      <c r="A228" s="1">
        <v>687129</v>
      </c>
      <c r="B228" s="1" t="s">
        <v>16</v>
      </c>
      <c r="C228" s="1" t="s">
        <v>17</v>
      </c>
      <c r="D228" s="1" t="s">
        <v>18</v>
      </c>
      <c r="E228" s="1" t="s">
        <v>19</v>
      </c>
      <c r="F228" s="1" t="s">
        <v>20</v>
      </c>
      <c r="G228" s="1" t="s">
        <v>21</v>
      </c>
      <c r="H228" s="1" t="s">
        <v>22</v>
      </c>
      <c r="J228" s="1" t="s">
        <v>56</v>
      </c>
      <c r="K228" s="1" t="s">
        <v>24</v>
      </c>
      <c r="L228" s="2">
        <v>0.2</v>
      </c>
      <c r="M228" s="2">
        <v>900012.6</v>
      </c>
      <c r="N228" s="2">
        <v>6246423.5</v>
      </c>
      <c r="O228" s="2">
        <v>899821.9</v>
      </c>
      <c r="P228" s="2">
        <v>6246398.5</v>
      </c>
      <c r="Q228">
        <f>VLOOKUP(M228*100&amp;"_"&amp;N228*100,noeuds!$A$2:$B$295,2,FALSE)</f>
        <v>187</v>
      </c>
      <c r="R228">
        <f>VLOOKUP(O228*100&amp;"_"&amp;P228*100,noeuds!$A$2:$B$295,2,FALSE)</f>
        <v>203</v>
      </c>
      <c r="S228" s="2">
        <v>1</v>
      </c>
      <c r="T228" s="2">
        <v>40</v>
      </c>
      <c r="U228" s="2"/>
      <c r="V228" s="2">
        <f>L228/T228*3600</f>
        <v>18</v>
      </c>
      <c r="X228" t="str">
        <f>IF(H228&lt;&gt;"Sens inverse","&lt;edge from="""&amp;Q228&amp;""" id="""&amp;A228&amp;""" to="""&amp;R228&amp;""" numLanes="""&amp;S228&amp;""" speed="""&amp;T228&amp;""" /&gt;","&lt;edge from="""&amp;R228&amp;""" id="""&amp;A228&amp;""" to="""&amp;Q228&amp;""" numLanes="""&amp;S228&amp;""" speed="""&amp;T228&amp;""" /&gt;")</f>
        <v>&lt;edge from="187" id="687129" to="203" numLanes="1" speed="40" /&gt;</v>
      </c>
      <c r="Y228" t="str">
        <f t="shared" si="5"/>
        <v>&lt;edge from="203" id="1687129" to="187" numLanes="1" speed="40" /&gt;</v>
      </c>
    </row>
    <row r="229" spans="1:25" x14ac:dyDescent="0.25">
      <c r="A229" s="1">
        <v>60059</v>
      </c>
      <c r="B229" s="1" t="s">
        <v>25</v>
      </c>
      <c r="C229" s="1" t="s">
        <v>17</v>
      </c>
      <c r="D229" s="1" t="s">
        <v>39</v>
      </c>
      <c r="E229" s="1" t="s">
        <v>19</v>
      </c>
      <c r="F229" s="1" t="s">
        <v>20</v>
      </c>
      <c r="G229" s="1" t="s">
        <v>21</v>
      </c>
      <c r="H229" s="1" t="s">
        <v>22</v>
      </c>
      <c r="J229" s="1" t="s">
        <v>36</v>
      </c>
      <c r="K229" s="1" t="s">
        <v>24</v>
      </c>
      <c r="L229" s="2">
        <v>0.03</v>
      </c>
      <c r="M229" s="2">
        <v>905447.8</v>
      </c>
      <c r="N229" s="2">
        <v>6246436</v>
      </c>
      <c r="O229" s="2">
        <v>905419.8</v>
      </c>
      <c r="P229" s="2">
        <v>6246437.7000000002</v>
      </c>
      <c r="Q229">
        <f>VLOOKUP(M229*100&amp;"_"&amp;N229*100,noeuds!$A$2:$B$295,2,FALSE)</f>
        <v>188</v>
      </c>
      <c r="R229">
        <f>VLOOKUP(O229*100&amp;"_"&amp;P229*100,noeuds!$A$2:$B$295,2,FALSE)</f>
        <v>119</v>
      </c>
      <c r="S229" s="2">
        <v>1</v>
      </c>
      <c r="T229" s="2">
        <v>50</v>
      </c>
      <c r="U229" s="4">
        <v>0.28000000000000003</v>
      </c>
      <c r="V229" s="2">
        <f>L229/T229*3600</f>
        <v>2.1599999999999997</v>
      </c>
      <c r="X229" t="str">
        <f>IF(H229&lt;&gt;"Sens inverse","&lt;edge from="""&amp;Q229&amp;""" id="""&amp;A229&amp;""" to="""&amp;R229&amp;""" numLanes="""&amp;S229&amp;""" speed="""&amp;T229&amp;""" /&gt;","&lt;edge from="""&amp;R229&amp;""" id="""&amp;A229&amp;""" to="""&amp;Q229&amp;""" numLanes="""&amp;S229&amp;""" speed="""&amp;T229&amp;""" /&gt;")</f>
        <v>&lt;edge from="188" id="60059" to="119" numLanes="1" speed="50" /&gt;</v>
      </c>
      <c r="Y229" t="str">
        <f t="shared" si="5"/>
        <v>&lt;edge from="119" id="1060059" to="188" numLanes="1" speed="50" /&gt;</v>
      </c>
    </row>
    <row r="230" spans="1:25" hidden="1" x14ac:dyDescent="0.25">
      <c r="A230" s="1">
        <v>9504</v>
      </c>
      <c r="B230" s="1" t="s">
        <v>25</v>
      </c>
      <c r="C230" s="1" t="s">
        <v>17</v>
      </c>
      <c r="D230" s="1" t="s">
        <v>18</v>
      </c>
      <c r="E230" s="1" t="s">
        <v>19</v>
      </c>
      <c r="F230" s="1" t="s">
        <v>20</v>
      </c>
      <c r="G230" s="1" t="s">
        <v>21</v>
      </c>
      <c r="H230" s="1" t="s">
        <v>22</v>
      </c>
      <c r="J230" s="1" t="s">
        <v>40</v>
      </c>
      <c r="K230" s="1" t="s">
        <v>24</v>
      </c>
      <c r="L230" s="2">
        <v>0.77</v>
      </c>
      <c r="M230" s="2">
        <v>898274.8</v>
      </c>
      <c r="N230" s="2">
        <v>6245995.4000000004</v>
      </c>
      <c r="O230" s="2">
        <v>897575.2</v>
      </c>
      <c r="P230" s="2">
        <v>6245683.0999999996</v>
      </c>
      <c r="Q230">
        <f>VLOOKUP(M230*100&amp;"_"&amp;N230*100,noeuds!$A$2:$B$295,2,FALSE)</f>
        <v>189</v>
      </c>
      <c r="R230">
        <f>VLOOKUP(O230*100&amp;"_"&amp;P230*100,noeuds!$A$2:$B$295,2,FALSE)</f>
        <v>247</v>
      </c>
      <c r="S230" s="2">
        <v>1</v>
      </c>
      <c r="T230" s="2">
        <v>50</v>
      </c>
      <c r="U230" s="2"/>
      <c r="V230" s="2">
        <f>L230/T230*3600</f>
        <v>55.440000000000005</v>
      </c>
      <c r="X230" t="str">
        <f>IF(H230&lt;&gt;"Sens inverse","&lt;edge from="""&amp;Q230&amp;""" id="""&amp;A230&amp;""" to="""&amp;R230&amp;""" numLanes="""&amp;S230&amp;""" speed="""&amp;T230&amp;""" /&gt;","&lt;edge from="""&amp;R230&amp;""" id="""&amp;A230&amp;""" to="""&amp;Q230&amp;""" numLanes="""&amp;S230&amp;""" speed="""&amp;T230&amp;""" /&gt;")</f>
        <v>&lt;edge from="189" id="9504" to="247" numLanes="1" speed="50" /&gt;</v>
      </c>
      <c r="Y230" t="str">
        <f t="shared" si="5"/>
        <v>&lt;edge from="247" id="1009504" to="189" numLanes="1" speed="50" /&gt;</v>
      </c>
    </row>
    <row r="231" spans="1:25" hidden="1" x14ac:dyDescent="0.25">
      <c r="A231" s="1">
        <v>357012</v>
      </c>
      <c r="B231" s="1" t="s">
        <v>16</v>
      </c>
      <c r="C231" s="1" t="s">
        <v>17</v>
      </c>
      <c r="D231" s="1" t="s">
        <v>18</v>
      </c>
      <c r="E231" s="1" t="s">
        <v>19</v>
      </c>
      <c r="F231" s="1" t="s">
        <v>20</v>
      </c>
      <c r="G231" s="1" t="s">
        <v>21</v>
      </c>
      <c r="H231" s="1" t="s">
        <v>22</v>
      </c>
      <c r="J231" s="1" t="s">
        <v>58</v>
      </c>
      <c r="K231" s="1" t="s">
        <v>24</v>
      </c>
      <c r="L231" s="2">
        <v>0.27</v>
      </c>
      <c r="M231" s="2">
        <v>905321.7</v>
      </c>
      <c r="N231" s="2">
        <v>6248163.2999999998</v>
      </c>
      <c r="O231" s="2">
        <v>905419.5</v>
      </c>
      <c r="P231" s="2">
        <v>6247926</v>
      </c>
      <c r="Q231">
        <f>VLOOKUP(M231*100&amp;"_"&amp;N231*100,noeuds!$A$2:$B$295,2,FALSE)</f>
        <v>190</v>
      </c>
      <c r="R231">
        <f>VLOOKUP(O231*100&amp;"_"&amp;P231*100,noeuds!$A$2:$B$295,2,FALSE)</f>
        <v>191</v>
      </c>
      <c r="S231" s="2">
        <v>1</v>
      </c>
      <c r="T231" s="2">
        <v>40</v>
      </c>
      <c r="U231" s="2"/>
      <c r="V231" s="2">
        <f>L231/T231*3600</f>
        <v>24.300000000000004</v>
      </c>
      <c r="X231" t="str">
        <f>IF(H231&lt;&gt;"Sens inverse","&lt;edge from="""&amp;Q231&amp;""" id="""&amp;A231&amp;""" to="""&amp;R231&amp;""" numLanes="""&amp;S231&amp;""" speed="""&amp;T231&amp;""" /&gt;","&lt;edge from="""&amp;R231&amp;""" id="""&amp;A231&amp;""" to="""&amp;Q231&amp;""" numLanes="""&amp;S231&amp;""" speed="""&amp;T231&amp;""" /&gt;")</f>
        <v>&lt;edge from="190" id="357012" to="191" numLanes="1" speed="40" /&gt;</v>
      </c>
      <c r="Y231" t="str">
        <f t="shared" si="5"/>
        <v>&lt;edge from="191" id="1357012" to="190" numLanes="1" speed="40" /&gt;</v>
      </c>
    </row>
    <row r="232" spans="1:25" hidden="1" x14ac:dyDescent="0.25">
      <c r="A232" s="1">
        <v>123223</v>
      </c>
      <c r="B232" s="1" t="s">
        <v>16</v>
      </c>
      <c r="C232" s="1" t="s">
        <v>17</v>
      </c>
      <c r="D232" s="1" t="s">
        <v>18</v>
      </c>
      <c r="E232" s="1" t="s">
        <v>19</v>
      </c>
      <c r="F232" s="1" t="s">
        <v>20</v>
      </c>
      <c r="G232" s="1" t="s">
        <v>21</v>
      </c>
      <c r="H232" s="1" t="s">
        <v>22</v>
      </c>
      <c r="J232" s="1" t="s">
        <v>58</v>
      </c>
      <c r="K232" s="1" t="s">
        <v>24</v>
      </c>
      <c r="L232" s="2">
        <v>1.83</v>
      </c>
      <c r="M232" s="2">
        <v>905419.5</v>
      </c>
      <c r="N232" s="2">
        <v>6247926</v>
      </c>
      <c r="O232" s="2">
        <v>906824.9</v>
      </c>
      <c r="P232" s="2">
        <v>6247426.7000000002</v>
      </c>
      <c r="Q232">
        <f>VLOOKUP(M232*100&amp;"_"&amp;N232*100,noeuds!$A$2:$B$295,2,FALSE)</f>
        <v>191</v>
      </c>
      <c r="R232">
        <f>VLOOKUP(O232*100&amp;"_"&amp;P232*100,noeuds!$A$2:$B$295,2,FALSE)</f>
        <v>106</v>
      </c>
      <c r="S232" s="2">
        <v>1</v>
      </c>
      <c r="T232" s="2">
        <v>40</v>
      </c>
      <c r="U232" s="2"/>
      <c r="V232" s="2">
        <f>L232/T232*3600</f>
        <v>164.7</v>
      </c>
      <c r="X232" t="str">
        <f>IF(H232&lt;&gt;"Sens inverse","&lt;edge from="""&amp;Q232&amp;""" id="""&amp;A232&amp;""" to="""&amp;R232&amp;""" numLanes="""&amp;S232&amp;""" speed="""&amp;T232&amp;""" /&gt;","&lt;edge from="""&amp;R232&amp;""" id="""&amp;A232&amp;""" to="""&amp;Q232&amp;""" numLanes="""&amp;S232&amp;""" speed="""&amp;T232&amp;""" /&gt;")</f>
        <v>&lt;edge from="191" id="123223" to="106" numLanes="1" speed="40" /&gt;</v>
      </c>
      <c r="Y232" t="str">
        <f t="shared" si="5"/>
        <v>&lt;edge from="106" id="1123223" to="191" numLanes="1" speed="40" /&gt;</v>
      </c>
    </row>
    <row r="233" spans="1:25" hidden="1" x14ac:dyDescent="0.25">
      <c r="A233" s="1">
        <v>374675</v>
      </c>
      <c r="B233" s="1" t="s">
        <v>25</v>
      </c>
      <c r="C233" s="1" t="s">
        <v>17</v>
      </c>
      <c r="D233" s="1" t="s">
        <v>18</v>
      </c>
      <c r="E233" s="1" t="s">
        <v>19</v>
      </c>
      <c r="F233" s="1" t="s">
        <v>20</v>
      </c>
      <c r="G233" s="1" t="s">
        <v>21</v>
      </c>
      <c r="H233" s="1" t="s">
        <v>22</v>
      </c>
      <c r="K233" s="1" t="s">
        <v>26</v>
      </c>
      <c r="L233" s="2">
        <v>0.11</v>
      </c>
      <c r="M233" s="2">
        <v>895011</v>
      </c>
      <c r="N233" s="2">
        <v>6245636.5999999996</v>
      </c>
      <c r="O233" s="2">
        <v>894921</v>
      </c>
      <c r="P233" s="2">
        <v>6245689.7000000002</v>
      </c>
      <c r="Q233">
        <f>VLOOKUP(M233*100&amp;"_"&amp;N233*100,noeuds!$A$2:$B$295,2,FALSE)</f>
        <v>192</v>
      </c>
      <c r="R233">
        <f>VLOOKUP(O233*100&amp;"_"&amp;P233*100,noeuds!$A$2:$B$295,2,FALSE)</f>
        <v>167</v>
      </c>
      <c r="S233" s="2">
        <v>1</v>
      </c>
      <c r="T233" s="2">
        <v>50</v>
      </c>
      <c r="U233" s="2"/>
      <c r="V233" s="2">
        <f>L233/T233*3600</f>
        <v>7.9200000000000008</v>
      </c>
      <c r="X233" t="str">
        <f>IF(H233&lt;&gt;"Sens inverse","&lt;edge from="""&amp;Q233&amp;""" id="""&amp;A233&amp;""" to="""&amp;R233&amp;""" numLanes="""&amp;S233&amp;""" speed="""&amp;T233&amp;""" /&gt;","&lt;edge from="""&amp;R233&amp;""" id="""&amp;A233&amp;""" to="""&amp;Q233&amp;""" numLanes="""&amp;S233&amp;""" speed="""&amp;T233&amp;""" /&gt;")</f>
        <v>&lt;edge from="192" id="374675" to="167" numLanes="1" speed="50" /&gt;</v>
      </c>
      <c r="Y233" t="str">
        <f t="shared" si="5"/>
        <v>&lt;edge from="167" id="1374675" to="192" numLanes="1" speed="50" /&gt;</v>
      </c>
    </row>
    <row r="234" spans="1:25" hidden="1" x14ac:dyDescent="0.25">
      <c r="A234" s="1">
        <v>699177</v>
      </c>
      <c r="B234" s="1" t="s">
        <v>27</v>
      </c>
      <c r="C234" s="1" t="s">
        <v>17</v>
      </c>
      <c r="D234" s="1" t="s">
        <v>18</v>
      </c>
      <c r="E234" s="1" t="s">
        <v>19</v>
      </c>
      <c r="F234" s="1" t="s">
        <v>20</v>
      </c>
      <c r="G234" s="1" t="s">
        <v>28</v>
      </c>
      <c r="H234" s="1" t="s">
        <v>22</v>
      </c>
      <c r="J234" s="1" t="s">
        <v>52</v>
      </c>
      <c r="K234" s="1" t="s">
        <v>24</v>
      </c>
      <c r="L234" s="2">
        <v>0.34</v>
      </c>
      <c r="M234" s="2">
        <v>894834.2</v>
      </c>
      <c r="N234" s="2">
        <v>6244986.4000000004</v>
      </c>
      <c r="O234" s="2">
        <v>894578.2</v>
      </c>
      <c r="P234" s="2">
        <v>6244767.4000000004</v>
      </c>
      <c r="Q234">
        <f>VLOOKUP(M234*100&amp;"_"&amp;N234*100,noeuds!$A$2:$B$295,2,FALSE)</f>
        <v>193</v>
      </c>
      <c r="R234">
        <f>VLOOKUP(O234*100&amp;"_"&amp;P234*100,noeuds!$A$2:$B$295,2,FALSE)</f>
        <v>286</v>
      </c>
      <c r="S234" s="2">
        <v>1</v>
      </c>
      <c r="T234" s="2">
        <v>50</v>
      </c>
      <c r="U234" s="2"/>
      <c r="V234" s="2">
        <f>L234/T234*3600</f>
        <v>24.48</v>
      </c>
      <c r="X234" t="str">
        <f>IF(H234&lt;&gt;"Sens inverse","&lt;edge from="""&amp;Q234&amp;""" id="""&amp;A234&amp;""" to="""&amp;R234&amp;""" numLanes="""&amp;S234&amp;""" speed="""&amp;T234&amp;""" /&gt;","&lt;edge from="""&amp;R234&amp;""" id="""&amp;A234&amp;""" to="""&amp;Q234&amp;""" numLanes="""&amp;S234&amp;""" speed="""&amp;T234&amp;""" /&gt;")</f>
        <v>&lt;edge from="193" id="699177" to="286" numLanes="1" speed="50" /&gt;</v>
      </c>
      <c r="Y234" t="str">
        <f t="shared" si="5"/>
        <v>&lt;edge from="286" id="1699177" to="193" numLanes="1" speed="50" /&gt;</v>
      </c>
    </row>
    <row r="235" spans="1:25" hidden="1" x14ac:dyDescent="0.25">
      <c r="A235" s="1">
        <v>259632</v>
      </c>
      <c r="B235" s="1" t="s">
        <v>25</v>
      </c>
      <c r="C235" s="1" t="s">
        <v>31</v>
      </c>
      <c r="D235" s="1" t="s">
        <v>26</v>
      </c>
      <c r="E235" s="1" t="s">
        <v>19</v>
      </c>
      <c r="F235" s="1" t="s">
        <v>20</v>
      </c>
      <c r="G235" s="1" t="s">
        <v>21</v>
      </c>
      <c r="H235" s="1" t="s">
        <v>22</v>
      </c>
      <c r="K235" s="1" t="s">
        <v>26</v>
      </c>
      <c r="L235" s="2">
        <v>0.06</v>
      </c>
      <c r="M235" s="2">
        <v>894355.8</v>
      </c>
      <c r="N235" s="2">
        <v>6245580.4000000004</v>
      </c>
      <c r="O235" s="2">
        <v>894292.5</v>
      </c>
      <c r="P235" s="2">
        <v>6245578.2999999998</v>
      </c>
      <c r="Q235">
        <f>VLOOKUP(M235*100&amp;"_"&amp;N235*100,noeuds!$A$2:$B$295,2,FALSE)</f>
        <v>39</v>
      </c>
      <c r="R235">
        <f>VLOOKUP(O235*100&amp;"_"&amp;P235*100,noeuds!$A$2:$B$295,2,FALSE)</f>
        <v>87</v>
      </c>
      <c r="S235" s="2">
        <v>2</v>
      </c>
      <c r="T235" s="2">
        <v>50</v>
      </c>
      <c r="U235" s="2"/>
      <c r="V235" s="2">
        <f>L235/T235*3600</f>
        <v>4.3199999999999994</v>
      </c>
      <c r="X235" t="str">
        <f>IF(H235&lt;&gt;"Sens inverse","&lt;edge from="""&amp;Q235&amp;""" id="""&amp;A235&amp;""" to="""&amp;R235&amp;""" numLanes="""&amp;S235&amp;""" speed="""&amp;T235&amp;""" /&gt;","&lt;edge from="""&amp;R235&amp;""" id="""&amp;A235&amp;""" to="""&amp;Q235&amp;""" numLanes="""&amp;S235&amp;""" speed="""&amp;T235&amp;""" /&gt;")</f>
        <v>&lt;edge from="39" id="259632" to="87" numLanes="2" speed="50" /&gt;</v>
      </c>
      <c r="Y235" t="str">
        <f t="shared" si="5"/>
        <v>&lt;edge from="87" id="1259632" to="39" numLanes="2" speed="50" /&gt;</v>
      </c>
    </row>
    <row r="236" spans="1:25" hidden="1" x14ac:dyDescent="0.25">
      <c r="A236" s="1">
        <v>383138</v>
      </c>
      <c r="B236" s="1" t="s">
        <v>16</v>
      </c>
      <c r="C236" s="1" t="s">
        <v>17</v>
      </c>
      <c r="D236" s="1" t="s">
        <v>18</v>
      </c>
      <c r="E236" s="1" t="s">
        <v>19</v>
      </c>
      <c r="F236" s="1" t="s">
        <v>20</v>
      </c>
      <c r="G236" s="1" t="s">
        <v>21</v>
      </c>
      <c r="H236" s="1" t="s">
        <v>22</v>
      </c>
      <c r="K236" s="1" t="s">
        <v>26</v>
      </c>
      <c r="L236" s="2">
        <v>0.18</v>
      </c>
      <c r="M236" s="2">
        <v>903613.7</v>
      </c>
      <c r="N236" s="2">
        <v>6248789</v>
      </c>
      <c r="O236" s="2">
        <v>903733.6</v>
      </c>
      <c r="P236" s="2">
        <v>6248677</v>
      </c>
      <c r="Q236">
        <f>VLOOKUP(M236*100&amp;"_"&amp;N236*100,noeuds!$A$2:$B$295,2,FALSE)</f>
        <v>194</v>
      </c>
      <c r="R236">
        <f>VLOOKUP(O236*100&amp;"_"&amp;P236*100,noeuds!$A$2:$B$295,2,FALSE)</f>
        <v>55</v>
      </c>
      <c r="S236" s="2">
        <v>1</v>
      </c>
      <c r="T236" s="2">
        <v>40</v>
      </c>
      <c r="U236" s="2"/>
      <c r="V236" s="2">
        <f>L236/T236*3600</f>
        <v>16.2</v>
      </c>
      <c r="X236" t="str">
        <f>IF(H236&lt;&gt;"Sens inverse","&lt;edge from="""&amp;Q236&amp;""" id="""&amp;A236&amp;""" to="""&amp;R236&amp;""" numLanes="""&amp;S236&amp;""" speed="""&amp;T236&amp;""" /&gt;","&lt;edge from="""&amp;R236&amp;""" id="""&amp;A236&amp;""" to="""&amp;Q236&amp;""" numLanes="""&amp;S236&amp;""" speed="""&amp;T236&amp;""" /&gt;")</f>
        <v>&lt;edge from="194" id="383138" to="55" numLanes="1" speed="40" /&gt;</v>
      </c>
      <c r="Y236" t="str">
        <f t="shared" si="5"/>
        <v>&lt;edge from="55" id="1383138" to="194" numLanes="1" speed="40" /&gt;</v>
      </c>
    </row>
    <row r="237" spans="1:25" hidden="1" x14ac:dyDescent="0.25">
      <c r="A237" s="1">
        <v>327359</v>
      </c>
      <c r="B237" s="1" t="s">
        <v>27</v>
      </c>
      <c r="C237" s="1" t="s">
        <v>17</v>
      </c>
      <c r="D237" s="1" t="s">
        <v>18</v>
      </c>
      <c r="E237" s="1" t="s">
        <v>19</v>
      </c>
      <c r="F237" s="1" t="s">
        <v>20</v>
      </c>
      <c r="G237" s="1" t="s">
        <v>28</v>
      </c>
      <c r="H237" s="1" t="s">
        <v>29</v>
      </c>
      <c r="K237" s="1" t="s">
        <v>26</v>
      </c>
      <c r="L237" s="2">
        <v>0.28000000000000003</v>
      </c>
      <c r="M237" s="2">
        <v>909144.8</v>
      </c>
      <c r="N237" s="2">
        <v>6248754.7999999998</v>
      </c>
      <c r="O237" s="2">
        <v>908917.5</v>
      </c>
      <c r="P237" s="2">
        <v>6248652.5</v>
      </c>
      <c r="Q237">
        <f>VLOOKUP(M237*100&amp;"_"&amp;N237*100,noeuds!$A$2:$B$295,2,FALSE)</f>
        <v>195</v>
      </c>
      <c r="R237">
        <f>VLOOKUP(O237*100&amp;"_"&amp;P237*100,noeuds!$A$2:$B$295,2,FALSE)</f>
        <v>224</v>
      </c>
      <c r="S237" s="2">
        <v>1</v>
      </c>
      <c r="T237" s="2">
        <v>50</v>
      </c>
      <c r="U237" s="2"/>
      <c r="V237" s="2">
        <f>L237/T237*3600</f>
        <v>20.160000000000004</v>
      </c>
      <c r="X237" t="str">
        <f>IF(H237&lt;&gt;"Sens inverse","&lt;edge from="""&amp;Q237&amp;""" id="""&amp;A237&amp;""" to="""&amp;R237&amp;""" numLanes="""&amp;S237&amp;""" speed="""&amp;T237&amp;""" /&gt;","&lt;edge from="""&amp;R237&amp;""" id="""&amp;A237&amp;""" to="""&amp;Q237&amp;""" numLanes="""&amp;S237&amp;""" speed="""&amp;T237&amp;""" /&gt;")</f>
        <v>&lt;edge from="195" id="327359" to="224" numLanes="1" speed="50" /&gt;</v>
      </c>
      <c r="Y237" t="str">
        <f t="shared" si="5"/>
        <v/>
      </c>
    </row>
    <row r="238" spans="1:25" hidden="1" x14ac:dyDescent="0.25">
      <c r="A238" s="1">
        <v>187652</v>
      </c>
      <c r="B238" s="1" t="s">
        <v>27</v>
      </c>
      <c r="C238" s="1" t="s">
        <v>17</v>
      </c>
      <c r="D238" s="1" t="s">
        <v>39</v>
      </c>
      <c r="E238" s="1" t="s">
        <v>19</v>
      </c>
      <c r="F238" s="1" t="s">
        <v>20</v>
      </c>
      <c r="G238" s="1" t="s">
        <v>28</v>
      </c>
      <c r="H238" s="1" t="s">
        <v>22</v>
      </c>
      <c r="K238" s="1" t="s">
        <v>26</v>
      </c>
      <c r="L238" s="2">
        <v>0.05</v>
      </c>
      <c r="M238" s="2">
        <v>894823.7</v>
      </c>
      <c r="N238" s="2">
        <v>6245488</v>
      </c>
      <c r="O238" s="2">
        <v>894837.1</v>
      </c>
      <c r="P238" s="2">
        <v>6245441.9000000004</v>
      </c>
      <c r="Q238">
        <f>VLOOKUP(M238*100&amp;"_"&amp;N238*100,noeuds!$A$2:$B$295,2,FALSE)</f>
        <v>196</v>
      </c>
      <c r="R238">
        <f>VLOOKUP(O238*100&amp;"_"&amp;P238*100,noeuds!$A$2:$B$295,2,FALSE)</f>
        <v>221</v>
      </c>
      <c r="S238" s="2">
        <v>1</v>
      </c>
      <c r="T238" s="2">
        <v>50</v>
      </c>
      <c r="U238" s="2"/>
      <c r="V238" s="2">
        <f>L238/T238*3600</f>
        <v>3.6</v>
      </c>
      <c r="X238" t="str">
        <f>IF(H238&lt;&gt;"Sens inverse","&lt;edge from="""&amp;Q238&amp;""" id="""&amp;A238&amp;""" to="""&amp;R238&amp;""" numLanes="""&amp;S238&amp;""" speed="""&amp;T238&amp;""" /&gt;","&lt;edge from="""&amp;R238&amp;""" id="""&amp;A238&amp;""" to="""&amp;Q238&amp;""" numLanes="""&amp;S238&amp;""" speed="""&amp;T238&amp;""" /&gt;")</f>
        <v>&lt;edge from="196" id="187652" to="221" numLanes="1" speed="50" /&gt;</v>
      </c>
      <c r="Y238" t="str">
        <f t="shared" si="5"/>
        <v>&lt;edge from="221" id="1187652" to="196" numLanes="1" speed="50" /&gt;</v>
      </c>
    </row>
    <row r="239" spans="1:25" x14ac:dyDescent="0.25">
      <c r="A239" s="1">
        <v>621976</v>
      </c>
      <c r="B239" s="1" t="s">
        <v>25</v>
      </c>
      <c r="C239" s="1" t="s">
        <v>31</v>
      </c>
      <c r="D239" s="1" t="s">
        <v>26</v>
      </c>
      <c r="E239" s="1" t="s">
        <v>19</v>
      </c>
      <c r="F239" s="1" t="s">
        <v>20</v>
      </c>
      <c r="G239" s="1" t="s">
        <v>21</v>
      </c>
      <c r="H239" s="1" t="s">
        <v>22</v>
      </c>
      <c r="J239" s="1" t="s">
        <v>36</v>
      </c>
      <c r="K239" s="1" t="s">
        <v>24</v>
      </c>
      <c r="L239" s="2">
        <v>0.04</v>
      </c>
      <c r="M239" s="2">
        <v>907634.3</v>
      </c>
      <c r="N239" s="2">
        <v>6247280.2999999998</v>
      </c>
      <c r="O239" s="2">
        <v>907597.6</v>
      </c>
      <c r="P239" s="2">
        <v>6247258.7000000002</v>
      </c>
      <c r="Q239">
        <f>VLOOKUP(M239*100&amp;"_"&amp;N239*100,noeuds!$A$2:$B$295,2,FALSE)</f>
        <v>179</v>
      </c>
      <c r="R239">
        <f>VLOOKUP(O239*100&amp;"_"&amp;P239*100,noeuds!$A$2:$B$295,2,FALSE)</f>
        <v>226</v>
      </c>
      <c r="S239" s="2">
        <v>2</v>
      </c>
      <c r="T239" s="2">
        <v>50</v>
      </c>
      <c r="U239" s="4">
        <v>0.28000000000000003</v>
      </c>
      <c r="V239" s="2">
        <f>L239/T239*3600</f>
        <v>2.8800000000000003</v>
      </c>
      <c r="X239" t="str">
        <f>IF(H239&lt;&gt;"Sens inverse","&lt;edge from="""&amp;Q239&amp;""" id="""&amp;A239&amp;""" to="""&amp;R239&amp;""" numLanes="""&amp;S239&amp;""" speed="""&amp;T239&amp;""" /&gt;","&lt;edge from="""&amp;R239&amp;""" id="""&amp;A239&amp;""" to="""&amp;Q239&amp;""" numLanes="""&amp;S239&amp;""" speed="""&amp;T239&amp;""" /&gt;")</f>
        <v>&lt;edge from="179" id="621976" to="226" numLanes="2" speed="50" /&gt;</v>
      </c>
      <c r="Y239" t="str">
        <f t="shared" si="5"/>
        <v>&lt;edge from="226" id="1621976" to="179" numLanes="2" speed="50" /&gt;</v>
      </c>
    </row>
    <row r="240" spans="1:25" hidden="1" x14ac:dyDescent="0.25">
      <c r="A240" s="1">
        <v>395062</v>
      </c>
      <c r="B240" s="1" t="s">
        <v>25</v>
      </c>
      <c r="C240" s="1" t="s">
        <v>17</v>
      </c>
      <c r="D240" s="1" t="s">
        <v>18</v>
      </c>
      <c r="E240" s="1" t="s">
        <v>19</v>
      </c>
      <c r="F240" s="1" t="s">
        <v>20</v>
      </c>
      <c r="G240" s="1" t="s">
        <v>21</v>
      </c>
      <c r="H240" s="1" t="s">
        <v>22</v>
      </c>
      <c r="K240" s="1" t="s">
        <v>26</v>
      </c>
      <c r="L240" s="2">
        <v>0.25</v>
      </c>
      <c r="M240" s="2">
        <v>896515.5</v>
      </c>
      <c r="N240" s="2">
        <v>6245000</v>
      </c>
      <c r="O240" s="2">
        <v>896323</v>
      </c>
      <c r="P240" s="2">
        <v>6244847.2999999998</v>
      </c>
      <c r="Q240">
        <f>VLOOKUP(M240*100&amp;"_"&amp;N240*100,noeuds!$A$2:$B$295,2,FALSE)</f>
        <v>197</v>
      </c>
      <c r="R240">
        <f>VLOOKUP(O240*100&amp;"_"&amp;P240*100,noeuds!$A$2:$B$295,2,FALSE)</f>
        <v>287</v>
      </c>
      <c r="S240" s="2">
        <v>1</v>
      </c>
      <c r="T240" s="2">
        <v>50</v>
      </c>
      <c r="U240" s="2"/>
      <c r="V240" s="2">
        <f>L240/T240*3600</f>
        <v>18</v>
      </c>
      <c r="X240" t="str">
        <f>IF(H240&lt;&gt;"Sens inverse","&lt;edge from="""&amp;Q240&amp;""" id="""&amp;A240&amp;""" to="""&amp;R240&amp;""" numLanes="""&amp;S240&amp;""" speed="""&amp;T240&amp;""" /&gt;","&lt;edge from="""&amp;R240&amp;""" id="""&amp;A240&amp;""" to="""&amp;Q240&amp;""" numLanes="""&amp;S240&amp;""" speed="""&amp;T240&amp;""" /&gt;")</f>
        <v>&lt;edge from="197" id="395062" to="287" numLanes="1" speed="50" /&gt;</v>
      </c>
      <c r="Y240" t="str">
        <f t="shared" si="5"/>
        <v>&lt;edge from="287" id="1395062" to="197" numLanes="1" speed="50" /&gt;</v>
      </c>
    </row>
    <row r="241" spans="1:25" hidden="1" x14ac:dyDescent="0.25">
      <c r="A241" s="1">
        <v>381687</v>
      </c>
      <c r="B241" s="1" t="s">
        <v>16</v>
      </c>
      <c r="C241" s="1" t="s">
        <v>17</v>
      </c>
      <c r="D241" s="1" t="s">
        <v>18</v>
      </c>
      <c r="E241" s="1" t="s">
        <v>19</v>
      </c>
      <c r="F241" s="1" t="s">
        <v>20</v>
      </c>
      <c r="G241" s="1" t="s">
        <v>21</v>
      </c>
      <c r="H241" s="1" t="s">
        <v>22</v>
      </c>
      <c r="K241" s="1" t="s">
        <v>26</v>
      </c>
      <c r="L241" s="2">
        <v>0.33</v>
      </c>
      <c r="M241" s="2">
        <v>905321.7</v>
      </c>
      <c r="N241" s="2">
        <v>6248163.2999999998</v>
      </c>
      <c r="O241" s="2">
        <v>905040.4</v>
      </c>
      <c r="P241" s="2">
        <v>6247988.0999999996</v>
      </c>
      <c r="Q241">
        <f>VLOOKUP(M241*100&amp;"_"&amp;N241*100,noeuds!$A$2:$B$295,2,FALSE)</f>
        <v>190</v>
      </c>
      <c r="R241">
        <f>VLOOKUP(O241*100&amp;"_"&amp;P241*100,noeuds!$A$2:$B$295,2,FALSE)</f>
        <v>263</v>
      </c>
      <c r="S241" s="2">
        <v>1</v>
      </c>
      <c r="T241" s="2">
        <v>40</v>
      </c>
      <c r="U241" s="2"/>
      <c r="V241" s="2">
        <f>L241/T241*3600</f>
        <v>29.700000000000003</v>
      </c>
      <c r="X241" t="str">
        <f>IF(H241&lt;&gt;"Sens inverse","&lt;edge from="""&amp;Q241&amp;""" id="""&amp;A241&amp;""" to="""&amp;R241&amp;""" numLanes="""&amp;S241&amp;""" speed="""&amp;T241&amp;""" /&gt;","&lt;edge from="""&amp;R241&amp;""" id="""&amp;A241&amp;""" to="""&amp;Q241&amp;""" numLanes="""&amp;S241&amp;""" speed="""&amp;T241&amp;""" /&gt;")</f>
        <v>&lt;edge from="190" id="381687" to="263" numLanes="1" speed="40" /&gt;</v>
      </c>
      <c r="Y241" t="str">
        <f t="shared" si="5"/>
        <v>&lt;edge from="263" id="1381687" to="190" numLanes="1" speed="40" /&gt;</v>
      </c>
    </row>
    <row r="242" spans="1:25" hidden="1" x14ac:dyDescent="0.25">
      <c r="A242" s="1">
        <v>148152</v>
      </c>
      <c r="B242" s="1" t="s">
        <v>25</v>
      </c>
      <c r="C242" s="1" t="s">
        <v>17</v>
      </c>
      <c r="D242" s="1" t="s">
        <v>18</v>
      </c>
      <c r="E242" s="1" t="s">
        <v>19</v>
      </c>
      <c r="F242" s="1" t="s">
        <v>20</v>
      </c>
      <c r="G242" s="1" t="s">
        <v>21</v>
      </c>
      <c r="H242" s="1" t="s">
        <v>22</v>
      </c>
      <c r="K242" s="1" t="s">
        <v>26</v>
      </c>
      <c r="L242" s="2">
        <v>0.56000000000000005</v>
      </c>
      <c r="M242" s="2">
        <v>896957.1</v>
      </c>
      <c r="N242" s="2">
        <v>6245343.4000000004</v>
      </c>
      <c r="O242" s="2">
        <v>896515.5</v>
      </c>
      <c r="P242" s="2">
        <v>6245000</v>
      </c>
      <c r="Q242">
        <f>VLOOKUP(M242*100&amp;"_"&amp;N242*100,noeuds!$A$2:$B$295,2,FALSE)</f>
        <v>91</v>
      </c>
      <c r="R242">
        <f>VLOOKUP(O242*100&amp;"_"&amp;P242*100,noeuds!$A$2:$B$295,2,FALSE)</f>
        <v>197</v>
      </c>
      <c r="S242" s="2">
        <v>1</v>
      </c>
      <c r="T242" s="2">
        <v>50</v>
      </c>
      <c r="U242" s="2"/>
      <c r="V242" s="2">
        <f>L242/T242*3600</f>
        <v>40.320000000000007</v>
      </c>
      <c r="X242" t="str">
        <f>IF(H242&lt;&gt;"Sens inverse","&lt;edge from="""&amp;Q242&amp;""" id="""&amp;A242&amp;""" to="""&amp;R242&amp;""" numLanes="""&amp;S242&amp;""" speed="""&amp;T242&amp;""" /&gt;","&lt;edge from="""&amp;R242&amp;""" id="""&amp;A242&amp;""" to="""&amp;Q242&amp;""" numLanes="""&amp;S242&amp;""" speed="""&amp;T242&amp;""" /&gt;")</f>
        <v>&lt;edge from="91" id="148152" to="197" numLanes="1" speed="50" /&gt;</v>
      </c>
      <c r="Y242" t="str">
        <f t="shared" si="5"/>
        <v>&lt;edge from="197" id="1148152" to="91" numLanes="1" speed="50" /&gt;</v>
      </c>
    </row>
    <row r="243" spans="1:25" hidden="1" x14ac:dyDescent="0.25">
      <c r="A243" s="1">
        <v>498718</v>
      </c>
      <c r="B243" s="1" t="s">
        <v>16</v>
      </c>
      <c r="C243" s="1" t="s">
        <v>17</v>
      </c>
      <c r="D243" s="1" t="s">
        <v>39</v>
      </c>
      <c r="E243" s="1" t="s">
        <v>19</v>
      </c>
      <c r="F243" s="1" t="s">
        <v>20</v>
      </c>
      <c r="G243" s="1" t="s">
        <v>21</v>
      </c>
      <c r="H243" s="1" t="s">
        <v>22</v>
      </c>
      <c r="J243" s="1" t="s">
        <v>40</v>
      </c>
      <c r="K243" s="1" t="s">
        <v>24</v>
      </c>
      <c r="L243" s="2">
        <v>0.04</v>
      </c>
      <c r="M243" s="2">
        <v>908528.5</v>
      </c>
      <c r="N243" s="2">
        <v>6247067.9000000004</v>
      </c>
      <c r="O243" s="2">
        <v>908560.4</v>
      </c>
      <c r="P243" s="2">
        <v>6247047</v>
      </c>
      <c r="Q243">
        <f>VLOOKUP(M243*100&amp;"_"&amp;N243*100,noeuds!$A$2:$B$295,2,FALSE)</f>
        <v>198</v>
      </c>
      <c r="R243">
        <f>VLOOKUP(O243*100&amp;"_"&amp;P243*100,noeuds!$A$2:$B$295,2,FALSE)</f>
        <v>126</v>
      </c>
      <c r="S243" s="2">
        <v>1</v>
      </c>
      <c r="T243" s="2">
        <v>40</v>
      </c>
      <c r="U243" s="2"/>
      <c r="V243" s="2">
        <f>L243/T243*3600</f>
        <v>3.6</v>
      </c>
      <c r="X243" t="str">
        <f>IF(H243&lt;&gt;"Sens inverse","&lt;edge from="""&amp;Q243&amp;""" id="""&amp;A243&amp;""" to="""&amp;R243&amp;""" numLanes="""&amp;S243&amp;""" speed="""&amp;T243&amp;""" /&gt;","&lt;edge from="""&amp;R243&amp;""" id="""&amp;A243&amp;""" to="""&amp;Q243&amp;""" numLanes="""&amp;S243&amp;""" speed="""&amp;T243&amp;""" /&gt;")</f>
        <v>&lt;edge from="198" id="498718" to="126" numLanes="1" speed="40" /&gt;</v>
      </c>
      <c r="Y243" t="str">
        <f t="shared" si="5"/>
        <v>&lt;edge from="126" id="1498718" to="198" numLanes="1" speed="40" /&gt;</v>
      </c>
    </row>
    <row r="244" spans="1:25" hidden="1" x14ac:dyDescent="0.25">
      <c r="A244" s="1">
        <v>574140</v>
      </c>
      <c r="B244" s="1" t="s">
        <v>25</v>
      </c>
      <c r="C244" s="1" t="s">
        <v>17</v>
      </c>
      <c r="D244" s="1" t="s">
        <v>18</v>
      </c>
      <c r="E244" s="1" t="s">
        <v>19</v>
      </c>
      <c r="F244" s="1" t="s">
        <v>20</v>
      </c>
      <c r="G244" s="1" t="s">
        <v>21</v>
      </c>
      <c r="H244" s="1" t="s">
        <v>29</v>
      </c>
      <c r="K244" s="1" t="s">
        <v>26</v>
      </c>
      <c r="L244" s="2">
        <v>0.43</v>
      </c>
      <c r="M244" s="2">
        <v>900928</v>
      </c>
      <c r="N244" s="2">
        <v>6246918</v>
      </c>
      <c r="O244" s="2">
        <v>901235.5</v>
      </c>
      <c r="P244" s="2">
        <v>6246729.0999999996</v>
      </c>
      <c r="Q244">
        <f>VLOOKUP(M244*100&amp;"_"&amp;N244*100,noeuds!$A$2:$B$295,2,FALSE)</f>
        <v>199</v>
      </c>
      <c r="R244">
        <f>VLOOKUP(O244*100&amp;"_"&amp;P244*100,noeuds!$A$2:$B$295,2,FALSE)</f>
        <v>127</v>
      </c>
      <c r="S244" s="2">
        <v>1</v>
      </c>
      <c r="T244" s="2">
        <v>50</v>
      </c>
      <c r="U244" s="2"/>
      <c r="V244" s="2">
        <f>L244/T244*3600</f>
        <v>30.96</v>
      </c>
      <c r="X244" t="str">
        <f>IF(H244&lt;&gt;"Sens inverse","&lt;edge from="""&amp;Q244&amp;""" id="""&amp;A244&amp;""" to="""&amp;R244&amp;""" numLanes="""&amp;S244&amp;""" speed="""&amp;T244&amp;""" /&gt;","&lt;edge from="""&amp;R244&amp;""" id="""&amp;A244&amp;""" to="""&amp;Q244&amp;""" numLanes="""&amp;S244&amp;""" speed="""&amp;T244&amp;""" /&gt;")</f>
        <v>&lt;edge from="199" id="574140" to="127" numLanes="1" speed="50" /&gt;</v>
      </c>
      <c r="Y244" t="str">
        <f t="shared" si="5"/>
        <v/>
      </c>
    </row>
    <row r="245" spans="1:25" hidden="1" x14ac:dyDescent="0.25">
      <c r="A245" s="1">
        <v>233665</v>
      </c>
      <c r="B245" s="1" t="s">
        <v>25</v>
      </c>
      <c r="C245" s="1" t="s">
        <v>17</v>
      </c>
      <c r="D245" s="1" t="s">
        <v>18</v>
      </c>
      <c r="E245" s="1" t="s">
        <v>19</v>
      </c>
      <c r="F245" s="1" t="s">
        <v>20</v>
      </c>
      <c r="G245" s="1" t="s">
        <v>21</v>
      </c>
      <c r="H245" s="1" t="s">
        <v>22</v>
      </c>
      <c r="K245" s="1" t="s">
        <v>26</v>
      </c>
      <c r="L245" s="2">
        <v>0.22</v>
      </c>
      <c r="M245" s="2">
        <v>897224.1</v>
      </c>
      <c r="N245" s="2">
        <v>6246327.4000000004</v>
      </c>
      <c r="O245" s="2">
        <v>897446.2</v>
      </c>
      <c r="P245" s="2">
        <v>6246334.7999999998</v>
      </c>
      <c r="Q245">
        <f>VLOOKUP(M245*100&amp;"_"&amp;N245*100,noeuds!$A$2:$B$295,2,FALSE)</f>
        <v>33</v>
      </c>
      <c r="R245">
        <f>VLOOKUP(O245*100&amp;"_"&amp;P245*100,noeuds!$A$2:$B$295,2,FALSE)</f>
        <v>288</v>
      </c>
      <c r="S245" s="2">
        <v>1</v>
      </c>
      <c r="T245" s="2">
        <v>50</v>
      </c>
      <c r="U245" s="2"/>
      <c r="V245" s="2">
        <f>L245/T245*3600</f>
        <v>15.840000000000002</v>
      </c>
      <c r="X245" t="str">
        <f>IF(H245&lt;&gt;"Sens inverse","&lt;edge from="""&amp;Q245&amp;""" id="""&amp;A245&amp;""" to="""&amp;R245&amp;""" numLanes="""&amp;S245&amp;""" speed="""&amp;T245&amp;""" /&gt;","&lt;edge from="""&amp;R245&amp;""" id="""&amp;A245&amp;""" to="""&amp;Q245&amp;""" numLanes="""&amp;S245&amp;""" speed="""&amp;T245&amp;""" /&gt;")</f>
        <v>&lt;edge from="33" id="233665" to="288" numLanes="1" speed="50" /&gt;</v>
      </c>
      <c r="Y245" t="str">
        <f t="shared" si="5"/>
        <v>&lt;edge from="288" id="1233665" to="33" numLanes="1" speed="50" /&gt;</v>
      </c>
    </row>
    <row r="246" spans="1:25" hidden="1" x14ac:dyDescent="0.25">
      <c r="A246" s="1">
        <v>572126</v>
      </c>
      <c r="B246" s="1" t="s">
        <v>25</v>
      </c>
      <c r="C246" s="1" t="s">
        <v>31</v>
      </c>
      <c r="D246" s="1" t="s">
        <v>26</v>
      </c>
      <c r="E246" s="1" t="s">
        <v>19</v>
      </c>
      <c r="F246" s="1" t="s">
        <v>20</v>
      </c>
      <c r="G246" s="1" t="s">
        <v>21</v>
      </c>
      <c r="H246" s="1" t="s">
        <v>22</v>
      </c>
      <c r="K246" s="1" t="s">
        <v>26</v>
      </c>
      <c r="L246" s="2">
        <v>0.04</v>
      </c>
      <c r="M246" s="2">
        <v>896935.4</v>
      </c>
      <c r="N246" s="2">
        <v>6245968.9000000004</v>
      </c>
      <c r="O246" s="2">
        <v>896948.8</v>
      </c>
      <c r="P246" s="2">
        <v>6245933.2000000002</v>
      </c>
      <c r="Q246">
        <f>VLOOKUP(M246*100&amp;"_"&amp;N246*100,noeuds!$A$2:$B$295,2,FALSE)</f>
        <v>200</v>
      </c>
      <c r="R246">
        <f>VLOOKUP(O246*100&amp;"_"&amp;P246*100,noeuds!$A$2:$B$295,2,FALSE)</f>
        <v>120</v>
      </c>
      <c r="S246" s="2">
        <v>2</v>
      </c>
      <c r="T246" s="2">
        <v>50</v>
      </c>
      <c r="U246" s="2"/>
      <c r="V246" s="2">
        <f>L246/T246*3600</f>
        <v>2.8800000000000003</v>
      </c>
      <c r="X246" t="str">
        <f>IF(H246&lt;&gt;"Sens inverse","&lt;edge from="""&amp;Q246&amp;""" id="""&amp;A246&amp;""" to="""&amp;R246&amp;""" numLanes="""&amp;S246&amp;""" speed="""&amp;T246&amp;""" /&gt;","&lt;edge from="""&amp;R246&amp;""" id="""&amp;A246&amp;""" to="""&amp;Q246&amp;""" numLanes="""&amp;S246&amp;""" speed="""&amp;T246&amp;""" /&gt;")</f>
        <v>&lt;edge from="200" id="572126" to="120" numLanes="2" speed="50" /&gt;</v>
      </c>
      <c r="Y246" t="str">
        <f t="shared" si="5"/>
        <v>&lt;edge from="120" id="1572126" to="200" numLanes="2" speed="50" /&gt;</v>
      </c>
    </row>
    <row r="247" spans="1:25" hidden="1" x14ac:dyDescent="0.25">
      <c r="A247" s="1">
        <v>65405</v>
      </c>
      <c r="B247" s="1" t="s">
        <v>27</v>
      </c>
      <c r="C247" s="1" t="s">
        <v>17</v>
      </c>
      <c r="D247" s="1" t="s">
        <v>18</v>
      </c>
      <c r="E247" s="1" t="s">
        <v>19</v>
      </c>
      <c r="F247" s="1" t="s">
        <v>20</v>
      </c>
      <c r="G247" s="1" t="s">
        <v>28</v>
      </c>
      <c r="H247" s="1" t="s">
        <v>29</v>
      </c>
      <c r="J247" s="1" t="s">
        <v>34</v>
      </c>
      <c r="K247" s="1" t="s">
        <v>24</v>
      </c>
      <c r="L247" s="2">
        <v>7.0000000000000007E-2</v>
      </c>
      <c r="M247" s="2">
        <v>908830.8</v>
      </c>
      <c r="N247" s="2">
        <v>6248402.2000000002</v>
      </c>
      <c r="O247" s="2">
        <v>908826.9</v>
      </c>
      <c r="P247" s="2">
        <v>6248469</v>
      </c>
      <c r="Q247">
        <f>VLOOKUP(M247*100&amp;"_"&amp;N247*100,noeuds!$A$2:$B$295,2,FALSE)</f>
        <v>7</v>
      </c>
      <c r="R247">
        <f>VLOOKUP(O247*100&amp;"_"&amp;P247*100,noeuds!$A$2:$B$295,2,FALSE)</f>
        <v>84</v>
      </c>
      <c r="S247" s="2">
        <v>1</v>
      </c>
      <c r="T247" s="2">
        <v>50</v>
      </c>
      <c r="U247" s="2"/>
      <c r="V247" s="2">
        <f>L247/T247*3600</f>
        <v>5.0400000000000009</v>
      </c>
      <c r="X247" t="str">
        <f>IF(H247&lt;&gt;"Sens inverse","&lt;edge from="""&amp;Q247&amp;""" id="""&amp;A247&amp;""" to="""&amp;R247&amp;""" numLanes="""&amp;S247&amp;""" speed="""&amp;T247&amp;""" /&gt;","&lt;edge from="""&amp;R247&amp;""" id="""&amp;A247&amp;""" to="""&amp;Q247&amp;""" numLanes="""&amp;S247&amp;""" speed="""&amp;T247&amp;""" /&gt;")</f>
        <v>&lt;edge from="7" id="65405" to="84" numLanes="1" speed="50" /&gt;</v>
      </c>
      <c r="Y247" t="str">
        <f t="shared" si="5"/>
        <v/>
      </c>
    </row>
    <row r="248" spans="1:25" hidden="1" x14ac:dyDescent="0.25">
      <c r="A248" s="1">
        <v>137843</v>
      </c>
      <c r="B248" s="1" t="s">
        <v>27</v>
      </c>
      <c r="C248" s="1" t="s">
        <v>17</v>
      </c>
      <c r="D248" s="1" t="s">
        <v>18</v>
      </c>
      <c r="E248" s="1" t="s">
        <v>19</v>
      </c>
      <c r="F248" s="1" t="s">
        <v>20</v>
      </c>
      <c r="G248" s="1" t="s">
        <v>28</v>
      </c>
      <c r="H248" s="1" t="s">
        <v>29</v>
      </c>
      <c r="K248" s="1" t="s">
        <v>26</v>
      </c>
      <c r="L248" s="2">
        <v>0.24</v>
      </c>
      <c r="M248" s="2">
        <v>908529.6</v>
      </c>
      <c r="N248" s="2">
        <v>6248257.7000000002</v>
      </c>
      <c r="O248" s="2">
        <v>908752.8</v>
      </c>
      <c r="P248" s="2">
        <v>6248313.7999999998</v>
      </c>
      <c r="Q248">
        <f>VLOOKUP(M248*100&amp;"_"&amp;N248*100,noeuds!$A$2:$B$295,2,FALSE)</f>
        <v>99</v>
      </c>
      <c r="R248">
        <f>VLOOKUP(O248*100&amp;"_"&amp;P248*100,noeuds!$A$2:$B$295,2,FALSE)</f>
        <v>70</v>
      </c>
      <c r="S248" s="2">
        <v>1</v>
      </c>
      <c r="T248" s="2">
        <v>50</v>
      </c>
      <c r="U248" s="2"/>
      <c r="V248" s="2">
        <f>L248/T248*3600</f>
        <v>17.279999999999998</v>
      </c>
      <c r="X248" t="str">
        <f>IF(H248&lt;&gt;"Sens inverse","&lt;edge from="""&amp;Q248&amp;""" id="""&amp;A248&amp;""" to="""&amp;R248&amp;""" numLanes="""&amp;S248&amp;""" speed="""&amp;T248&amp;""" /&gt;","&lt;edge from="""&amp;R248&amp;""" id="""&amp;A248&amp;""" to="""&amp;Q248&amp;""" numLanes="""&amp;S248&amp;""" speed="""&amp;T248&amp;""" /&gt;")</f>
        <v>&lt;edge from="99" id="137843" to="70" numLanes="1" speed="50" /&gt;</v>
      </c>
      <c r="Y248" t="str">
        <f t="shared" si="5"/>
        <v/>
      </c>
    </row>
    <row r="249" spans="1:25" hidden="1" x14ac:dyDescent="0.25">
      <c r="A249" s="1">
        <v>625749</v>
      </c>
      <c r="B249" s="1" t="s">
        <v>30</v>
      </c>
      <c r="C249" s="1" t="s">
        <v>31</v>
      </c>
      <c r="D249" s="1" t="s">
        <v>26</v>
      </c>
      <c r="E249" s="1" t="s">
        <v>19</v>
      </c>
      <c r="F249" s="1" t="s">
        <v>20</v>
      </c>
      <c r="G249" s="1" t="s">
        <v>28</v>
      </c>
      <c r="H249" s="1" t="s">
        <v>22</v>
      </c>
      <c r="J249" s="1" t="s">
        <v>53</v>
      </c>
      <c r="K249" s="1" t="s">
        <v>33</v>
      </c>
      <c r="L249" s="2">
        <v>0.53</v>
      </c>
      <c r="M249" s="2">
        <v>896871.1</v>
      </c>
      <c r="N249" s="2">
        <v>6246276.2000000002</v>
      </c>
      <c r="O249" s="2">
        <v>896831.1</v>
      </c>
      <c r="P249" s="2">
        <v>6246799.7000000002</v>
      </c>
      <c r="Q249">
        <f>VLOOKUP(M249*100&amp;"_"&amp;N249*100,noeuds!$A$2:$B$295,2,FALSE)</f>
        <v>201</v>
      </c>
      <c r="R249">
        <f>VLOOKUP(O249*100&amp;"_"&amp;P249*100,noeuds!$A$2:$B$295,2,FALSE)</f>
        <v>279</v>
      </c>
      <c r="S249" s="2">
        <v>3</v>
      </c>
      <c r="T249" s="2">
        <v>90</v>
      </c>
      <c r="U249" s="2"/>
      <c r="V249" s="2">
        <f>L249/T249*3600</f>
        <v>21.2</v>
      </c>
      <c r="X249" t="str">
        <f>IF(H249&lt;&gt;"Sens inverse","&lt;edge from="""&amp;Q249&amp;""" id="""&amp;A249&amp;""" to="""&amp;R249&amp;""" numLanes="""&amp;S249&amp;""" speed="""&amp;T249&amp;""" /&gt;","&lt;edge from="""&amp;R249&amp;""" id="""&amp;A249&amp;""" to="""&amp;Q249&amp;""" numLanes="""&amp;S249&amp;""" speed="""&amp;T249&amp;""" /&gt;")</f>
        <v>&lt;edge from="201" id="625749" to="279" numLanes="3" speed="90" /&gt;</v>
      </c>
      <c r="Y249" t="str">
        <f t="shared" si="5"/>
        <v>&lt;edge from="279" id="1625749" to="201" numLanes="3" speed="90" /&gt;</v>
      </c>
    </row>
    <row r="250" spans="1:25" hidden="1" x14ac:dyDescent="0.25">
      <c r="A250" s="1">
        <v>362811</v>
      </c>
      <c r="B250" s="1" t="s">
        <v>16</v>
      </c>
      <c r="C250" s="1" t="s">
        <v>17</v>
      </c>
      <c r="D250" s="1" t="s">
        <v>18</v>
      </c>
      <c r="E250" s="1" t="s">
        <v>19</v>
      </c>
      <c r="F250" s="1" t="s">
        <v>20</v>
      </c>
      <c r="G250" s="1" t="s">
        <v>21</v>
      </c>
      <c r="H250" s="1" t="s">
        <v>22</v>
      </c>
      <c r="J250" s="1" t="s">
        <v>23</v>
      </c>
      <c r="K250" s="1" t="s">
        <v>24</v>
      </c>
      <c r="L250" s="2">
        <v>0.25</v>
      </c>
      <c r="M250" s="2">
        <v>901664.1</v>
      </c>
      <c r="N250" s="2">
        <v>6247361.2000000002</v>
      </c>
      <c r="O250" s="2">
        <v>901493.2</v>
      </c>
      <c r="P250" s="2">
        <v>6247186.7000000002</v>
      </c>
      <c r="Q250">
        <f>VLOOKUP(M250*100&amp;"_"&amp;N250*100,noeuds!$A$2:$B$295,2,FALSE)</f>
        <v>202</v>
      </c>
      <c r="R250">
        <f>VLOOKUP(O250*100&amp;"_"&amp;P250*100,noeuds!$A$2:$B$295,2,FALSE)</f>
        <v>260</v>
      </c>
      <c r="S250" s="2">
        <v>1</v>
      </c>
      <c r="T250" s="2">
        <v>40</v>
      </c>
      <c r="U250" s="2"/>
      <c r="V250" s="2">
        <f>L250/T250*3600</f>
        <v>22.5</v>
      </c>
      <c r="X250" t="str">
        <f>IF(H250&lt;&gt;"Sens inverse","&lt;edge from="""&amp;Q250&amp;""" id="""&amp;A250&amp;""" to="""&amp;R250&amp;""" numLanes="""&amp;S250&amp;""" speed="""&amp;T250&amp;""" /&gt;","&lt;edge from="""&amp;R250&amp;""" id="""&amp;A250&amp;""" to="""&amp;Q250&amp;""" numLanes="""&amp;S250&amp;""" speed="""&amp;T250&amp;""" /&gt;")</f>
        <v>&lt;edge from="202" id="362811" to="260" numLanes="1" speed="40" /&gt;</v>
      </c>
      <c r="Y250" t="str">
        <f t="shared" si="5"/>
        <v>&lt;edge from="260" id="1362811" to="202" numLanes="1" speed="40" /&gt;</v>
      </c>
    </row>
    <row r="251" spans="1:25" hidden="1" x14ac:dyDescent="0.25">
      <c r="A251" s="1">
        <v>645573</v>
      </c>
      <c r="B251" s="1" t="s">
        <v>25</v>
      </c>
      <c r="C251" s="1" t="s">
        <v>17</v>
      </c>
      <c r="D251" s="1" t="s">
        <v>18</v>
      </c>
      <c r="E251" s="1" t="s">
        <v>19</v>
      </c>
      <c r="F251" s="1" t="s">
        <v>20</v>
      </c>
      <c r="G251" s="1" t="s">
        <v>21</v>
      </c>
      <c r="H251" s="1" t="s">
        <v>22</v>
      </c>
      <c r="J251" s="1" t="s">
        <v>40</v>
      </c>
      <c r="K251" s="1" t="s">
        <v>24</v>
      </c>
      <c r="L251" s="2">
        <v>0.45</v>
      </c>
      <c r="M251" s="2">
        <v>899821.9</v>
      </c>
      <c r="N251" s="2">
        <v>6246398.5</v>
      </c>
      <c r="O251" s="2">
        <v>899377.4</v>
      </c>
      <c r="P251" s="2">
        <v>6246356.9000000004</v>
      </c>
      <c r="Q251">
        <f>VLOOKUP(M251*100&amp;"_"&amp;N251*100,noeuds!$A$2:$B$295,2,FALSE)</f>
        <v>203</v>
      </c>
      <c r="R251">
        <f>VLOOKUP(O251*100&amp;"_"&amp;P251*100,noeuds!$A$2:$B$295,2,FALSE)</f>
        <v>245</v>
      </c>
      <c r="S251" s="2">
        <v>1</v>
      </c>
      <c r="T251" s="2">
        <v>50</v>
      </c>
      <c r="U251" s="2"/>
      <c r="V251" s="2">
        <f>L251/T251*3600</f>
        <v>32.400000000000006</v>
      </c>
      <c r="X251" t="str">
        <f>IF(H251&lt;&gt;"Sens inverse","&lt;edge from="""&amp;Q251&amp;""" id="""&amp;A251&amp;""" to="""&amp;R251&amp;""" numLanes="""&amp;S251&amp;""" speed="""&amp;T251&amp;""" /&gt;","&lt;edge from="""&amp;R251&amp;""" id="""&amp;A251&amp;""" to="""&amp;Q251&amp;""" numLanes="""&amp;S251&amp;""" speed="""&amp;T251&amp;""" /&gt;")</f>
        <v>&lt;edge from="203" id="645573" to="245" numLanes="1" speed="50" /&gt;</v>
      </c>
      <c r="Y251" t="str">
        <f t="shared" si="5"/>
        <v>&lt;edge from="245" id="1645573" to="203" numLanes="1" speed="50" /&gt;</v>
      </c>
    </row>
    <row r="252" spans="1:25" hidden="1" x14ac:dyDescent="0.25">
      <c r="A252" s="1">
        <v>72150</v>
      </c>
      <c r="B252" s="1" t="s">
        <v>16</v>
      </c>
      <c r="C252" s="1" t="s">
        <v>17</v>
      </c>
      <c r="D252" s="1" t="s">
        <v>18</v>
      </c>
      <c r="E252" s="1" t="s">
        <v>19</v>
      </c>
      <c r="F252" s="1" t="s">
        <v>20</v>
      </c>
      <c r="G252" s="1" t="s">
        <v>21</v>
      </c>
      <c r="H252" s="1" t="s">
        <v>29</v>
      </c>
      <c r="K252" s="1" t="s">
        <v>26</v>
      </c>
      <c r="L252" s="2">
        <v>0.3</v>
      </c>
      <c r="M252" s="2">
        <v>894540.3</v>
      </c>
      <c r="N252" s="2">
        <v>6245393.2999999998</v>
      </c>
      <c r="O252" s="2">
        <v>894323.8</v>
      </c>
      <c r="P252" s="2">
        <v>6245560.5999999996</v>
      </c>
      <c r="Q252">
        <f>VLOOKUP(M252*100&amp;"_"&amp;N252*100,noeuds!$A$2:$B$295,2,FALSE)</f>
        <v>204</v>
      </c>
      <c r="R252">
        <f>VLOOKUP(O252*100&amp;"_"&amp;P252*100,noeuds!$A$2:$B$295,2,FALSE)</f>
        <v>22</v>
      </c>
      <c r="S252" s="2">
        <v>1</v>
      </c>
      <c r="T252" s="2">
        <v>40</v>
      </c>
      <c r="U252" s="2"/>
      <c r="V252" s="2">
        <f>L252/T252*3600</f>
        <v>27</v>
      </c>
      <c r="X252" t="str">
        <f>IF(H252&lt;&gt;"Sens inverse","&lt;edge from="""&amp;Q252&amp;""" id="""&amp;A252&amp;""" to="""&amp;R252&amp;""" numLanes="""&amp;S252&amp;""" speed="""&amp;T252&amp;""" /&gt;","&lt;edge from="""&amp;R252&amp;""" id="""&amp;A252&amp;""" to="""&amp;Q252&amp;""" numLanes="""&amp;S252&amp;""" speed="""&amp;T252&amp;""" /&gt;")</f>
        <v>&lt;edge from="204" id="72150" to="22" numLanes="1" speed="40" /&gt;</v>
      </c>
      <c r="Y252" t="str">
        <f t="shared" si="5"/>
        <v/>
      </c>
    </row>
    <row r="253" spans="1:25" hidden="1" x14ac:dyDescent="0.25">
      <c r="A253" s="1">
        <v>687674</v>
      </c>
      <c r="B253" s="1" t="s">
        <v>27</v>
      </c>
      <c r="C253" s="1" t="s">
        <v>17</v>
      </c>
      <c r="D253" s="1" t="s">
        <v>39</v>
      </c>
      <c r="E253" s="1" t="s">
        <v>19</v>
      </c>
      <c r="F253" s="1" t="s">
        <v>20</v>
      </c>
      <c r="G253" s="1" t="s">
        <v>28</v>
      </c>
      <c r="H253" s="1" t="s">
        <v>22</v>
      </c>
      <c r="J253" s="1" t="s">
        <v>44</v>
      </c>
      <c r="K253" s="1" t="s">
        <v>24</v>
      </c>
      <c r="L253" s="2">
        <v>0.15</v>
      </c>
      <c r="M253" s="2">
        <v>901380.8</v>
      </c>
      <c r="N253" s="2">
        <v>6247291.7000000002</v>
      </c>
      <c r="O253" s="2">
        <v>901468.7</v>
      </c>
      <c r="P253" s="2">
        <v>6247171.0999999996</v>
      </c>
      <c r="Q253">
        <f>VLOOKUP(M253*100&amp;"_"&amp;N253*100,noeuds!$A$2:$B$295,2,FALSE)</f>
        <v>205</v>
      </c>
      <c r="R253">
        <f>VLOOKUP(O253*100&amp;"_"&amp;P253*100,noeuds!$A$2:$B$295,2,FALSE)</f>
        <v>271</v>
      </c>
      <c r="S253" s="2">
        <v>1</v>
      </c>
      <c r="T253" s="2">
        <v>50</v>
      </c>
      <c r="U253" s="2"/>
      <c r="V253" s="2">
        <f>L253/T253*3600</f>
        <v>10.8</v>
      </c>
      <c r="X253" t="str">
        <f>IF(H253&lt;&gt;"Sens inverse","&lt;edge from="""&amp;Q253&amp;""" id="""&amp;A253&amp;""" to="""&amp;R253&amp;""" numLanes="""&amp;S253&amp;""" speed="""&amp;T253&amp;""" /&gt;","&lt;edge from="""&amp;R253&amp;""" id="""&amp;A253&amp;""" to="""&amp;Q253&amp;""" numLanes="""&amp;S253&amp;""" speed="""&amp;T253&amp;""" /&gt;")</f>
        <v>&lt;edge from="205" id="687674" to="271" numLanes="1" speed="50" /&gt;</v>
      </c>
      <c r="Y253" t="str">
        <f t="shared" si="5"/>
        <v>&lt;edge from="271" id="1687674" to="205" numLanes="1" speed="50" /&gt;</v>
      </c>
    </row>
    <row r="254" spans="1:25" hidden="1" x14ac:dyDescent="0.25">
      <c r="A254" s="1">
        <v>228422</v>
      </c>
      <c r="B254" s="1" t="s">
        <v>25</v>
      </c>
      <c r="C254" s="1" t="s">
        <v>17</v>
      </c>
      <c r="D254" s="1" t="s">
        <v>18</v>
      </c>
      <c r="E254" s="1" t="s">
        <v>19</v>
      </c>
      <c r="F254" s="1" t="s">
        <v>20</v>
      </c>
      <c r="G254" s="1" t="s">
        <v>21</v>
      </c>
      <c r="H254" s="1" t="s">
        <v>22</v>
      </c>
      <c r="K254" s="1" t="s">
        <v>26</v>
      </c>
      <c r="L254" s="2">
        <v>0.34</v>
      </c>
      <c r="M254" s="2">
        <v>896286.9</v>
      </c>
      <c r="N254" s="2">
        <v>6245256.5999999996</v>
      </c>
      <c r="O254" s="2">
        <v>895976.5</v>
      </c>
      <c r="P254" s="2">
        <v>6245206.2000000002</v>
      </c>
      <c r="Q254">
        <f>VLOOKUP(M254*100&amp;"_"&amp;N254*100,noeuds!$A$2:$B$295,2,FALSE)</f>
        <v>206</v>
      </c>
      <c r="R254">
        <f>VLOOKUP(O254*100&amp;"_"&amp;P254*100,noeuds!$A$2:$B$295,2,FALSE)</f>
        <v>162</v>
      </c>
      <c r="S254" s="2">
        <v>1</v>
      </c>
      <c r="T254" s="2">
        <v>50</v>
      </c>
      <c r="U254" s="2"/>
      <c r="V254" s="2">
        <f>L254/T254*3600</f>
        <v>24.48</v>
      </c>
      <c r="X254" t="str">
        <f>IF(H254&lt;&gt;"Sens inverse","&lt;edge from="""&amp;Q254&amp;""" id="""&amp;A254&amp;""" to="""&amp;R254&amp;""" numLanes="""&amp;S254&amp;""" speed="""&amp;T254&amp;""" /&gt;","&lt;edge from="""&amp;R254&amp;""" id="""&amp;A254&amp;""" to="""&amp;Q254&amp;""" numLanes="""&amp;S254&amp;""" speed="""&amp;T254&amp;""" /&gt;")</f>
        <v>&lt;edge from="206" id="228422" to="162" numLanes="1" speed="50" /&gt;</v>
      </c>
      <c r="Y254" t="str">
        <f t="shared" si="5"/>
        <v>&lt;edge from="162" id="1228422" to="206" numLanes="1" speed="50" /&gt;</v>
      </c>
    </row>
    <row r="255" spans="1:25" x14ac:dyDescent="0.25">
      <c r="A255" s="1">
        <v>138853</v>
      </c>
      <c r="B255" s="1" t="s">
        <v>16</v>
      </c>
      <c r="C255" s="1" t="s">
        <v>17</v>
      </c>
      <c r="D255" s="1" t="s">
        <v>18</v>
      </c>
      <c r="E255" s="1" t="s">
        <v>19</v>
      </c>
      <c r="F255" s="1" t="s">
        <v>20</v>
      </c>
      <c r="G255" s="1" t="s">
        <v>21</v>
      </c>
      <c r="H255" s="1" t="s">
        <v>22</v>
      </c>
      <c r="J255" s="1" t="s">
        <v>36</v>
      </c>
      <c r="K255" s="1" t="s">
        <v>24</v>
      </c>
      <c r="L255" s="2">
        <v>0.05</v>
      </c>
      <c r="M255" s="2">
        <v>908485.9</v>
      </c>
      <c r="N255" s="2">
        <v>6247265.0999999996</v>
      </c>
      <c r="O255" s="2">
        <v>908537</v>
      </c>
      <c r="P255" s="2">
        <v>6247262.9000000004</v>
      </c>
      <c r="Q255">
        <f>VLOOKUP(M255*100&amp;"_"&amp;N255*100,noeuds!$A$2:$B$295,2,FALSE)</f>
        <v>17</v>
      </c>
      <c r="R255">
        <f>VLOOKUP(O255*100&amp;"_"&amp;P255*100,noeuds!$A$2:$B$295,2,FALSE)</f>
        <v>27</v>
      </c>
      <c r="S255" s="2">
        <v>1</v>
      </c>
      <c r="T255" s="2">
        <v>40</v>
      </c>
      <c r="U255" s="4">
        <v>0.28000000000000003</v>
      </c>
      <c r="V255" s="2">
        <f>L255/T255*3600</f>
        <v>4.5</v>
      </c>
      <c r="X255" t="str">
        <f>IF(H255&lt;&gt;"Sens inverse","&lt;edge from="""&amp;Q255&amp;""" id="""&amp;A255&amp;""" to="""&amp;R255&amp;""" numLanes="""&amp;S255&amp;""" speed="""&amp;T255&amp;""" /&gt;","&lt;edge from="""&amp;R255&amp;""" id="""&amp;A255&amp;""" to="""&amp;Q255&amp;""" numLanes="""&amp;S255&amp;""" speed="""&amp;T255&amp;""" /&gt;")</f>
        <v>&lt;edge from="17" id="138853" to="27" numLanes="1" speed="40" /&gt;</v>
      </c>
      <c r="Y255" t="str">
        <f t="shared" si="5"/>
        <v>&lt;edge from="27" id="1138853" to="17" numLanes="1" speed="40" /&gt;</v>
      </c>
    </row>
    <row r="256" spans="1:25" hidden="1" x14ac:dyDescent="0.25">
      <c r="A256" s="1">
        <v>195972</v>
      </c>
      <c r="B256" s="1" t="s">
        <v>16</v>
      </c>
      <c r="C256" s="1" t="s">
        <v>17</v>
      </c>
      <c r="D256" s="1" t="s">
        <v>18</v>
      </c>
      <c r="E256" s="1" t="s">
        <v>19</v>
      </c>
      <c r="F256" s="1" t="s">
        <v>20</v>
      </c>
      <c r="G256" s="1" t="s">
        <v>21</v>
      </c>
      <c r="H256" s="1" t="s">
        <v>22</v>
      </c>
      <c r="K256" s="1" t="s">
        <v>26</v>
      </c>
      <c r="L256" s="2">
        <v>0.06</v>
      </c>
      <c r="M256" s="2">
        <v>896992.5</v>
      </c>
      <c r="N256" s="2">
        <v>6246555.2999999998</v>
      </c>
      <c r="O256" s="2">
        <v>897051</v>
      </c>
      <c r="P256" s="2">
        <v>6246554.7999999998</v>
      </c>
      <c r="Q256">
        <f>VLOOKUP(M256*100&amp;"_"&amp;N256*100,noeuds!$A$2:$B$295,2,FALSE)</f>
        <v>96</v>
      </c>
      <c r="R256">
        <f>VLOOKUP(O256*100&amp;"_"&amp;P256*100,noeuds!$A$2:$B$295,2,FALSE)</f>
        <v>289</v>
      </c>
      <c r="S256" s="2">
        <v>1</v>
      </c>
      <c r="T256" s="2">
        <v>40</v>
      </c>
      <c r="U256" s="2"/>
      <c r="V256" s="2">
        <f>L256/T256*3600</f>
        <v>5.4</v>
      </c>
      <c r="X256" t="str">
        <f>IF(H256&lt;&gt;"Sens inverse","&lt;edge from="""&amp;Q256&amp;""" id="""&amp;A256&amp;""" to="""&amp;R256&amp;""" numLanes="""&amp;S256&amp;""" speed="""&amp;T256&amp;""" /&gt;","&lt;edge from="""&amp;R256&amp;""" id="""&amp;A256&amp;""" to="""&amp;Q256&amp;""" numLanes="""&amp;S256&amp;""" speed="""&amp;T256&amp;""" /&gt;")</f>
        <v>&lt;edge from="96" id="195972" to="289" numLanes="1" speed="40" /&gt;</v>
      </c>
      <c r="Y256" t="str">
        <f t="shared" si="5"/>
        <v>&lt;edge from="289" id="1195972" to="96" numLanes="1" speed="40" /&gt;</v>
      </c>
    </row>
    <row r="257" spans="1:25" hidden="1" x14ac:dyDescent="0.25">
      <c r="A257" s="1">
        <v>619454</v>
      </c>
      <c r="B257" s="1" t="s">
        <v>25</v>
      </c>
      <c r="C257" s="1" t="s">
        <v>17</v>
      </c>
      <c r="D257" s="1" t="s">
        <v>18</v>
      </c>
      <c r="E257" s="1" t="s">
        <v>19</v>
      </c>
      <c r="F257" s="1" t="s">
        <v>20</v>
      </c>
      <c r="G257" s="1" t="s">
        <v>21</v>
      </c>
      <c r="H257" s="1" t="s">
        <v>38</v>
      </c>
      <c r="K257" s="1" t="s">
        <v>26</v>
      </c>
      <c r="L257" s="2">
        <v>0.15</v>
      </c>
      <c r="M257" s="2">
        <v>894460.6</v>
      </c>
      <c r="N257" s="2">
        <v>6245444.5999999996</v>
      </c>
      <c r="O257" s="2">
        <v>894346.9</v>
      </c>
      <c r="P257" s="2">
        <v>6245532.2000000002</v>
      </c>
      <c r="Q257">
        <f>VLOOKUP(M257*100&amp;"_"&amp;N257*100,noeuds!$A$2:$B$295,2,FALSE)</f>
        <v>207</v>
      </c>
      <c r="R257">
        <f>VLOOKUP(O257*100&amp;"_"&amp;P257*100,noeuds!$A$2:$B$295,2,FALSE)</f>
        <v>113</v>
      </c>
      <c r="S257" s="2">
        <v>1</v>
      </c>
      <c r="T257" s="2">
        <v>50</v>
      </c>
      <c r="U257" s="2"/>
      <c r="V257" s="2">
        <f>L257/T257*3600</f>
        <v>10.8</v>
      </c>
      <c r="X257" t="str">
        <f>IF(H257&lt;&gt;"Sens inverse","&lt;edge from="""&amp;Q257&amp;""" id="""&amp;A257&amp;""" to="""&amp;R257&amp;""" numLanes="""&amp;S257&amp;""" speed="""&amp;T257&amp;""" /&gt;","&lt;edge from="""&amp;R257&amp;""" id="""&amp;A257&amp;""" to="""&amp;Q257&amp;""" numLanes="""&amp;S257&amp;""" speed="""&amp;T257&amp;""" /&gt;")</f>
        <v>&lt;edge from="113" id="619454" to="207" numLanes="1" speed="50" /&gt;</v>
      </c>
      <c r="Y257" t="str">
        <f t="shared" si="5"/>
        <v/>
      </c>
    </row>
    <row r="258" spans="1:25" hidden="1" x14ac:dyDescent="0.25">
      <c r="A258" s="1">
        <v>140383</v>
      </c>
      <c r="B258" s="1" t="s">
        <v>25</v>
      </c>
      <c r="C258" s="1" t="s">
        <v>17</v>
      </c>
      <c r="D258" s="1" t="s">
        <v>18</v>
      </c>
      <c r="E258" s="1" t="s">
        <v>19</v>
      </c>
      <c r="F258" s="1" t="s">
        <v>20</v>
      </c>
      <c r="G258" s="1" t="s">
        <v>21</v>
      </c>
      <c r="H258" s="1" t="s">
        <v>22</v>
      </c>
      <c r="K258" s="1" t="s">
        <v>26</v>
      </c>
      <c r="L258" s="2">
        <v>0.43</v>
      </c>
      <c r="M258" s="2">
        <v>894427.5</v>
      </c>
      <c r="N258" s="2">
        <v>6245390.4000000004</v>
      </c>
      <c r="O258" s="2">
        <v>894030.1</v>
      </c>
      <c r="P258" s="2">
        <v>6245365.4000000004</v>
      </c>
      <c r="Q258">
        <f>VLOOKUP(M258*100&amp;"_"&amp;N258*100,noeuds!$A$2:$B$295,2,FALSE)</f>
        <v>141</v>
      </c>
      <c r="R258">
        <f>VLOOKUP(O258*100&amp;"_"&amp;P258*100,noeuds!$A$2:$B$295,2,FALSE)</f>
        <v>290</v>
      </c>
      <c r="S258" s="2">
        <v>1</v>
      </c>
      <c r="T258" s="2">
        <v>50</v>
      </c>
      <c r="U258" s="2"/>
      <c r="V258" s="2">
        <f>L258/T258*3600</f>
        <v>30.96</v>
      </c>
      <c r="X258" t="str">
        <f>IF(H258&lt;&gt;"Sens inverse","&lt;edge from="""&amp;Q258&amp;""" id="""&amp;A258&amp;""" to="""&amp;R258&amp;""" numLanes="""&amp;S258&amp;""" speed="""&amp;T258&amp;""" /&gt;","&lt;edge from="""&amp;R258&amp;""" id="""&amp;A258&amp;""" to="""&amp;Q258&amp;""" numLanes="""&amp;S258&amp;""" speed="""&amp;T258&amp;""" /&gt;")</f>
        <v>&lt;edge from="141" id="140383" to="290" numLanes="1" speed="50" /&gt;</v>
      </c>
      <c r="Y258" t="str">
        <f t="shared" si="5"/>
        <v>&lt;edge from="290" id="1140383" to="141" numLanes="1" speed="50" /&gt;</v>
      </c>
    </row>
    <row r="259" spans="1:25" hidden="1" x14ac:dyDescent="0.25">
      <c r="A259" s="1">
        <v>137293</v>
      </c>
      <c r="B259" s="1" t="s">
        <v>16</v>
      </c>
      <c r="C259" s="1" t="s">
        <v>17</v>
      </c>
      <c r="D259" s="1" t="s">
        <v>18</v>
      </c>
      <c r="E259" s="1" t="s">
        <v>19</v>
      </c>
      <c r="F259" s="1" t="s">
        <v>20</v>
      </c>
      <c r="G259" s="1" t="s">
        <v>21</v>
      </c>
      <c r="H259" s="1" t="s">
        <v>22</v>
      </c>
      <c r="J259" s="1" t="s">
        <v>41</v>
      </c>
      <c r="K259" s="1" t="s">
        <v>24</v>
      </c>
      <c r="L259" s="2">
        <v>0.52</v>
      </c>
      <c r="M259" s="2">
        <v>907997</v>
      </c>
      <c r="N259" s="2">
        <v>6247812.5</v>
      </c>
      <c r="O259" s="2">
        <v>908422.6</v>
      </c>
      <c r="P259" s="2">
        <v>6247591.5</v>
      </c>
      <c r="Q259">
        <f>VLOOKUP(M259*100&amp;"_"&amp;N259*100,noeuds!$A$2:$B$295,2,FALSE)</f>
        <v>208</v>
      </c>
      <c r="R259">
        <f>VLOOKUP(O259*100&amp;"_"&amp;P259*100,noeuds!$A$2:$B$295,2,FALSE)</f>
        <v>142</v>
      </c>
      <c r="S259" s="2">
        <v>1</v>
      </c>
      <c r="T259" s="2">
        <v>40</v>
      </c>
      <c r="U259" s="2"/>
      <c r="V259" s="2">
        <f>L259/T259*3600</f>
        <v>46.800000000000004</v>
      </c>
      <c r="X259" t="str">
        <f>IF(H259&lt;&gt;"Sens inverse","&lt;edge from="""&amp;Q259&amp;""" id="""&amp;A259&amp;""" to="""&amp;R259&amp;""" numLanes="""&amp;S259&amp;""" speed="""&amp;T259&amp;""" /&gt;","&lt;edge from="""&amp;R259&amp;""" id="""&amp;A259&amp;""" to="""&amp;Q259&amp;""" numLanes="""&amp;S259&amp;""" speed="""&amp;T259&amp;""" /&gt;")</f>
        <v>&lt;edge from="208" id="137293" to="142" numLanes="1" speed="40" /&gt;</v>
      </c>
      <c r="Y259" t="str">
        <f t="shared" ref="Y259:Y322" si="6">IF(H259="Double Sens","&lt;edge from="""&amp;R259&amp;""" id="""&amp;1000000+A259&amp;""" to="""&amp;Q259&amp;""" numLanes="""&amp;S259&amp;""" speed="""&amp;T259&amp;""" /&gt;","")</f>
        <v>&lt;edge from="142" id="1137293" to="208" numLanes="1" speed="40" /&gt;</v>
      </c>
    </row>
    <row r="260" spans="1:25" x14ac:dyDescent="0.25">
      <c r="A260" s="1">
        <v>589765</v>
      </c>
      <c r="B260" s="1" t="s">
        <v>25</v>
      </c>
      <c r="C260" s="1" t="s">
        <v>17</v>
      </c>
      <c r="D260" s="1" t="s">
        <v>35</v>
      </c>
      <c r="E260" s="1" t="s">
        <v>19</v>
      </c>
      <c r="F260" s="1" t="s">
        <v>20</v>
      </c>
      <c r="G260" s="1" t="s">
        <v>21</v>
      </c>
      <c r="H260" s="1" t="s">
        <v>22</v>
      </c>
      <c r="J260" s="1" t="s">
        <v>36</v>
      </c>
      <c r="K260" s="1" t="s">
        <v>24</v>
      </c>
      <c r="L260" s="2">
        <v>0.3</v>
      </c>
      <c r="M260" s="2">
        <v>901079.2</v>
      </c>
      <c r="N260" s="2">
        <v>6246604.0999999996</v>
      </c>
      <c r="O260" s="2">
        <v>900793.8</v>
      </c>
      <c r="P260" s="2">
        <v>6246669.9000000004</v>
      </c>
      <c r="Q260">
        <f>VLOOKUP(M260*100&amp;"_"&amp;N260*100,noeuds!$A$2:$B$295,2,FALSE)</f>
        <v>11</v>
      </c>
      <c r="R260">
        <f>VLOOKUP(O260*100&amp;"_"&amp;P260*100,noeuds!$A$2:$B$295,2,FALSE)</f>
        <v>285</v>
      </c>
      <c r="S260" s="2">
        <v>1</v>
      </c>
      <c r="T260" s="2">
        <v>50</v>
      </c>
      <c r="U260" s="4">
        <v>0.28000000000000003</v>
      </c>
      <c r="V260" s="2">
        <f>L260/T260*3600</f>
        <v>21.6</v>
      </c>
      <c r="X260" t="str">
        <f>IF(H260&lt;&gt;"Sens inverse","&lt;edge from="""&amp;Q260&amp;""" id="""&amp;A260&amp;""" to="""&amp;R260&amp;""" numLanes="""&amp;S260&amp;""" speed="""&amp;T260&amp;""" /&gt;","&lt;edge from="""&amp;R260&amp;""" id="""&amp;A260&amp;""" to="""&amp;Q260&amp;""" numLanes="""&amp;S260&amp;""" speed="""&amp;T260&amp;""" /&gt;")</f>
        <v>&lt;edge from="11" id="589765" to="285" numLanes="1" speed="50" /&gt;</v>
      </c>
      <c r="Y260" t="str">
        <f t="shared" si="6"/>
        <v>&lt;edge from="285" id="1589765" to="11" numLanes="1" speed="50" /&gt;</v>
      </c>
    </row>
    <row r="261" spans="1:25" hidden="1" x14ac:dyDescent="0.25">
      <c r="A261" s="1">
        <v>272725</v>
      </c>
      <c r="B261" s="1" t="s">
        <v>30</v>
      </c>
      <c r="C261" s="1" t="s">
        <v>17</v>
      </c>
      <c r="D261" s="1" t="s">
        <v>39</v>
      </c>
      <c r="E261" s="1" t="s">
        <v>19</v>
      </c>
      <c r="F261" s="1" t="s">
        <v>49</v>
      </c>
      <c r="G261" s="1" t="s">
        <v>28</v>
      </c>
      <c r="H261" s="1" t="s">
        <v>29</v>
      </c>
      <c r="K261" s="1" t="s">
        <v>26</v>
      </c>
      <c r="L261" s="2">
        <v>0.22</v>
      </c>
      <c r="M261" s="2">
        <v>894542.1</v>
      </c>
      <c r="N261" s="2">
        <v>6245566.2999999998</v>
      </c>
      <c r="O261" s="2">
        <v>894323.8</v>
      </c>
      <c r="P261" s="2">
        <v>6245560.5999999996</v>
      </c>
      <c r="Q261">
        <f>VLOOKUP(M261*100&amp;"_"&amp;N261*100,noeuds!$A$2:$B$295,2,FALSE)</f>
        <v>144</v>
      </c>
      <c r="R261">
        <f>VLOOKUP(O261*100&amp;"_"&amp;P261*100,noeuds!$A$2:$B$295,2,FALSE)</f>
        <v>22</v>
      </c>
      <c r="S261" s="2">
        <v>2</v>
      </c>
      <c r="T261" s="2">
        <v>90</v>
      </c>
      <c r="U261" s="2"/>
      <c r="V261" s="2">
        <f>L261/T261*3600</f>
        <v>8.8000000000000007</v>
      </c>
      <c r="X261" t="str">
        <f>IF(H261&lt;&gt;"Sens inverse","&lt;edge from="""&amp;Q261&amp;""" id="""&amp;A261&amp;""" to="""&amp;R261&amp;""" numLanes="""&amp;S261&amp;""" speed="""&amp;T261&amp;""" /&gt;","&lt;edge from="""&amp;R261&amp;""" id="""&amp;A261&amp;""" to="""&amp;Q261&amp;""" numLanes="""&amp;S261&amp;""" speed="""&amp;T261&amp;""" /&gt;")</f>
        <v>&lt;edge from="144" id="272725" to="22" numLanes="2" speed="90" /&gt;</v>
      </c>
      <c r="Y261" t="str">
        <f t="shared" si="6"/>
        <v/>
      </c>
    </row>
    <row r="262" spans="1:25" hidden="1" x14ac:dyDescent="0.25">
      <c r="A262" s="1">
        <v>128310</v>
      </c>
      <c r="B262" s="1" t="s">
        <v>16</v>
      </c>
      <c r="C262" s="1" t="s">
        <v>17</v>
      </c>
      <c r="D262" s="1" t="s">
        <v>18</v>
      </c>
      <c r="E262" s="1" t="s">
        <v>19</v>
      </c>
      <c r="F262" s="1" t="s">
        <v>20</v>
      </c>
      <c r="G262" s="1" t="s">
        <v>21</v>
      </c>
      <c r="H262" s="1" t="s">
        <v>22</v>
      </c>
      <c r="J262" s="1" t="s">
        <v>59</v>
      </c>
      <c r="K262" s="1" t="s">
        <v>24</v>
      </c>
      <c r="L262" s="2">
        <v>0.24</v>
      </c>
      <c r="M262" s="2">
        <v>908240.9</v>
      </c>
      <c r="N262" s="2">
        <v>6246924.7000000002</v>
      </c>
      <c r="O262" s="2">
        <v>908388.1</v>
      </c>
      <c r="P262" s="2">
        <v>6246742.5999999996</v>
      </c>
      <c r="Q262">
        <f>VLOOKUP(M262*100&amp;"_"&amp;N262*100,noeuds!$A$2:$B$295,2,FALSE)</f>
        <v>209</v>
      </c>
      <c r="R262">
        <f>VLOOKUP(O262*100&amp;"_"&amp;P262*100,noeuds!$A$2:$B$295,2,FALSE)</f>
        <v>235</v>
      </c>
      <c r="S262" s="2">
        <v>1</v>
      </c>
      <c r="T262" s="2">
        <v>40</v>
      </c>
      <c r="U262" s="2"/>
      <c r="V262" s="2">
        <f>L262/T262*3600</f>
        <v>21.6</v>
      </c>
      <c r="X262" t="str">
        <f>IF(H262&lt;&gt;"Sens inverse","&lt;edge from="""&amp;Q262&amp;""" id="""&amp;A262&amp;""" to="""&amp;R262&amp;""" numLanes="""&amp;S262&amp;""" speed="""&amp;T262&amp;""" /&gt;","&lt;edge from="""&amp;R262&amp;""" id="""&amp;A262&amp;""" to="""&amp;Q262&amp;""" numLanes="""&amp;S262&amp;""" speed="""&amp;T262&amp;""" /&gt;")</f>
        <v>&lt;edge from="209" id="128310" to="235" numLanes="1" speed="40" /&gt;</v>
      </c>
      <c r="Y262" t="str">
        <f t="shared" si="6"/>
        <v>&lt;edge from="235" id="1128310" to="209" numLanes="1" speed="40" /&gt;</v>
      </c>
    </row>
    <row r="263" spans="1:25" hidden="1" x14ac:dyDescent="0.25">
      <c r="A263" s="1">
        <v>199253</v>
      </c>
      <c r="B263" s="1" t="s">
        <v>25</v>
      </c>
      <c r="C263" s="1" t="s">
        <v>17</v>
      </c>
      <c r="D263" s="1" t="s">
        <v>39</v>
      </c>
      <c r="E263" s="1" t="s">
        <v>19</v>
      </c>
      <c r="F263" s="1" t="s">
        <v>20</v>
      </c>
      <c r="G263" s="1" t="s">
        <v>21</v>
      </c>
      <c r="H263" s="1" t="s">
        <v>22</v>
      </c>
      <c r="J263" s="1" t="s">
        <v>40</v>
      </c>
      <c r="K263" s="1" t="s">
        <v>24</v>
      </c>
      <c r="L263" s="2">
        <v>0.22</v>
      </c>
      <c r="M263" s="2">
        <v>906942.8</v>
      </c>
      <c r="N263" s="2">
        <v>6246188.5999999996</v>
      </c>
      <c r="O263" s="2">
        <v>906733.8</v>
      </c>
      <c r="P263" s="2">
        <v>6246131.0999999996</v>
      </c>
      <c r="Q263">
        <f>VLOOKUP(M263*100&amp;"_"&amp;N263*100,noeuds!$A$2:$B$295,2,FALSE)</f>
        <v>210</v>
      </c>
      <c r="R263">
        <f>VLOOKUP(O263*100&amp;"_"&amp;P263*100,noeuds!$A$2:$B$295,2,FALSE)</f>
        <v>278</v>
      </c>
      <c r="S263" s="2">
        <v>1</v>
      </c>
      <c r="T263" s="2">
        <v>50</v>
      </c>
      <c r="U263" s="2"/>
      <c r="V263" s="2">
        <f>L263/T263*3600</f>
        <v>15.840000000000002</v>
      </c>
      <c r="X263" t="str">
        <f>IF(H263&lt;&gt;"Sens inverse","&lt;edge from="""&amp;Q263&amp;""" id="""&amp;A263&amp;""" to="""&amp;R263&amp;""" numLanes="""&amp;S263&amp;""" speed="""&amp;T263&amp;""" /&gt;","&lt;edge from="""&amp;R263&amp;""" id="""&amp;A263&amp;""" to="""&amp;Q263&amp;""" numLanes="""&amp;S263&amp;""" speed="""&amp;T263&amp;""" /&gt;")</f>
        <v>&lt;edge from="210" id="199253" to="278" numLanes="1" speed="50" /&gt;</v>
      </c>
      <c r="Y263" t="str">
        <f t="shared" si="6"/>
        <v>&lt;edge from="278" id="1199253" to="210" numLanes="1" speed="50" /&gt;</v>
      </c>
    </row>
    <row r="264" spans="1:25" hidden="1" x14ac:dyDescent="0.25">
      <c r="A264" s="1">
        <v>294634</v>
      </c>
      <c r="B264" s="1" t="s">
        <v>25</v>
      </c>
      <c r="C264" s="1" t="s">
        <v>17</v>
      </c>
      <c r="D264" s="1" t="s">
        <v>18</v>
      </c>
      <c r="E264" s="1" t="s">
        <v>19</v>
      </c>
      <c r="F264" s="1" t="s">
        <v>20</v>
      </c>
      <c r="G264" s="1" t="s">
        <v>21</v>
      </c>
      <c r="H264" s="1" t="s">
        <v>29</v>
      </c>
      <c r="K264" s="1" t="s">
        <v>26</v>
      </c>
      <c r="L264" s="2">
        <v>0.16</v>
      </c>
      <c r="M264" s="2">
        <v>894778.9</v>
      </c>
      <c r="N264" s="2">
        <v>6245667.5</v>
      </c>
      <c r="O264" s="2">
        <v>894779.3</v>
      </c>
      <c r="P264" s="2">
        <v>6245802</v>
      </c>
      <c r="Q264">
        <f>VLOOKUP(M264*100&amp;"_"&amp;N264*100,noeuds!$A$2:$B$295,2,FALSE)</f>
        <v>86</v>
      </c>
      <c r="R264">
        <f>VLOOKUP(O264*100&amp;"_"&amp;P264*100,noeuds!$A$2:$B$295,2,FALSE)</f>
        <v>50</v>
      </c>
      <c r="S264" s="2">
        <v>1</v>
      </c>
      <c r="T264" s="2">
        <v>50</v>
      </c>
      <c r="U264" s="2"/>
      <c r="V264" s="2">
        <f>L264/T264*3600</f>
        <v>11.520000000000001</v>
      </c>
      <c r="X264" t="str">
        <f>IF(H264&lt;&gt;"Sens inverse","&lt;edge from="""&amp;Q264&amp;""" id="""&amp;A264&amp;""" to="""&amp;R264&amp;""" numLanes="""&amp;S264&amp;""" speed="""&amp;T264&amp;""" /&gt;","&lt;edge from="""&amp;R264&amp;""" id="""&amp;A264&amp;""" to="""&amp;Q264&amp;""" numLanes="""&amp;S264&amp;""" speed="""&amp;T264&amp;""" /&gt;")</f>
        <v>&lt;edge from="86" id="294634" to="50" numLanes="1" speed="50" /&gt;</v>
      </c>
      <c r="Y264" t="str">
        <f t="shared" si="6"/>
        <v/>
      </c>
    </row>
    <row r="265" spans="1:25" hidden="1" x14ac:dyDescent="0.25">
      <c r="A265" s="1">
        <v>235246</v>
      </c>
      <c r="B265" s="1" t="s">
        <v>16</v>
      </c>
      <c r="C265" s="1" t="s">
        <v>17</v>
      </c>
      <c r="D265" s="1" t="s">
        <v>18</v>
      </c>
      <c r="E265" s="1" t="s">
        <v>19</v>
      </c>
      <c r="F265" s="1" t="s">
        <v>20</v>
      </c>
      <c r="G265" s="1" t="s">
        <v>21</v>
      </c>
      <c r="H265" s="1" t="s">
        <v>22</v>
      </c>
      <c r="J265" s="1" t="s">
        <v>48</v>
      </c>
      <c r="K265" s="1" t="s">
        <v>24</v>
      </c>
      <c r="L265" s="2">
        <v>0.1</v>
      </c>
      <c r="M265" s="2">
        <v>902924.3</v>
      </c>
      <c r="N265" s="2">
        <v>6246492.2999999998</v>
      </c>
      <c r="O265" s="2">
        <v>902884.7</v>
      </c>
      <c r="P265" s="2">
        <v>6246407.2999999998</v>
      </c>
      <c r="Q265">
        <f>VLOOKUP(M265*100&amp;"_"&amp;N265*100,noeuds!$A$2:$B$295,2,FALSE)</f>
        <v>211</v>
      </c>
      <c r="R265">
        <f>VLOOKUP(O265*100&amp;"_"&amp;P265*100,noeuds!$A$2:$B$295,2,FALSE)</f>
        <v>44</v>
      </c>
      <c r="S265" s="2">
        <v>1</v>
      </c>
      <c r="T265" s="2">
        <v>40</v>
      </c>
      <c r="U265" s="2"/>
      <c r="V265" s="2">
        <f>L265/T265*3600</f>
        <v>9</v>
      </c>
      <c r="X265" t="str">
        <f>IF(H265&lt;&gt;"Sens inverse","&lt;edge from="""&amp;Q265&amp;""" id="""&amp;A265&amp;""" to="""&amp;R265&amp;""" numLanes="""&amp;S265&amp;""" speed="""&amp;T265&amp;""" /&gt;","&lt;edge from="""&amp;R265&amp;""" id="""&amp;A265&amp;""" to="""&amp;Q265&amp;""" numLanes="""&amp;S265&amp;""" speed="""&amp;T265&amp;""" /&gt;")</f>
        <v>&lt;edge from="211" id="235246" to="44" numLanes="1" speed="40" /&gt;</v>
      </c>
      <c r="Y265" t="str">
        <f t="shared" si="6"/>
        <v>&lt;edge from="44" id="1235246" to="211" numLanes="1" speed="40" /&gt;</v>
      </c>
    </row>
    <row r="266" spans="1:25" hidden="1" x14ac:dyDescent="0.25">
      <c r="A266" s="1">
        <v>85021</v>
      </c>
      <c r="B266" s="1" t="s">
        <v>30</v>
      </c>
      <c r="C266" s="1" t="s">
        <v>17</v>
      </c>
      <c r="D266" s="1" t="s">
        <v>39</v>
      </c>
      <c r="E266" s="1" t="s">
        <v>19</v>
      </c>
      <c r="F266" s="1" t="s">
        <v>20</v>
      </c>
      <c r="G266" s="1" t="s">
        <v>21</v>
      </c>
      <c r="H266" s="1" t="s">
        <v>29</v>
      </c>
      <c r="K266" s="1" t="s">
        <v>26</v>
      </c>
      <c r="L266" s="2">
        <v>0.34</v>
      </c>
      <c r="M266" s="2">
        <v>896904.4</v>
      </c>
      <c r="N266" s="2">
        <v>6246081.0999999996</v>
      </c>
      <c r="O266" s="2">
        <v>897214.7</v>
      </c>
      <c r="P266" s="2">
        <v>6245995.7000000002</v>
      </c>
      <c r="Q266">
        <f>VLOOKUP(M266*100&amp;"_"&amp;N266*100,noeuds!$A$2:$B$295,2,FALSE)</f>
        <v>178</v>
      </c>
      <c r="R266">
        <f>VLOOKUP(O266*100&amp;"_"&amp;P266*100,noeuds!$A$2:$B$295,2,FALSE)</f>
        <v>259</v>
      </c>
      <c r="S266" s="2">
        <v>2</v>
      </c>
      <c r="T266" s="2">
        <v>90</v>
      </c>
      <c r="U266" s="2"/>
      <c r="V266" s="2">
        <f>L266/T266*3600</f>
        <v>13.6</v>
      </c>
      <c r="X266" t="str">
        <f>IF(H266&lt;&gt;"Sens inverse","&lt;edge from="""&amp;Q266&amp;""" id="""&amp;A266&amp;""" to="""&amp;R266&amp;""" numLanes="""&amp;S266&amp;""" speed="""&amp;T266&amp;""" /&gt;","&lt;edge from="""&amp;R266&amp;""" id="""&amp;A266&amp;""" to="""&amp;Q266&amp;""" numLanes="""&amp;S266&amp;""" speed="""&amp;T266&amp;""" /&gt;")</f>
        <v>&lt;edge from="178" id="85021" to="259" numLanes="2" speed="90" /&gt;</v>
      </c>
      <c r="Y266" t="str">
        <f t="shared" si="6"/>
        <v/>
      </c>
    </row>
    <row r="267" spans="1:25" hidden="1" x14ac:dyDescent="0.25">
      <c r="A267" s="1">
        <v>330110</v>
      </c>
      <c r="B267" s="1" t="s">
        <v>25</v>
      </c>
      <c r="C267" s="1" t="s">
        <v>17</v>
      </c>
      <c r="D267" s="1" t="s">
        <v>18</v>
      </c>
      <c r="E267" s="1" t="s">
        <v>19</v>
      </c>
      <c r="F267" s="1" t="s">
        <v>20</v>
      </c>
      <c r="G267" s="1" t="s">
        <v>21</v>
      </c>
      <c r="H267" s="1" t="s">
        <v>22</v>
      </c>
      <c r="K267" s="1" t="s">
        <v>26</v>
      </c>
      <c r="L267" s="2">
        <v>0.25</v>
      </c>
      <c r="M267" s="2">
        <v>897000.2</v>
      </c>
      <c r="N267" s="2">
        <v>6246432.2999999998</v>
      </c>
      <c r="O267" s="2">
        <v>897224.1</v>
      </c>
      <c r="P267" s="2">
        <v>6246327.4000000004</v>
      </c>
      <c r="Q267">
        <f>VLOOKUP(M267*100&amp;"_"&amp;N267*100,noeuds!$A$2:$B$295,2,FALSE)</f>
        <v>212</v>
      </c>
      <c r="R267">
        <f>VLOOKUP(O267*100&amp;"_"&amp;P267*100,noeuds!$A$2:$B$295,2,FALSE)</f>
        <v>33</v>
      </c>
      <c r="S267" s="2">
        <v>1</v>
      </c>
      <c r="T267" s="2">
        <v>50</v>
      </c>
      <c r="U267" s="2"/>
      <c r="V267" s="2">
        <f>L267/T267*3600</f>
        <v>18</v>
      </c>
      <c r="X267" t="str">
        <f>IF(H267&lt;&gt;"Sens inverse","&lt;edge from="""&amp;Q267&amp;""" id="""&amp;A267&amp;""" to="""&amp;R267&amp;""" numLanes="""&amp;S267&amp;""" speed="""&amp;T267&amp;""" /&gt;","&lt;edge from="""&amp;R267&amp;""" id="""&amp;A267&amp;""" to="""&amp;Q267&amp;""" numLanes="""&amp;S267&amp;""" speed="""&amp;T267&amp;""" /&gt;")</f>
        <v>&lt;edge from="212" id="330110" to="33" numLanes="1" speed="50" /&gt;</v>
      </c>
      <c r="Y267" t="str">
        <f t="shared" si="6"/>
        <v>&lt;edge from="33" id="1330110" to="212" numLanes="1" speed="50" /&gt;</v>
      </c>
    </row>
    <row r="268" spans="1:25" hidden="1" x14ac:dyDescent="0.25">
      <c r="A268" s="1">
        <v>558585</v>
      </c>
      <c r="B268" s="1" t="s">
        <v>25</v>
      </c>
      <c r="C268" s="1" t="s">
        <v>31</v>
      </c>
      <c r="D268" s="1" t="s">
        <v>26</v>
      </c>
      <c r="E268" s="1" t="s">
        <v>19</v>
      </c>
      <c r="F268" s="1" t="s">
        <v>20</v>
      </c>
      <c r="G268" s="1" t="s">
        <v>21</v>
      </c>
      <c r="H268" s="1" t="s">
        <v>22</v>
      </c>
      <c r="K268" s="1" t="s">
        <v>26</v>
      </c>
      <c r="L268" s="2">
        <v>0.04</v>
      </c>
      <c r="M268" s="2">
        <v>896948.8</v>
      </c>
      <c r="N268" s="2">
        <v>6245933.2000000002</v>
      </c>
      <c r="O268" s="2">
        <v>896959.4</v>
      </c>
      <c r="P268" s="2">
        <v>6245899.4000000004</v>
      </c>
      <c r="Q268">
        <f>VLOOKUP(M268*100&amp;"_"&amp;N268*100,noeuds!$A$2:$B$295,2,FALSE)</f>
        <v>120</v>
      </c>
      <c r="R268">
        <f>VLOOKUP(O268*100&amp;"_"&amp;P268*100,noeuds!$A$2:$B$295,2,FALSE)</f>
        <v>148</v>
      </c>
      <c r="S268" s="2">
        <v>2</v>
      </c>
      <c r="T268" s="2">
        <v>50</v>
      </c>
      <c r="U268" s="2"/>
      <c r="V268" s="2">
        <f>L268/T268*3600</f>
        <v>2.8800000000000003</v>
      </c>
      <c r="X268" t="str">
        <f>IF(H268&lt;&gt;"Sens inverse","&lt;edge from="""&amp;Q268&amp;""" id="""&amp;A268&amp;""" to="""&amp;R268&amp;""" numLanes="""&amp;S268&amp;""" speed="""&amp;T268&amp;""" /&gt;","&lt;edge from="""&amp;R268&amp;""" id="""&amp;A268&amp;""" to="""&amp;Q268&amp;""" numLanes="""&amp;S268&amp;""" speed="""&amp;T268&amp;""" /&gt;")</f>
        <v>&lt;edge from="120" id="558585" to="148" numLanes="2" speed="50" /&gt;</v>
      </c>
      <c r="Y268" t="str">
        <f t="shared" si="6"/>
        <v>&lt;edge from="148" id="1558585" to="120" numLanes="2" speed="50" /&gt;</v>
      </c>
    </row>
    <row r="269" spans="1:25" hidden="1" x14ac:dyDescent="0.25">
      <c r="A269" s="1">
        <v>496735</v>
      </c>
      <c r="B269" s="1" t="s">
        <v>27</v>
      </c>
      <c r="C269" s="1" t="s">
        <v>17</v>
      </c>
      <c r="D269" s="1" t="s">
        <v>18</v>
      </c>
      <c r="E269" s="1" t="s">
        <v>19</v>
      </c>
      <c r="F269" s="1" t="s">
        <v>20</v>
      </c>
      <c r="G269" s="1" t="s">
        <v>28</v>
      </c>
      <c r="H269" s="1" t="s">
        <v>29</v>
      </c>
      <c r="K269" s="1" t="s">
        <v>26</v>
      </c>
      <c r="L269" s="2">
        <v>0.51</v>
      </c>
      <c r="M269" s="2">
        <v>904140.5</v>
      </c>
      <c r="N269" s="2">
        <v>6246136.5999999996</v>
      </c>
      <c r="O269" s="2">
        <v>904645.7</v>
      </c>
      <c r="P269" s="2">
        <v>6246100.5999999996</v>
      </c>
      <c r="Q269">
        <f>VLOOKUP(M269*100&amp;"_"&amp;N269*100,noeuds!$A$2:$B$295,2,FALSE)</f>
        <v>135</v>
      </c>
      <c r="R269">
        <f>VLOOKUP(O269*100&amp;"_"&amp;P269*100,noeuds!$A$2:$B$295,2,FALSE)</f>
        <v>251</v>
      </c>
      <c r="S269" s="2">
        <v>1</v>
      </c>
      <c r="T269" s="2">
        <v>50</v>
      </c>
      <c r="U269" s="2"/>
      <c r="V269" s="2">
        <f>L269/T269*3600</f>
        <v>36.720000000000006</v>
      </c>
      <c r="X269" t="str">
        <f>IF(H269&lt;&gt;"Sens inverse","&lt;edge from="""&amp;Q269&amp;""" id="""&amp;A269&amp;""" to="""&amp;R269&amp;""" numLanes="""&amp;S269&amp;""" speed="""&amp;T269&amp;""" /&gt;","&lt;edge from="""&amp;R269&amp;""" id="""&amp;A269&amp;""" to="""&amp;Q269&amp;""" numLanes="""&amp;S269&amp;""" speed="""&amp;T269&amp;""" /&gt;")</f>
        <v>&lt;edge from="135" id="496735" to="251" numLanes="1" speed="50" /&gt;</v>
      </c>
      <c r="Y269" t="str">
        <f t="shared" si="6"/>
        <v/>
      </c>
    </row>
    <row r="270" spans="1:25" hidden="1" x14ac:dyDescent="0.25">
      <c r="A270" s="1">
        <v>37680</v>
      </c>
      <c r="B270" s="1" t="s">
        <v>16</v>
      </c>
      <c r="C270" s="1" t="s">
        <v>17</v>
      </c>
      <c r="D270" s="1" t="s">
        <v>18</v>
      </c>
      <c r="E270" s="1" t="s">
        <v>19</v>
      </c>
      <c r="F270" s="1" t="s">
        <v>20</v>
      </c>
      <c r="G270" s="1" t="s">
        <v>21</v>
      </c>
      <c r="H270" s="1" t="s">
        <v>22</v>
      </c>
      <c r="J270" s="1" t="s">
        <v>50</v>
      </c>
      <c r="K270" s="1" t="s">
        <v>24</v>
      </c>
      <c r="L270" s="2">
        <v>0.21</v>
      </c>
      <c r="M270" s="2">
        <v>908882.9</v>
      </c>
      <c r="N270" s="2">
        <v>6248746</v>
      </c>
      <c r="O270" s="2">
        <v>908827</v>
      </c>
      <c r="P270" s="2">
        <v>6248550.7999999998</v>
      </c>
      <c r="Q270">
        <f>VLOOKUP(M270*100&amp;"_"&amp;N270*100,noeuds!$A$2:$B$295,2,FALSE)</f>
        <v>213</v>
      </c>
      <c r="R270">
        <f>VLOOKUP(O270*100&amp;"_"&amp;P270*100,noeuds!$A$2:$B$295,2,FALSE)</f>
        <v>256</v>
      </c>
      <c r="S270" s="2">
        <v>1</v>
      </c>
      <c r="T270" s="2">
        <v>40</v>
      </c>
      <c r="U270" s="2"/>
      <c r="V270" s="2">
        <f>L270/T270*3600</f>
        <v>18.899999999999999</v>
      </c>
      <c r="X270" t="str">
        <f>IF(H270&lt;&gt;"Sens inverse","&lt;edge from="""&amp;Q270&amp;""" id="""&amp;A270&amp;""" to="""&amp;R270&amp;""" numLanes="""&amp;S270&amp;""" speed="""&amp;T270&amp;""" /&gt;","&lt;edge from="""&amp;R270&amp;""" id="""&amp;A270&amp;""" to="""&amp;Q270&amp;""" numLanes="""&amp;S270&amp;""" speed="""&amp;T270&amp;""" /&gt;")</f>
        <v>&lt;edge from="213" id="37680" to="256" numLanes="1" speed="40" /&gt;</v>
      </c>
      <c r="Y270" t="str">
        <f t="shared" si="6"/>
        <v>&lt;edge from="256" id="1037680" to="213" numLanes="1" speed="40" /&gt;</v>
      </c>
    </row>
    <row r="271" spans="1:25" hidden="1" x14ac:dyDescent="0.25">
      <c r="A271" s="1">
        <v>505558</v>
      </c>
      <c r="B271" s="1" t="s">
        <v>25</v>
      </c>
      <c r="C271" s="1" t="s">
        <v>17</v>
      </c>
      <c r="D271" s="1" t="s">
        <v>18</v>
      </c>
      <c r="E271" s="1" t="s">
        <v>19</v>
      </c>
      <c r="F271" s="1" t="s">
        <v>20</v>
      </c>
      <c r="G271" s="1" t="s">
        <v>21</v>
      </c>
      <c r="H271" s="1" t="s">
        <v>22</v>
      </c>
      <c r="J271" s="1" t="s">
        <v>42</v>
      </c>
      <c r="K271" s="1" t="s">
        <v>43</v>
      </c>
      <c r="L271" s="2">
        <v>0.6</v>
      </c>
      <c r="M271" s="2">
        <v>905439.9</v>
      </c>
      <c r="N271" s="2">
        <v>6245898.2000000002</v>
      </c>
      <c r="O271" s="2">
        <v>904857.1</v>
      </c>
      <c r="P271" s="2">
        <v>6245752</v>
      </c>
      <c r="Q271">
        <f>VLOOKUP(M271*100&amp;"_"&amp;N271*100,noeuds!$A$2:$B$295,2,FALSE)</f>
        <v>42</v>
      </c>
      <c r="R271">
        <f>VLOOKUP(O271*100&amp;"_"&amp;P271*100,noeuds!$A$2:$B$295,2,FALSE)</f>
        <v>160</v>
      </c>
      <c r="S271" s="2">
        <v>1</v>
      </c>
      <c r="T271" s="2">
        <v>50</v>
      </c>
      <c r="U271" s="2"/>
      <c r="V271" s="2">
        <f>L271/T271*3600</f>
        <v>43.2</v>
      </c>
      <c r="X271" t="str">
        <f>IF(H271&lt;&gt;"Sens inverse","&lt;edge from="""&amp;Q271&amp;""" id="""&amp;A271&amp;""" to="""&amp;R271&amp;""" numLanes="""&amp;S271&amp;""" speed="""&amp;T271&amp;""" /&gt;","&lt;edge from="""&amp;R271&amp;""" id="""&amp;A271&amp;""" to="""&amp;Q271&amp;""" numLanes="""&amp;S271&amp;""" speed="""&amp;T271&amp;""" /&gt;")</f>
        <v>&lt;edge from="42" id="505558" to="160" numLanes="1" speed="50" /&gt;</v>
      </c>
      <c r="Y271" t="str">
        <f t="shared" si="6"/>
        <v>&lt;edge from="160" id="1505558" to="42" numLanes="1" speed="50" /&gt;</v>
      </c>
    </row>
    <row r="272" spans="1:25" hidden="1" x14ac:dyDescent="0.25">
      <c r="A272" s="1">
        <v>48026</v>
      </c>
      <c r="B272" s="1" t="s">
        <v>16</v>
      </c>
      <c r="C272" s="1" t="s">
        <v>17</v>
      </c>
      <c r="D272" s="1" t="s">
        <v>18</v>
      </c>
      <c r="E272" s="1" t="s">
        <v>19</v>
      </c>
      <c r="F272" s="1" t="s">
        <v>20</v>
      </c>
      <c r="G272" s="1" t="s">
        <v>21</v>
      </c>
      <c r="H272" s="1" t="s">
        <v>22</v>
      </c>
      <c r="K272" s="1" t="s">
        <v>26</v>
      </c>
      <c r="L272" s="2">
        <v>0.56000000000000005</v>
      </c>
      <c r="M272" s="2">
        <v>897051.8</v>
      </c>
      <c r="N272" s="2">
        <v>6246989</v>
      </c>
      <c r="O272" s="2">
        <v>896992.5</v>
      </c>
      <c r="P272" s="2">
        <v>6246555.2999999998</v>
      </c>
      <c r="Q272">
        <f>VLOOKUP(M272*100&amp;"_"&amp;N272*100,noeuds!$A$2:$B$295,2,FALSE)</f>
        <v>214</v>
      </c>
      <c r="R272">
        <f>VLOOKUP(O272*100&amp;"_"&amp;P272*100,noeuds!$A$2:$B$295,2,FALSE)</f>
        <v>96</v>
      </c>
      <c r="S272" s="2">
        <v>1</v>
      </c>
      <c r="T272" s="2">
        <v>40</v>
      </c>
      <c r="U272" s="2"/>
      <c r="V272" s="2">
        <f>L272/T272*3600</f>
        <v>50.400000000000006</v>
      </c>
      <c r="X272" t="str">
        <f>IF(H272&lt;&gt;"Sens inverse","&lt;edge from="""&amp;Q272&amp;""" id="""&amp;A272&amp;""" to="""&amp;R272&amp;""" numLanes="""&amp;S272&amp;""" speed="""&amp;T272&amp;""" /&gt;","&lt;edge from="""&amp;R272&amp;""" id="""&amp;A272&amp;""" to="""&amp;Q272&amp;""" numLanes="""&amp;S272&amp;""" speed="""&amp;T272&amp;""" /&gt;")</f>
        <v>&lt;edge from="214" id="48026" to="96" numLanes="1" speed="40" /&gt;</v>
      </c>
      <c r="Y272" t="str">
        <f t="shared" si="6"/>
        <v>&lt;edge from="96" id="1048026" to="214" numLanes="1" speed="40" /&gt;</v>
      </c>
    </row>
    <row r="273" spans="1:25" hidden="1" x14ac:dyDescent="0.25">
      <c r="A273" s="1">
        <v>602821</v>
      </c>
      <c r="B273" s="1" t="s">
        <v>16</v>
      </c>
      <c r="C273" s="1" t="s">
        <v>17</v>
      </c>
      <c r="D273" s="1" t="s">
        <v>18</v>
      </c>
      <c r="E273" s="1" t="s">
        <v>19</v>
      </c>
      <c r="F273" s="1" t="s">
        <v>20</v>
      </c>
      <c r="G273" s="1" t="s">
        <v>21</v>
      </c>
      <c r="H273" s="1" t="s">
        <v>22</v>
      </c>
      <c r="K273" s="1" t="s">
        <v>26</v>
      </c>
      <c r="L273" s="2">
        <v>0.16</v>
      </c>
      <c r="M273" s="2">
        <v>903461.7</v>
      </c>
      <c r="N273" s="2">
        <v>6248801.5999999996</v>
      </c>
      <c r="O273" s="2">
        <v>903613.7</v>
      </c>
      <c r="P273" s="2">
        <v>6248789</v>
      </c>
      <c r="Q273">
        <f>VLOOKUP(M273*100&amp;"_"&amp;N273*100,noeuds!$A$2:$B$295,2,FALSE)</f>
        <v>215</v>
      </c>
      <c r="R273">
        <f>VLOOKUP(O273*100&amp;"_"&amp;P273*100,noeuds!$A$2:$B$295,2,FALSE)</f>
        <v>194</v>
      </c>
      <c r="S273" s="2">
        <v>1</v>
      </c>
      <c r="T273" s="2">
        <v>40</v>
      </c>
      <c r="U273" s="2"/>
      <c r="V273" s="2">
        <f>L273/T273*3600</f>
        <v>14.4</v>
      </c>
      <c r="X273" t="str">
        <f>IF(H273&lt;&gt;"Sens inverse","&lt;edge from="""&amp;Q273&amp;""" id="""&amp;A273&amp;""" to="""&amp;R273&amp;""" numLanes="""&amp;S273&amp;""" speed="""&amp;T273&amp;""" /&gt;","&lt;edge from="""&amp;R273&amp;""" id="""&amp;A273&amp;""" to="""&amp;Q273&amp;""" numLanes="""&amp;S273&amp;""" speed="""&amp;T273&amp;""" /&gt;")</f>
        <v>&lt;edge from="215" id="602821" to="194" numLanes="1" speed="40" /&gt;</v>
      </c>
      <c r="Y273" t="str">
        <f t="shared" si="6"/>
        <v>&lt;edge from="194" id="1602821" to="215" numLanes="1" speed="40" /&gt;</v>
      </c>
    </row>
    <row r="274" spans="1:25" hidden="1" x14ac:dyDescent="0.25">
      <c r="A274" s="1">
        <v>590262</v>
      </c>
      <c r="B274" s="1" t="s">
        <v>27</v>
      </c>
      <c r="C274" s="1" t="s">
        <v>31</v>
      </c>
      <c r="D274" s="1" t="s">
        <v>26</v>
      </c>
      <c r="E274" s="1" t="s">
        <v>19</v>
      </c>
      <c r="F274" s="1" t="s">
        <v>20</v>
      </c>
      <c r="G274" s="1" t="s">
        <v>28</v>
      </c>
      <c r="H274" s="1" t="s">
        <v>22</v>
      </c>
      <c r="K274" s="1" t="s">
        <v>26</v>
      </c>
      <c r="L274" s="2">
        <v>0.22</v>
      </c>
      <c r="M274" s="2">
        <v>894782.8</v>
      </c>
      <c r="N274" s="2">
        <v>6245871</v>
      </c>
      <c r="O274" s="2">
        <v>894876.4</v>
      </c>
      <c r="P274" s="2">
        <v>6246066.9000000004</v>
      </c>
      <c r="Q274">
        <f>VLOOKUP(M274*100&amp;"_"&amp;N274*100,noeuds!$A$2:$B$295,2,FALSE)</f>
        <v>216</v>
      </c>
      <c r="R274">
        <f>VLOOKUP(O274*100&amp;"_"&amp;P274*100,noeuds!$A$2:$B$295,2,FALSE)</f>
        <v>59</v>
      </c>
      <c r="S274" s="2">
        <v>2</v>
      </c>
      <c r="T274" s="2">
        <v>50</v>
      </c>
      <c r="U274" s="2"/>
      <c r="V274" s="2">
        <f>L274/T274*3600</f>
        <v>15.840000000000002</v>
      </c>
      <c r="X274" t="str">
        <f>IF(H274&lt;&gt;"Sens inverse","&lt;edge from="""&amp;Q274&amp;""" id="""&amp;A274&amp;""" to="""&amp;R274&amp;""" numLanes="""&amp;S274&amp;""" speed="""&amp;T274&amp;""" /&gt;","&lt;edge from="""&amp;R274&amp;""" id="""&amp;A274&amp;""" to="""&amp;Q274&amp;""" numLanes="""&amp;S274&amp;""" speed="""&amp;T274&amp;""" /&gt;")</f>
        <v>&lt;edge from="216" id="590262" to="59" numLanes="2" speed="50" /&gt;</v>
      </c>
      <c r="Y274" t="str">
        <f t="shared" si="6"/>
        <v>&lt;edge from="59" id="1590262" to="216" numLanes="2" speed="50" /&gt;</v>
      </c>
    </row>
    <row r="275" spans="1:25" hidden="1" x14ac:dyDescent="0.25">
      <c r="A275" s="1">
        <v>614227</v>
      </c>
      <c r="B275" s="1" t="s">
        <v>25</v>
      </c>
      <c r="C275" s="1" t="s">
        <v>17</v>
      </c>
      <c r="D275" s="1" t="s">
        <v>18</v>
      </c>
      <c r="E275" s="1" t="s">
        <v>19</v>
      </c>
      <c r="F275" s="1" t="s">
        <v>20</v>
      </c>
      <c r="G275" s="1" t="s">
        <v>21</v>
      </c>
      <c r="H275" s="1" t="s">
        <v>22</v>
      </c>
      <c r="K275" s="1" t="s">
        <v>26</v>
      </c>
      <c r="L275" s="2">
        <v>0.1</v>
      </c>
      <c r="M275" s="2">
        <v>894292.5</v>
      </c>
      <c r="N275" s="2">
        <v>6245578.2999999998</v>
      </c>
      <c r="O275" s="2">
        <v>894346.6</v>
      </c>
      <c r="P275" s="2">
        <v>6245502.0999999996</v>
      </c>
      <c r="Q275">
        <f>VLOOKUP(M275*100&amp;"_"&amp;N275*100,noeuds!$A$2:$B$295,2,FALSE)</f>
        <v>87</v>
      </c>
      <c r="R275">
        <f>VLOOKUP(O275*100&amp;"_"&amp;P275*100,noeuds!$A$2:$B$295,2,FALSE)</f>
        <v>18</v>
      </c>
      <c r="S275" s="2">
        <v>1</v>
      </c>
      <c r="T275" s="2">
        <v>50</v>
      </c>
      <c r="U275" s="2"/>
      <c r="V275" s="2">
        <f>L275/T275*3600</f>
        <v>7.2</v>
      </c>
      <c r="X275" t="str">
        <f>IF(H275&lt;&gt;"Sens inverse","&lt;edge from="""&amp;Q275&amp;""" id="""&amp;A275&amp;""" to="""&amp;R275&amp;""" numLanes="""&amp;S275&amp;""" speed="""&amp;T275&amp;""" /&gt;","&lt;edge from="""&amp;R275&amp;""" id="""&amp;A275&amp;""" to="""&amp;Q275&amp;""" numLanes="""&amp;S275&amp;""" speed="""&amp;T275&amp;""" /&gt;")</f>
        <v>&lt;edge from="87" id="614227" to="18" numLanes="1" speed="50" /&gt;</v>
      </c>
      <c r="Y275" t="str">
        <f t="shared" si="6"/>
        <v>&lt;edge from="18" id="1614227" to="87" numLanes="1" speed="50" /&gt;</v>
      </c>
    </row>
    <row r="276" spans="1:25" x14ac:dyDescent="0.25">
      <c r="A276" s="1">
        <v>161564</v>
      </c>
      <c r="B276" s="1" t="s">
        <v>25</v>
      </c>
      <c r="C276" s="1" t="s">
        <v>17</v>
      </c>
      <c r="D276" s="1" t="s">
        <v>39</v>
      </c>
      <c r="E276" s="1" t="s">
        <v>19</v>
      </c>
      <c r="F276" s="1" t="s">
        <v>20</v>
      </c>
      <c r="G276" s="1" t="s">
        <v>21</v>
      </c>
      <c r="H276" s="1" t="s">
        <v>22</v>
      </c>
      <c r="J276" s="1" t="s">
        <v>36</v>
      </c>
      <c r="K276" s="1" t="s">
        <v>24</v>
      </c>
      <c r="L276" s="2">
        <v>0.51</v>
      </c>
      <c r="M276" s="2">
        <v>907689.1</v>
      </c>
      <c r="N276" s="2">
        <v>6247274.4000000004</v>
      </c>
      <c r="O276" s="2">
        <v>908158.8</v>
      </c>
      <c r="P276" s="2">
        <v>6247323.4000000004</v>
      </c>
      <c r="Q276">
        <f>VLOOKUP(M276*100&amp;"_"&amp;N276*100,noeuds!$A$2:$B$295,2,FALSE)</f>
        <v>147</v>
      </c>
      <c r="R276">
        <f>VLOOKUP(O276*100&amp;"_"&amp;P276*100,noeuds!$A$2:$B$295,2,FALSE)</f>
        <v>45</v>
      </c>
      <c r="S276" s="2">
        <v>1</v>
      </c>
      <c r="T276" s="2">
        <v>50</v>
      </c>
      <c r="U276" s="4">
        <v>0.28000000000000003</v>
      </c>
      <c r="V276" s="2">
        <f>L276/T276*3600</f>
        <v>36.720000000000006</v>
      </c>
      <c r="X276" t="str">
        <f>IF(H276&lt;&gt;"Sens inverse","&lt;edge from="""&amp;Q276&amp;""" id="""&amp;A276&amp;""" to="""&amp;R276&amp;""" numLanes="""&amp;S276&amp;""" speed="""&amp;T276&amp;""" /&gt;","&lt;edge from="""&amp;R276&amp;""" id="""&amp;A276&amp;""" to="""&amp;Q276&amp;""" numLanes="""&amp;S276&amp;""" speed="""&amp;T276&amp;""" /&gt;")</f>
        <v>&lt;edge from="147" id="161564" to="45" numLanes="1" speed="50" /&gt;</v>
      </c>
      <c r="Y276" t="str">
        <f t="shared" si="6"/>
        <v>&lt;edge from="45" id="1161564" to="147" numLanes="1" speed="50" /&gt;</v>
      </c>
    </row>
    <row r="277" spans="1:25" hidden="1" x14ac:dyDescent="0.25">
      <c r="A277" s="1">
        <v>438321</v>
      </c>
      <c r="B277" s="1" t="s">
        <v>30</v>
      </c>
      <c r="C277" s="1" t="s">
        <v>31</v>
      </c>
      <c r="D277" s="1" t="s">
        <v>26</v>
      </c>
      <c r="E277" s="1" t="s">
        <v>19</v>
      </c>
      <c r="F277" s="1" t="s">
        <v>20</v>
      </c>
      <c r="G277" s="1" t="s">
        <v>28</v>
      </c>
      <c r="H277" s="1" t="s">
        <v>22</v>
      </c>
      <c r="J277" s="1" t="s">
        <v>53</v>
      </c>
      <c r="K277" s="1" t="s">
        <v>33</v>
      </c>
      <c r="L277" s="2">
        <v>0.21</v>
      </c>
      <c r="M277" s="2">
        <v>896865.9</v>
      </c>
      <c r="N277" s="2">
        <v>6247499.5999999996</v>
      </c>
      <c r="O277" s="2">
        <v>896853.2</v>
      </c>
      <c r="P277" s="2">
        <v>6247294.9000000004</v>
      </c>
      <c r="Q277">
        <f>VLOOKUP(M277*100&amp;"_"&amp;N277*100,noeuds!$A$2:$B$295,2,FALSE)</f>
        <v>217</v>
      </c>
      <c r="R277">
        <f>VLOOKUP(O277*100&amp;"_"&amp;P277*100,noeuds!$A$2:$B$295,2,FALSE)</f>
        <v>176</v>
      </c>
      <c r="S277" s="2">
        <v>3</v>
      </c>
      <c r="T277" s="2">
        <v>90</v>
      </c>
      <c r="U277" s="2"/>
      <c r="V277" s="2">
        <f>L277/T277*3600</f>
        <v>8.3999999999999986</v>
      </c>
      <c r="X277" t="str">
        <f>IF(H277&lt;&gt;"Sens inverse","&lt;edge from="""&amp;Q277&amp;""" id="""&amp;A277&amp;""" to="""&amp;R277&amp;""" numLanes="""&amp;S277&amp;""" speed="""&amp;T277&amp;""" /&gt;","&lt;edge from="""&amp;R277&amp;""" id="""&amp;A277&amp;""" to="""&amp;Q277&amp;""" numLanes="""&amp;S277&amp;""" speed="""&amp;T277&amp;""" /&gt;")</f>
        <v>&lt;edge from="217" id="438321" to="176" numLanes="3" speed="90" /&gt;</v>
      </c>
      <c r="Y277" t="str">
        <f t="shared" si="6"/>
        <v>&lt;edge from="176" id="1438321" to="217" numLanes="3" speed="90" /&gt;</v>
      </c>
    </row>
    <row r="278" spans="1:25" hidden="1" x14ac:dyDescent="0.25">
      <c r="A278" s="1">
        <v>717953</v>
      </c>
      <c r="B278" s="1" t="s">
        <v>30</v>
      </c>
      <c r="C278" s="1" t="s">
        <v>31</v>
      </c>
      <c r="D278" s="1" t="s">
        <v>26</v>
      </c>
      <c r="E278" s="1" t="s">
        <v>19</v>
      </c>
      <c r="F278" s="1" t="s">
        <v>20</v>
      </c>
      <c r="G278" s="1" t="s">
        <v>28</v>
      </c>
      <c r="H278" s="1" t="s">
        <v>22</v>
      </c>
      <c r="J278" s="1" t="s">
        <v>32</v>
      </c>
      <c r="K278" s="1" t="s">
        <v>33</v>
      </c>
      <c r="L278" s="2">
        <v>0.05</v>
      </c>
      <c r="M278" s="2">
        <v>904091.7</v>
      </c>
      <c r="N278" s="2">
        <v>6246181.7000000002</v>
      </c>
      <c r="O278" s="2">
        <v>904138.3</v>
      </c>
      <c r="P278" s="2">
        <v>6246174.2999999998</v>
      </c>
      <c r="Q278">
        <f>VLOOKUP(M278*100&amp;"_"&amp;N278*100,noeuds!$A$2:$B$295,2,FALSE)</f>
        <v>132</v>
      </c>
      <c r="R278">
        <f>VLOOKUP(O278*100&amp;"_"&amp;P278*100,noeuds!$A$2:$B$295,2,FALSE)</f>
        <v>280</v>
      </c>
      <c r="S278" s="2">
        <v>3</v>
      </c>
      <c r="T278" s="2">
        <v>90</v>
      </c>
      <c r="U278" s="2">
        <v>1.67</v>
      </c>
      <c r="V278" s="2">
        <f>L278/T278*3600</f>
        <v>2</v>
      </c>
      <c r="X278" t="str">
        <f>IF(H278&lt;&gt;"Sens inverse","&lt;edge from="""&amp;Q278&amp;""" id="""&amp;A278&amp;""" to="""&amp;R278&amp;""" numLanes="""&amp;S278&amp;""" speed="""&amp;T278&amp;""" /&gt;","&lt;edge from="""&amp;R278&amp;""" id="""&amp;A278&amp;""" to="""&amp;Q278&amp;""" numLanes="""&amp;S278&amp;""" speed="""&amp;T278&amp;""" /&gt;")</f>
        <v>&lt;edge from="132" id="717953" to="280" numLanes="3" speed="90" /&gt;</v>
      </c>
      <c r="Y278" t="str">
        <f t="shared" si="6"/>
        <v>&lt;edge from="280" id="1717953" to="132" numLanes="3" speed="90" /&gt;</v>
      </c>
    </row>
    <row r="279" spans="1:25" hidden="1" x14ac:dyDescent="0.25">
      <c r="A279" s="1">
        <v>42268</v>
      </c>
      <c r="B279" s="1" t="s">
        <v>25</v>
      </c>
      <c r="C279" s="1" t="s">
        <v>17</v>
      </c>
      <c r="D279" s="1" t="s">
        <v>18</v>
      </c>
      <c r="E279" s="1" t="s">
        <v>19</v>
      </c>
      <c r="F279" s="1" t="s">
        <v>20</v>
      </c>
      <c r="G279" s="1" t="s">
        <v>21</v>
      </c>
      <c r="H279" s="1" t="s">
        <v>22</v>
      </c>
      <c r="J279" s="1" t="s">
        <v>40</v>
      </c>
      <c r="K279" s="1" t="s">
        <v>24</v>
      </c>
      <c r="L279" s="2">
        <v>0.35</v>
      </c>
      <c r="M279" s="2">
        <v>905775.1</v>
      </c>
      <c r="N279" s="2">
        <v>6245977.2000000002</v>
      </c>
      <c r="O279" s="2">
        <v>905439.9</v>
      </c>
      <c r="P279" s="2">
        <v>6245898.2000000002</v>
      </c>
      <c r="Q279">
        <f>VLOOKUP(M279*100&amp;"_"&amp;N279*100,noeuds!$A$2:$B$295,2,FALSE)</f>
        <v>218</v>
      </c>
      <c r="R279">
        <f>VLOOKUP(O279*100&amp;"_"&amp;P279*100,noeuds!$A$2:$B$295,2,FALSE)</f>
        <v>42</v>
      </c>
      <c r="S279" s="2">
        <v>1</v>
      </c>
      <c r="T279" s="2">
        <v>50</v>
      </c>
      <c r="U279" s="2"/>
      <c r="V279" s="2">
        <f>L279/T279*3600</f>
        <v>25.199999999999996</v>
      </c>
      <c r="X279" t="str">
        <f>IF(H279&lt;&gt;"Sens inverse","&lt;edge from="""&amp;Q279&amp;""" id="""&amp;A279&amp;""" to="""&amp;R279&amp;""" numLanes="""&amp;S279&amp;""" speed="""&amp;T279&amp;""" /&gt;","&lt;edge from="""&amp;R279&amp;""" id="""&amp;A279&amp;""" to="""&amp;Q279&amp;""" numLanes="""&amp;S279&amp;""" speed="""&amp;T279&amp;""" /&gt;")</f>
        <v>&lt;edge from="218" id="42268" to="42" numLanes="1" speed="50" /&gt;</v>
      </c>
      <c r="Y279" t="str">
        <f t="shared" si="6"/>
        <v>&lt;edge from="42" id="1042268" to="218" numLanes="1" speed="50" /&gt;</v>
      </c>
    </row>
    <row r="280" spans="1:25" hidden="1" x14ac:dyDescent="0.25">
      <c r="A280" s="1">
        <v>646942</v>
      </c>
      <c r="B280" s="1" t="s">
        <v>16</v>
      </c>
      <c r="C280" s="1" t="s">
        <v>17</v>
      </c>
      <c r="D280" s="1" t="s">
        <v>18</v>
      </c>
      <c r="E280" s="1" t="s">
        <v>19</v>
      </c>
      <c r="F280" s="1" t="s">
        <v>20</v>
      </c>
      <c r="G280" s="1" t="s">
        <v>21</v>
      </c>
      <c r="H280" s="1" t="s">
        <v>22</v>
      </c>
      <c r="K280" s="1" t="s">
        <v>26</v>
      </c>
      <c r="L280" s="2">
        <v>0.14000000000000001</v>
      </c>
      <c r="M280" s="2">
        <v>897065</v>
      </c>
      <c r="N280" s="2">
        <v>6247127.2999999998</v>
      </c>
      <c r="O280" s="2">
        <v>897051.8</v>
      </c>
      <c r="P280" s="2">
        <v>6246989</v>
      </c>
      <c r="Q280">
        <f>VLOOKUP(M280*100&amp;"_"&amp;N280*100,noeuds!$A$2:$B$295,2,FALSE)</f>
        <v>168</v>
      </c>
      <c r="R280">
        <f>VLOOKUP(O280*100&amp;"_"&amp;P280*100,noeuds!$A$2:$B$295,2,FALSE)</f>
        <v>214</v>
      </c>
      <c r="S280" s="2">
        <v>1</v>
      </c>
      <c r="T280" s="2">
        <v>40</v>
      </c>
      <c r="U280" s="2"/>
      <c r="V280" s="2">
        <f>L280/T280*3600</f>
        <v>12.600000000000001</v>
      </c>
      <c r="X280" t="str">
        <f>IF(H280&lt;&gt;"Sens inverse","&lt;edge from="""&amp;Q280&amp;""" id="""&amp;A280&amp;""" to="""&amp;R280&amp;""" numLanes="""&amp;S280&amp;""" speed="""&amp;T280&amp;""" /&gt;","&lt;edge from="""&amp;R280&amp;""" id="""&amp;A280&amp;""" to="""&amp;Q280&amp;""" numLanes="""&amp;S280&amp;""" speed="""&amp;T280&amp;""" /&gt;")</f>
        <v>&lt;edge from="168" id="646942" to="214" numLanes="1" speed="40" /&gt;</v>
      </c>
      <c r="Y280" t="str">
        <f t="shared" si="6"/>
        <v>&lt;edge from="214" id="1646942" to="168" numLanes="1" speed="40" /&gt;</v>
      </c>
    </row>
    <row r="281" spans="1:25" hidden="1" x14ac:dyDescent="0.25">
      <c r="A281" s="1">
        <v>97113</v>
      </c>
      <c r="B281" s="1" t="s">
        <v>25</v>
      </c>
      <c r="C281" s="1" t="s">
        <v>17</v>
      </c>
      <c r="D281" s="1" t="s">
        <v>18</v>
      </c>
      <c r="E281" s="1" t="s">
        <v>19</v>
      </c>
      <c r="F281" s="1" t="s">
        <v>20</v>
      </c>
      <c r="G281" s="1" t="s">
        <v>21</v>
      </c>
      <c r="H281" s="1" t="s">
        <v>22</v>
      </c>
      <c r="J281" s="1" t="s">
        <v>42</v>
      </c>
      <c r="K281" s="1" t="s">
        <v>43</v>
      </c>
      <c r="L281" s="2">
        <v>0.37</v>
      </c>
      <c r="M281" s="2">
        <v>904691</v>
      </c>
      <c r="N281" s="2">
        <v>6245723.7000000002</v>
      </c>
      <c r="O281" s="2">
        <v>904321.4</v>
      </c>
      <c r="P281" s="2">
        <v>6245725.9000000004</v>
      </c>
      <c r="Q281">
        <f>VLOOKUP(M281*100&amp;"_"&amp;N281*100,noeuds!$A$2:$B$295,2,FALSE)</f>
        <v>219</v>
      </c>
      <c r="R281">
        <f>VLOOKUP(O281*100&amp;"_"&amp;P281*100,noeuds!$A$2:$B$295,2,FALSE)</f>
        <v>104</v>
      </c>
      <c r="S281" s="2">
        <v>1</v>
      </c>
      <c r="T281" s="2">
        <v>50</v>
      </c>
      <c r="U281" s="2"/>
      <c r="V281" s="2">
        <f>L281/T281*3600</f>
        <v>26.64</v>
      </c>
      <c r="X281" t="str">
        <f>IF(H281&lt;&gt;"Sens inverse","&lt;edge from="""&amp;Q281&amp;""" id="""&amp;A281&amp;""" to="""&amp;R281&amp;""" numLanes="""&amp;S281&amp;""" speed="""&amp;T281&amp;""" /&gt;","&lt;edge from="""&amp;R281&amp;""" id="""&amp;A281&amp;""" to="""&amp;Q281&amp;""" numLanes="""&amp;S281&amp;""" speed="""&amp;T281&amp;""" /&gt;")</f>
        <v>&lt;edge from="219" id="97113" to="104" numLanes="1" speed="50" /&gt;</v>
      </c>
      <c r="Y281" t="str">
        <f t="shared" si="6"/>
        <v>&lt;edge from="104" id="1097113" to="219" numLanes="1" speed="50" /&gt;</v>
      </c>
    </row>
    <row r="282" spans="1:25" hidden="1" x14ac:dyDescent="0.25">
      <c r="A282" s="1">
        <v>618258</v>
      </c>
      <c r="B282" s="1" t="s">
        <v>27</v>
      </c>
      <c r="C282" s="1" t="s">
        <v>17</v>
      </c>
      <c r="D282" s="1" t="s">
        <v>18</v>
      </c>
      <c r="E282" s="1" t="s">
        <v>19</v>
      </c>
      <c r="F282" s="1" t="s">
        <v>20</v>
      </c>
      <c r="G282" s="1" t="s">
        <v>28</v>
      </c>
      <c r="H282" s="1" t="s">
        <v>29</v>
      </c>
      <c r="J282" s="1" t="s">
        <v>52</v>
      </c>
      <c r="K282" s="1" t="s">
        <v>24</v>
      </c>
      <c r="L282" s="2">
        <v>0.25</v>
      </c>
      <c r="M282" s="2">
        <v>894881.4</v>
      </c>
      <c r="N282" s="2">
        <v>6245626.7000000002</v>
      </c>
      <c r="O282" s="2">
        <v>895115.1</v>
      </c>
      <c r="P282" s="2">
        <v>6245708</v>
      </c>
      <c r="Q282">
        <f>VLOOKUP(M282*100&amp;"_"&amp;N282*100,noeuds!$A$2:$B$295,2,FALSE)</f>
        <v>220</v>
      </c>
      <c r="R282">
        <f>VLOOKUP(O282*100&amp;"_"&amp;P282*100,noeuds!$A$2:$B$295,2,FALSE)</f>
        <v>137</v>
      </c>
      <c r="S282" s="2">
        <v>1</v>
      </c>
      <c r="T282" s="2">
        <v>50</v>
      </c>
      <c r="U282" s="2"/>
      <c r="V282" s="2">
        <f>L282/T282*3600</f>
        <v>18</v>
      </c>
      <c r="X282" t="str">
        <f>IF(H282&lt;&gt;"Sens inverse","&lt;edge from="""&amp;Q282&amp;""" id="""&amp;A282&amp;""" to="""&amp;R282&amp;""" numLanes="""&amp;S282&amp;""" speed="""&amp;T282&amp;""" /&gt;","&lt;edge from="""&amp;R282&amp;""" id="""&amp;A282&amp;""" to="""&amp;Q282&amp;""" numLanes="""&amp;S282&amp;""" speed="""&amp;T282&amp;""" /&gt;")</f>
        <v>&lt;edge from="220" id="618258" to="137" numLanes="1" speed="50" /&gt;</v>
      </c>
      <c r="Y282" t="str">
        <f t="shared" si="6"/>
        <v/>
      </c>
    </row>
    <row r="283" spans="1:25" hidden="1" x14ac:dyDescent="0.25">
      <c r="A283" s="1">
        <v>651678</v>
      </c>
      <c r="B283" s="1" t="s">
        <v>27</v>
      </c>
      <c r="C283" s="1" t="s">
        <v>17</v>
      </c>
      <c r="D283" s="1" t="s">
        <v>39</v>
      </c>
      <c r="E283" s="1" t="s">
        <v>19</v>
      </c>
      <c r="F283" s="1" t="s">
        <v>20</v>
      </c>
      <c r="G283" s="1" t="s">
        <v>28</v>
      </c>
      <c r="H283" s="1" t="s">
        <v>22</v>
      </c>
      <c r="K283" s="1" t="s">
        <v>26</v>
      </c>
      <c r="L283" s="2">
        <v>0.05</v>
      </c>
      <c r="M283" s="2">
        <v>894837.1</v>
      </c>
      <c r="N283" s="2">
        <v>6245441.9000000004</v>
      </c>
      <c r="O283" s="2">
        <v>894842.8</v>
      </c>
      <c r="P283" s="2">
        <v>6245393</v>
      </c>
      <c r="Q283">
        <f>VLOOKUP(M283*100&amp;"_"&amp;N283*100,noeuds!$A$2:$B$295,2,FALSE)</f>
        <v>221</v>
      </c>
      <c r="R283">
        <f>VLOOKUP(O283*100&amp;"_"&amp;P283*100,noeuds!$A$2:$B$295,2,FALSE)</f>
        <v>108</v>
      </c>
      <c r="S283" s="2">
        <v>1</v>
      </c>
      <c r="T283" s="2">
        <v>50</v>
      </c>
      <c r="U283" s="2"/>
      <c r="V283" s="2">
        <f>L283/T283*3600</f>
        <v>3.6</v>
      </c>
      <c r="X283" t="str">
        <f>IF(H283&lt;&gt;"Sens inverse","&lt;edge from="""&amp;Q283&amp;""" id="""&amp;A283&amp;""" to="""&amp;R283&amp;""" numLanes="""&amp;S283&amp;""" speed="""&amp;T283&amp;""" /&gt;","&lt;edge from="""&amp;R283&amp;""" id="""&amp;A283&amp;""" to="""&amp;Q283&amp;""" numLanes="""&amp;S283&amp;""" speed="""&amp;T283&amp;""" /&gt;")</f>
        <v>&lt;edge from="221" id="651678" to="108" numLanes="1" speed="50" /&gt;</v>
      </c>
      <c r="Y283" t="str">
        <f t="shared" si="6"/>
        <v>&lt;edge from="108" id="1651678" to="221" numLanes="1" speed="50" /&gt;</v>
      </c>
    </row>
    <row r="284" spans="1:25" hidden="1" x14ac:dyDescent="0.25">
      <c r="A284" s="1">
        <v>326853</v>
      </c>
      <c r="B284" s="1" t="s">
        <v>25</v>
      </c>
      <c r="C284" s="1" t="s">
        <v>17</v>
      </c>
      <c r="D284" s="1" t="s">
        <v>18</v>
      </c>
      <c r="E284" s="1" t="s">
        <v>19</v>
      </c>
      <c r="F284" s="1" t="s">
        <v>20</v>
      </c>
      <c r="G284" s="1" t="s">
        <v>21</v>
      </c>
      <c r="H284" s="1" t="s">
        <v>29</v>
      </c>
      <c r="K284" s="1" t="s">
        <v>26</v>
      </c>
      <c r="L284" s="2">
        <v>0.34</v>
      </c>
      <c r="M284" s="2">
        <v>897052.7</v>
      </c>
      <c r="N284" s="2">
        <v>6245800.7000000002</v>
      </c>
      <c r="O284" s="2">
        <v>897104</v>
      </c>
      <c r="P284" s="2">
        <v>6245468.5</v>
      </c>
      <c r="Q284">
        <f>VLOOKUP(M284*100&amp;"_"&amp;N284*100,noeuds!$A$2:$B$295,2,FALSE)</f>
        <v>222</v>
      </c>
      <c r="R284">
        <f>VLOOKUP(O284*100&amp;"_"&amp;P284*100,noeuds!$A$2:$B$295,2,FALSE)</f>
        <v>112</v>
      </c>
      <c r="S284" s="2">
        <v>1</v>
      </c>
      <c r="T284" s="2">
        <v>50</v>
      </c>
      <c r="U284" s="2"/>
      <c r="V284" s="2">
        <f>L284/T284*3600</f>
        <v>24.48</v>
      </c>
      <c r="X284" t="str">
        <f>IF(H284&lt;&gt;"Sens inverse","&lt;edge from="""&amp;Q284&amp;""" id="""&amp;A284&amp;""" to="""&amp;R284&amp;""" numLanes="""&amp;S284&amp;""" speed="""&amp;T284&amp;""" /&gt;","&lt;edge from="""&amp;R284&amp;""" id="""&amp;A284&amp;""" to="""&amp;Q284&amp;""" numLanes="""&amp;S284&amp;""" speed="""&amp;T284&amp;""" /&gt;")</f>
        <v>&lt;edge from="222" id="326853" to="112" numLanes="1" speed="50" /&gt;</v>
      </c>
      <c r="Y284" t="str">
        <f t="shared" si="6"/>
        <v/>
      </c>
    </row>
    <row r="285" spans="1:25" hidden="1" x14ac:dyDescent="0.25">
      <c r="A285" s="1">
        <v>34481</v>
      </c>
      <c r="B285" s="1" t="s">
        <v>25</v>
      </c>
      <c r="C285" s="1" t="s">
        <v>17</v>
      </c>
      <c r="D285" s="1" t="s">
        <v>18</v>
      </c>
      <c r="E285" s="1" t="s">
        <v>19</v>
      </c>
      <c r="F285" s="1" t="s">
        <v>20</v>
      </c>
      <c r="G285" s="1" t="s">
        <v>21</v>
      </c>
      <c r="H285" s="1" t="s">
        <v>22</v>
      </c>
      <c r="J285" s="1" t="s">
        <v>37</v>
      </c>
      <c r="K285" s="1" t="s">
        <v>24</v>
      </c>
      <c r="L285" s="2">
        <v>0.47</v>
      </c>
      <c r="M285" s="2">
        <v>903072.6</v>
      </c>
      <c r="N285" s="2">
        <v>6247712.7999999998</v>
      </c>
      <c r="O285" s="2">
        <v>902675.9</v>
      </c>
      <c r="P285" s="2">
        <v>6247459.4000000004</v>
      </c>
      <c r="Q285">
        <f>VLOOKUP(M285*100&amp;"_"&amp;N285*100,noeuds!$A$2:$B$295,2,FALSE)</f>
        <v>223</v>
      </c>
      <c r="R285">
        <f>VLOOKUP(O285*100&amp;"_"&amp;P285*100,noeuds!$A$2:$B$295,2,FALSE)</f>
        <v>12</v>
      </c>
      <c r="S285" s="2">
        <v>1</v>
      </c>
      <c r="T285" s="2">
        <v>50</v>
      </c>
      <c r="U285" s="2"/>
      <c r="V285" s="2">
        <f>L285/T285*3600</f>
        <v>33.839999999999996</v>
      </c>
      <c r="X285" t="str">
        <f>IF(H285&lt;&gt;"Sens inverse","&lt;edge from="""&amp;Q285&amp;""" id="""&amp;A285&amp;""" to="""&amp;R285&amp;""" numLanes="""&amp;S285&amp;""" speed="""&amp;T285&amp;""" /&gt;","&lt;edge from="""&amp;R285&amp;""" id="""&amp;A285&amp;""" to="""&amp;Q285&amp;""" numLanes="""&amp;S285&amp;""" speed="""&amp;T285&amp;""" /&gt;")</f>
        <v>&lt;edge from="223" id="34481" to="12" numLanes="1" speed="50" /&gt;</v>
      </c>
      <c r="Y285" t="str">
        <f t="shared" si="6"/>
        <v>&lt;edge from="12" id="1034481" to="223" numLanes="1" speed="50" /&gt;</v>
      </c>
    </row>
    <row r="286" spans="1:25" hidden="1" x14ac:dyDescent="0.25">
      <c r="A286" s="1">
        <v>607420</v>
      </c>
      <c r="B286" s="1" t="s">
        <v>27</v>
      </c>
      <c r="C286" s="1" t="s">
        <v>31</v>
      </c>
      <c r="D286" s="1" t="s">
        <v>26</v>
      </c>
      <c r="E286" s="1" t="s">
        <v>19</v>
      </c>
      <c r="F286" s="1" t="s">
        <v>20</v>
      </c>
      <c r="G286" s="1" t="s">
        <v>28</v>
      </c>
      <c r="H286" s="1" t="s">
        <v>22</v>
      </c>
      <c r="J286" s="1" t="s">
        <v>34</v>
      </c>
      <c r="K286" s="1" t="s">
        <v>24</v>
      </c>
      <c r="L286" s="2">
        <v>0.1</v>
      </c>
      <c r="M286" s="2">
        <v>908917.5</v>
      </c>
      <c r="N286" s="2">
        <v>6248652.5</v>
      </c>
      <c r="O286" s="2">
        <v>908851.4</v>
      </c>
      <c r="P286" s="2">
        <v>6248581</v>
      </c>
      <c r="Q286">
        <f>VLOOKUP(M286*100&amp;"_"&amp;N286*100,noeuds!$A$2:$B$295,2,FALSE)</f>
        <v>224</v>
      </c>
      <c r="R286">
        <f>VLOOKUP(O286*100&amp;"_"&amp;P286*100,noeuds!$A$2:$B$295,2,FALSE)</f>
        <v>75</v>
      </c>
      <c r="S286" s="2">
        <v>2</v>
      </c>
      <c r="T286" s="2">
        <v>50</v>
      </c>
      <c r="U286" s="2"/>
      <c r="V286" s="2">
        <f>L286/T286*3600</f>
        <v>7.2</v>
      </c>
      <c r="X286" t="str">
        <f>IF(H286&lt;&gt;"Sens inverse","&lt;edge from="""&amp;Q286&amp;""" id="""&amp;A286&amp;""" to="""&amp;R286&amp;""" numLanes="""&amp;S286&amp;""" speed="""&amp;T286&amp;""" /&gt;","&lt;edge from="""&amp;R286&amp;""" id="""&amp;A286&amp;""" to="""&amp;Q286&amp;""" numLanes="""&amp;S286&amp;""" speed="""&amp;T286&amp;""" /&gt;")</f>
        <v>&lt;edge from="224" id="607420" to="75" numLanes="2" speed="50" /&gt;</v>
      </c>
      <c r="Y286" t="str">
        <f t="shared" si="6"/>
        <v>&lt;edge from="75" id="1607420" to="224" numLanes="2" speed="50" /&gt;</v>
      </c>
    </row>
    <row r="287" spans="1:25" hidden="1" x14ac:dyDescent="0.25">
      <c r="A287" s="1">
        <v>434085</v>
      </c>
      <c r="B287" s="1" t="s">
        <v>16</v>
      </c>
      <c r="C287" s="1" t="s">
        <v>17</v>
      </c>
      <c r="D287" s="1" t="s">
        <v>18</v>
      </c>
      <c r="E287" s="1" t="s">
        <v>19</v>
      </c>
      <c r="F287" s="1" t="s">
        <v>20</v>
      </c>
      <c r="G287" s="1" t="s">
        <v>21</v>
      </c>
      <c r="H287" s="1" t="s">
        <v>22</v>
      </c>
      <c r="J287" s="1" t="s">
        <v>48</v>
      </c>
      <c r="K287" s="1" t="s">
        <v>24</v>
      </c>
      <c r="L287" s="2">
        <v>0.37</v>
      </c>
      <c r="M287" s="2">
        <v>902878.4</v>
      </c>
      <c r="N287" s="2">
        <v>6246258</v>
      </c>
      <c r="O287" s="2">
        <v>902950.2</v>
      </c>
      <c r="P287" s="2">
        <v>6245896.7999999998</v>
      </c>
      <c r="Q287">
        <f>VLOOKUP(M287*100&amp;"_"&amp;N287*100,noeuds!$A$2:$B$295,2,FALSE)</f>
        <v>225</v>
      </c>
      <c r="R287">
        <f>VLOOKUP(O287*100&amp;"_"&amp;P287*100,noeuds!$A$2:$B$295,2,FALSE)</f>
        <v>282</v>
      </c>
      <c r="S287" s="2">
        <v>1</v>
      </c>
      <c r="T287" s="2">
        <v>40</v>
      </c>
      <c r="U287" s="2"/>
      <c r="V287" s="2">
        <f>L287/T287*3600</f>
        <v>33.299999999999997</v>
      </c>
      <c r="X287" t="str">
        <f>IF(H287&lt;&gt;"Sens inverse","&lt;edge from="""&amp;Q287&amp;""" id="""&amp;A287&amp;""" to="""&amp;R287&amp;""" numLanes="""&amp;S287&amp;""" speed="""&amp;T287&amp;""" /&gt;","&lt;edge from="""&amp;R287&amp;""" id="""&amp;A287&amp;""" to="""&amp;Q287&amp;""" numLanes="""&amp;S287&amp;""" speed="""&amp;T287&amp;""" /&gt;")</f>
        <v>&lt;edge from="225" id="434085" to="282" numLanes="1" speed="40" /&gt;</v>
      </c>
      <c r="Y287" t="str">
        <f t="shared" si="6"/>
        <v>&lt;edge from="282" id="1434085" to="225" numLanes="1" speed="40" /&gt;</v>
      </c>
    </row>
    <row r="288" spans="1:25" x14ac:dyDescent="0.25">
      <c r="A288" s="1">
        <v>302748</v>
      </c>
      <c r="B288" s="1" t="s">
        <v>25</v>
      </c>
      <c r="C288" s="1" t="s">
        <v>31</v>
      </c>
      <c r="D288" s="1" t="s">
        <v>26</v>
      </c>
      <c r="E288" s="1" t="s">
        <v>19</v>
      </c>
      <c r="F288" s="1" t="s">
        <v>20</v>
      </c>
      <c r="G288" s="1" t="s">
        <v>21</v>
      </c>
      <c r="H288" s="1" t="s">
        <v>22</v>
      </c>
      <c r="J288" s="1" t="s">
        <v>36</v>
      </c>
      <c r="K288" s="1" t="s">
        <v>24</v>
      </c>
      <c r="L288" s="2">
        <v>0.23</v>
      </c>
      <c r="M288" s="2">
        <v>907597.6</v>
      </c>
      <c r="N288" s="2">
        <v>6247258.7000000002</v>
      </c>
      <c r="O288" s="2">
        <v>907503.5</v>
      </c>
      <c r="P288" s="2">
        <v>6247048</v>
      </c>
      <c r="Q288">
        <f>VLOOKUP(M288*100&amp;"_"&amp;N288*100,noeuds!$A$2:$B$295,2,FALSE)</f>
        <v>226</v>
      </c>
      <c r="R288">
        <f>VLOOKUP(O288*100&amp;"_"&amp;P288*100,noeuds!$A$2:$B$295,2,FALSE)</f>
        <v>151</v>
      </c>
      <c r="S288" s="2">
        <v>2</v>
      </c>
      <c r="T288" s="2">
        <v>50</v>
      </c>
      <c r="U288" s="4">
        <v>0.28000000000000003</v>
      </c>
      <c r="V288" s="2">
        <f>L288/T288*3600</f>
        <v>16.559999999999999</v>
      </c>
      <c r="X288" t="str">
        <f>IF(H288&lt;&gt;"Sens inverse","&lt;edge from="""&amp;Q288&amp;""" id="""&amp;A288&amp;""" to="""&amp;R288&amp;""" numLanes="""&amp;S288&amp;""" speed="""&amp;T288&amp;""" /&gt;","&lt;edge from="""&amp;R288&amp;""" id="""&amp;A288&amp;""" to="""&amp;Q288&amp;""" numLanes="""&amp;S288&amp;""" speed="""&amp;T288&amp;""" /&gt;")</f>
        <v>&lt;edge from="226" id="302748" to="151" numLanes="2" speed="50" /&gt;</v>
      </c>
      <c r="Y288" t="str">
        <f t="shared" si="6"/>
        <v>&lt;edge from="151" id="1302748" to="226" numLanes="2" speed="50" /&gt;</v>
      </c>
    </row>
    <row r="289" spans="1:25" hidden="1" x14ac:dyDescent="0.25">
      <c r="A289" s="1">
        <v>174101</v>
      </c>
      <c r="B289" s="1" t="s">
        <v>27</v>
      </c>
      <c r="C289" s="1" t="s">
        <v>31</v>
      </c>
      <c r="D289" s="1" t="s">
        <v>26</v>
      </c>
      <c r="E289" s="1" t="s">
        <v>19</v>
      </c>
      <c r="F289" s="1" t="s">
        <v>20</v>
      </c>
      <c r="G289" s="1" t="s">
        <v>28</v>
      </c>
      <c r="H289" s="1" t="s">
        <v>22</v>
      </c>
      <c r="J289" s="1" t="s">
        <v>47</v>
      </c>
      <c r="K289" s="1" t="s">
        <v>24</v>
      </c>
      <c r="L289" s="2">
        <v>7.0000000000000007E-2</v>
      </c>
      <c r="M289" s="2">
        <v>904140.5</v>
      </c>
      <c r="N289" s="2">
        <v>6246136.5999999996</v>
      </c>
      <c r="O289" s="2">
        <v>904141</v>
      </c>
      <c r="P289" s="2">
        <v>6246203</v>
      </c>
      <c r="Q289">
        <f>VLOOKUP(M289*100&amp;"_"&amp;N289*100,noeuds!$A$2:$B$295,2,FALSE)</f>
        <v>135</v>
      </c>
      <c r="R289">
        <f>VLOOKUP(O289*100&amp;"_"&amp;P289*100,noeuds!$A$2:$B$295,2,FALSE)</f>
        <v>266</v>
      </c>
      <c r="S289" s="2">
        <v>2</v>
      </c>
      <c r="T289" s="2">
        <v>50</v>
      </c>
      <c r="U289" s="2"/>
      <c r="V289" s="2">
        <f>L289/T289*3600</f>
        <v>5.0400000000000009</v>
      </c>
      <c r="X289" t="str">
        <f>IF(H289&lt;&gt;"Sens inverse","&lt;edge from="""&amp;Q289&amp;""" id="""&amp;A289&amp;""" to="""&amp;R289&amp;""" numLanes="""&amp;S289&amp;""" speed="""&amp;T289&amp;""" /&gt;","&lt;edge from="""&amp;R289&amp;""" id="""&amp;A289&amp;""" to="""&amp;Q289&amp;""" numLanes="""&amp;S289&amp;""" speed="""&amp;T289&amp;""" /&gt;")</f>
        <v>&lt;edge from="135" id="174101" to="266" numLanes="2" speed="50" /&gt;</v>
      </c>
      <c r="Y289" t="str">
        <f t="shared" si="6"/>
        <v>&lt;edge from="266" id="1174101" to="135" numLanes="2" speed="50" /&gt;</v>
      </c>
    </row>
    <row r="290" spans="1:25" hidden="1" x14ac:dyDescent="0.25">
      <c r="A290" s="1">
        <v>601098</v>
      </c>
      <c r="B290" s="1" t="s">
        <v>27</v>
      </c>
      <c r="C290" s="1" t="s">
        <v>17</v>
      </c>
      <c r="D290" s="1" t="s">
        <v>39</v>
      </c>
      <c r="E290" s="1" t="s">
        <v>19</v>
      </c>
      <c r="F290" s="1" t="s">
        <v>20</v>
      </c>
      <c r="G290" s="1" t="s">
        <v>28</v>
      </c>
      <c r="H290" s="1" t="s">
        <v>22</v>
      </c>
      <c r="J290" s="1" t="s">
        <v>44</v>
      </c>
      <c r="K290" s="1" t="s">
        <v>24</v>
      </c>
      <c r="L290" s="2">
        <v>0.17</v>
      </c>
      <c r="M290" s="2">
        <v>901285.8</v>
      </c>
      <c r="N290" s="2">
        <v>6247437.9000000004</v>
      </c>
      <c r="O290" s="2">
        <v>901380.8</v>
      </c>
      <c r="P290" s="2">
        <v>6247291.7000000002</v>
      </c>
      <c r="Q290">
        <f>VLOOKUP(M290*100&amp;"_"&amp;N290*100,noeuds!$A$2:$B$295,2,FALSE)</f>
        <v>227</v>
      </c>
      <c r="R290">
        <f>VLOOKUP(O290*100&amp;"_"&amp;P290*100,noeuds!$A$2:$B$295,2,FALSE)</f>
        <v>205</v>
      </c>
      <c r="S290" s="2">
        <v>1</v>
      </c>
      <c r="T290" s="2">
        <v>50</v>
      </c>
      <c r="U290" s="2"/>
      <c r="V290" s="2">
        <f>L290/T290*3600</f>
        <v>12.24</v>
      </c>
      <c r="X290" t="str">
        <f>IF(H290&lt;&gt;"Sens inverse","&lt;edge from="""&amp;Q290&amp;""" id="""&amp;A290&amp;""" to="""&amp;R290&amp;""" numLanes="""&amp;S290&amp;""" speed="""&amp;T290&amp;""" /&gt;","&lt;edge from="""&amp;R290&amp;""" id="""&amp;A290&amp;""" to="""&amp;Q290&amp;""" numLanes="""&amp;S290&amp;""" speed="""&amp;T290&amp;""" /&gt;")</f>
        <v>&lt;edge from="227" id="601098" to="205" numLanes="1" speed="50" /&gt;</v>
      </c>
      <c r="Y290" t="str">
        <f t="shared" si="6"/>
        <v>&lt;edge from="205" id="1601098" to="227" numLanes="1" speed="50" /&gt;</v>
      </c>
    </row>
    <row r="291" spans="1:25" hidden="1" x14ac:dyDescent="0.25">
      <c r="A291" s="1">
        <v>341808</v>
      </c>
      <c r="B291" s="1" t="s">
        <v>30</v>
      </c>
      <c r="C291" s="1" t="s">
        <v>31</v>
      </c>
      <c r="D291" s="1" t="s">
        <v>26</v>
      </c>
      <c r="E291" s="1" t="s">
        <v>19</v>
      </c>
      <c r="F291" s="1" t="s">
        <v>20</v>
      </c>
      <c r="G291" s="1" t="s">
        <v>28</v>
      </c>
      <c r="H291" s="1" t="s">
        <v>22</v>
      </c>
      <c r="J291" s="1" t="s">
        <v>32</v>
      </c>
      <c r="K291" s="1" t="s">
        <v>33</v>
      </c>
      <c r="L291" s="2">
        <v>0.51</v>
      </c>
      <c r="M291" s="2">
        <v>904645.7</v>
      </c>
      <c r="N291" s="2">
        <v>6246100.5999999996</v>
      </c>
      <c r="O291" s="2">
        <v>904138.3</v>
      </c>
      <c r="P291" s="2">
        <v>6246174.2999999998</v>
      </c>
      <c r="Q291">
        <f>VLOOKUP(M291*100&amp;"_"&amp;N291*100,noeuds!$A$2:$B$295,2,FALSE)</f>
        <v>251</v>
      </c>
      <c r="R291">
        <f>VLOOKUP(O291*100&amp;"_"&amp;P291*100,noeuds!$A$2:$B$295,2,FALSE)</f>
        <v>280</v>
      </c>
      <c r="S291" s="2">
        <v>3</v>
      </c>
      <c r="T291" s="2">
        <v>90</v>
      </c>
      <c r="U291" s="2">
        <v>1.67</v>
      </c>
      <c r="V291" s="2">
        <f>L291/T291*3600</f>
        <v>20.400000000000002</v>
      </c>
      <c r="X291" t="str">
        <f>IF(H291&lt;&gt;"Sens inverse","&lt;edge from="""&amp;Q291&amp;""" id="""&amp;A291&amp;""" to="""&amp;R291&amp;""" numLanes="""&amp;S291&amp;""" speed="""&amp;T291&amp;""" /&gt;","&lt;edge from="""&amp;R291&amp;""" id="""&amp;A291&amp;""" to="""&amp;Q291&amp;""" numLanes="""&amp;S291&amp;""" speed="""&amp;T291&amp;""" /&gt;")</f>
        <v>&lt;edge from="251" id="341808" to="280" numLanes="3" speed="90" /&gt;</v>
      </c>
      <c r="Y291" t="str">
        <f t="shared" si="6"/>
        <v>&lt;edge from="280" id="1341808" to="251" numLanes="3" speed="90" /&gt;</v>
      </c>
    </row>
    <row r="292" spans="1:25" hidden="1" x14ac:dyDescent="0.25">
      <c r="A292" s="1">
        <v>26864</v>
      </c>
      <c r="B292" s="1" t="s">
        <v>25</v>
      </c>
      <c r="C292" s="1" t="s">
        <v>17</v>
      </c>
      <c r="D292" s="1" t="s">
        <v>18</v>
      </c>
      <c r="E292" s="1" t="s">
        <v>19</v>
      </c>
      <c r="F292" s="1" t="s">
        <v>20</v>
      </c>
      <c r="G292" s="1" t="s">
        <v>21</v>
      </c>
      <c r="H292" s="1" t="s">
        <v>29</v>
      </c>
      <c r="K292" s="1" t="s">
        <v>26</v>
      </c>
      <c r="L292" s="2">
        <v>0.08</v>
      </c>
      <c r="M292" s="2">
        <v>898112.2</v>
      </c>
      <c r="N292" s="2">
        <v>6246458.7000000002</v>
      </c>
      <c r="O292" s="2">
        <v>898191.4</v>
      </c>
      <c r="P292" s="2">
        <v>6246480</v>
      </c>
      <c r="Q292">
        <f>VLOOKUP(M292*100&amp;"_"&amp;N292*100,noeuds!$A$2:$B$295,2,FALSE)</f>
        <v>229</v>
      </c>
      <c r="R292">
        <f>VLOOKUP(O292*100&amp;"_"&amp;P292*100,noeuds!$A$2:$B$295,2,FALSE)</f>
        <v>83</v>
      </c>
      <c r="S292" s="2">
        <v>1</v>
      </c>
      <c r="T292" s="2">
        <v>50</v>
      </c>
      <c r="U292" s="2"/>
      <c r="V292" s="2">
        <f>L292/T292*3600</f>
        <v>5.7600000000000007</v>
      </c>
      <c r="X292" t="str">
        <f>IF(H292&lt;&gt;"Sens inverse","&lt;edge from="""&amp;Q292&amp;""" id="""&amp;A292&amp;""" to="""&amp;R292&amp;""" numLanes="""&amp;S292&amp;""" speed="""&amp;T292&amp;""" /&gt;","&lt;edge from="""&amp;R292&amp;""" id="""&amp;A292&amp;""" to="""&amp;Q292&amp;""" numLanes="""&amp;S292&amp;""" speed="""&amp;T292&amp;""" /&gt;")</f>
        <v>&lt;edge from="229" id="26864" to="83" numLanes="1" speed="50" /&gt;</v>
      </c>
      <c r="Y292" t="str">
        <f t="shared" si="6"/>
        <v/>
      </c>
    </row>
    <row r="293" spans="1:25" hidden="1" x14ac:dyDescent="0.25">
      <c r="A293" s="1">
        <v>84608</v>
      </c>
      <c r="B293" s="1" t="s">
        <v>30</v>
      </c>
      <c r="C293" s="1" t="s">
        <v>17</v>
      </c>
      <c r="D293" s="1" t="s">
        <v>18</v>
      </c>
      <c r="E293" s="1" t="s">
        <v>19</v>
      </c>
      <c r="F293" s="1" t="s">
        <v>20</v>
      </c>
      <c r="G293" s="1" t="s">
        <v>28</v>
      </c>
      <c r="H293" s="1" t="s">
        <v>29</v>
      </c>
      <c r="J293" s="1" t="s">
        <v>51</v>
      </c>
      <c r="K293" s="1" t="s">
        <v>33</v>
      </c>
      <c r="L293" s="2">
        <v>0.81</v>
      </c>
      <c r="M293" s="2">
        <v>906708.7</v>
      </c>
      <c r="N293" s="2">
        <v>6246522.0999999996</v>
      </c>
      <c r="O293" s="2">
        <v>907415</v>
      </c>
      <c r="P293" s="2">
        <v>6246884.4000000004</v>
      </c>
      <c r="Q293">
        <f>VLOOKUP(M293*100&amp;"_"&amp;N293*100,noeuds!$A$2:$B$295,2,FALSE)</f>
        <v>105</v>
      </c>
      <c r="R293">
        <f>VLOOKUP(O293*100&amp;"_"&amp;P293*100,noeuds!$A$2:$B$295,2,FALSE)</f>
        <v>169</v>
      </c>
      <c r="S293" s="2">
        <v>2</v>
      </c>
      <c r="T293" s="2">
        <v>90</v>
      </c>
      <c r="U293" s="2">
        <v>0.83</v>
      </c>
      <c r="V293" s="2">
        <f>L293/T293*3600</f>
        <v>32.400000000000006</v>
      </c>
      <c r="X293" t="str">
        <f>IF(H293&lt;&gt;"Sens inverse","&lt;edge from="""&amp;Q293&amp;""" id="""&amp;A293&amp;""" to="""&amp;R293&amp;""" numLanes="""&amp;S293&amp;""" speed="""&amp;T293&amp;""" /&gt;","&lt;edge from="""&amp;R293&amp;""" id="""&amp;A293&amp;""" to="""&amp;Q293&amp;""" numLanes="""&amp;S293&amp;""" speed="""&amp;T293&amp;""" /&gt;")</f>
        <v>&lt;edge from="105" id="84608" to="169" numLanes="2" speed="90" /&gt;</v>
      </c>
      <c r="Y293" t="str">
        <f t="shared" si="6"/>
        <v/>
      </c>
    </row>
    <row r="294" spans="1:25" hidden="1" x14ac:dyDescent="0.25">
      <c r="A294" s="1">
        <v>238797</v>
      </c>
      <c r="B294" s="1" t="s">
        <v>25</v>
      </c>
      <c r="C294" s="1" t="s">
        <v>17</v>
      </c>
      <c r="D294" s="1" t="s">
        <v>39</v>
      </c>
      <c r="E294" s="1" t="s">
        <v>19</v>
      </c>
      <c r="F294" s="1" t="s">
        <v>20</v>
      </c>
      <c r="G294" s="1" t="s">
        <v>21</v>
      </c>
      <c r="H294" s="1" t="s">
        <v>22</v>
      </c>
      <c r="K294" s="1" t="s">
        <v>26</v>
      </c>
      <c r="L294" s="2">
        <v>0.89</v>
      </c>
      <c r="M294" s="2">
        <v>894834.2</v>
      </c>
      <c r="N294" s="2">
        <v>6244986.4000000004</v>
      </c>
      <c r="O294" s="2">
        <v>895168.8</v>
      </c>
      <c r="P294" s="2">
        <v>6244163.4000000004</v>
      </c>
      <c r="Q294">
        <f>VLOOKUP(M294*100&amp;"_"&amp;N294*100,noeuds!$A$2:$B$295,2,FALSE)</f>
        <v>193</v>
      </c>
      <c r="R294">
        <f>VLOOKUP(O294*100&amp;"_"&amp;P294*100,noeuds!$A$2:$B$295,2,FALSE)</f>
        <v>291</v>
      </c>
      <c r="S294" s="2">
        <v>1</v>
      </c>
      <c r="T294" s="2">
        <v>50</v>
      </c>
      <c r="U294" s="2"/>
      <c r="V294" s="2">
        <f>L294/T294*3600</f>
        <v>64.08</v>
      </c>
      <c r="X294" t="str">
        <f>IF(H294&lt;&gt;"Sens inverse","&lt;edge from="""&amp;Q294&amp;""" id="""&amp;A294&amp;""" to="""&amp;R294&amp;""" numLanes="""&amp;S294&amp;""" speed="""&amp;T294&amp;""" /&gt;","&lt;edge from="""&amp;R294&amp;""" id="""&amp;A294&amp;""" to="""&amp;Q294&amp;""" numLanes="""&amp;S294&amp;""" speed="""&amp;T294&amp;""" /&gt;")</f>
        <v>&lt;edge from="193" id="238797" to="291" numLanes="1" speed="50" /&gt;</v>
      </c>
      <c r="Y294" t="str">
        <f t="shared" si="6"/>
        <v>&lt;edge from="291" id="1238797" to="193" numLanes="1" speed="50" /&gt;</v>
      </c>
    </row>
    <row r="295" spans="1:25" hidden="1" x14ac:dyDescent="0.25">
      <c r="A295" s="1">
        <v>154780</v>
      </c>
      <c r="B295" s="1" t="s">
        <v>25</v>
      </c>
      <c r="C295" s="1" t="s">
        <v>17</v>
      </c>
      <c r="D295" s="1" t="s">
        <v>18</v>
      </c>
      <c r="E295" s="1" t="s">
        <v>19</v>
      </c>
      <c r="F295" s="1" t="s">
        <v>20</v>
      </c>
      <c r="G295" s="1" t="s">
        <v>21</v>
      </c>
      <c r="H295" s="1" t="s">
        <v>22</v>
      </c>
      <c r="K295" s="1" t="s">
        <v>26</v>
      </c>
      <c r="L295" s="2">
        <v>0.14000000000000001</v>
      </c>
      <c r="M295" s="2">
        <v>897019.2</v>
      </c>
      <c r="N295" s="2">
        <v>6245370.5</v>
      </c>
      <c r="O295" s="2">
        <v>897140.7</v>
      </c>
      <c r="P295" s="2">
        <v>6245437.7999999998</v>
      </c>
      <c r="Q295">
        <f>VLOOKUP(M295*100&amp;"_"&amp;N295*100,noeuds!$A$2:$B$295,2,FALSE)</f>
        <v>185</v>
      </c>
      <c r="R295">
        <f>VLOOKUP(O295*100&amp;"_"&amp;P295*100,noeuds!$A$2:$B$295,2,FALSE)</f>
        <v>80</v>
      </c>
      <c r="S295" s="2">
        <v>1</v>
      </c>
      <c r="T295" s="2">
        <v>50</v>
      </c>
      <c r="U295" s="2"/>
      <c r="V295" s="2">
        <f>L295/T295*3600</f>
        <v>10.080000000000002</v>
      </c>
      <c r="X295" t="str">
        <f>IF(H295&lt;&gt;"Sens inverse","&lt;edge from="""&amp;Q295&amp;""" id="""&amp;A295&amp;""" to="""&amp;R295&amp;""" numLanes="""&amp;S295&amp;""" speed="""&amp;T295&amp;""" /&gt;","&lt;edge from="""&amp;R295&amp;""" id="""&amp;A295&amp;""" to="""&amp;Q295&amp;""" numLanes="""&amp;S295&amp;""" speed="""&amp;T295&amp;""" /&gt;")</f>
        <v>&lt;edge from="185" id="154780" to="80" numLanes="1" speed="50" /&gt;</v>
      </c>
      <c r="Y295" t="str">
        <f t="shared" si="6"/>
        <v>&lt;edge from="80" id="1154780" to="185" numLanes="1" speed="50" /&gt;</v>
      </c>
    </row>
    <row r="296" spans="1:25" hidden="1" x14ac:dyDescent="0.25">
      <c r="A296" s="1">
        <v>233029</v>
      </c>
      <c r="B296" s="1" t="s">
        <v>25</v>
      </c>
      <c r="C296" s="1" t="s">
        <v>17</v>
      </c>
      <c r="D296" s="1" t="s">
        <v>18</v>
      </c>
      <c r="E296" s="1" t="s">
        <v>19</v>
      </c>
      <c r="F296" s="1" t="s">
        <v>20</v>
      </c>
      <c r="G296" s="1" t="s">
        <v>21</v>
      </c>
      <c r="H296" s="1" t="s">
        <v>22</v>
      </c>
      <c r="J296" s="1" t="s">
        <v>40</v>
      </c>
      <c r="K296" s="1" t="s">
        <v>24</v>
      </c>
      <c r="L296" s="2">
        <v>0.52</v>
      </c>
      <c r="M296" s="2">
        <v>898965.9</v>
      </c>
      <c r="N296" s="2">
        <v>6246294.5</v>
      </c>
      <c r="O296" s="2">
        <v>898485.8</v>
      </c>
      <c r="P296" s="2">
        <v>6246102.2000000002</v>
      </c>
      <c r="Q296">
        <f>VLOOKUP(M296*100&amp;"_"&amp;N296*100,noeuds!$A$2:$B$295,2,FALSE)</f>
        <v>230</v>
      </c>
      <c r="R296">
        <f>VLOOKUP(O296*100&amp;"_"&amp;P296*100,noeuds!$A$2:$B$295,2,FALSE)</f>
        <v>186</v>
      </c>
      <c r="S296" s="2">
        <v>1</v>
      </c>
      <c r="T296" s="2">
        <v>50</v>
      </c>
      <c r="U296" s="2"/>
      <c r="V296" s="2">
        <f>L296/T296*3600</f>
        <v>37.44</v>
      </c>
      <c r="X296" t="str">
        <f>IF(H296&lt;&gt;"Sens inverse","&lt;edge from="""&amp;Q296&amp;""" id="""&amp;A296&amp;""" to="""&amp;R296&amp;""" numLanes="""&amp;S296&amp;""" speed="""&amp;T296&amp;""" /&gt;","&lt;edge from="""&amp;R296&amp;""" id="""&amp;A296&amp;""" to="""&amp;Q296&amp;""" numLanes="""&amp;S296&amp;""" speed="""&amp;T296&amp;""" /&gt;")</f>
        <v>&lt;edge from="230" id="233029" to="186" numLanes="1" speed="50" /&gt;</v>
      </c>
      <c r="Y296" t="str">
        <f t="shared" si="6"/>
        <v>&lt;edge from="186" id="1233029" to="230" numLanes="1" speed="50" /&gt;</v>
      </c>
    </row>
    <row r="297" spans="1:25" hidden="1" x14ac:dyDescent="0.25">
      <c r="A297" s="1">
        <v>217179</v>
      </c>
      <c r="B297" s="1" t="s">
        <v>30</v>
      </c>
      <c r="C297" s="1" t="s">
        <v>31</v>
      </c>
      <c r="D297" s="1" t="s">
        <v>26</v>
      </c>
      <c r="E297" s="1" t="s">
        <v>19</v>
      </c>
      <c r="F297" s="1" t="s">
        <v>20</v>
      </c>
      <c r="G297" s="1" t="s">
        <v>28</v>
      </c>
      <c r="H297" s="1" t="s">
        <v>22</v>
      </c>
      <c r="J297" s="1" t="s">
        <v>32</v>
      </c>
      <c r="K297" s="1" t="s">
        <v>33</v>
      </c>
      <c r="L297" s="2">
        <v>2.11</v>
      </c>
      <c r="M297" s="2">
        <v>906708.7</v>
      </c>
      <c r="N297" s="2">
        <v>6246522.0999999996</v>
      </c>
      <c r="O297" s="2">
        <v>904645.7</v>
      </c>
      <c r="P297" s="2">
        <v>6246100.5999999996</v>
      </c>
      <c r="Q297">
        <f>VLOOKUP(M297*100&amp;"_"&amp;N297*100,noeuds!$A$2:$B$295,2,FALSE)</f>
        <v>105</v>
      </c>
      <c r="R297">
        <f>VLOOKUP(O297*100&amp;"_"&amp;P297*100,noeuds!$A$2:$B$295,2,FALSE)</f>
        <v>251</v>
      </c>
      <c r="S297" s="2">
        <v>3</v>
      </c>
      <c r="T297" s="2">
        <v>90</v>
      </c>
      <c r="U297" s="2">
        <v>1.61</v>
      </c>
      <c r="V297" s="2">
        <f>L297/T297*3600</f>
        <v>84.399999999999991</v>
      </c>
      <c r="X297" t="str">
        <f>IF(H297&lt;&gt;"Sens inverse","&lt;edge from="""&amp;Q297&amp;""" id="""&amp;A297&amp;""" to="""&amp;R297&amp;""" numLanes="""&amp;S297&amp;""" speed="""&amp;T297&amp;""" /&gt;","&lt;edge from="""&amp;R297&amp;""" id="""&amp;A297&amp;""" to="""&amp;Q297&amp;""" numLanes="""&amp;S297&amp;""" speed="""&amp;T297&amp;""" /&gt;")</f>
        <v>&lt;edge from="105" id="217179" to="251" numLanes="3" speed="90" /&gt;</v>
      </c>
      <c r="Y297" t="str">
        <f t="shared" si="6"/>
        <v>&lt;edge from="251" id="1217179" to="105" numLanes="3" speed="90" /&gt;</v>
      </c>
    </row>
    <row r="298" spans="1:25" hidden="1" x14ac:dyDescent="0.25">
      <c r="A298" s="1">
        <v>473379</v>
      </c>
      <c r="B298" s="1" t="s">
        <v>30</v>
      </c>
      <c r="C298" s="1" t="s">
        <v>31</v>
      </c>
      <c r="D298" s="1" t="s">
        <v>26</v>
      </c>
      <c r="E298" s="1" t="s">
        <v>19</v>
      </c>
      <c r="F298" s="1" t="s">
        <v>20</v>
      </c>
      <c r="G298" s="1" t="s">
        <v>28</v>
      </c>
      <c r="H298" s="1" t="s">
        <v>22</v>
      </c>
      <c r="J298" s="1" t="s">
        <v>32</v>
      </c>
      <c r="K298" s="1" t="s">
        <v>33</v>
      </c>
      <c r="L298" s="2">
        <v>1.22</v>
      </c>
      <c r="M298" s="2">
        <v>907164.7</v>
      </c>
      <c r="N298" s="2">
        <v>6246717.0999999996</v>
      </c>
      <c r="O298" s="2">
        <v>908324.7</v>
      </c>
      <c r="P298" s="2">
        <v>6246469.7000000002</v>
      </c>
      <c r="Q298">
        <f>VLOOKUP(M298*100&amp;"_"&amp;N298*100,noeuds!$A$2:$B$295,2,FALSE)</f>
        <v>128</v>
      </c>
      <c r="R298">
        <f>VLOOKUP(O298*100&amp;"_"&amp;P298*100,noeuds!$A$2:$B$295,2,FALSE)</f>
        <v>257</v>
      </c>
      <c r="S298" s="3">
        <v>2</v>
      </c>
      <c r="T298" s="2">
        <v>90</v>
      </c>
      <c r="U298" s="2">
        <v>1.61</v>
      </c>
      <c r="V298" s="2">
        <f>L298/T298*3600</f>
        <v>48.8</v>
      </c>
      <c r="X298" t="str">
        <f>IF(H298&lt;&gt;"Sens inverse","&lt;edge from="""&amp;Q298&amp;""" id="""&amp;A298&amp;""" to="""&amp;R298&amp;""" numLanes="""&amp;S298&amp;""" speed="""&amp;T298&amp;""" /&gt;","&lt;edge from="""&amp;R298&amp;""" id="""&amp;A298&amp;""" to="""&amp;Q298&amp;""" numLanes="""&amp;S298&amp;""" speed="""&amp;T298&amp;""" /&gt;")</f>
        <v>&lt;edge from="128" id="473379" to="257" numLanes="2" speed="90" /&gt;</v>
      </c>
      <c r="Y298" t="str">
        <f t="shared" si="6"/>
        <v>&lt;edge from="257" id="1473379" to="128" numLanes="2" speed="90" /&gt;</v>
      </c>
    </row>
    <row r="299" spans="1:25" hidden="1" x14ac:dyDescent="0.25">
      <c r="A299" s="1">
        <v>482152</v>
      </c>
      <c r="B299" s="1" t="s">
        <v>27</v>
      </c>
      <c r="C299" s="1" t="s">
        <v>17</v>
      </c>
      <c r="D299" s="1" t="s">
        <v>18</v>
      </c>
      <c r="E299" s="1" t="s">
        <v>19</v>
      </c>
      <c r="F299" s="1" t="s">
        <v>20</v>
      </c>
      <c r="G299" s="1" t="s">
        <v>28</v>
      </c>
      <c r="H299" s="1" t="s">
        <v>22</v>
      </c>
      <c r="J299" s="1" t="s">
        <v>52</v>
      </c>
      <c r="K299" s="1" t="s">
        <v>24</v>
      </c>
      <c r="L299" s="2">
        <v>0.24</v>
      </c>
      <c r="M299" s="2">
        <v>894842.8</v>
      </c>
      <c r="N299" s="2">
        <v>6245393</v>
      </c>
      <c r="O299" s="2">
        <v>894881.4</v>
      </c>
      <c r="P299" s="2">
        <v>6245626.7000000002</v>
      </c>
      <c r="Q299">
        <f>VLOOKUP(M299*100&amp;"_"&amp;N299*100,noeuds!$A$2:$B$295,2,FALSE)</f>
        <v>108</v>
      </c>
      <c r="R299">
        <f>VLOOKUP(O299*100&amp;"_"&amp;P299*100,noeuds!$A$2:$B$295,2,FALSE)</f>
        <v>220</v>
      </c>
      <c r="S299" s="2">
        <v>1</v>
      </c>
      <c r="T299" s="2">
        <v>50</v>
      </c>
      <c r="U299" s="2"/>
      <c r="V299" s="2">
        <f>L299/T299*3600</f>
        <v>17.279999999999998</v>
      </c>
      <c r="X299" t="str">
        <f>IF(H299&lt;&gt;"Sens inverse","&lt;edge from="""&amp;Q299&amp;""" id="""&amp;A299&amp;""" to="""&amp;R299&amp;""" numLanes="""&amp;S299&amp;""" speed="""&amp;T299&amp;""" /&gt;","&lt;edge from="""&amp;R299&amp;""" id="""&amp;A299&amp;""" to="""&amp;Q299&amp;""" numLanes="""&amp;S299&amp;""" speed="""&amp;T299&amp;""" /&gt;")</f>
        <v>&lt;edge from="108" id="482152" to="220" numLanes="1" speed="50" /&gt;</v>
      </c>
      <c r="Y299" t="str">
        <f t="shared" si="6"/>
        <v>&lt;edge from="220" id="1482152" to="108" numLanes="1" speed="50" /&gt;</v>
      </c>
    </row>
    <row r="300" spans="1:25" hidden="1" x14ac:dyDescent="0.25">
      <c r="A300" s="1">
        <v>622990</v>
      </c>
      <c r="B300" s="1" t="s">
        <v>30</v>
      </c>
      <c r="C300" s="1" t="s">
        <v>31</v>
      </c>
      <c r="D300" s="1" t="s">
        <v>26</v>
      </c>
      <c r="E300" s="1" t="s">
        <v>19</v>
      </c>
      <c r="F300" s="1" t="s">
        <v>20</v>
      </c>
      <c r="G300" s="1" t="s">
        <v>28</v>
      </c>
      <c r="H300" s="1" t="s">
        <v>22</v>
      </c>
      <c r="J300" s="1" t="s">
        <v>32</v>
      </c>
      <c r="K300" s="1" t="s">
        <v>33</v>
      </c>
      <c r="L300" s="2">
        <v>0.5</v>
      </c>
      <c r="M300" s="2">
        <v>907164.7</v>
      </c>
      <c r="N300" s="2">
        <v>6246717.0999999996</v>
      </c>
      <c r="O300" s="2">
        <v>906708.7</v>
      </c>
      <c r="P300" s="2">
        <v>6246522.0999999996</v>
      </c>
      <c r="Q300">
        <f>VLOOKUP(M300*100&amp;"_"&amp;N300*100,noeuds!$A$2:$B$295,2,FALSE)</f>
        <v>128</v>
      </c>
      <c r="R300">
        <f>VLOOKUP(O300*100&amp;"_"&amp;P300*100,noeuds!$A$2:$B$295,2,FALSE)</f>
        <v>105</v>
      </c>
      <c r="S300" s="3">
        <v>2</v>
      </c>
      <c r="T300" s="2">
        <v>90</v>
      </c>
      <c r="U300" s="2">
        <v>1.44</v>
      </c>
      <c r="V300" s="2">
        <f>L300/T300*3600</f>
        <v>20</v>
      </c>
      <c r="X300" t="str">
        <f>IF(H300&lt;&gt;"Sens inverse","&lt;edge from="""&amp;Q300&amp;""" id="""&amp;A300&amp;""" to="""&amp;R300&amp;""" numLanes="""&amp;S300&amp;""" speed="""&amp;T300&amp;""" /&gt;","&lt;edge from="""&amp;R300&amp;""" id="""&amp;A300&amp;""" to="""&amp;Q300&amp;""" numLanes="""&amp;S300&amp;""" speed="""&amp;T300&amp;""" /&gt;")</f>
        <v>&lt;edge from="128" id="622990" to="105" numLanes="2" speed="90" /&gt;</v>
      </c>
      <c r="Y300" t="str">
        <f t="shared" si="6"/>
        <v>&lt;edge from="105" id="1622990" to="128" numLanes="2" speed="90" /&gt;</v>
      </c>
    </row>
    <row r="301" spans="1:25" hidden="1" x14ac:dyDescent="0.25">
      <c r="A301" s="1">
        <v>304790</v>
      </c>
      <c r="B301" s="1" t="s">
        <v>16</v>
      </c>
      <c r="C301" s="1" t="s">
        <v>17</v>
      </c>
      <c r="D301" s="1" t="s">
        <v>18</v>
      </c>
      <c r="E301" s="1" t="s">
        <v>19</v>
      </c>
      <c r="F301" s="1" t="s">
        <v>20</v>
      </c>
      <c r="G301" s="1" t="s">
        <v>21</v>
      </c>
      <c r="H301" s="1" t="s">
        <v>22</v>
      </c>
      <c r="J301" s="1" t="s">
        <v>41</v>
      </c>
      <c r="K301" s="1" t="s">
        <v>24</v>
      </c>
      <c r="L301" s="2">
        <v>0.38</v>
      </c>
      <c r="M301" s="2">
        <v>907795.2</v>
      </c>
      <c r="N301" s="2">
        <v>6248084.7000000002</v>
      </c>
      <c r="O301" s="2">
        <v>907997</v>
      </c>
      <c r="P301" s="2">
        <v>6247812.5</v>
      </c>
      <c r="Q301">
        <f>VLOOKUP(M301*100&amp;"_"&amp;N301*100,noeuds!$A$2:$B$295,2,FALSE)</f>
        <v>233</v>
      </c>
      <c r="R301">
        <f>VLOOKUP(O301*100&amp;"_"&amp;P301*100,noeuds!$A$2:$B$295,2,FALSE)</f>
        <v>208</v>
      </c>
      <c r="S301" s="2">
        <v>1</v>
      </c>
      <c r="T301" s="2">
        <v>40</v>
      </c>
      <c r="U301" s="2"/>
      <c r="V301" s="2">
        <f>L301/T301*3600</f>
        <v>34.199999999999996</v>
      </c>
      <c r="X301" t="str">
        <f>IF(H301&lt;&gt;"Sens inverse","&lt;edge from="""&amp;Q301&amp;""" id="""&amp;A301&amp;""" to="""&amp;R301&amp;""" numLanes="""&amp;S301&amp;""" speed="""&amp;T301&amp;""" /&gt;","&lt;edge from="""&amp;R301&amp;""" id="""&amp;A301&amp;""" to="""&amp;Q301&amp;""" numLanes="""&amp;S301&amp;""" speed="""&amp;T301&amp;""" /&gt;")</f>
        <v>&lt;edge from="233" id="304790" to="208" numLanes="1" speed="40" /&gt;</v>
      </c>
      <c r="Y301" t="str">
        <f t="shared" si="6"/>
        <v>&lt;edge from="208" id="1304790" to="233" numLanes="1" speed="40" /&gt;</v>
      </c>
    </row>
    <row r="302" spans="1:25" hidden="1" x14ac:dyDescent="0.25">
      <c r="A302" s="1">
        <v>372499</v>
      </c>
      <c r="B302" s="1" t="s">
        <v>30</v>
      </c>
      <c r="C302" s="1" t="s">
        <v>31</v>
      </c>
      <c r="D302" s="1" t="s">
        <v>26</v>
      </c>
      <c r="E302" s="1" t="s">
        <v>19</v>
      </c>
      <c r="F302" s="1" t="s">
        <v>20</v>
      </c>
      <c r="G302" s="1" t="s">
        <v>28</v>
      </c>
      <c r="H302" s="1" t="s">
        <v>22</v>
      </c>
      <c r="J302" s="1" t="s">
        <v>53</v>
      </c>
      <c r="K302" s="1" t="s">
        <v>33</v>
      </c>
      <c r="L302" s="2">
        <v>0.2</v>
      </c>
      <c r="M302" s="2">
        <v>896871.1</v>
      </c>
      <c r="N302" s="2">
        <v>6246276.2000000002</v>
      </c>
      <c r="O302" s="2">
        <v>896904.4</v>
      </c>
      <c r="P302" s="2">
        <v>6246081.0999999996</v>
      </c>
      <c r="Q302">
        <f>VLOOKUP(M302*100&amp;"_"&amp;N302*100,noeuds!$A$2:$B$295,2,FALSE)</f>
        <v>201</v>
      </c>
      <c r="R302">
        <f>VLOOKUP(O302*100&amp;"_"&amp;P302*100,noeuds!$A$2:$B$295,2,FALSE)</f>
        <v>178</v>
      </c>
      <c r="S302" s="2">
        <v>3</v>
      </c>
      <c r="T302" s="2">
        <v>90</v>
      </c>
      <c r="U302" s="2"/>
      <c r="V302" s="2">
        <f>L302/T302*3600</f>
        <v>8</v>
      </c>
      <c r="X302" t="str">
        <f>IF(H302&lt;&gt;"Sens inverse","&lt;edge from="""&amp;Q302&amp;""" id="""&amp;A302&amp;""" to="""&amp;R302&amp;""" numLanes="""&amp;S302&amp;""" speed="""&amp;T302&amp;""" /&gt;","&lt;edge from="""&amp;R302&amp;""" id="""&amp;A302&amp;""" to="""&amp;Q302&amp;""" numLanes="""&amp;S302&amp;""" speed="""&amp;T302&amp;""" /&gt;")</f>
        <v>&lt;edge from="201" id="372499" to="178" numLanes="3" speed="90" /&gt;</v>
      </c>
      <c r="Y302" t="str">
        <f t="shared" si="6"/>
        <v>&lt;edge from="178" id="1372499" to="201" numLanes="3" speed="90" /&gt;</v>
      </c>
    </row>
    <row r="303" spans="1:25" hidden="1" x14ac:dyDescent="0.25">
      <c r="A303" s="1">
        <v>87097</v>
      </c>
      <c r="B303" s="1" t="s">
        <v>25</v>
      </c>
      <c r="C303" s="1" t="s">
        <v>17</v>
      </c>
      <c r="D303" s="1" t="s">
        <v>18</v>
      </c>
      <c r="E303" s="1" t="s">
        <v>19</v>
      </c>
      <c r="F303" s="1" t="s">
        <v>20</v>
      </c>
      <c r="G303" s="1" t="s">
        <v>21</v>
      </c>
      <c r="H303" s="1" t="s">
        <v>22</v>
      </c>
      <c r="J303" s="1" t="s">
        <v>40</v>
      </c>
      <c r="K303" s="1" t="s">
        <v>24</v>
      </c>
      <c r="L303" s="2">
        <v>0.16</v>
      </c>
      <c r="M303" s="2">
        <v>897304.5</v>
      </c>
      <c r="N303" s="2">
        <v>6245569.5999999996</v>
      </c>
      <c r="O303" s="2">
        <v>897150.6</v>
      </c>
      <c r="P303" s="2">
        <v>6245515.4000000004</v>
      </c>
      <c r="Q303">
        <f>VLOOKUP(M303*100&amp;"_"&amp;N303*100,noeuds!$A$2:$B$295,2,FALSE)</f>
        <v>234</v>
      </c>
      <c r="R303">
        <f>VLOOKUP(O303*100&amp;"_"&amp;P303*100,noeuds!$A$2:$B$295,2,FALSE)</f>
        <v>109</v>
      </c>
      <c r="S303" s="2">
        <v>1</v>
      </c>
      <c r="T303" s="2">
        <v>50</v>
      </c>
      <c r="U303" s="2"/>
      <c r="V303" s="2">
        <f>L303/T303*3600</f>
        <v>11.520000000000001</v>
      </c>
      <c r="X303" t="str">
        <f>IF(H303&lt;&gt;"Sens inverse","&lt;edge from="""&amp;Q303&amp;""" id="""&amp;A303&amp;""" to="""&amp;R303&amp;""" numLanes="""&amp;S303&amp;""" speed="""&amp;T303&amp;""" /&gt;","&lt;edge from="""&amp;R303&amp;""" id="""&amp;A303&amp;""" to="""&amp;Q303&amp;""" numLanes="""&amp;S303&amp;""" speed="""&amp;T303&amp;""" /&gt;")</f>
        <v>&lt;edge from="234" id="87097" to="109" numLanes="1" speed="50" /&gt;</v>
      </c>
      <c r="Y303" t="str">
        <f t="shared" si="6"/>
        <v>&lt;edge from="109" id="1087097" to="234" numLanes="1" speed="50" /&gt;</v>
      </c>
    </row>
    <row r="304" spans="1:25" hidden="1" x14ac:dyDescent="0.25">
      <c r="A304" s="1">
        <v>609960</v>
      </c>
      <c r="B304" s="1" t="s">
        <v>25</v>
      </c>
      <c r="C304" s="1" t="s">
        <v>17</v>
      </c>
      <c r="D304" s="1" t="s">
        <v>18</v>
      </c>
      <c r="E304" s="1" t="s">
        <v>19</v>
      </c>
      <c r="F304" s="1" t="s">
        <v>20</v>
      </c>
      <c r="G304" s="1" t="s">
        <v>21</v>
      </c>
      <c r="H304" s="1" t="s">
        <v>22</v>
      </c>
      <c r="K304" s="1" t="s">
        <v>26</v>
      </c>
      <c r="L304" s="2">
        <v>0.56000000000000005</v>
      </c>
      <c r="M304" s="2">
        <v>895736</v>
      </c>
      <c r="N304" s="2">
        <v>6246590.9000000004</v>
      </c>
      <c r="O304" s="2">
        <v>895185.3</v>
      </c>
      <c r="P304" s="2">
        <v>6246559.7000000002</v>
      </c>
      <c r="Q304">
        <f>VLOOKUP(M304*100&amp;"_"&amp;N304*100,noeuds!$A$2:$B$295,2,FALSE)</f>
        <v>155</v>
      </c>
      <c r="R304">
        <f>VLOOKUP(O304*100&amp;"_"&amp;P304*100,noeuds!$A$2:$B$295,2,FALSE)</f>
        <v>158</v>
      </c>
      <c r="S304" s="2">
        <v>1</v>
      </c>
      <c r="T304" s="2">
        <v>50</v>
      </c>
      <c r="U304" s="2"/>
      <c r="V304" s="2">
        <f>L304/T304*3600</f>
        <v>40.320000000000007</v>
      </c>
      <c r="X304" t="str">
        <f>IF(H304&lt;&gt;"Sens inverse","&lt;edge from="""&amp;Q304&amp;""" id="""&amp;A304&amp;""" to="""&amp;R304&amp;""" numLanes="""&amp;S304&amp;""" speed="""&amp;T304&amp;""" /&gt;","&lt;edge from="""&amp;R304&amp;""" id="""&amp;A304&amp;""" to="""&amp;Q304&amp;""" numLanes="""&amp;S304&amp;""" speed="""&amp;T304&amp;""" /&gt;")</f>
        <v>&lt;edge from="155" id="609960" to="158" numLanes="1" speed="50" /&gt;</v>
      </c>
      <c r="Y304" t="str">
        <f t="shared" si="6"/>
        <v>&lt;edge from="158" id="1609960" to="155" numLanes="1" speed="50" /&gt;</v>
      </c>
    </row>
    <row r="305" spans="1:25" hidden="1" x14ac:dyDescent="0.25">
      <c r="A305" s="1">
        <v>415238</v>
      </c>
      <c r="B305" s="1" t="s">
        <v>25</v>
      </c>
      <c r="C305" s="1" t="s">
        <v>17</v>
      </c>
      <c r="D305" s="1" t="s">
        <v>39</v>
      </c>
      <c r="E305" s="1" t="s">
        <v>19</v>
      </c>
      <c r="F305" s="1" t="s">
        <v>20</v>
      </c>
      <c r="G305" s="1" t="s">
        <v>21</v>
      </c>
      <c r="H305" s="1" t="s">
        <v>22</v>
      </c>
      <c r="J305" s="1" t="s">
        <v>46</v>
      </c>
      <c r="K305" s="1" t="s">
        <v>24</v>
      </c>
      <c r="L305" s="2">
        <v>1.04</v>
      </c>
      <c r="M305" s="2">
        <v>908388.1</v>
      </c>
      <c r="N305" s="2">
        <v>6246742.5999999996</v>
      </c>
      <c r="O305" s="2">
        <v>907471.3</v>
      </c>
      <c r="P305" s="2">
        <v>6246335.7999999998</v>
      </c>
      <c r="Q305">
        <f>VLOOKUP(M305*100&amp;"_"&amp;N305*100,noeuds!$A$2:$B$295,2,FALSE)</f>
        <v>235</v>
      </c>
      <c r="R305">
        <f>VLOOKUP(O305*100&amp;"_"&amp;P305*100,noeuds!$A$2:$B$295,2,FALSE)</f>
        <v>20</v>
      </c>
      <c r="S305" s="2">
        <v>1</v>
      </c>
      <c r="T305" s="2">
        <v>50</v>
      </c>
      <c r="U305" s="2"/>
      <c r="V305" s="2">
        <f>L305/T305*3600</f>
        <v>74.88</v>
      </c>
      <c r="X305" t="str">
        <f>IF(H305&lt;&gt;"Sens inverse","&lt;edge from="""&amp;Q305&amp;""" id="""&amp;A305&amp;""" to="""&amp;R305&amp;""" numLanes="""&amp;S305&amp;""" speed="""&amp;T305&amp;""" /&gt;","&lt;edge from="""&amp;R305&amp;""" id="""&amp;A305&amp;""" to="""&amp;Q305&amp;""" numLanes="""&amp;S305&amp;""" speed="""&amp;T305&amp;""" /&gt;")</f>
        <v>&lt;edge from="235" id="415238" to="20" numLanes="1" speed="50" /&gt;</v>
      </c>
      <c r="Y305" t="str">
        <f t="shared" si="6"/>
        <v>&lt;edge from="20" id="1415238" to="235" numLanes="1" speed="50" /&gt;</v>
      </c>
    </row>
    <row r="306" spans="1:25" x14ac:dyDescent="0.25">
      <c r="A306" s="1">
        <v>530227</v>
      </c>
      <c r="B306" s="1" t="s">
        <v>27</v>
      </c>
      <c r="C306" s="1" t="s">
        <v>17</v>
      </c>
      <c r="D306" s="1" t="s">
        <v>35</v>
      </c>
      <c r="E306" s="1" t="s">
        <v>19</v>
      </c>
      <c r="F306" s="1" t="s">
        <v>20</v>
      </c>
      <c r="G306" s="1" t="s">
        <v>28</v>
      </c>
      <c r="H306" s="1" t="s">
        <v>22</v>
      </c>
      <c r="J306" s="1" t="s">
        <v>36</v>
      </c>
      <c r="K306" s="1" t="s">
        <v>24</v>
      </c>
      <c r="L306" s="2">
        <v>0.63</v>
      </c>
      <c r="M306" s="2">
        <v>901801.1</v>
      </c>
      <c r="N306" s="2">
        <v>6246785.7000000002</v>
      </c>
      <c r="O306" s="2">
        <v>902405.2</v>
      </c>
      <c r="P306" s="2">
        <v>6246650.5999999996</v>
      </c>
      <c r="Q306">
        <f>VLOOKUP(M306*100&amp;"_"&amp;N306*100,noeuds!$A$2:$B$295,2,FALSE)</f>
        <v>73</v>
      </c>
      <c r="R306">
        <f>VLOOKUP(O306*100&amp;"_"&amp;P306*100,noeuds!$A$2:$B$295,2,FALSE)</f>
        <v>163</v>
      </c>
      <c r="S306" s="2">
        <v>1</v>
      </c>
      <c r="T306" s="2">
        <v>50</v>
      </c>
      <c r="U306" s="4">
        <v>0.28000000000000003</v>
      </c>
      <c r="V306" s="2">
        <f>L306/T306*3600</f>
        <v>45.36</v>
      </c>
      <c r="X306" t="str">
        <f>IF(H306&lt;&gt;"Sens inverse","&lt;edge from="""&amp;Q306&amp;""" id="""&amp;A306&amp;""" to="""&amp;R306&amp;""" numLanes="""&amp;S306&amp;""" speed="""&amp;T306&amp;""" /&gt;","&lt;edge from="""&amp;R306&amp;""" id="""&amp;A306&amp;""" to="""&amp;Q306&amp;""" numLanes="""&amp;S306&amp;""" speed="""&amp;T306&amp;""" /&gt;")</f>
        <v>&lt;edge from="73" id="530227" to="163" numLanes="1" speed="50" /&gt;</v>
      </c>
      <c r="Y306" t="str">
        <f t="shared" si="6"/>
        <v>&lt;edge from="163" id="1530227" to="73" numLanes="1" speed="50" /&gt;</v>
      </c>
    </row>
    <row r="307" spans="1:25" hidden="1" x14ac:dyDescent="0.25">
      <c r="A307" s="1">
        <v>562675</v>
      </c>
      <c r="B307" s="1" t="s">
        <v>30</v>
      </c>
      <c r="C307" s="1" t="s">
        <v>31</v>
      </c>
      <c r="D307" s="1" t="s">
        <v>26</v>
      </c>
      <c r="E307" s="1" t="s">
        <v>19</v>
      </c>
      <c r="F307" s="1" t="s">
        <v>20</v>
      </c>
      <c r="G307" s="1" t="s">
        <v>28</v>
      </c>
      <c r="H307" s="1" t="s">
        <v>22</v>
      </c>
      <c r="J307" s="1" t="s">
        <v>53</v>
      </c>
      <c r="K307" s="1" t="s">
        <v>33</v>
      </c>
      <c r="L307" s="2">
        <v>0.15</v>
      </c>
      <c r="M307" s="2">
        <v>896836.5</v>
      </c>
      <c r="N307" s="2">
        <v>6247031.2000000002</v>
      </c>
      <c r="O307" s="2">
        <v>896830.8</v>
      </c>
      <c r="P307" s="2">
        <v>6246876.4000000004</v>
      </c>
      <c r="Q307">
        <f>VLOOKUP(M307*100&amp;"_"&amp;N307*100,noeuds!$A$2:$B$295,2,FALSE)</f>
        <v>236</v>
      </c>
      <c r="R307">
        <f>VLOOKUP(O307*100&amp;"_"&amp;P307*100,noeuds!$A$2:$B$295,2,FALSE)</f>
        <v>123</v>
      </c>
      <c r="S307" s="2">
        <v>3</v>
      </c>
      <c r="T307" s="2">
        <v>90</v>
      </c>
      <c r="U307" s="2"/>
      <c r="V307" s="2">
        <f>L307/T307*3600</f>
        <v>6</v>
      </c>
      <c r="X307" t="str">
        <f>IF(H307&lt;&gt;"Sens inverse","&lt;edge from="""&amp;Q307&amp;""" id="""&amp;A307&amp;""" to="""&amp;R307&amp;""" numLanes="""&amp;S307&amp;""" speed="""&amp;T307&amp;""" /&gt;","&lt;edge from="""&amp;R307&amp;""" id="""&amp;A307&amp;""" to="""&amp;Q307&amp;""" numLanes="""&amp;S307&amp;""" speed="""&amp;T307&amp;""" /&gt;")</f>
        <v>&lt;edge from="236" id="562675" to="123" numLanes="3" speed="90" /&gt;</v>
      </c>
      <c r="Y307" t="str">
        <f t="shared" si="6"/>
        <v>&lt;edge from="123" id="1562675" to="236" numLanes="3" speed="90" /&gt;</v>
      </c>
    </row>
    <row r="308" spans="1:25" hidden="1" x14ac:dyDescent="0.25">
      <c r="A308" s="1">
        <v>34976</v>
      </c>
      <c r="B308" s="1" t="s">
        <v>25</v>
      </c>
      <c r="C308" s="1" t="s">
        <v>17</v>
      </c>
      <c r="D308" s="1" t="s">
        <v>18</v>
      </c>
      <c r="E308" s="1" t="s">
        <v>19</v>
      </c>
      <c r="F308" s="1" t="s">
        <v>20</v>
      </c>
      <c r="G308" s="1" t="s">
        <v>21</v>
      </c>
      <c r="H308" s="1" t="s">
        <v>29</v>
      </c>
      <c r="J308" s="1" t="s">
        <v>54</v>
      </c>
      <c r="K308" s="1" t="s">
        <v>24</v>
      </c>
      <c r="L308" s="2">
        <v>0.2</v>
      </c>
      <c r="M308" s="2">
        <v>898191.4</v>
      </c>
      <c r="N308" s="2">
        <v>6246480</v>
      </c>
      <c r="O308" s="2">
        <v>898329</v>
      </c>
      <c r="P308" s="2">
        <v>6246608.2999999998</v>
      </c>
      <c r="Q308">
        <f>VLOOKUP(M308*100&amp;"_"&amp;N308*100,noeuds!$A$2:$B$295,2,FALSE)</f>
        <v>83</v>
      </c>
      <c r="R308">
        <f>VLOOKUP(O308*100&amp;"_"&amp;P308*100,noeuds!$A$2:$B$295,2,FALSE)</f>
        <v>124</v>
      </c>
      <c r="S308" s="2">
        <v>1</v>
      </c>
      <c r="T308" s="2">
        <v>50</v>
      </c>
      <c r="U308" s="2"/>
      <c r="V308" s="2">
        <f>L308/T308*3600</f>
        <v>14.4</v>
      </c>
      <c r="X308" t="str">
        <f>IF(H308&lt;&gt;"Sens inverse","&lt;edge from="""&amp;Q308&amp;""" id="""&amp;A308&amp;""" to="""&amp;R308&amp;""" numLanes="""&amp;S308&amp;""" speed="""&amp;T308&amp;""" /&gt;","&lt;edge from="""&amp;R308&amp;""" id="""&amp;A308&amp;""" to="""&amp;Q308&amp;""" numLanes="""&amp;S308&amp;""" speed="""&amp;T308&amp;""" /&gt;")</f>
        <v>&lt;edge from="83" id="34976" to="124" numLanes="1" speed="50" /&gt;</v>
      </c>
      <c r="Y308" t="str">
        <f t="shared" si="6"/>
        <v/>
      </c>
    </row>
    <row r="309" spans="1:25" hidden="1" x14ac:dyDescent="0.25">
      <c r="A309" s="1">
        <v>272091</v>
      </c>
      <c r="B309" s="1" t="s">
        <v>25</v>
      </c>
      <c r="C309" s="1" t="s">
        <v>31</v>
      </c>
      <c r="D309" s="1" t="s">
        <v>26</v>
      </c>
      <c r="E309" s="1" t="s">
        <v>19</v>
      </c>
      <c r="F309" s="1" t="s">
        <v>20</v>
      </c>
      <c r="G309" s="1" t="s">
        <v>21</v>
      </c>
      <c r="H309" s="1" t="s">
        <v>22</v>
      </c>
      <c r="J309" s="1" t="s">
        <v>23</v>
      </c>
      <c r="K309" s="1" t="s">
        <v>24</v>
      </c>
      <c r="L309" s="2">
        <v>0.12</v>
      </c>
      <c r="M309" s="2">
        <v>901382.9</v>
      </c>
      <c r="N309" s="2">
        <v>6247053.5999999996</v>
      </c>
      <c r="O309" s="2">
        <v>901332.9</v>
      </c>
      <c r="P309" s="2">
        <v>6246949.7999999998</v>
      </c>
      <c r="Q309">
        <f>VLOOKUP(M309*100&amp;"_"&amp;N309*100,noeuds!$A$2:$B$295,2,FALSE)</f>
        <v>237</v>
      </c>
      <c r="R309">
        <f>VLOOKUP(O309*100&amp;"_"&amp;P309*100,noeuds!$A$2:$B$295,2,FALSE)</f>
        <v>48</v>
      </c>
      <c r="S309" s="2">
        <v>2</v>
      </c>
      <c r="T309" s="2">
        <v>50</v>
      </c>
      <c r="U309" s="2"/>
      <c r="V309" s="2">
        <f>L309/T309*3600</f>
        <v>8.6399999999999988</v>
      </c>
      <c r="X309" t="str">
        <f>IF(H309&lt;&gt;"Sens inverse","&lt;edge from="""&amp;Q309&amp;""" id="""&amp;A309&amp;""" to="""&amp;R309&amp;""" numLanes="""&amp;S309&amp;""" speed="""&amp;T309&amp;""" /&gt;","&lt;edge from="""&amp;R309&amp;""" id="""&amp;A309&amp;""" to="""&amp;Q309&amp;""" numLanes="""&amp;S309&amp;""" speed="""&amp;T309&amp;""" /&gt;")</f>
        <v>&lt;edge from="237" id="272091" to="48" numLanes="2" speed="50" /&gt;</v>
      </c>
      <c r="Y309" t="str">
        <f t="shared" si="6"/>
        <v>&lt;edge from="48" id="1272091" to="237" numLanes="2" speed="50" /&gt;</v>
      </c>
    </row>
    <row r="310" spans="1:25" hidden="1" x14ac:dyDescent="0.25">
      <c r="A310" s="1">
        <v>270079</v>
      </c>
      <c r="B310" s="1" t="s">
        <v>27</v>
      </c>
      <c r="C310" s="1" t="s">
        <v>17</v>
      </c>
      <c r="D310" s="1" t="s">
        <v>18</v>
      </c>
      <c r="E310" s="1" t="s">
        <v>19</v>
      </c>
      <c r="F310" s="1" t="s">
        <v>20</v>
      </c>
      <c r="G310" s="1" t="s">
        <v>28</v>
      </c>
      <c r="H310" s="1" t="s">
        <v>29</v>
      </c>
      <c r="K310" s="1" t="s">
        <v>26</v>
      </c>
      <c r="L310" s="2">
        <v>0.27</v>
      </c>
      <c r="M310" s="2">
        <v>908715.9</v>
      </c>
      <c r="N310" s="2">
        <v>6248457.7999999998</v>
      </c>
      <c r="O310" s="2">
        <v>908529.6</v>
      </c>
      <c r="P310" s="2">
        <v>6248257.7000000002</v>
      </c>
      <c r="Q310">
        <f>VLOOKUP(M310*100&amp;"_"&amp;N310*100,noeuds!$A$2:$B$295,2,FALSE)</f>
        <v>150</v>
      </c>
      <c r="R310">
        <f>VLOOKUP(O310*100&amp;"_"&amp;P310*100,noeuds!$A$2:$B$295,2,FALSE)</f>
        <v>99</v>
      </c>
      <c r="S310" s="2">
        <v>1</v>
      </c>
      <c r="T310" s="2">
        <v>50</v>
      </c>
      <c r="U310" s="2"/>
      <c r="V310" s="2">
        <f>L310/T310*3600</f>
        <v>19.440000000000001</v>
      </c>
      <c r="X310" t="str">
        <f>IF(H310&lt;&gt;"Sens inverse","&lt;edge from="""&amp;Q310&amp;""" id="""&amp;A310&amp;""" to="""&amp;R310&amp;""" numLanes="""&amp;S310&amp;""" speed="""&amp;T310&amp;""" /&gt;","&lt;edge from="""&amp;R310&amp;""" id="""&amp;A310&amp;""" to="""&amp;Q310&amp;""" numLanes="""&amp;S310&amp;""" speed="""&amp;T310&amp;""" /&gt;")</f>
        <v>&lt;edge from="150" id="270079" to="99" numLanes="1" speed="50" /&gt;</v>
      </c>
      <c r="Y310" t="str">
        <f t="shared" si="6"/>
        <v/>
      </c>
    </row>
    <row r="311" spans="1:25" hidden="1" x14ac:dyDescent="0.25">
      <c r="A311" s="1">
        <v>527697</v>
      </c>
      <c r="B311" s="1" t="s">
        <v>25</v>
      </c>
      <c r="C311" s="1" t="s">
        <v>17</v>
      </c>
      <c r="D311" s="1" t="s">
        <v>18</v>
      </c>
      <c r="E311" s="1" t="s">
        <v>19</v>
      </c>
      <c r="F311" s="1" t="s">
        <v>20</v>
      </c>
      <c r="G311" s="1" t="s">
        <v>21</v>
      </c>
      <c r="H311" s="1" t="s">
        <v>22</v>
      </c>
      <c r="J311" s="1" t="s">
        <v>42</v>
      </c>
      <c r="K311" s="1" t="s">
        <v>43</v>
      </c>
      <c r="L311" s="2">
        <v>0.63</v>
      </c>
      <c r="M311" s="2">
        <v>903617.9</v>
      </c>
      <c r="N311" s="2">
        <v>6245843</v>
      </c>
      <c r="O311" s="2">
        <v>904225.5</v>
      </c>
      <c r="P311" s="2">
        <v>6245743</v>
      </c>
      <c r="Q311">
        <f>VLOOKUP(M311*100&amp;"_"&amp;N311*100,noeuds!$A$2:$B$295,2,FALSE)</f>
        <v>238</v>
      </c>
      <c r="R311">
        <f>VLOOKUP(O311*100&amp;"_"&amp;P311*100,noeuds!$A$2:$B$295,2,FALSE)</f>
        <v>53</v>
      </c>
      <c r="S311" s="2">
        <v>1</v>
      </c>
      <c r="T311" s="2">
        <v>50</v>
      </c>
      <c r="U311" s="2"/>
      <c r="V311" s="2">
        <f>L311/T311*3600</f>
        <v>45.36</v>
      </c>
      <c r="X311" t="str">
        <f>IF(H311&lt;&gt;"Sens inverse","&lt;edge from="""&amp;Q311&amp;""" id="""&amp;A311&amp;""" to="""&amp;R311&amp;""" numLanes="""&amp;S311&amp;""" speed="""&amp;T311&amp;""" /&gt;","&lt;edge from="""&amp;R311&amp;""" id="""&amp;A311&amp;""" to="""&amp;Q311&amp;""" numLanes="""&amp;S311&amp;""" speed="""&amp;T311&amp;""" /&gt;")</f>
        <v>&lt;edge from="238" id="527697" to="53" numLanes="1" speed="50" /&gt;</v>
      </c>
      <c r="Y311" t="str">
        <f t="shared" si="6"/>
        <v>&lt;edge from="53" id="1527697" to="238" numLanes="1" speed="50" /&gt;</v>
      </c>
    </row>
    <row r="312" spans="1:25" x14ac:dyDescent="0.25">
      <c r="A312" s="1">
        <v>371197</v>
      </c>
      <c r="B312" s="1" t="s">
        <v>16</v>
      </c>
      <c r="C312" s="1" t="s">
        <v>17</v>
      </c>
      <c r="D312" s="1" t="s">
        <v>18</v>
      </c>
      <c r="E312" s="1" t="s">
        <v>19</v>
      </c>
      <c r="F312" s="1" t="s">
        <v>20</v>
      </c>
      <c r="G312" s="1" t="s">
        <v>21</v>
      </c>
      <c r="H312" s="1" t="s">
        <v>29</v>
      </c>
      <c r="J312" s="1" t="s">
        <v>36</v>
      </c>
      <c r="K312" s="1" t="s">
        <v>24</v>
      </c>
      <c r="L312" s="2">
        <v>0.15</v>
      </c>
      <c r="M312" s="2">
        <v>908462.7</v>
      </c>
      <c r="N312" s="2">
        <v>6247112.9000000004</v>
      </c>
      <c r="O312" s="2">
        <v>908485.9</v>
      </c>
      <c r="P312" s="2">
        <v>6247265.0999999996</v>
      </c>
      <c r="Q312">
        <f>VLOOKUP(M312*100&amp;"_"&amp;N312*100,noeuds!$A$2:$B$295,2,FALSE)</f>
        <v>79</v>
      </c>
      <c r="R312">
        <f>VLOOKUP(O312*100&amp;"_"&amp;P312*100,noeuds!$A$2:$B$295,2,FALSE)</f>
        <v>17</v>
      </c>
      <c r="S312" s="2">
        <v>1</v>
      </c>
      <c r="T312" s="2">
        <v>40</v>
      </c>
      <c r="U312" s="4">
        <v>0.28000000000000003</v>
      </c>
      <c r="V312" s="2">
        <f>L312/T312*3600</f>
        <v>13.5</v>
      </c>
      <c r="X312" t="str">
        <f>IF(H312&lt;&gt;"Sens inverse","&lt;edge from="""&amp;Q312&amp;""" id="""&amp;A312&amp;""" to="""&amp;R312&amp;""" numLanes="""&amp;S312&amp;""" speed="""&amp;T312&amp;""" /&gt;","&lt;edge from="""&amp;R312&amp;""" id="""&amp;A312&amp;""" to="""&amp;Q312&amp;""" numLanes="""&amp;S312&amp;""" speed="""&amp;T312&amp;""" /&gt;")</f>
        <v>&lt;edge from="79" id="371197" to="17" numLanes="1" speed="40" /&gt;</v>
      </c>
      <c r="Y312" t="str">
        <f t="shared" si="6"/>
        <v/>
      </c>
    </row>
    <row r="313" spans="1:25" hidden="1" x14ac:dyDescent="0.25">
      <c r="A313" s="1">
        <v>457012</v>
      </c>
      <c r="B313" s="1" t="s">
        <v>16</v>
      </c>
      <c r="C313" s="1" t="s">
        <v>31</v>
      </c>
      <c r="D313" s="1" t="s">
        <v>26</v>
      </c>
      <c r="E313" s="1" t="s">
        <v>19</v>
      </c>
      <c r="F313" s="1" t="s">
        <v>20</v>
      </c>
      <c r="G313" s="1" t="s">
        <v>21</v>
      </c>
      <c r="H313" s="1" t="s">
        <v>22</v>
      </c>
      <c r="K313" s="1" t="s">
        <v>26</v>
      </c>
      <c r="L313" s="2">
        <v>0.08</v>
      </c>
      <c r="M313" s="2">
        <v>897324.9</v>
      </c>
      <c r="N313" s="2">
        <v>6247576.7999999998</v>
      </c>
      <c r="O313" s="2">
        <v>897310.5</v>
      </c>
      <c r="P313" s="2">
        <v>6247502.2999999998</v>
      </c>
      <c r="Q313">
        <f>VLOOKUP(M313*100&amp;"_"&amp;N313*100,noeuds!$A$2:$B$295,2,FALSE)</f>
        <v>239</v>
      </c>
      <c r="R313">
        <f>VLOOKUP(O313*100&amp;"_"&amp;P313*100,noeuds!$A$2:$B$295,2,FALSE)</f>
        <v>284</v>
      </c>
      <c r="S313" s="2">
        <v>2</v>
      </c>
      <c r="T313" s="2">
        <v>40</v>
      </c>
      <c r="U313" s="2"/>
      <c r="V313" s="2">
        <f>L313/T313*3600</f>
        <v>7.2</v>
      </c>
      <c r="X313" t="str">
        <f>IF(H313&lt;&gt;"Sens inverse","&lt;edge from="""&amp;Q313&amp;""" id="""&amp;A313&amp;""" to="""&amp;R313&amp;""" numLanes="""&amp;S313&amp;""" speed="""&amp;T313&amp;""" /&gt;","&lt;edge from="""&amp;R313&amp;""" id="""&amp;A313&amp;""" to="""&amp;Q313&amp;""" numLanes="""&amp;S313&amp;""" speed="""&amp;T313&amp;""" /&gt;")</f>
        <v>&lt;edge from="239" id="457012" to="284" numLanes="2" speed="40" /&gt;</v>
      </c>
      <c r="Y313" t="str">
        <f t="shared" si="6"/>
        <v>&lt;edge from="284" id="1457012" to="239" numLanes="2" speed="40" /&gt;</v>
      </c>
    </row>
    <row r="314" spans="1:25" x14ac:dyDescent="0.25">
      <c r="A314" s="1">
        <v>220499</v>
      </c>
      <c r="B314" s="1" t="s">
        <v>16</v>
      </c>
      <c r="C314" s="1" t="s">
        <v>17</v>
      </c>
      <c r="D314" s="1" t="s">
        <v>18</v>
      </c>
      <c r="E314" s="1" t="s">
        <v>19</v>
      </c>
      <c r="F314" s="1" t="s">
        <v>20</v>
      </c>
      <c r="G314" s="1" t="s">
        <v>21</v>
      </c>
      <c r="H314" s="1" t="s">
        <v>29</v>
      </c>
      <c r="J314" s="1" t="s">
        <v>36</v>
      </c>
      <c r="K314" s="1" t="s">
        <v>24</v>
      </c>
      <c r="L314" s="2">
        <v>0.2</v>
      </c>
      <c r="M314" s="2">
        <v>908413.6</v>
      </c>
      <c r="N314" s="2">
        <v>6247305.5999999996</v>
      </c>
      <c r="O314" s="2">
        <v>908462.7</v>
      </c>
      <c r="P314" s="2">
        <v>6247112.9000000004</v>
      </c>
      <c r="Q314">
        <f>VLOOKUP(M314*100&amp;"_"&amp;N314*100,noeuds!$A$2:$B$295,2,FALSE)</f>
        <v>240</v>
      </c>
      <c r="R314">
        <f>VLOOKUP(O314*100&amp;"_"&amp;P314*100,noeuds!$A$2:$B$295,2,FALSE)</f>
        <v>79</v>
      </c>
      <c r="S314" s="2">
        <v>1</v>
      </c>
      <c r="T314" s="2">
        <v>40</v>
      </c>
      <c r="U314" s="4">
        <v>0.28000000000000003</v>
      </c>
      <c r="V314" s="2">
        <f>L314/T314*3600</f>
        <v>18</v>
      </c>
      <c r="X314" t="str">
        <f>IF(H314&lt;&gt;"Sens inverse","&lt;edge from="""&amp;Q314&amp;""" id="""&amp;A314&amp;""" to="""&amp;R314&amp;""" numLanes="""&amp;S314&amp;""" speed="""&amp;T314&amp;""" /&gt;","&lt;edge from="""&amp;R314&amp;""" id="""&amp;A314&amp;""" to="""&amp;Q314&amp;""" numLanes="""&amp;S314&amp;""" speed="""&amp;T314&amp;""" /&gt;")</f>
        <v>&lt;edge from="240" id="220499" to="79" numLanes="1" speed="40" /&gt;</v>
      </c>
      <c r="Y314" t="str">
        <f t="shared" si="6"/>
        <v/>
      </c>
    </row>
    <row r="315" spans="1:25" hidden="1" x14ac:dyDescent="0.25">
      <c r="A315" s="1">
        <v>239125</v>
      </c>
      <c r="B315" s="1" t="s">
        <v>25</v>
      </c>
      <c r="C315" s="1" t="s">
        <v>17</v>
      </c>
      <c r="D315" s="1" t="s">
        <v>45</v>
      </c>
      <c r="E315" s="1" t="s">
        <v>19</v>
      </c>
      <c r="F315" s="1" t="s">
        <v>20</v>
      </c>
      <c r="G315" s="1" t="s">
        <v>21</v>
      </c>
      <c r="H315" s="1" t="s">
        <v>22</v>
      </c>
      <c r="K315" s="1" t="s">
        <v>26</v>
      </c>
      <c r="L315" s="2">
        <v>0.62</v>
      </c>
      <c r="M315" s="2">
        <v>894858.4</v>
      </c>
      <c r="N315" s="2">
        <v>6246411.7000000002</v>
      </c>
      <c r="O315" s="2">
        <v>894277</v>
      </c>
      <c r="P315" s="2">
        <v>6246186.2000000002</v>
      </c>
      <c r="Q315">
        <f>VLOOKUP(M315*100&amp;"_"&amp;N315*100,noeuds!$A$2:$B$295,2,FALSE)</f>
        <v>241</v>
      </c>
      <c r="R315">
        <f>VLOOKUP(O315*100&amp;"_"&amp;P315*100,noeuds!$A$2:$B$295,2,FALSE)</f>
        <v>292</v>
      </c>
      <c r="S315" s="2">
        <v>2</v>
      </c>
      <c r="T315" s="2">
        <v>50</v>
      </c>
      <c r="U315" s="2"/>
      <c r="V315" s="2">
        <f>L315/T315*3600</f>
        <v>44.64</v>
      </c>
      <c r="X315" t="str">
        <f>IF(H315&lt;&gt;"Sens inverse","&lt;edge from="""&amp;Q315&amp;""" id="""&amp;A315&amp;""" to="""&amp;R315&amp;""" numLanes="""&amp;S315&amp;""" speed="""&amp;T315&amp;""" /&gt;","&lt;edge from="""&amp;R315&amp;""" id="""&amp;A315&amp;""" to="""&amp;Q315&amp;""" numLanes="""&amp;S315&amp;""" speed="""&amp;T315&amp;""" /&gt;")</f>
        <v>&lt;edge from="241" id="239125" to="292" numLanes="2" speed="50" /&gt;</v>
      </c>
      <c r="Y315" t="str">
        <f t="shared" si="6"/>
        <v>&lt;edge from="292" id="1239125" to="241" numLanes="2" speed="50" /&gt;</v>
      </c>
    </row>
    <row r="316" spans="1:25" hidden="1" x14ac:dyDescent="0.25">
      <c r="A316" s="1">
        <v>282421</v>
      </c>
      <c r="B316" s="1" t="s">
        <v>16</v>
      </c>
      <c r="C316" s="1" t="s">
        <v>17</v>
      </c>
      <c r="D316" s="1" t="s">
        <v>39</v>
      </c>
      <c r="E316" s="1" t="s">
        <v>19</v>
      </c>
      <c r="F316" s="1" t="s">
        <v>20</v>
      </c>
      <c r="G316" s="1" t="s">
        <v>21</v>
      </c>
      <c r="H316" s="1" t="s">
        <v>22</v>
      </c>
      <c r="K316" s="1" t="s">
        <v>26</v>
      </c>
      <c r="L316" s="2">
        <v>0.14000000000000001</v>
      </c>
      <c r="M316" s="2">
        <v>895677.5</v>
      </c>
      <c r="N316" s="2">
        <v>6246844.7000000002</v>
      </c>
      <c r="O316" s="2">
        <v>895716.1</v>
      </c>
      <c r="P316" s="2">
        <v>6246716</v>
      </c>
      <c r="Q316">
        <f>VLOOKUP(M316*100&amp;"_"&amp;N316*100,noeuds!$A$2:$B$295,2,FALSE)</f>
        <v>143</v>
      </c>
      <c r="R316">
        <f>VLOOKUP(O316*100&amp;"_"&amp;P316*100,noeuds!$A$2:$B$295,2,FALSE)</f>
        <v>246</v>
      </c>
      <c r="S316" s="2">
        <v>1</v>
      </c>
      <c r="T316" s="2">
        <v>40</v>
      </c>
      <c r="U316" s="2"/>
      <c r="V316" s="2">
        <f>L316/T316*3600</f>
        <v>12.600000000000001</v>
      </c>
      <c r="X316" t="str">
        <f>IF(H316&lt;&gt;"Sens inverse","&lt;edge from="""&amp;Q316&amp;""" id="""&amp;A316&amp;""" to="""&amp;R316&amp;""" numLanes="""&amp;S316&amp;""" speed="""&amp;T316&amp;""" /&gt;","&lt;edge from="""&amp;R316&amp;""" id="""&amp;A316&amp;""" to="""&amp;Q316&amp;""" numLanes="""&amp;S316&amp;""" speed="""&amp;T316&amp;""" /&gt;")</f>
        <v>&lt;edge from="143" id="282421" to="246" numLanes="1" speed="40" /&gt;</v>
      </c>
      <c r="Y316" t="str">
        <f t="shared" si="6"/>
        <v>&lt;edge from="246" id="1282421" to="143" numLanes="1" speed="40" /&gt;</v>
      </c>
    </row>
    <row r="317" spans="1:25" hidden="1" x14ac:dyDescent="0.25">
      <c r="A317" s="1">
        <v>292549</v>
      </c>
      <c r="B317" s="1" t="s">
        <v>30</v>
      </c>
      <c r="C317" s="1" t="s">
        <v>17</v>
      </c>
      <c r="D317" s="1" t="s">
        <v>18</v>
      </c>
      <c r="E317" s="1" t="s">
        <v>19</v>
      </c>
      <c r="F317" s="1" t="s">
        <v>20</v>
      </c>
      <c r="G317" s="1" t="s">
        <v>28</v>
      </c>
      <c r="H317" s="1" t="s">
        <v>29</v>
      </c>
      <c r="J317" s="1" t="s">
        <v>51</v>
      </c>
      <c r="K317" s="1" t="s">
        <v>33</v>
      </c>
      <c r="L317" s="2">
        <v>0.3</v>
      </c>
      <c r="M317" s="2">
        <v>907415</v>
      </c>
      <c r="N317" s="2">
        <v>6246884.4000000004</v>
      </c>
      <c r="O317" s="2">
        <v>907164.7</v>
      </c>
      <c r="P317" s="2">
        <v>6246717.0999999996</v>
      </c>
      <c r="Q317">
        <f>VLOOKUP(M317*100&amp;"_"&amp;N317*100,noeuds!$A$2:$B$295,2,FALSE)</f>
        <v>169</v>
      </c>
      <c r="R317">
        <f>VLOOKUP(O317*100&amp;"_"&amp;P317*100,noeuds!$A$2:$B$295,2,FALSE)</f>
        <v>128</v>
      </c>
      <c r="S317" s="2">
        <v>2</v>
      </c>
      <c r="T317" s="2">
        <v>90</v>
      </c>
      <c r="U317" s="2">
        <v>0.83</v>
      </c>
      <c r="V317" s="2">
        <f>L317/T317*3600</f>
        <v>12</v>
      </c>
      <c r="X317" t="str">
        <f>IF(H317&lt;&gt;"Sens inverse","&lt;edge from="""&amp;Q317&amp;""" id="""&amp;A317&amp;""" to="""&amp;R317&amp;""" numLanes="""&amp;S317&amp;""" speed="""&amp;T317&amp;""" /&gt;","&lt;edge from="""&amp;R317&amp;""" id="""&amp;A317&amp;""" to="""&amp;Q317&amp;""" numLanes="""&amp;S317&amp;""" speed="""&amp;T317&amp;""" /&gt;")</f>
        <v>&lt;edge from="169" id="292549" to="128" numLanes="2" speed="90" /&gt;</v>
      </c>
      <c r="Y317" t="str">
        <f t="shared" si="6"/>
        <v/>
      </c>
    </row>
    <row r="318" spans="1:25" hidden="1" x14ac:dyDescent="0.25">
      <c r="A318" s="1">
        <v>306019</v>
      </c>
      <c r="B318" s="1" t="s">
        <v>16</v>
      </c>
      <c r="C318" s="1" t="s">
        <v>17</v>
      </c>
      <c r="D318" s="1" t="s">
        <v>18</v>
      </c>
      <c r="E318" s="1" t="s">
        <v>19</v>
      </c>
      <c r="F318" s="1" t="s">
        <v>20</v>
      </c>
      <c r="G318" s="1" t="s">
        <v>21</v>
      </c>
      <c r="H318" s="1" t="s">
        <v>29</v>
      </c>
      <c r="K318" s="1" t="s">
        <v>26</v>
      </c>
      <c r="L318" s="2">
        <v>0.13</v>
      </c>
      <c r="M318" s="2">
        <v>894540.3</v>
      </c>
      <c r="N318" s="2">
        <v>6245393.2999999998</v>
      </c>
      <c r="O318" s="2">
        <v>894493.4</v>
      </c>
      <c r="P318" s="2">
        <v>6245510</v>
      </c>
      <c r="Q318">
        <f>VLOOKUP(M318*100&amp;"_"&amp;N318*100,noeuds!$A$2:$B$295,2,FALSE)</f>
        <v>204</v>
      </c>
      <c r="R318">
        <f>VLOOKUP(O318*100&amp;"_"&amp;P318*100,noeuds!$A$2:$B$295,2,FALSE)</f>
        <v>116</v>
      </c>
      <c r="S318" s="2">
        <v>1</v>
      </c>
      <c r="T318" s="2">
        <v>40</v>
      </c>
      <c r="U318" s="2"/>
      <c r="V318" s="2">
        <f>L318/T318*3600</f>
        <v>11.700000000000001</v>
      </c>
      <c r="X318" t="str">
        <f>IF(H318&lt;&gt;"Sens inverse","&lt;edge from="""&amp;Q318&amp;""" id="""&amp;A318&amp;""" to="""&amp;R318&amp;""" numLanes="""&amp;S318&amp;""" speed="""&amp;T318&amp;""" /&gt;","&lt;edge from="""&amp;R318&amp;""" id="""&amp;A318&amp;""" to="""&amp;Q318&amp;""" numLanes="""&amp;S318&amp;""" speed="""&amp;T318&amp;""" /&gt;")</f>
        <v>&lt;edge from="204" id="306019" to="116" numLanes="1" speed="40" /&gt;</v>
      </c>
      <c r="Y318" t="str">
        <f t="shared" si="6"/>
        <v/>
      </c>
    </row>
    <row r="319" spans="1:25" hidden="1" x14ac:dyDescent="0.25">
      <c r="A319" s="1">
        <v>691241</v>
      </c>
      <c r="B319" s="1" t="s">
        <v>27</v>
      </c>
      <c r="C319" s="1" t="s">
        <v>17</v>
      </c>
      <c r="D319" s="1" t="s">
        <v>39</v>
      </c>
      <c r="E319" s="1" t="s">
        <v>19</v>
      </c>
      <c r="F319" s="1" t="s">
        <v>20</v>
      </c>
      <c r="G319" s="1" t="s">
        <v>28</v>
      </c>
      <c r="H319" s="1" t="s">
        <v>22</v>
      </c>
      <c r="J319" s="1" t="s">
        <v>34</v>
      </c>
      <c r="K319" s="1" t="s">
        <v>24</v>
      </c>
      <c r="L319" s="2">
        <v>0.78</v>
      </c>
      <c r="M319" s="2">
        <v>909225.4</v>
      </c>
      <c r="N319" s="2">
        <v>6249357.0999999996</v>
      </c>
      <c r="O319" s="2">
        <v>908917.5</v>
      </c>
      <c r="P319" s="2">
        <v>6248652.5</v>
      </c>
      <c r="Q319">
        <f>VLOOKUP(M319*100&amp;"_"&amp;N319*100,noeuds!$A$2:$B$295,2,FALSE)</f>
        <v>243</v>
      </c>
      <c r="R319">
        <f>VLOOKUP(O319*100&amp;"_"&amp;P319*100,noeuds!$A$2:$B$295,2,FALSE)</f>
        <v>224</v>
      </c>
      <c r="S319" s="2">
        <v>1</v>
      </c>
      <c r="T319" s="2">
        <v>50</v>
      </c>
      <c r="U319" s="2"/>
      <c r="V319" s="2">
        <f>L319/T319*3600</f>
        <v>56.160000000000004</v>
      </c>
      <c r="X319" t="str">
        <f>IF(H319&lt;&gt;"Sens inverse","&lt;edge from="""&amp;Q319&amp;""" id="""&amp;A319&amp;""" to="""&amp;R319&amp;""" numLanes="""&amp;S319&amp;""" speed="""&amp;T319&amp;""" /&gt;","&lt;edge from="""&amp;R319&amp;""" id="""&amp;A319&amp;""" to="""&amp;Q319&amp;""" numLanes="""&amp;S319&amp;""" speed="""&amp;T319&amp;""" /&gt;")</f>
        <v>&lt;edge from="243" id="691241" to="224" numLanes="1" speed="50" /&gt;</v>
      </c>
      <c r="Y319" t="str">
        <f t="shared" si="6"/>
        <v>&lt;edge from="224" id="1691241" to="243" numLanes="1" speed="50" /&gt;</v>
      </c>
    </row>
    <row r="320" spans="1:25" hidden="1" x14ac:dyDescent="0.25">
      <c r="A320" s="1">
        <v>227320</v>
      </c>
      <c r="B320" s="1" t="s">
        <v>25</v>
      </c>
      <c r="C320" s="1" t="s">
        <v>17</v>
      </c>
      <c r="D320" s="1" t="s">
        <v>18</v>
      </c>
      <c r="E320" s="1" t="s">
        <v>19</v>
      </c>
      <c r="F320" s="1" t="s">
        <v>20</v>
      </c>
      <c r="G320" s="1" t="s">
        <v>21</v>
      </c>
      <c r="H320" s="1" t="s">
        <v>22</v>
      </c>
      <c r="J320" s="1" t="s">
        <v>40</v>
      </c>
      <c r="K320" s="1" t="s">
        <v>24</v>
      </c>
      <c r="L320" s="2">
        <v>0.42</v>
      </c>
      <c r="M320" s="2">
        <v>901595.9</v>
      </c>
      <c r="N320" s="2">
        <v>6246041.2000000002</v>
      </c>
      <c r="O320" s="2">
        <v>902003.6</v>
      </c>
      <c r="P320" s="2">
        <v>6245983.9000000004</v>
      </c>
      <c r="Q320">
        <f>VLOOKUP(M320*100&amp;"_"&amp;N320*100,noeuds!$A$2:$B$295,2,FALSE)</f>
        <v>244</v>
      </c>
      <c r="R320">
        <f>VLOOKUP(O320*100&amp;"_"&amp;P320*100,noeuds!$A$2:$B$295,2,FALSE)</f>
        <v>139</v>
      </c>
      <c r="S320" s="2">
        <v>1</v>
      </c>
      <c r="T320" s="2">
        <v>50</v>
      </c>
      <c r="U320" s="2"/>
      <c r="V320" s="2">
        <f>L320/T320*3600</f>
        <v>30.24</v>
      </c>
      <c r="X320" t="str">
        <f>IF(H320&lt;&gt;"Sens inverse","&lt;edge from="""&amp;Q320&amp;""" id="""&amp;A320&amp;""" to="""&amp;R320&amp;""" numLanes="""&amp;S320&amp;""" speed="""&amp;T320&amp;""" /&gt;","&lt;edge from="""&amp;R320&amp;""" id="""&amp;A320&amp;""" to="""&amp;Q320&amp;""" numLanes="""&amp;S320&amp;""" speed="""&amp;T320&amp;""" /&gt;")</f>
        <v>&lt;edge from="244" id="227320" to="139" numLanes="1" speed="50" /&gt;</v>
      </c>
      <c r="Y320" t="str">
        <f t="shared" si="6"/>
        <v>&lt;edge from="139" id="1227320" to="244" numLanes="1" speed="50" /&gt;</v>
      </c>
    </row>
    <row r="321" spans="1:25" hidden="1" x14ac:dyDescent="0.25">
      <c r="A321" s="1">
        <v>364927</v>
      </c>
      <c r="B321" s="1" t="s">
        <v>27</v>
      </c>
      <c r="C321" s="1" t="s">
        <v>17</v>
      </c>
      <c r="D321" s="1" t="s">
        <v>18</v>
      </c>
      <c r="E321" s="1" t="s">
        <v>19</v>
      </c>
      <c r="F321" s="1" t="s">
        <v>20</v>
      </c>
      <c r="G321" s="1" t="s">
        <v>28</v>
      </c>
      <c r="H321" s="1" t="s">
        <v>29</v>
      </c>
      <c r="K321" s="1" t="s">
        <v>26</v>
      </c>
      <c r="L321" s="2">
        <v>0.24</v>
      </c>
      <c r="M321" s="2">
        <v>894842.8</v>
      </c>
      <c r="N321" s="2">
        <v>6245393</v>
      </c>
      <c r="O321" s="2">
        <v>894854.7</v>
      </c>
      <c r="P321" s="2">
        <v>6245618.0999999996</v>
      </c>
      <c r="Q321">
        <f>VLOOKUP(M321*100&amp;"_"&amp;N321*100,noeuds!$A$2:$B$295,2,FALSE)</f>
        <v>108</v>
      </c>
      <c r="R321">
        <f>VLOOKUP(O321*100&amp;"_"&amp;P321*100,noeuds!$A$2:$B$295,2,FALSE)</f>
        <v>46</v>
      </c>
      <c r="S321" s="2">
        <v>1</v>
      </c>
      <c r="T321" s="2">
        <v>50</v>
      </c>
      <c r="U321" s="2"/>
      <c r="V321" s="2">
        <f>L321/T321*3600</f>
        <v>17.279999999999998</v>
      </c>
      <c r="X321" t="str">
        <f>IF(H321&lt;&gt;"Sens inverse","&lt;edge from="""&amp;Q321&amp;""" id="""&amp;A321&amp;""" to="""&amp;R321&amp;""" numLanes="""&amp;S321&amp;""" speed="""&amp;T321&amp;""" /&gt;","&lt;edge from="""&amp;R321&amp;""" id="""&amp;A321&amp;""" to="""&amp;Q321&amp;""" numLanes="""&amp;S321&amp;""" speed="""&amp;T321&amp;""" /&gt;")</f>
        <v>&lt;edge from="108" id="364927" to="46" numLanes="1" speed="50" /&gt;</v>
      </c>
      <c r="Y321" t="str">
        <f t="shared" si="6"/>
        <v/>
      </c>
    </row>
    <row r="322" spans="1:25" hidden="1" x14ac:dyDescent="0.25">
      <c r="A322" s="1">
        <v>741357</v>
      </c>
      <c r="B322" s="1" t="s">
        <v>25</v>
      </c>
      <c r="C322" s="1" t="s">
        <v>17</v>
      </c>
      <c r="D322" s="1" t="s">
        <v>18</v>
      </c>
      <c r="E322" s="1" t="s">
        <v>19</v>
      </c>
      <c r="F322" s="1" t="s">
        <v>20</v>
      </c>
      <c r="G322" s="1" t="s">
        <v>21</v>
      </c>
      <c r="H322" s="1" t="s">
        <v>22</v>
      </c>
      <c r="J322" s="1" t="s">
        <v>40</v>
      </c>
      <c r="K322" s="1" t="s">
        <v>24</v>
      </c>
      <c r="L322" s="2">
        <v>0.08</v>
      </c>
      <c r="M322" s="2">
        <v>899377.4</v>
      </c>
      <c r="N322" s="2">
        <v>6246356.9000000004</v>
      </c>
      <c r="O322" s="2">
        <v>899301.5</v>
      </c>
      <c r="P322" s="2">
        <v>6246351.7000000002</v>
      </c>
      <c r="Q322">
        <f>VLOOKUP(M322*100&amp;"_"&amp;N322*100,noeuds!$A$2:$B$295,2,FALSE)</f>
        <v>245</v>
      </c>
      <c r="R322">
        <f>VLOOKUP(O322*100&amp;"_"&amp;P322*100,noeuds!$A$2:$B$295,2,FALSE)</f>
        <v>74</v>
      </c>
      <c r="S322" s="2">
        <v>1</v>
      </c>
      <c r="T322" s="2">
        <v>50</v>
      </c>
      <c r="U322" s="2"/>
      <c r="V322" s="2">
        <f>L322/T322*3600</f>
        <v>5.7600000000000007</v>
      </c>
      <c r="X322" t="str">
        <f>IF(H322&lt;&gt;"Sens inverse","&lt;edge from="""&amp;Q322&amp;""" id="""&amp;A322&amp;""" to="""&amp;R322&amp;""" numLanes="""&amp;S322&amp;""" speed="""&amp;T322&amp;""" /&gt;","&lt;edge from="""&amp;R322&amp;""" id="""&amp;A322&amp;""" to="""&amp;Q322&amp;""" numLanes="""&amp;S322&amp;""" speed="""&amp;T322&amp;""" /&gt;")</f>
        <v>&lt;edge from="245" id="741357" to="74" numLanes="1" speed="50" /&gt;</v>
      </c>
      <c r="Y322" t="str">
        <f t="shared" si="6"/>
        <v>&lt;edge from="74" id="1741357" to="245" numLanes="1" speed="50" /&gt;</v>
      </c>
    </row>
    <row r="323" spans="1:25" x14ac:dyDescent="0.25">
      <c r="A323" s="1">
        <v>743376</v>
      </c>
      <c r="B323" s="1" t="s">
        <v>25</v>
      </c>
      <c r="C323" s="1" t="s">
        <v>17</v>
      </c>
      <c r="D323" s="1" t="s">
        <v>39</v>
      </c>
      <c r="E323" s="1" t="s">
        <v>19</v>
      </c>
      <c r="F323" s="1" t="s">
        <v>20</v>
      </c>
      <c r="G323" s="1" t="s">
        <v>21</v>
      </c>
      <c r="H323" s="1" t="s">
        <v>22</v>
      </c>
      <c r="J323" s="1" t="s">
        <v>36</v>
      </c>
      <c r="K323" s="1" t="s">
        <v>24</v>
      </c>
      <c r="L323" s="2">
        <v>0.34</v>
      </c>
      <c r="M323" s="2">
        <v>905778.8</v>
      </c>
      <c r="N323" s="2">
        <v>6246408.9000000004</v>
      </c>
      <c r="O323" s="2">
        <v>905447.8</v>
      </c>
      <c r="P323" s="2">
        <v>6246436</v>
      </c>
      <c r="Q323">
        <f>VLOOKUP(M323*100&amp;"_"&amp;N323*100,noeuds!$A$2:$B$295,2,FALSE)</f>
        <v>52</v>
      </c>
      <c r="R323">
        <f>VLOOKUP(O323*100&amp;"_"&amp;P323*100,noeuds!$A$2:$B$295,2,FALSE)</f>
        <v>188</v>
      </c>
      <c r="S323" s="2">
        <v>1</v>
      </c>
      <c r="T323" s="2">
        <v>50</v>
      </c>
      <c r="U323" s="4">
        <v>0.28000000000000003</v>
      </c>
      <c r="V323" s="2">
        <f>L323/T323*3600</f>
        <v>24.48</v>
      </c>
      <c r="X323" t="str">
        <f>IF(H323&lt;&gt;"Sens inverse","&lt;edge from="""&amp;Q323&amp;""" id="""&amp;A323&amp;""" to="""&amp;R323&amp;""" numLanes="""&amp;S323&amp;""" speed="""&amp;T323&amp;""" /&gt;","&lt;edge from="""&amp;R323&amp;""" id="""&amp;A323&amp;""" to="""&amp;Q323&amp;""" numLanes="""&amp;S323&amp;""" speed="""&amp;T323&amp;""" /&gt;")</f>
        <v>&lt;edge from="52" id="743376" to="188" numLanes="1" speed="50" /&gt;</v>
      </c>
      <c r="Y323" t="str">
        <f t="shared" ref="Y323:Y359" si="7">IF(H323="Double Sens","&lt;edge from="""&amp;R323&amp;""" id="""&amp;1000000+A323&amp;""" to="""&amp;Q323&amp;""" numLanes="""&amp;S323&amp;""" speed="""&amp;T323&amp;""" /&gt;","")</f>
        <v>&lt;edge from="188" id="1743376" to="52" numLanes="1" speed="50" /&gt;</v>
      </c>
    </row>
    <row r="324" spans="1:25" hidden="1" x14ac:dyDescent="0.25">
      <c r="A324" s="1">
        <v>207372</v>
      </c>
      <c r="B324" s="1" t="s">
        <v>16</v>
      </c>
      <c r="C324" s="1" t="s">
        <v>17</v>
      </c>
      <c r="D324" s="1" t="s">
        <v>39</v>
      </c>
      <c r="E324" s="1" t="s">
        <v>19</v>
      </c>
      <c r="F324" s="1" t="s">
        <v>20</v>
      </c>
      <c r="G324" s="1" t="s">
        <v>21</v>
      </c>
      <c r="H324" s="1" t="s">
        <v>22</v>
      </c>
      <c r="K324" s="1" t="s">
        <v>26</v>
      </c>
      <c r="L324" s="2">
        <v>0.13</v>
      </c>
      <c r="M324" s="2">
        <v>895716.1</v>
      </c>
      <c r="N324" s="2">
        <v>6246716</v>
      </c>
      <c r="O324" s="2">
        <v>895736</v>
      </c>
      <c r="P324" s="2">
        <v>6246590.9000000004</v>
      </c>
      <c r="Q324">
        <f>VLOOKUP(M324*100&amp;"_"&amp;N324*100,noeuds!$A$2:$B$295,2,FALSE)</f>
        <v>246</v>
      </c>
      <c r="R324">
        <f>VLOOKUP(O324*100&amp;"_"&amp;P324*100,noeuds!$A$2:$B$295,2,FALSE)</f>
        <v>155</v>
      </c>
      <c r="S324" s="2">
        <v>1</v>
      </c>
      <c r="T324" s="2">
        <v>40</v>
      </c>
      <c r="U324" s="2"/>
      <c r="V324" s="2">
        <f>L324/T324*3600</f>
        <v>11.700000000000001</v>
      </c>
      <c r="X324" t="str">
        <f>IF(H324&lt;&gt;"Sens inverse","&lt;edge from="""&amp;Q324&amp;""" id="""&amp;A324&amp;""" to="""&amp;R324&amp;""" numLanes="""&amp;S324&amp;""" speed="""&amp;T324&amp;""" /&gt;","&lt;edge from="""&amp;R324&amp;""" id="""&amp;A324&amp;""" to="""&amp;Q324&amp;""" numLanes="""&amp;S324&amp;""" speed="""&amp;T324&amp;""" /&gt;")</f>
        <v>&lt;edge from="246" id="207372" to="155" numLanes="1" speed="40" /&gt;</v>
      </c>
      <c r="Y324" t="str">
        <f t="shared" si="7"/>
        <v>&lt;edge from="155" id="1207372" to="246" numLanes="1" speed="40" /&gt;</v>
      </c>
    </row>
    <row r="325" spans="1:25" hidden="1" x14ac:dyDescent="0.25">
      <c r="A325" s="1">
        <v>110531</v>
      </c>
      <c r="B325" s="1" t="s">
        <v>25</v>
      </c>
      <c r="C325" s="1" t="s">
        <v>17</v>
      </c>
      <c r="D325" s="1" t="s">
        <v>18</v>
      </c>
      <c r="E325" s="1" t="s">
        <v>19</v>
      </c>
      <c r="F325" s="1" t="s">
        <v>20</v>
      </c>
      <c r="G325" s="1" t="s">
        <v>21</v>
      </c>
      <c r="H325" s="1" t="s">
        <v>22</v>
      </c>
      <c r="J325" s="1" t="s">
        <v>40</v>
      </c>
      <c r="K325" s="1" t="s">
        <v>24</v>
      </c>
      <c r="L325" s="2">
        <v>0.3</v>
      </c>
      <c r="M325" s="2">
        <v>897575.2</v>
      </c>
      <c r="N325" s="2">
        <v>6245683.0999999996</v>
      </c>
      <c r="O325" s="2">
        <v>897304.5</v>
      </c>
      <c r="P325" s="2">
        <v>6245569.5999999996</v>
      </c>
      <c r="Q325">
        <f>VLOOKUP(M325*100&amp;"_"&amp;N325*100,noeuds!$A$2:$B$295,2,FALSE)</f>
        <v>247</v>
      </c>
      <c r="R325">
        <f>VLOOKUP(O325*100&amp;"_"&amp;P325*100,noeuds!$A$2:$B$295,2,FALSE)</f>
        <v>234</v>
      </c>
      <c r="S325" s="2">
        <v>1</v>
      </c>
      <c r="T325" s="2">
        <v>50</v>
      </c>
      <c r="U325" s="2"/>
      <c r="V325" s="2">
        <f>L325/T325*3600</f>
        <v>21.6</v>
      </c>
      <c r="X325" t="str">
        <f>IF(H325&lt;&gt;"Sens inverse","&lt;edge from="""&amp;Q325&amp;""" id="""&amp;A325&amp;""" to="""&amp;R325&amp;""" numLanes="""&amp;S325&amp;""" speed="""&amp;T325&amp;""" /&gt;","&lt;edge from="""&amp;R325&amp;""" id="""&amp;A325&amp;""" to="""&amp;Q325&amp;""" numLanes="""&amp;S325&amp;""" speed="""&amp;T325&amp;""" /&gt;")</f>
        <v>&lt;edge from="247" id="110531" to="234" numLanes="1" speed="50" /&gt;</v>
      </c>
      <c r="Y325" t="str">
        <f t="shared" si="7"/>
        <v>&lt;edge from="234" id="1110531" to="247" numLanes="1" speed="50" /&gt;</v>
      </c>
    </row>
    <row r="326" spans="1:25" hidden="1" x14ac:dyDescent="0.25">
      <c r="A326" s="1">
        <v>283415</v>
      </c>
      <c r="B326" s="1" t="s">
        <v>16</v>
      </c>
      <c r="C326" s="1" t="s">
        <v>17</v>
      </c>
      <c r="D326" s="1" t="s">
        <v>39</v>
      </c>
      <c r="E326" s="1" t="s">
        <v>19</v>
      </c>
      <c r="F326" s="1" t="s">
        <v>20</v>
      </c>
      <c r="G326" s="1" t="s">
        <v>21</v>
      </c>
      <c r="H326" s="1" t="s">
        <v>22</v>
      </c>
      <c r="J326" s="1" t="s">
        <v>40</v>
      </c>
      <c r="K326" s="1" t="s">
        <v>24</v>
      </c>
      <c r="L326" s="2">
        <v>0.13</v>
      </c>
      <c r="M326" s="2">
        <v>908631.1</v>
      </c>
      <c r="N326" s="2">
        <v>6246949.4000000004</v>
      </c>
      <c r="O326" s="2">
        <v>908742.2</v>
      </c>
      <c r="P326" s="2">
        <v>6246874.2999999998</v>
      </c>
      <c r="Q326">
        <f>VLOOKUP(M326*100&amp;"_"&amp;N326*100,noeuds!$A$2:$B$295,2,FALSE)</f>
        <v>248</v>
      </c>
      <c r="R326">
        <f>VLOOKUP(O326*100&amp;"_"&amp;P326*100,noeuds!$A$2:$B$295,2,FALSE)</f>
        <v>68</v>
      </c>
      <c r="S326" s="2">
        <v>1</v>
      </c>
      <c r="T326" s="2">
        <v>40</v>
      </c>
      <c r="U326" s="2"/>
      <c r="V326" s="2">
        <f>L326/T326*3600</f>
        <v>11.700000000000001</v>
      </c>
      <c r="X326" t="str">
        <f>IF(H326&lt;&gt;"Sens inverse","&lt;edge from="""&amp;Q326&amp;""" id="""&amp;A326&amp;""" to="""&amp;R326&amp;""" numLanes="""&amp;S326&amp;""" speed="""&amp;T326&amp;""" /&gt;","&lt;edge from="""&amp;R326&amp;""" id="""&amp;A326&amp;""" to="""&amp;Q326&amp;""" numLanes="""&amp;S326&amp;""" speed="""&amp;T326&amp;""" /&gt;")</f>
        <v>&lt;edge from="248" id="283415" to="68" numLanes="1" speed="40" /&gt;</v>
      </c>
      <c r="Y326" t="str">
        <f t="shared" si="7"/>
        <v>&lt;edge from="68" id="1283415" to="248" numLanes="1" speed="40" /&gt;</v>
      </c>
    </row>
    <row r="327" spans="1:25" x14ac:dyDescent="0.25">
      <c r="A327" s="1">
        <v>105730</v>
      </c>
      <c r="B327" s="1" t="s">
        <v>16</v>
      </c>
      <c r="C327" s="1" t="s">
        <v>17</v>
      </c>
      <c r="D327" s="1" t="s">
        <v>18</v>
      </c>
      <c r="E327" s="1" t="s">
        <v>19</v>
      </c>
      <c r="F327" s="1" t="s">
        <v>20</v>
      </c>
      <c r="G327" s="1" t="s">
        <v>21</v>
      </c>
      <c r="H327" s="1" t="s">
        <v>22</v>
      </c>
      <c r="J327" s="1" t="s">
        <v>36</v>
      </c>
      <c r="K327" s="1" t="s">
        <v>24</v>
      </c>
      <c r="L327" s="2">
        <v>0.54</v>
      </c>
      <c r="M327" s="2">
        <v>895460.4</v>
      </c>
      <c r="N327" s="2">
        <v>6246371.7999999998</v>
      </c>
      <c r="O327" s="2">
        <v>895887.3</v>
      </c>
      <c r="P327" s="2">
        <v>6246065.2000000002</v>
      </c>
      <c r="Q327">
        <f>VLOOKUP(M327*100&amp;"_"&amp;N327*100,noeuds!$A$2:$B$295,2,FALSE)</f>
        <v>249</v>
      </c>
      <c r="R327">
        <f>VLOOKUP(O327*100&amp;"_"&amp;P327*100,noeuds!$A$2:$B$295,2,FALSE)</f>
        <v>101</v>
      </c>
      <c r="S327" s="2">
        <v>1</v>
      </c>
      <c r="T327" s="2">
        <v>40</v>
      </c>
      <c r="U327" s="4">
        <v>0.28000000000000003</v>
      </c>
      <c r="V327" s="2">
        <f>L327/T327*3600</f>
        <v>48.600000000000009</v>
      </c>
      <c r="X327" t="str">
        <f>IF(H327&lt;&gt;"Sens inverse","&lt;edge from="""&amp;Q327&amp;""" id="""&amp;A327&amp;""" to="""&amp;R327&amp;""" numLanes="""&amp;S327&amp;""" speed="""&amp;T327&amp;""" /&gt;","&lt;edge from="""&amp;R327&amp;""" id="""&amp;A327&amp;""" to="""&amp;Q327&amp;""" numLanes="""&amp;S327&amp;""" speed="""&amp;T327&amp;""" /&gt;")</f>
        <v>&lt;edge from="249" id="105730" to="101" numLanes="1" speed="40" /&gt;</v>
      </c>
      <c r="Y327" t="str">
        <f t="shared" si="7"/>
        <v>&lt;edge from="101" id="1105730" to="249" numLanes="1" speed="40" /&gt;</v>
      </c>
    </row>
    <row r="328" spans="1:25" hidden="1" x14ac:dyDescent="0.25">
      <c r="A328" s="1">
        <v>655298</v>
      </c>
      <c r="B328" s="1" t="s">
        <v>25</v>
      </c>
      <c r="C328" s="1" t="s">
        <v>17</v>
      </c>
      <c r="D328" s="1" t="s">
        <v>18</v>
      </c>
      <c r="E328" s="1" t="s">
        <v>19</v>
      </c>
      <c r="F328" s="1" t="s">
        <v>20</v>
      </c>
      <c r="G328" s="1" t="s">
        <v>21</v>
      </c>
      <c r="H328" s="1" t="s">
        <v>38</v>
      </c>
      <c r="K328" s="1" t="s">
        <v>26</v>
      </c>
      <c r="L328" s="2">
        <v>0.1</v>
      </c>
      <c r="M328" s="2">
        <v>894493.4</v>
      </c>
      <c r="N328" s="2">
        <v>6245510</v>
      </c>
      <c r="O328" s="2">
        <v>894479.9</v>
      </c>
      <c r="P328" s="2">
        <v>6245412.2000000002</v>
      </c>
      <c r="Q328">
        <f>VLOOKUP(M328*100&amp;"_"&amp;N328*100,noeuds!$A$2:$B$295,2,FALSE)</f>
        <v>116</v>
      </c>
      <c r="R328">
        <f>VLOOKUP(O328*100&amp;"_"&amp;P328*100,noeuds!$A$2:$B$295,2,FALSE)</f>
        <v>77</v>
      </c>
      <c r="S328" s="2">
        <v>1</v>
      </c>
      <c r="T328" s="2">
        <v>50</v>
      </c>
      <c r="U328" s="2"/>
      <c r="V328" s="2">
        <f>L328/T328*3600</f>
        <v>7.2</v>
      </c>
      <c r="X328" t="str">
        <f>IF(H328&lt;&gt;"Sens inverse","&lt;edge from="""&amp;Q328&amp;""" id="""&amp;A328&amp;""" to="""&amp;R328&amp;""" numLanes="""&amp;S328&amp;""" speed="""&amp;T328&amp;""" /&gt;","&lt;edge from="""&amp;R328&amp;""" id="""&amp;A328&amp;""" to="""&amp;Q328&amp;""" numLanes="""&amp;S328&amp;""" speed="""&amp;T328&amp;""" /&gt;")</f>
        <v>&lt;edge from="77" id="655298" to="116" numLanes="1" speed="50" /&gt;</v>
      </c>
      <c r="Y328" t="str">
        <f t="shared" si="7"/>
        <v/>
      </c>
    </row>
    <row r="329" spans="1:25" hidden="1" x14ac:dyDescent="0.25">
      <c r="A329" s="1">
        <v>692787</v>
      </c>
      <c r="B329" s="1" t="s">
        <v>27</v>
      </c>
      <c r="C329" s="1" t="s">
        <v>17</v>
      </c>
      <c r="D329" s="1" t="s">
        <v>18</v>
      </c>
      <c r="E329" s="1" t="s">
        <v>19</v>
      </c>
      <c r="F329" s="1" t="s">
        <v>20</v>
      </c>
      <c r="G329" s="1" t="s">
        <v>28</v>
      </c>
      <c r="H329" s="1" t="s">
        <v>29</v>
      </c>
      <c r="J329" s="1" t="s">
        <v>34</v>
      </c>
      <c r="K329" s="1" t="s">
        <v>24</v>
      </c>
      <c r="L329" s="2">
        <v>0.08</v>
      </c>
      <c r="M329" s="2">
        <v>908826.9</v>
      </c>
      <c r="N329" s="2">
        <v>6248469</v>
      </c>
      <c r="O329" s="2">
        <v>908754</v>
      </c>
      <c r="P329" s="2">
        <v>6248494.5</v>
      </c>
      <c r="Q329">
        <f>VLOOKUP(M329*100&amp;"_"&amp;N329*100,noeuds!$A$2:$B$295,2,FALSE)</f>
        <v>84</v>
      </c>
      <c r="R329">
        <f>VLOOKUP(O329*100&amp;"_"&amp;P329*100,noeuds!$A$2:$B$295,2,FALSE)</f>
        <v>26</v>
      </c>
      <c r="S329" s="2">
        <v>1</v>
      </c>
      <c r="T329" s="2">
        <v>50</v>
      </c>
      <c r="U329" s="2"/>
      <c r="V329" s="2">
        <f>L329/T329*3600</f>
        <v>5.7600000000000007</v>
      </c>
      <c r="X329" t="str">
        <f>IF(H329&lt;&gt;"Sens inverse","&lt;edge from="""&amp;Q329&amp;""" id="""&amp;A329&amp;""" to="""&amp;R329&amp;""" numLanes="""&amp;S329&amp;""" speed="""&amp;T329&amp;""" /&gt;","&lt;edge from="""&amp;R329&amp;""" id="""&amp;A329&amp;""" to="""&amp;Q329&amp;""" numLanes="""&amp;S329&amp;""" speed="""&amp;T329&amp;""" /&gt;")</f>
        <v>&lt;edge from="84" id="692787" to="26" numLanes="1" speed="50" /&gt;</v>
      </c>
      <c r="Y329" t="str">
        <f t="shared" si="7"/>
        <v/>
      </c>
    </row>
    <row r="330" spans="1:25" hidden="1" x14ac:dyDescent="0.25">
      <c r="A330" s="1">
        <v>515432</v>
      </c>
      <c r="B330" s="1" t="s">
        <v>27</v>
      </c>
      <c r="C330" s="1" t="s">
        <v>17</v>
      </c>
      <c r="D330" s="1" t="s">
        <v>18</v>
      </c>
      <c r="E330" s="1" t="s">
        <v>19</v>
      </c>
      <c r="F330" s="1" t="s">
        <v>20</v>
      </c>
      <c r="G330" s="1" t="s">
        <v>28</v>
      </c>
      <c r="H330" s="1" t="s">
        <v>29</v>
      </c>
      <c r="K330" s="1" t="s">
        <v>26</v>
      </c>
      <c r="L330" s="2">
        <v>0.44</v>
      </c>
      <c r="M330" s="2">
        <v>904091.7</v>
      </c>
      <c r="N330" s="2">
        <v>6246181.7000000002</v>
      </c>
      <c r="O330" s="2">
        <v>903731.5</v>
      </c>
      <c r="P330" s="2">
        <v>6246387</v>
      </c>
      <c r="Q330">
        <f>VLOOKUP(M330*100&amp;"_"&amp;N330*100,noeuds!$A$2:$B$295,2,FALSE)</f>
        <v>132</v>
      </c>
      <c r="R330">
        <f>VLOOKUP(O330*100&amp;"_"&amp;P330*100,noeuds!$A$2:$B$295,2,FALSE)</f>
        <v>6</v>
      </c>
      <c r="S330" s="2">
        <v>1</v>
      </c>
      <c r="T330" s="2">
        <v>50</v>
      </c>
      <c r="U330" s="2"/>
      <c r="V330" s="2">
        <f>L330/T330*3600</f>
        <v>31.680000000000003</v>
      </c>
      <c r="X330" t="str">
        <f>IF(H330&lt;&gt;"Sens inverse","&lt;edge from="""&amp;Q330&amp;""" id="""&amp;A330&amp;""" to="""&amp;R330&amp;""" numLanes="""&amp;S330&amp;""" speed="""&amp;T330&amp;""" /&gt;","&lt;edge from="""&amp;R330&amp;""" id="""&amp;A330&amp;""" to="""&amp;Q330&amp;""" numLanes="""&amp;S330&amp;""" speed="""&amp;T330&amp;""" /&gt;")</f>
        <v>&lt;edge from="132" id="515432" to="6" numLanes="1" speed="50" /&gt;</v>
      </c>
      <c r="Y330" t="str">
        <f t="shared" si="7"/>
        <v/>
      </c>
    </row>
    <row r="331" spans="1:25" hidden="1" x14ac:dyDescent="0.25">
      <c r="A331" s="1">
        <v>49582</v>
      </c>
      <c r="B331" s="1" t="s">
        <v>25</v>
      </c>
      <c r="C331" s="1" t="s">
        <v>31</v>
      </c>
      <c r="D331" s="1" t="s">
        <v>26</v>
      </c>
      <c r="E331" s="1" t="s">
        <v>19</v>
      </c>
      <c r="F331" s="1" t="s">
        <v>20</v>
      </c>
      <c r="G331" s="1" t="s">
        <v>21</v>
      </c>
      <c r="H331" s="1" t="s">
        <v>22</v>
      </c>
      <c r="J331" s="1" t="s">
        <v>55</v>
      </c>
      <c r="K331" s="1" t="s">
        <v>24</v>
      </c>
      <c r="L331" s="2">
        <v>0.33</v>
      </c>
      <c r="M331" s="2">
        <v>906890.2</v>
      </c>
      <c r="N331" s="2">
        <v>6246509.2999999998</v>
      </c>
      <c r="O331" s="2">
        <v>906942.8</v>
      </c>
      <c r="P331" s="2">
        <v>6246188.5999999996</v>
      </c>
      <c r="Q331">
        <f>VLOOKUP(M331*100&amp;"_"&amp;N331*100,noeuds!$A$2:$B$295,2,FALSE)</f>
        <v>250</v>
      </c>
      <c r="R331">
        <f>VLOOKUP(O331*100&amp;"_"&amp;P331*100,noeuds!$A$2:$B$295,2,FALSE)</f>
        <v>210</v>
      </c>
      <c r="S331" s="2">
        <v>2</v>
      </c>
      <c r="T331" s="2">
        <v>50</v>
      </c>
      <c r="U331" s="2"/>
      <c r="V331" s="2">
        <f>L331/T331*3600</f>
        <v>23.76</v>
      </c>
      <c r="X331" t="str">
        <f>IF(H331&lt;&gt;"Sens inverse","&lt;edge from="""&amp;Q331&amp;""" id="""&amp;A331&amp;""" to="""&amp;R331&amp;""" numLanes="""&amp;S331&amp;""" speed="""&amp;T331&amp;""" /&gt;","&lt;edge from="""&amp;R331&amp;""" id="""&amp;A331&amp;""" to="""&amp;Q331&amp;""" numLanes="""&amp;S331&amp;""" speed="""&amp;T331&amp;""" /&gt;")</f>
        <v>&lt;edge from="250" id="49582" to="210" numLanes="2" speed="50" /&gt;</v>
      </c>
      <c r="Y331" t="str">
        <f t="shared" si="7"/>
        <v>&lt;edge from="210" id="1049582" to="250" numLanes="2" speed="50" /&gt;</v>
      </c>
    </row>
    <row r="332" spans="1:25" hidden="1" x14ac:dyDescent="0.25">
      <c r="A332" s="1">
        <v>692509</v>
      </c>
      <c r="B332" s="1" t="s">
        <v>30</v>
      </c>
      <c r="C332" s="1" t="s">
        <v>31</v>
      </c>
      <c r="D332" s="1" t="s">
        <v>26</v>
      </c>
      <c r="E332" s="1" t="s">
        <v>19</v>
      </c>
      <c r="F332" s="1" t="s">
        <v>20</v>
      </c>
      <c r="G332" s="1" t="s">
        <v>28</v>
      </c>
      <c r="H332" s="1" t="s">
        <v>22</v>
      </c>
      <c r="J332" s="1" t="s">
        <v>51</v>
      </c>
      <c r="K332" s="1" t="s">
        <v>33</v>
      </c>
      <c r="L332" s="2">
        <v>0.14000000000000001</v>
      </c>
      <c r="M332" s="2">
        <v>907499.6</v>
      </c>
      <c r="N332" s="2">
        <v>6246997.7000000002</v>
      </c>
      <c r="O332" s="2">
        <v>907415</v>
      </c>
      <c r="P332" s="2">
        <v>6246884.4000000004</v>
      </c>
      <c r="Q332">
        <f>VLOOKUP(M332*100&amp;"_"&amp;N332*100,noeuds!$A$2:$B$295,2,FALSE)</f>
        <v>114</v>
      </c>
      <c r="R332">
        <f>VLOOKUP(O332*100&amp;"_"&amp;P332*100,noeuds!$A$2:$B$295,2,FALSE)</f>
        <v>169</v>
      </c>
      <c r="S332" s="2">
        <v>2</v>
      </c>
      <c r="T332" s="2">
        <v>90</v>
      </c>
      <c r="U332" s="2">
        <v>0.83</v>
      </c>
      <c r="V332" s="2">
        <f>L332/T332*3600</f>
        <v>5.6000000000000005</v>
      </c>
      <c r="X332" t="str">
        <f>IF(H332&lt;&gt;"Sens inverse","&lt;edge from="""&amp;Q332&amp;""" id="""&amp;A332&amp;""" to="""&amp;R332&amp;""" numLanes="""&amp;S332&amp;""" speed="""&amp;T332&amp;""" /&gt;","&lt;edge from="""&amp;R332&amp;""" id="""&amp;A332&amp;""" to="""&amp;Q332&amp;""" numLanes="""&amp;S332&amp;""" speed="""&amp;T332&amp;""" /&gt;")</f>
        <v>&lt;edge from="114" id="692509" to="169" numLanes="2" speed="90" /&gt;</v>
      </c>
      <c r="Y332" t="str">
        <f t="shared" si="7"/>
        <v>&lt;edge from="169" id="1692509" to="114" numLanes="2" speed="90" /&gt;</v>
      </c>
    </row>
    <row r="333" spans="1:25" hidden="1" x14ac:dyDescent="0.25">
      <c r="A333" s="1">
        <v>648591</v>
      </c>
      <c r="B333" s="1" t="s">
        <v>30</v>
      </c>
      <c r="C333" s="1" t="s">
        <v>31</v>
      </c>
      <c r="D333" s="1" t="s">
        <v>26</v>
      </c>
      <c r="E333" s="1" t="s">
        <v>19</v>
      </c>
      <c r="F333" s="1" t="s">
        <v>20</v>
      </c>
      <c r="G333" s="1" t="s">
        <v>28</v>
      </c>
      <c r="H333" s="1" t="s">
        <v>22</v>
      </c>
      <c r="J333" s="1" t="s">
        <v>51</v>
      </c>
      <c r="K333" s="1" t="s">
        <v>33</v>
      </c>
      <c r="L333" s="2">
        <v>0.31</v>
      </c>
      <c r="M333" s="2">
        <v>907634.3</v>
      </c>
      <c r="N333" s="2">
        <v>6247280.2999999998</v>
      </c>
      <c r="O333" s="2">
        <v>907499.6</v>
      </c>
      <c r="P333" s="2">
        <v>6246997.7000000002</v>
      </c>
      <c r="Q333">
        <f>VLOOKUP(M333*100&amp;"_"&amp;N333*100,noeuds!$A$2:$B$295,2,FALSE)</f>
        <v>179</v>
      </c>
      <c r="R333">
        <f>VLOOKUP(O333*100&amp;"_"&amp;P333*100,noeuds!$A$2:$B$295,2,FALSE)</f>
        <v>114</v>
      </c>
      <c r="S333" s="2">
        <v>2</v>
      </c>
      <c r="T333" s="2">
        <v>90</v>
      </c>
      <c r="U333" s="2">
        <v>0.83</v>
      </c>
      <c r="V333" s="2">
        <f>L333/T333*3600</f>
        <v>12.4</v>
      </c>
      <c r="X333" t="str">
        <f>IF(H333&lt;&gt;"Sens inverse","&lt;edge from="""&amp;Q333&amp;""" id="""&amp;A333&amp;""" to="""&amp;R333&amp;""" numLanes="""&amp;S333&amp;""" speed="""&amp;T333&amp;""" /&gt;","&lt;edge from="""&amp;R333&amp;""" id="""&amp;A333&amp;""" to="""&amp;Q333&amp;""" numLanes="""&amp;S333&amp;""" speed="""&amp;T333&amp;""" /&gt;")</f>
        <v>&lt;edge from="179" id="648591" to="114" numLanes="2" speed="90" /&gt;</v>
      </c>
      <c r="Y333" t="str">
        <f t="shared" si="7"/>
        <v>&lt;edge from="114" id="1648591" to="179" numLanes="2" speed="90" /&gt;</v>
      </c>
    </row>
    <row r="334" spans="1:25" hidden="1" x14ac:dyDescent="0.25">
      <c r="A334" s="1">
        <v>320409</v>
      </c>
      <c r="B334" s="1" t="s">
        <v>25</v>
      </c>
      <c r="C334" s="1" t="s">
        <v>17</v>
      </c>
      <c r="D334" s="1" t="s">
        <v>18</v>
      </c>
      <c r="E334" s="1" t="s">
        <v>19</v>
      </c>
      <c r="F334" s="1" t="s">
        <v>20</v>
      </c>
      <c r="G334" s="1" t="s">
        <v>21</v>
      </c>
      <c r="H334" s="1" t="s">
        <v>22</v>
      </c>
      <c r="J334" s="1" t="s">
        <v>23</v>
      </c>
      <c r="K334" s="1" t="s">
        <v>24</v>
      </c>
      <c r="L334" s="2">
        <v>0.37</v>
      </c>
      <c r="M334" s="2">
        <v>902405.2</v>
      </c>
      <c r="N334" s="2">
        <v>6246650.5999999996</v>
      </c>
      <c r="O334" s="2">
        <v>902544.1</v>
      </c>
      <c r="P334" s="2">
        <v>6246972</v>
      </c>
      <c r="Q334">
        <f>VLOOKUP(M334*100&amp;"_"&amp;N334*100,noeuds!$A$2:$B$295,2,FALSE)</f>
        <v>163</v>
      </c>
      <c r="R334">
        <f>VLOOKUP(O334*100&amp;"_"&amp;P334*100,noeuds!$A$2:$B$295,2,FALSE)</f>
        <v>183</v>
      </c>
      <c r="S334" s="2">
        <v>1</v>
      </c>
      <c r="T334" s="2">
        <v>50</v>
      </c>
      <c r="U334" s="2"/>
      <c r="V334" s="2">
        <f>L334/T334*3600</f>
        <v>26.64</v>
      </c>
      <c r="X334" t="str">
        <f>IF(H334&lt;&gt;"Sens inverse","&lt;edge from="""&amp;Q334&amp;""" id="""&amp;A334&amp;""" to="""&amp;R334&amp;""" numLanes="""&amp;S334&amp;""" speed="""&amp;T334&amp;""" /&gt;","&lt;edge from="""&amp;R334&amp;""" id="""&amp;A334&amp;""" to="""&amp;Q334&amp;""" numLanes="""&amp;S334&amp;""" speed="""&amp;T334&amp;""" /&gt;")</f>
        <v>&lt;edge from="163" id="320409" to="183" numLanes="1" speed="50" /&gt;</v>
      </c>
      <c r="Y334" t="str">
        <f t="shared" si="7"/>
        <v>&lt;edge from="183" id="1320409" to="163" numLanes="1" speed="50" /&gt;</v>
      </c>
    </row>
    <row r="335" spans="1:25" hidden="1" x14ac:dyDescent="0.25">
      <c r="A335" s="1">
        <v>608961</v>
      </c>
      <c r="B335" s="1" t="s">
        <v>25</v>
      </c>
      <c r="C335" s="1" t="s">
        <v>31</v>
      </c>
      <c r="D335" s="1" t="s">
        <v>26</v>
      </c>
      <c r="E335" s="1" t="s">
        <v>19</v>
      </c>
      <c r="F335" s="1" t="s">
        <v>49</v>
      </c>
      <c r="G335" s="1" t="s">
        <v>21</v>
      </c>
      <c r="H335" s="1" t="s">
        <v>22</v>
      </c>
      <c r="K335" s="1" t="s">
        <v>26</v>
      </c>
      <c r="L335" s="2">
        <v>1.1499999999999999</v>
      </c>
      <c r="M335" s="2">
        <v>894214.9</v>
      </c>
      <c r="N335" s="2">
        <v>6244405.2999999998</v>
      </c>
      <c r="O335" s="2">
        <v>894479.9</v>
      </c>
      <c r="P335" s="2">
        <v>6245412.2000000002</v>
      </c>
      <c r="Q335">
        <f>VLOOKUP(M335*100&amp;"_"&amp;N335*100,noeuds!$A$2:$B$295,2,FALSE)</f>
        <v>252</v>
      </c>
      <c r="R335">
        <f>VLOOKUP(O335*100&amp;"_"&amp;P335*100,noeuds!$A$2:$B$295,2,FALSE)</f>
        <v>77</v>
      </c>
      <c r="S335" s="2">
        <v>2</v>
      </c>
      <c r="T335" s="2">
        <v>50</v>
      </c>
      <c r="U335" s="2"/>
      <c r="V335" s="2">
        <f>L335/T335*3600</f>
        <v>82.8</v>
      </c>
      <c r="X335" t="str">
        <f>IF(H335&lt;&gt;"Sens inverse","&lt;edge from="""&amp;Q335&amp;""" id="""&amp;A335&amp;""" to="""&amp;R335&amp;""" numLanes="""&amp;S335&amp;""" speed="""&amp;T335&amp;""" /&gt;","&lt;edge from="""&amp;R335&amp;""" id="""&amp;A335&amp;""" to="""&amp;Q335&amp;""" numLanes="""&amp;S335&amp;""" speed="""&amp;T335&amp;""" /&gt;")</f>
        <v>&lt;edge from="252" id="608961" to="77" numLanes="2" speed="50" /&gt;</v>
      </c>
      <c r="Y335" t="str">
        <f t="shared" si="7"/>
        <v>&lt;edge from="77" id="1608961" to="252" numLanes="2" speed="50" /&gt;</v>
      </c>
    </row>
    <row r="336" spans="1:25" hidden="1" x14ac:dyDescent="0.25">
      <c r="A336" s="1">
        <v>715152</v>
      </c>
      <c r="B336" s="1" t="s">
        <v>16</v>
      </c>
      <c r="C336" s="1" t="s">
        <v>31</v>
      </c>
      <c r="D336" s="1" t="s">
        <v>26</v>
      </c>
      <c r="E336" s="1" t="s">
        <v>19</v>
      </c>
      <c r="F336" s="1" t="s">
        <v>20</v>
      </c>
      <c r="G336" s="1" t="s">
        <v>21</v>
      </c>
      <c r="H336" s="1" t="s">
        <v>29</v>
      </c>
      <c r="J336" s="1" t="s">
        <v>59</v>
      </c>
      <c r="K336" s="1" t="s">
        <v>24</v>
      </c>
      <c r="L336" s="2">
        <v>0.15</v>
      </c>
      <c r="M336" s="2">
        <v>908075.8</v>
      </c>
      <c r="N336" s="2">
        <v>6247126.7000000002</v>
      </c>
      <c r="O336" s="2">
        <v>908133.7</v>
      </c>
      <c r="P336" s="2">
        <v>6247259.5</v>
      </c>
      <c r="Q336">
        <f>VLOOKUP(M336*100&amp;"_"&amp;N336*100,noeuds!$A$2:$B$295,2,FALSE)</f>
        <v>118</v>
      </c>
      <c r="R336">
        <f>VLOOKUP(O336*100&amp;"_"&amp;P336*100,noeuds!$A$2:$B$295,2,FALSE)</f>
        <v>276</v>
      </c>
      <c r="S336" s="2">
        <v>1</v>
      </c>
      <c r="T336" s="2">
        <v>40</v>
      </c>
      <c r="U336" s="2"/>
      <c r="V336" s="2">
        <f>L336/T336*3600</f>
        <v>13.5</v>
      </c>
      <c r="X336" t="str">
        <f>IF(H336&lt;&gt;"Sens inverse","&lt;edge from="""&amp;Q336&amp;""" id="""&amp;A336&amp;""" to="""&amp;R336&amp;""" numLanes="""&amp;S336&amp;""" speed="""&amp;T336&amp;""" /&gt;","&lt;edge from="""&amp;R336&amp;""" id="""&amp;A336&amp;""" to="""&amp;Q336&amp;""" numLanes="""&amp;S336&amp;""" speed="""&amp;T336&amp;""" /&gt;")</f>
        <v>&lt;edge from="118" id="715152" to="276" numLanes="1" speed="40" /&gt;</v>
      </c>
      <c r="Y336" t="str">
        <f t="shared" si="7"/>
        <v/>
      </c>
    </row>
    <row r="337" spans="1:25" hidden="1" x14ac:dyDescent="0.25">
      <c r="A337" s="1">
        <v>670885</v>
      </c>
      <c r="B337" s="1" t="s">
        <v>16</v>
      </c>
      <c r="C337" s="1" t="s">
        <v>17</v>
      </c>
      <c r="D337" s="1" t="s">
        <v>18</v>
      </c>
      <c r="E337" s="1" t="s">
        <v>19</v>
      </c>
      <c r="F337" s="1" t="s">
        <v>20</v>
      </c>
      <c r="G337" s="1" t="s">
        <v>21</v>
      </c>
      <c r="H337" s="1" t="s">
        <v>22</v>
      </c>
      <c r="K337" s="1" t="s">
        <v>26</v>
      </c>
      <c r="L337" s="2">
        <v>0.17</v>
      </c>
      <c r="M337" s="2">
        <v>896950.5</v>
      </c>
      <c r="N337" s="2">
        <v>6246452.7000000002</v>
      </c>
      <c r="O337" s="2">
        <v>896937.7</v>
      </c>
      <c r="P337" s="2">
        <v>6246290.9000000004</v>
      </c>
      <c r="Q337">
        <f>VLOOKUP(M337*100&amp;"_"&amp;N337*100,noeuds!$A$2:$B$295,2,FALSE)</f>
        <v>165</v>
      </c>
      <c r="R337">
        <f>VLOOKUP(O337*100&amp;"_"&amp;P337*100,noeuds!$A$2:$B$295,2,FALSE)</f>
        <v>156</v>
      </c>
      <c r="S337" s="2">
        <v>1</v>
      </c>
      <c r="T337" s="2">
        <v>40</v>
      </c>
      <c r="U337" s="2"/>
      <c r="V337" s="2">
        <f>L337/T337*3600</f>
        <v>15.3</v>
      </c>
      <c r="X337" t="str">
        <f>IF(H337&lt;&gt;"Sens inverse","&lt;edge from="""&amp;Q337&amp;""" id="""&amp;A337&amp;""" to="""&amp;R337&amp;""" numLanes="""&amp;S337&amp;""" speed="""&amp;T337&amp;""" /&gt;","&lt;edge from="""&amp;R337&amp;""" id="""&amp;A337&amp;""" to="""&amp;Q337&amp;""" numLanes="""&amp;S337&amp;""" speed="""&amp;T337&amp;""" /&gt;")</f>
        <v>&lt;edge from="165" id="670885" to="156" numLanes="1" speed="40" /&gt;</v>
      </c>
      <c r="Y337" t="str">
        <f t="shared" si="7"/>
        <v>&lt;edge from="156" id="1670885" to="165" numLanes="1" speed="40" /&gt;</v>
      </c>
    </row>
    <row r="338" spans="1:25" hidden="1" x14ac:dyDescent="0.25">
      <c r="A338" s="1">
        <v>130409</v>
      </c>
      <c r="B338" s="1" t="s">
        <v>25</v>
      </c>
      <c r="C338" s="1" t="s">
        <v>17</v>
      </c>
      <c r="D338" s="1" t="s">
        <v>18</v>
      </c>
      <c r="E338" s="1" t="s">
        <v>19</v>
      </c>
      <c r="F338" s="1" t="s">
        <v>20</v>
      </c>
      <c r="G338" s="1" t="s">
        <v>21</v>
      </c>
      <c r="H338" s="1" t="s">
        <v>29</v>
      </c>
      <c r="K338" s="1" t="s">
        <v>26</v>
      </c>
      <c r="L338" s="2">
        <v>0.05</v>
      </c>
      <c r="M338" s="2">
        <v>894355.8</v>
      </c>
      <c r="N338" s="2">
        <v>6245580.4000000004</v>
      </c>
      <c r="O338" s="2">
        <v>894310</v>
      </c>
      <c r="P338" s="2">
        <v>6245599</v>
      </c>
      <c r="Q338">
        <f>VLOOKUP(M338*100&amp;"_"&amp;N338*100,noeuds!$A$2:$B$295,2,FALSE)</f>
        <v>39</v>
      </c>
      <c r="R338">
        <f>VLOOKUP(O338*100&amp;"_"&amp;P338*100,noeuds!$A$2:$B$295,2,FALSE)</f>
        <v>35</v>
      </c>
      <c r="S338" s="2">
        <v>1</v>
      </c>
      <c r="T338" s="2">
        <v>50</v>
      </c>
      <c r="U338" s="2"/>
      <c r="V338" s="2">
        <f>L338/T338*3600</f>
        <v>3.6</v>
      </c>
      <c r="X338" t="str">
        <f>IF(H338&lt;&gt;"Sens inverse","&lt;edge from="""&amp;Q338&amp;""" id="""&amp;A338&amp;""" to="""&amp;R338&amp;""" numLanes="""&amp;S338&amp;""" speed="""&amp;T338&amp;""" /&gt;","&lt;edge from="""&amp;R338&amp;""" id="""&amp;A338&amp;""" to="""&amp;Q338&amp;""" numLanes="""&amp;S338&amp;""" speed="""&amp;T338&amp;""" /&gt;")</f>
        <v>&lt;edge from="39" id="130409" to="35" numLanes="1" speed="50" /&gt;</v>
      </c>
      <c r="Y338" t="str">
        <f t="shared" si="7"/>
        <v/>
      </c>
    </row>
    <row r="339" spans="1:25" hidden="1" x14ac:dyDescent="0.25">
      <c r="A339" s="1">
        <v>89681</v>
      </c>
      <c r="B339" s="1" t="s">
        <v>27</v>
      </c>
      <c r="C339" s="1" t="s">
        <v>17</v>
      </c>
      <c r="D339" s="1" t="s">
        <v>18</v>
      </c>
      <c r="E339" s="1" t="s">
        <v>19</v>
      </c>
      <c r="F339" s="1" t="s">
        <v>20</v>
      </c>
      <c r="G339" s="1" t="s">
        <v>28</v>
      </c>
      <c r="H339" s="1" t="s">
        <v>29</v>
      </c>
      <c r="K339" s="1" t="s">
        <v>26</v>
      </c>
      <c r="L339" s="2">
        <v>0.1</v>
      </c>
      <c r="M339" s="2">
        <v>894640.4</v>
      </c>
      <c r="N339" s="2">
        <v>6245579.7999999998</v>
      </c>
      <c r="O339" s="2">
        <v>894737.7</v>
      </c>
      <c r="P339" s="2">
        <v>6245581.5999999996</v>
      </c>
      <c r="Q339">
        <f>VLOOKUP(M339*100&amp;"_"&amp;N339*100,noeuds!$A$2:$B$295,2,FALSE)</f>
        <v>253</v>
      </c>
      <c r="R339">
        <f>VLOOKUP(O339*100&amp;"_"&amp;P339*100,noeuds!$A$2:$B$295,2,FALSE)</f>
        <v>4</v>
      </c>
      <c r="S339" s="2">
        <v>1</v>
      </c>
      <c r="T339" s="2">
        <v>50</v>
      </c>
      <c r="U339" s="2"/>
      <c r="V339" s="2">
        <f>L339/T339*3600</f>
        <v>7.2</v>
      </c>
      <c r="X339" t="str">
        <f>IF(H339&lt;&gt;"Sens inverse","&lt;edge from="""&amp;Q339&amp;""" id="""&amp;A339&amp;""" to="""&amp;R339&amp;""" numLanes="""&amp;S339&amp;""" speed="""&amp;T339&amp;""" /&gt;","&lt;edge from="""&amp;R339&amp;""" id="""&amp;A339&amp;""" to="""&amp;Q339&amp;""" numLanes="""&amp;S339&amp;""" speed="""&amp;T339&amp;""" /&gt;")</f>
        <v>&lt;edge from="253" id="89681" to="4" numLanes="1" speed="50" /&gt;</v>
      </c>
      <c r="Y339" t="str">
        <f t="shared" si="7"/>
        <v/>
      </c>
    </row>
    <row r="340" spans="1:25" hidden="1" x14ac:dyDescent="0.25">
      <c r="A340" s="1">
        <v>278850</v>
      </c>
      <c r="B340" s="1" t="s">
        <v>16</v>
      </c>
      <c r="C340" s="1" t="s">
        <v>17</v>
      </c>
      <c r="D340" s="1" t="s">
        <v>18</v>
      </c>
      <c r="E340" s="1" t="s">
        <v>19</v>
      </c>
      <c r="F340" s="1" t="s">
        <v>20</v>
      </c>
      <c r="G340" s="1" t="s">
        <v>21</v>
      </c>
      <c r="H340" s="1" t="s">
        <v>22</v>
      </c>
      <c r="K340" s="1" t="s">
        <v>26</v>
      </c>
      <c r="L340" s="2">
        <v>0.31</v>
      </c>
      <c r="M340" s="2">
        <v>895338.6</v>
      </c>
      <c r="N340" s="2">
        <v>6247073.7999999998</v>
      </c>
      <c r="O340" s="2">
        <v>895344.5</v>
      </c>
      <c r="P340" s="2">
        <v>6246784.0999999996</v>
      </c>
      <c r="Q340">
        <f>VLOOKUP(M340*100&amp;"_"&amp;N340*100,noeuds!$A$2:$B$295,2,FALSE)</f>
        <v>254</v>
      </c>
      <c r="R340">
        <f>VLOOKUP(O340*100&amp;"_"&amp;P340*100,noeuds!$A$2:$B$295,2,FALSE)</f>
        <v>283</v>
      </c>
      <c r="S340" s="2">
        <v>1</v>
      </c>
      <c r="T340" s="2">
        <v>40</v>
      </c>
      <c r="U340" s="2"/>
      <c r="V340" s="2">
        <f>L340/T340*3600</f>
        <v>27.9</v>
      </c>
      <c r="X340" t="str">
        <f>IF(H340&lt;&gt;"Sens inverse","&lt;edge from="""&amp;Q340&amp;""" id="""&amp;A340&amp;""" to="""&amp;R340&amp;""" numLanes="""&amp;S340&amp;""" speed="""&amp;T340&amp;""" /&gt;","&lt;edge from="""&amp;R340&amp;""" id="""&amp;A340&amp;""" to="""&amp;Q340&amp;""" numLanes="""&amp;S340&amp;""" speed="""&amp;T340&amp;""" /&gt;")</f>
        <v>&lt;edge from="254" id="278850" to="283" numLanes="1" speed="40" /&gt;</v>
      </c>
      <c r="Y340" t="str">
        <f t="shared" si="7"/>
        <v>&lt;edge from="283" id="1278850" to="254" numLanes="1" speed="40" /&gt;</v>
      </c>
    </row>
    <row r="341" spans="1:25" hidden="1" x14ac:dyDescent="0.25">
      <c r="A341" s="1">
        <v>420060</v>
      </c>
      <c r="B341" s="1" t="s">
        <v>30</v>
      </c>
      <c r="C341" s="1" t="s">
        <v>31</v>
      </c>
      <c r="D341" s="1" t="s">
        <v>26</v>
      </c>
      <c r="E341" s="1" t="s">
        <v>19</v>
      </c>
      <c r="F341" s="1" t="s">
        <v>20</v>
      </c>
      <c r="G341" s="1" t="s">
        <v>28</v>
      </c>
      <c r="H341" s="1" t="s">
        <v>22</v>
      </c>
      <c r="J341" s="1" t="s">
        <v>32</v>
      </c>
      <c r="K341" s="1" t="s">
        <v>33</v>
      </c>
      <c r="L341" s="2">
        <v>0.66</v>
      </c>
      <c r="M341" s="2">
        <v>908324.7</v>
      </c>
      <c r="N341" s="2">
        <v>6246469.7000000002</v>
      </c>
      <c r="O341" s="2">
        <v>908914.2</v>
      </c>
      <c r="P341" s="2">
        <v>6246177.0999999996</v>
      </c>
      <c r="Q341">
        <f>VLOOKUP(M341*100&amp;"_"&amp;N341*100,noeuds!$A$2:$B$295,2,FALSE)</f>
        <v>257</v>
      </c>
      <c r="R341">
        <f>VLOOKUP(O341*100&amp;"_"&amp;P341*100,noeuds!$A$2:$B$295,2,FALSE)</f>
        <v>294</v>
      </c>
      <c r="S341" s="3">
        <v>2</v>
      </c>
      <c r="T341" s="2">
        <v>90</v>
      </c>
      <c r="U341" s="2">
        <v>1.44</v>
      </c>
      <c r="V341" s="2">
        <f>L341/T341*3600</f>
        <v>26.400000000000002</v>
      </c>
      <c r="X341" t="str">
        <f>IF(H341&lt;&gt;"Sens inverse","&lt;edge from="""&amp;Q341&amp;""" id="""&amp;A341&amp;""" to="""&amp;R341&amp;""" numLanes="""&amp;S341&amp;""" speed="""&amp;T341&amp;""" /&gt;","&lt;edge from="""&amp;R341&amp;""" id="""&amp;A341&amp;""" to="""&amp;Q341&amp;""" numLanes="""&amp;S341&amp;""" speed="""&amp;T341&amp;""" /&gt;")</f>
        <v>&lt;edge from="257" id="420060" to="294" numLanes="2" speed="90" /&gt;</v>
      </c>
      <c r="Y341" t="str">
        <f t="shared" si="7"/>
        <v>&lt;edge from="294" id="1420060" to="257" numLanes="2" speed="90" /&gt;</v>
      </c>
    </row>
    <row r="342" spans="1:25" hidden="1" x14ac:dyDescent="0.25">
      <c r="A342" s="1">
        <v>195806</v>
      </c>
      <c r="B342" s="1" t="s">
        <v>30</v>
      </c>
      <c r="C342" s="1" t="s">
        <v>31</v>
      </c>
      <c r="D342" s="1" t="s">
        <v>26</v>
      </c>
      <c r="E342" s="1" t="s">
        <v>19</v>
      </c>
      <c r="F342" s="1" t="s">
        <v>20</v>
      </c>
      <c r="G342" s="1" t="s">
        <v>28</v>
      </c>
      <c r="H342" s="1" t="s">
        <v>22</v>
      </c>
      <c r="J342" s="1" t="s">
        <v>51</v>
      </c>
      <c r="K342" s="1" t="s">
        <v>33</v>
      </c>
      <c r="L342" s="2">
        <v>1.34</v>
      </c>
      <c r="M342" s="2">
        <v>908529.6</v>
      </c>
      <c r="N342" s="2">
        <v>6248257.7000000002</v>
      </c>
      <c r="O342" s="2">
        <v>907634.3</v>
      </c>
      <c r="P342" s="2">
        <v>6247280.2999999998</v>
      </c>
      <c r="Q342">
        <f>VLOOKUP(M342*100&amp;"_"&amp;N342*100,noeuds!$A$2:$B$295,2,FALSE)</f>
        <v>99</v>
      </c>
      <c r="R342">
        <f>VLOOKUP(O342*100&amp;"_"&amp;P342*100,noeuds!$A$2:$B$295,2,FALSE)</f>
        <v>179</v>
      </c>
      <c r="S342" s="2">
        <v>2</v>
      </c>
      <c r="T342" s="2">
        <v>90</v>
      </c>
      <c r="U342" s="2">
        <v>0.83</v>
      </c>
      <c r="V342" s="2">
        <f t="shared" ref="V341:V347" si="8">L342/T342*3600</f>
        <v>53.6</v>
      </c>
      <c r="X342" t="str">
        <f>IF(H342&lt;&gt;"Sens inverse","&lt;edge from="""&amp;Q342&amp;""" id="""&amp;A342&amp;""" to="""&amp;R342&amp;""" numLanes="""&amp;S342&amp;""" speed="""&amp;T342&amp;""" /&gt;","&lt;edge from="""&amp;R342&amp;""" id="""&amp;A342&amp;""" to="""&amp;Q342&amp;""" numLanes="""&amp;S342&amp;""" speed="""&amp;T342&amp;""" /&gt;")</f>
        <v>&lt;edge from="99" id="195806" to="179" numLanes="2" speed="90" /&gt;</v>
      </c>
      <c r="Y342" t="str">
        <f t="shared" si="7"/>
        <v>&lt;edge from="179" id="1195806" to="99" numLanes="2" speed="90" /&gt;</v>
      </c>
    </row>
    <row r="343" spans="1:25" hidden="1" x14ac:dyDescent="0.25">
      <c r="A343" s="1">
        <v>159364</v>
      </c>
      <c r="B343" s="1" t="s">
        <v>27</v>
      </c>
      <c r="C343" s="1" t="s">
        <v>17</v>
      </c>
      <c r="D343" s="1" t="s">
        <v>39</v>
      </c>
      <c r="E343" s="1" t="s">
        <v>19</v>
      </c>
      <c r="F343" s="1" t="s">
        <v>20</v>
      </c>
      <c r="G343" s="1" t="s">
        <v>28</v>
      </c>
      <c r="H343" s="1" t="s">
        <v>22</v>
      </c>
      <c r="K343" s="1" t="s">
        <v>26</v>
      </c>
      <c r="L343" s="2">
        <v>0.13</v>
      </c>
      <c r="M343" s="2">
        <v>894786.4</v>
      </c>
      <c r="N343" s="2">
        <v>6245616.5</v>
      </c>
      <c r="O343" s="2">
        <v>894823.7</v>
      </c>
      <c r="P343" s="2">
        <v>6245488</v>
      </c>
      <c r="Q343">
        <f>VLOOKUP(M343*100&amp;"_"&amp;N343*100,noeuds!$A$2:$B$295,2,FALSE)</f>
        <v>130</v>
      </c>
      <c r="R343">
        <f>VLOOKUP(O343*100&amp;"_"&amp;P343*100,noeuds!$A$2:$B$295,2,FALSE)</f>
        <v>196</v>
      </c>
      <c r="S343" s="2">
        <v>1</v>
      </c>
      <c r="T343" s="2">
        <v>50</v>
      </c>
      <c r="U343" s="2"/>
      <c r="V343" s="2">
        <f t="shared" si="8"/>
        <v>9.36</v>
      </c>
      <c r="X343" t="str">
        <f>IF(H343&lt;&gt;"Sens inverse","&lt;edge from="""&amp;Q343&amp;""" id="""&amp;A343&amp;""" to="""&amp;R343&amp;""" numLanes="""&amp;S343&amp;""" speed="""&amp;T343&amp;""" /&gt;","&lt;edge from="""&amp;R343&amp;""" id="""&amp;A343&amp;""" to="""&amp;Q343&amp;""" numLanes="""&amp;S343&amp;""" speed="""&amp;T343&amp;""" /&gt;")</f>
        <v>&lt;edge from="130" id="159364" to="196" numLanes="1" speed="50" /&gt;</v>
      </c>
      <c r="Y343" t="str">
        <f t="shared" si="7"/>
        <v>&lt;edge from="196" id="1159364" to="130" numLanes="1" speed="50" /&gt;</v>
      </c>
    </row>
    <row r="344" spans="1:25" hidden="1" x14ac:dyDescent="0.25">
      <c r="A344" s="1">
        <v>324682</v>
      </c>
      <c r="B344" s="1" t="s">
        <v>25</v>
      </c>
      <c r="C344" s="1" t="s">
        <v>17</v>
      </c>
      <c r="D344" s="1" t="s">
        <v>18</v>
      </c>
      <c r="E344" s="1" t="s">
        <v>19</v>
      </c>
      <c r="F344" s="1" t="s">
        <v>20</v>
      </c>
      <c r="G344" s="1" t="s">
        <v>21</v>
      </c>
      <c r="H344" s="1" t="s">
        <v>22</v>
      </c>
      <c r="J344" s="1" t="s">
        <v>40</v>
      </c>
      <c r="K344" s="1" t="s">
        <v>24</v>
      </c>
      <c r="L344" s="2">
        <v>0.16</v>
      </c>
      <c r="M344" s="2">
        <v>903111.1</v>
      </c>
      <c r="N344" s="2">
        <v>6245906.4000000004</v>
      </c>
      <c r="O344" s="2">
        <v>902950.2</v>
      </c>
      <c r="P344" s="2">
        <v>6245896.7999999998</v>
      </c>
      <c r="Q344">
        <f>VLOOKUP(M344*100&amp;"_"&amp;N344*100,noeuds!$A$2:$B$295,2,FALSE)</f>
        <v>28</v>
      </c>
      <c r="R344">
        <f>VLOOKUP(O344*100&amp;"_"&amp;P344*100,noeuds!$A$2:$B$295,2,FALSE)</f>
        <v>282</v>
      </c>
      <c r="S344" s="2">
        <v>1</v>
      </c>
      <c r="T344" s="2">
        <v>50</v>
      </c>
      <c r="U344" s="2"/>
      <c r="V344" s="2">
        <f t="shared" si="8"/>
        <v>11.520000000000001</v>
      </c>
      <c r="X344" t="str">
        <f>IF(H344&lt;&gt;"Sens inverse","&lt;edge from="""&amp;Q344&amp;""" id="""&amp;A344&amp;""" to="""&amp;R344&amp;""" numLanes="""&amp;S344&amp;""" speed="""&amp;T344&amp;""" /&gt;","&lt;edge from="""&amp;R344&amp;""" id="""&amp;A344&amp;""" to="""&amp;Q344&amp;""" numLanes="""&amp;S344&amp;""" speed="""&amp;T344&amp;""" /&gt;")</f>
        <v>&lt;edge from="28" id="324682" to="282" numLanes="1" speed="50" /&gt;</v>
      </c>
      <c r="Y344" t="str">
        <f t="shared" si="7"/>
        <v>&lt;edge from="282" id="1324682" to="28" numLanes="1" speed="50" /&gt;</v>
      </c>
    </row>
    <row r="345" spans="1:25" hidden="1" x14ac:dyDescent="0.25">
      <c r="A345" s="1">
        <v>289728</v>
      </c>
      <c r="B345" s="1" t="s">
        <v>25</v>
      </c>
      <c r="C345" s="1" t="s">
        <v>17</v>
      </c>
      <c r="D345" s="1" t="s">
        <v>18</v>
      </c>
      <c r="E345" s="1" t="s">
        <v>19</v>
      </c>
      <c r="F345" s="1" t="s">
        <v>20</v>
      </c>
      <c r="G345" s="1" t="s">
        <v>21</v>
      </c>
      <c r="H345" s="1" t="s">
        <v>22</v>
      </c>
      <c r="J345" s="1" t="s">
        <v>46</v>
      </c>
      <c r="K345" s="1" t="s">
        <v>24</v>
      </c>
      <c r="L345" s="2">
        <v>0.41</v>
      </c>
      <c r="M345" s="2">
        <v>908439.5</v>
      </c>
      <c r="N345" s="2">
        <v>6246752.7999999998</v>
      </c>
      <c r="O345" s="2">
        <v>908814.6</v>
      </c>
      <c r="P345" s="2">
        <v>6246612.7000000002</v>
      </c>
      <c r="Q345">
        <f>VLOOKUP(M345*100&amp;"_"&amp;N345*100,noeuds!$A$2:$B$295,2,FALSE)</f>
        <v>154</v>
      </c>
      <c r="R345">
        <f>VLOOKUP(O345*100&amp;"_"&amp;P345*100,noeuds!$A$2:$B$295,2,FALSE)</f>
        <v>293</v>
      </c>
      <c r="S345" s="2">
        <v>1</v>
      </c>
      <c r="T345" s="2">
        <v>50</v>
      </c>
      <c r="U345" s="2"/>
      <c r="V345" s="2">
        <f t="shared" si="8"/>
        <v>29.519999999999996</v>
      </c>
      <c r="X345" t="str">
        <f>IF(H345&lt;&gt;"Sens inverse","&lt;edge from="""&amp;Q345&amp;""" id="""&amp;A345&amp;""" to="""&amp;R345&amp;""" numLanes="""&amp;S345&amp;""" speed="""&amp;T345&amp;""" /&gt;","&lt;edge from="""&amp;R345&amp;""" id="""&amp;A345&amp;""" to="""&amp;Q345&amp;""" numLanes="""&amp;S345&amp;""" speed="""&amp;T345&amp;""" /&gt;")</f>
        <v>&lt;edge from="154" id="289728" to="293" numLanes="1" speed="50" /&gt;</v>
      </c>
      <c r="Y345" t="str">
        <f t="shared" si="7"/>
        <v>&lt;edge from="293" id="1289728" to="154" numLanes="1" speed="50" /&gt;</v>
      </c>
    </row>
    <row r="346" spans="1:25" x14ac:dyDescent="0.25">
      <c r="A346" s="1">
        <v>649031</v>
      </c>
      <c r="B346" s="1" t="s">
        <v>27</v>
      </c>
      <c r="C346" s="1" t="s">
        <v>17</v>
      </c>
      <c r="D346" s="1" t="s">
        <v>35</v>
      </c>
      <c r="E346" s="1" t="s">
        <v>19</v>
      </c>
      <c r="F346" s="1" t="s">
        <v>20</v>
      </c>
      <c r="G346" s="1" t="s">
        <v>28</v>
      </c>
      <c r="H346" s="1" t="s">
        <v>22</v>
      </c>
      <c r="J346" s="1" t="s">
        <v>36</v>
      </c>
      <c r="K346" s="1" t="s">
        <v>24</v>
      </c>
      <c r="L346" s="2">
        <v>0.62</v>
      </c>
      <c r="M346" s="2">
        <v>902924.3</v>
      </c>
      <c r="N346" s="2">
        <v>6246492.2999999998</v>
      </c>
      <c r="O346" s="2">
        <v>903535.9</v>
      </c>
      <c r="P346" s="2">
        <v>6246418.5999999996</v>
      </c>
      <c r="Q346">
        <f>VLOOKUP(M346*100&amp;"_"&amp;N346*100,noeuds!$A$2:$B$295,2,FALSE)</f>
        <v>211</v>
      </c>
      <c r="R346">
        <f>VLOOKUP(O346*100&amp;"_"&amp;P346*100,noeuds!$A$2:$B$295,2,FALSE)</f>
        <v>63</v>
      </c>
      <c r="S346" s="2">
        <v>1</v>
      </c>
      <c r="T346" s="2">
        <v>50</v>
      </c>
      <c r="U346" s="4">
        <v>0.28000000000000003</v>
      </c>
      <c r="V346" s="2">
        <f t="shared" si="8"/>
        <v>44.64</v>
      </c>
      <c r="X346" t="str">
        <f>IF(H346&lt;&gt;"Sens inverse","&lt;edge from="""&amp;Q346&amp;""" id="""&amp;A346&amp;""" to="""&amp;R346&amp;""" numLanes="""&amp;S346&amp;""" speed="""&amp;T346&amp;""" /&gt;","&lt;edge from="""&amp;R346&amp;""" id="""&amp;A346&amp;""" to="""&amp;Q346&amp;""" numLanes="""&amp;S346&amp;""" speed="""&amp;T346&amp;""" /&gt;")</f>
        <v>&lt;edge from="211" id="649031" to="63" numLanes="1" speed="50" /&gt;</v>
      </c>
      <c r="Y346" t="str">
        <f t="shared" si="7"/>
        <v>&lt;edge from="63" id="1649031" to="211" numLanes="1" speed="50" /&gt;</v>
      </c>
    </row>
    <row r="347" spans="1:25" hidden="1" x14ac:dyDescent="0.25">
      <c r="A347" s="1">
        <v>755214</v>
      </c>
      <c r="B347" s="1" t="s">
        <v>27</v>
      </c>
      <c r="C347" s="1" t="s">
        <v>17</v>
      </c>
      <c r="D347" s="1" t="s">
        <v>18</v>
      </c>
      <c r="E347" s="1" t="s">
        <v>19</v>
      </c>
      <c r="F347" s="1" t="s">
        <v>20</v>
      </c>
      <c r="G347" s="1" t="s">
        <v>28</v>
      </c>
      <c r="H347" s="1" t="s">
        <v>29</v>
      </c>
      <c r="J347" s="1" t="s">
        <v>34</v>
      </c>
      <c r="K347" s="1" t="s">
        <v>24</v>
      </c>
      <c r="L347" s="2">
        <v>0.09</v>
      </c>
      <c r="M347" s="2">
        <v>908827</v>
      </c>
      <c r="N347" s="2">
        <v>6248550.7999999998</v>
      </c>
      <c r="O347" s="2">
        <v>908754</v>
      </c>
      <c r="P347" s="2">
        <v>6248494.5</v>
      </c>
      <c r="Q347">
        <f>VLOOKUP(M347*100&amp;"_"&amp;N347*100,noeuds!$A$2:$B$295,2,FALSE)</f>
        <v>256</v>
      </c>
      <c r="R347">
        <f>VLOOKUP(O347*100&amp;"_"&amp;P347*100,noeuds!$A$2:$B$295,2,FALSE)</f>
        <v>26</v>
      </c>
      <c r="S347" s="2">
        <v>1</v>
      </c>
      <c r="T347" s="2">
        <v>50</v>
      </c>
      <c r="U347" s="2"/>
      <c r="V347" s="2">
        <f t="shared" si="8"/>
        <v>6.4799999999999995</v>
      </c>
      <c r="X347" t="str">
        <f>IF(H347&lt;&gt;"Sens inverse","&lt;edge from="""&amp;Q347&amp;""" id="""&amp;A347&amp;""" to="""&amp;R347&amp;""" numLanes="""&amp;S347&amp;""" speed="""&amp;T347&amp;""" /&gt;","&lt;edge from="""&amp;R347&amp;""" id="""&amp;A347&amp;""" to="""&amp;Q347&amp;""" numLanes="""&amp;S347&amp;""" speed="""&amp;T347&amp;""" /&gt;")</f>
        <v>&lt;edge from="256" id="755214" to="26" numLanes="1" speed="50" /&gt;</v>
      </c>
      <c r="Y347" t="str">
        <f t="shared" si="7"/>
        <v/>
      </c>
    </row>
    <row r="348" spans="1:25" hidden="1" x14ac:dyDescent="0.25">
      <c r="A348" s="1">
        <v>363018</v>
      </c>
      <c r="B348" s="1" t="s">
        <v>30</v>
      </c>
      <c r="C348" s="1" t="s">
        <v>31</v>
      </c>
      <c r="D348" s="1" t="s">
        <v>26</v>
      </c>
      <c r="E348" s="1" t="s">
        <v>19</v>
      </c>
      <c r="F348" s="1" t="s">
        <v>49</v>
      </c>
      <c r="G348" s="1" t="s">
        <v>28</v>
      </c>
      <c r="H348" s="1" t="s">
        <v>22</v>
      </c>
      <c r="J348" s="1" t="s">
        <v>51</v>
      </c>
      <c r="K348" s="1" t="s">
        <v>33</v>
      </c>
      <c r="L348" s="2">
        <v>0.66</v>
      </c>
      <c r="M348" s="2">
        <v>909048.8</v>
      </c>
      <c r="N348" s="2">
        <v>6248666</v>
      </c>
      <c r="O348" s="2">
        <v>908529.6</v>
      </c>
      <c r="P348" s="2">
        <v>6248257.7000000002</v>
      </c>
      <c r="Q348">
        <f>VLOOKUP(M348*100&amp;"_"&amp;N348*100,noeuds!$A$2:$B$295,2,FALSE)</f>
        <v>57</v>
      </c>
      <c r="R348">
        <f>VLOOKUP(O348*100&amp;"_"&amp;P348*100,noeuds!$A$2:$B$295,2,FALSE)</f>
        <v>99</v>
      </c>
      <c r="S348" s="2">
        <v>2</v>
      </c>
      <c r="T348" s="3">
        <v>90</v>
      </c>
      <c r="U348" s="3">
        <v>0.83</v>
      </c>
      <c r="V348" s="2">
        <f>L348/T348*3600</f>
        <v>26.400000000000002</v>
      </c>
      <c r="X348" t="str">
        <f>IF(H348&lt;&gt;"Sens inverse","&lt;edge from="""&amp;Q348&amp;""" id="""&amp;A348&amp;""" to="""&amp;R348&amp;""" numLanes="""&amp;S348&amp;""" speed="""&amp;T348&amp;""" /&gt;","&lt;edge from="""&amp;R348&amp;""" id="""&amp;A348&amp;""" to="""&amp;Q348&amp;""" numLanes="""&amp;S348&amp;""" speed="""&amp;T348&amp;""" /&gt;")</f>
        <v>&lt;edge from="57" id="363018" to="99" numLanes="2" speed="90" /&gt;</v>
      </c>
      <c r="Y348" t="str">
        <f t="shared" si="7"/>
        <v>&lt;edge from="99" id="1363018" to="57" numLanes="2" speed="90" /&gt;</v>
      </c>
    </row>
    <row r="349" spans="1:25" hidden="1" x14ac:dyDescent="0.25">
      <c r="A349" s="1">
        <v>129897</v>
      </c>
      <c r="B349" s="1" t="s">
        <v>16</v>
      </c>
      <c r="C349" s="1" t="s">
        <v>17</v>
      </c>
      <c r="D349" s="1" t="s">
        <v>18</v>
      </c>
      <c r="E349" s="1" t="s">
        <v>19</v>
      </c>
      <c r="F349" s="1" t="s">
        <v>20</v>
      </c>
      <c r="G349" s="1" t="s">
        <v>21</v>
      </c>
      <c r="H349" s="1" t="s">
        <v>22</v>
      </c>
      <c r="J349" s="1" t="s">
        <v>41</v>
      </c>
      <c r="K349" s="1" t="s">
        <v>24</v>
      </c>
      <c r="L349" s="2">
        <v>0.65</v>
      </c>
      <c r="M349" s="2">
        <v>906655.2</v>
      </c>
      <c r="N349" s="2">
        <v>6248848.5999999996</v>
      </c>
      <c r="O349" s="2">
        <v>907164</v>
      </c>
      <c r="P349" s="2">
        <v>6248722.5999999996</v>
      </c>
      <c r="Q349">
        <f>VLOOKUP(M349*100&amp;"_"&amp;N349*100,noeuds!$A$2:$B$295,2,FALSE)</f>
        <v>93</v>
      </c>
      <c r="R349">
        <f>VLOOKUP(O349*100&amp;"_"&amp;P349*100,noeuds!$A$2:$B$295,2,FALSE)</f>
        <v>64</v>
      </c>
      <c r="S349" s="2">
        <v>1</v>
      </c>
      <c r="T349" s="2">
        <v>40</v>
      </c>
      <c r="U349" s="2"/>
      <c r="V349" s="2">
        <f t="shared" ref="V349" si="9">L349/T349*3600</f>
        <v>58.5</v>
      </c>
      <c r="X349" t="str">
        <f>IF(H349&lt;&gt;"Sens inverse","&lt;edge from="""&amp;Q349&amp;""" id="""&amp;A349&amp;""" to="""&amp;R349&amp;""" numLanes="""&amp;S349&amp;""" speed="""&amp;T349&amp;""" /&gt;","&lt;edge from="""&amp;R349&amp;""" id="""&amp;A349&amp;""" to="""&amp;Q349&amp;""" numLanes="""&amp;S349&amp;""" speed="""&amp;T349&amp;""" /&gt;")</f>
        <v>&lt;edge from="93" id="129897" to="64" numLanes="1" speed="40" /&gt;</v>
      </c>
      <c r="Y349" t="str">
        <f t="shared" si="7"/>
        <v>&lt;edge from="64" id="1129897" to="93" numLanes="1" speed="40" /&gt;</v>
      </c>
    </row>
    <row r="350" spans="1:25" hidden="1" x14ac:dyDescent="0.25">
      <c r="A350" s="1">
        <v>347750</v>
      </c>
      <c r="B350" s="1" t="s">
        <v>30</v>
      </c>
      <c r="C350" s="1" t="s">
        <v>31</v>
      </c>
      <c r="D350" s="1" t="s">
        <v>26</v>
      </c>
      <c r="E350" s="1" t="s">
        <v>19</v>
      </c>
      <c r="F350" s="1" t="s">
        <v>49</v>
      </c>
      <c r="G350" s="1" t="s">
        <v>28</v>
      </c>
      <c r="H350" s="1" t="s">
        <v>22</v>
      </c>
      <c r="J350" s="1" t="s">
        <v>51</v>
      </c>
      <c r="K350" s="1" t="s">
        <v>33</v>
      </c>
      <c r="L350" s="2">
        <v>0.13</v>
      </c>
      <c r="M350" s="2">
        <v>909144.8</v>
      </c>
      <c r="N350" s="2">
        <v>6248754.7999999998</v>
      </c>
      <c r="O350" s="2">
        <v>909048.8</v>
      </c>
      <c r="P350" s="2">
        <v>6248666</v>
      </c>
      <c r="Q350">
        <f>VLOOKUP(M350*100&amp;"_"&amp;N350*100,noeuds!$A$2:$B$295,2,FALSE)</f>
        <v>195</v>
      </c>
      <c r="R350">
        <f>VLOOKUP(O350*100&amp;"_"&amp;P350*100,noeuds!$A$2:$B$295,2,FALSE)</f>
        <v>57</v>
      </c>
      <c r="S350" s="2">
        <v>2</v>
      </c>
      <c r="T350" s="3">
        <v>90</v>
      </c>
      <c r="U350" s="3">
        <v>0.83</v>
      </c>
      <c r="V350" s="2">
        <f>L350/T350*3600</f>
        <v>5.2</v>
      </c>
      <c r="X350" t="str">
        <f>IF(H350&lt;&gt;"Sens inverse","&lt;edge from="""&amp;Q350&amp;""" id="""&amp;A350&amp;""" to="""&amp;R350&amp;""" numLanes="""&amp;S350&amp;""" speed="""&amp;T350&amp;""" /&gt;","&lt;edge from="""&amp;R350&amp;""" id="""&amp;A350&amp;""" to="""&amp;Q350&amp;""" numLanes="""&amp;S350&amp;""" speed="""&amp;T350&amp;""" /&gt;")</f>
        <v>&lt;edge from="195" id="347750" to="57" numLanes="2" speed="90" /&gt;</v>
      </c>
      <c r="Y350" t="str">
        <f t="shared" si="7"/>
        <v>&lt;edge from="57" id="1347750" to="195" numLanes="2" speed="90" /&gt;</v>
      </c>
    </row>
    <row r="351" spans="1:25" hidden="1" x14ac:dyDescent="0.25">
      <c r="A351" s="1">
        <v>154335</v>
      </c>
      <c r="B351" s="1" t="s">
        <v>16</v>
      </c>
      <c r="C351" s="1" t="s">
        <v>17</v>
      </c>
      <c r="D351" s="1" t="s">
        <v>18</v>
      </c>
      <c r="E351" s="1" t="s">
        <v>19</v>
      </c>
      <c r="F351" s="1" t="s">
        <v>20</v>
      </c>
      <c r="G351" s="1" t="s">
        <v>21</v>
      </c>
      <c r="H351" s="1" t="s">
        <v>22</v>
      </c>
      <c r="K351" s="1" t="s">
        <v>26</v>
      </c>
      <c r="L351" s="2">
        <v>0.34</v>
      </c>
      <c r="M351" s="2">
        <v>904914.2</v>
      </c>
      <c r="N351" s="2">
        <v>6246090</v>
      </c>
      <c r="O351" s="2">
        <v>904580.5</v>
      </c>
      <c r="P351" s="2">
        <v>6246049.0999999996</v>
      </c>
      <c r="Q351">
        <f>VLOOKUP(M351*100&amp;"_"&amp;N351*100,noeuds!$A$2:$B$295,2,FALSE)</f>
        <v>49</v>
      </c>
      <c r="R351">
        <f>VLOOKUP(O351*100&amp;"_"&amp;P351*100,noeuds!$A$2:$B$295,2,FALSE)</f>
        <v>269</v>
      </c>
      <c r="S351" s="2">
        <v>1</v>
      </c>
      <c r="T351" s="2">
        <v>40</v>
      </c>
      <c r="U351" s="2"/>
      <c r="V351" s="2">
        <f t="shared" ref="V351:V356" si="10">L351/T351*3600</f>
        <v>30.6</v>
      </c>
      <c r="X351" t="str">
        <f>IF(H351&lt;&gt;"Sens inverse","&lt;edge from="""&amp;Q351&amp;""" id="""&amp;A351&amp;""" to="""&amp;R351&amp;""" numLanes="""&amp;S351&amp;""" speed="""&amp;T351&amp;""" /&gt;","&lt;edge from="""&amp;R351&amp;""" id="""&amp;A351&amp;""" to="""&amp;Q351&amp;""" numLanes="""&amp;S351&amp;""" speed="""&amp;T351&amp;""" /&gt;")</f>
        <v>&lt;edge from="49" id="154335" to="269" numLanes="1" speed="40" /&gt;</v>
      </c>
      <c r="Y351" t="str">
        <f t="shared" si="7"/>
        <v>&lt;edge from="269" id="1154335" to="49" numLanes="1" speed="40" /&gt;</v>
      </c>
    </row>
    <row r="352" spans="1:25" hidden="1" x14ac:dyDescent="0.25">
      <c r="A352" s="1">
        <v>275127</v>
      </c>
      <c r="B352" s="1" t="s">
        <v>27</v>
      </c>
      <c r="C352" s="1" t="s">
        <v>17</v>
      </c>
      <c r="D352" s="1" t="s">
        <v>18</v>
      </c>
      <c r="E352" s="1" t="s">
        <v>19</v>
      </c>
      <c r="F352" s="1" t="s">
        <v>20</v>
      </c>
      <c r="G352" s="1" t="s">
        <v>28</v>
      </c>
      <c r="H352" s="1" t="s">
        <v>29</v>
      </c>
      <c r="K352" s="1" t="s">
        <v>26</v>
      </c>
      <c r="L352" s="2">
        <v>0.04</v>
      </c>
      <c r="M352" s="2">
        <v>894823.9</v>
      </c>
      <c r="N352" s="2">
        <v>6245600.5999999996</v>
      </c>
      <c r="O352" s="2">
        <v>894854.7</v>
      </c>
      <c r="P352" s="2">
        <v>6245618.0999999996</v>
      </c>
      <c r="Q352">
        <f>VLOOKUP(M352*100&amp;"_"&amp;N352*100,noeuds!$A$2:$B$295,2,FALSE)</f>
        <v>47</v>
      </c>
      <c r="R352">
        <f>VLOOKUP(O352*100&amp;"_"&amp;P352*100,noeuds!$A$2:$B$295,2,FALSE)</f>
        <v>46</v>
      </c>
      <c r="S352" s="2">
        <v>1</v>
      </c>
      <c r="T352" s="2">
        <v>50</v>
      </c>
      <c r="U352" s="2"/>
      <c r="V352" s="2">
        <f t="shared" si="10"/>
        <v>2.8800000000000003</v>
      </c>
      <c r="X352" t="str">
        <f>IF(H352&lt;&gt;"Sens inverse","&lt;edge from="""&amp;Q352&amp;""" id="""&amp;A352&amp;""" to="""&amp;R352&amp;""" numLanes="""&amp;S352&amp;""" speed="""&amp;T352&amp;""" /&gt;","&lt;edge from="""&amp;R352&amp;""" id="""&amp;A352&amp;""" to="""&amp;Q352&amp;""" numLanes="""&amp;S352&amp;""" speed="""&amp;T352&amp;""" /&gt;")</f>
        <v>&lt;edge from="47" id="275127" to="46" numLanes="1" speed="50" /&gt;</v>
      </c>
      <c r="Y352" t="str">
        <f t="shared" si="7"/>
        <v/>
      </c>
    </row>
    <row r="353" spans="1:25" hidden="1" x14ac:dyDescent="0.25">
      <c r="A353" s="1">
        <v>589122</v>
      </c>
      <c r="B353" s="1" t="s">
        <v>30</v>
      </c>
      <c r="C353" s="1" t="s">
        <v>17</v>
      </c>
      <c r="D353" s="1" t="s">
        <v>18</v>
      </c>
      <c r="E353" s="1" t="s">
        <v>19</v>
      </c>
      <c r="F353" s="1" t="s">
        <v>49</v>
      </c>
      <c r="G353" s="1" t="s">
        <v>28</v>
      </c>
      <c r="H353" s="1" t="s">
        <v>38</v>
      </c>
      <c r="K353" s="1" t="s">
        <v>26</v>
      </c>
      <c r="L353" s="2">
        <v>0.2</v>
      </c>
      <c r="M353" s="2">
        <v>894542.1</v>
      </c>
      <c r="N353" s="2">
        <v>6245566.2999999998</v>
      </c>
      <c r="O353" s="2">
        <v>894346.9</v>
      </c>
      <c r="P353" s="2">
        <v>6245532.2000000002</v>
      </c>
      <c r="Q353">
        <f>VLOOKUP(M353*100&amp;"_"&amp;N353*100,noeuds!$A$2:$B$295,2,FALSE)</f>
        <v>144</v>
      </c>
      <c r="R353">
        <f>VLOOKUP(O353*100&amp;"_"&amp;P353*100,noeuds!$A$2:$B$295,2,FALSE)</f>
        <v>113</v>
      </c>
      <c r="S353" s="2">
        <v>2</v>
      </c>
      <c r="T353" s="2">
        <v>90</v>
      </c>
      <c r="U353" s="2"/>
      <c r="V353" s="2">
        <f t="shared" si="10"/>
        <v>8</v>
      </c>
      <c r="X353" t="str">
        <f>IF(H353&lt;&gt;"Sens inverse","&lt;edge from="""&amp;Q353&amp;""" id="""&amp;A353&amp;""" to="""&amp;R353&amp;""" numLanes="""&amp;S353&amp;""" speed="""&amp;T353&amp;""" /&gt;","&lt;edge from="""&amp;R353&amp;""" id="""&amp;A353&amp;""" to="""&amp;Q353&amp;""" numLanes="""&amp;S353&amp;""" speed="""&amp;T353&amp;""" /&gt;")</f>
        <v>&lt;edge from="113" id="589122" to="144" numLanes="2" speed="90" /&gt;</v>
      </c>
      <c r="Y353" t="str">
        <f t="shared" si="7"/>
        <v/>
      </c>
    </row>
    <row r="354" spans="1:25" x14ac:dyDescent="0.25">
      <c r="A354" s="1">
        <v>380347</v>
      </c>
      <c r="B354" s="1" t="s">
        <v>25</v>
      </c>
      <c r="C354" s="1" t="s">
        <v>17</v>
      </c>
      <c r="D354" s="1" t="s">
        <v>35</v>
      </c>
      <c r="E354" s="1" t="s">
        <v>19</v>
      </c>
      <c r="F354" s="1" t="s">
        <v>20</v>
      </c>
      <c r="G354" s="1" t="s">
        <v>21</v>
      </c>
      <c r="H354" s="1" t="s">
        <v>22</v>
      </c>
      <c r="J354" s="1" t="s">
        <v>36</v>
      </c>
      <c r="K354" s="1" t="s">
        <v>24</v>
      </c>
      <c r="L354" s="2">
        <v>0.08</v>
      </c>
      <c r="M354" s="2">
        <v>898254.6</v>
      </c>
      <c r="N354" s="2">
        <v>6246592.5999999996</v>
      </c>
      <c r="O354" s="2">
        <v>898329</v>
      </c>
      <c r="P354" s="2">
        <v>6246608.2999999998</v>
      </c>
      <c r="Q354">
        <f>VLOOKUP(M354*100&amp;"_"&amp;N354*100,noeuds!$A$2:$B$295,2,FALSE)</f>
        <v>258</v>
      </c>
      <c r="R354">
        <f>VLOOKUP(O354*100&amp;"_"&amp;P354*100,noeuds!$A$2:$B$295,2,FALSE)</f>
        <v>124</v>
      </c>
      <c r="S354" s="2">
        <v>1</v>
      </c>
      <c r="T354" s="2">
        <v>50</v>
      </c>
      <c r="U354" s="4">
        <v>0.28000000000000003</v>
      </c>
      <c r="V354" s="2">
        <f t="shared" si="10"/>
        <v>5.7600000000000007</v>
      </c>
      <c r="X354" t="str">
        <f>IF(H354&lt;&gt;"Sens inverse","&lt;edge from="""&amp;Q354&amp;""" id="""&amp;A354&amp;""" to="""&amp;R354&amp;""" numLanes="""&amp;S354&amp;""" speed="""&amp;T354&amp;""" /&gt;","&lt;edge from="""&amp;R354&amp;""" id="""&amp;A354&amp;""" to="""&amp;Q354&amp;""" numLanes="""&amp;S354&amp;""" speed="""&amp;T354&amp;""" /&gt;")</f>
        <v>&lt;edge from="258" id="380347" to="124" numLanes="1" speed="50" /&gt;</v>
      </c>
      <c r="Y354" t="str">
        <f t="shared" si="7"/>
        <v>&lt;edge from="124" id="1380347" to="258" numLanes="1" speed="50" /&gt;</v>
      </c>
    </row>
    <row r="355" spans="1:25" hidden="1" x14ac:dyDescent="0.25">
      <c r="A355" s="1">
        <v>501856</v>
      </c>
      <c r="B355" s="1" t="s">
        <v>25</v>
      </c>
      <c r="C355" s="1" t="s">
        <v>17</v>
      </c>
      <c r="D355" s="1" t="s">
        <v>18</v>
      </c>
      <c r="E355" s="1" t="s">
        <v>19</v>
      </c>
      <c r="F355" s="1" t="s">
        <v>20</v>
      </c>
      <c r="G355" s="1" t="s">
        <v>21</v>
      </c>
      <c r="H355" s="1" t="s">
        <v>22</v>
      </c>
      <c r="K355" s="1" t="s">
        <v>26</v>
      </c>
      <c r="L355" s="2">
        <v>0.38</v>
      </c>
      <c r="M355" s="2">
        <v>897824.1</v>
      </c>
      <c r="N355" s="2">
        <v>6246390.7999999998</v>
      </c>
      <c r="O355" s="2">
        <v>897446.2</v>
      </c>
      <c r="P355" s="2">
        <v>6246334.7999999998</v>
      </c>
      <c r="Q355">
        <f>VLOOKUP(M355*100&amp;"_"&amp;N355*100,noeuds!$A$2:$B$295,2,FALSE)</f>
        <v>88</v>
      </c>
      <c r="R355">
        <f>VLOOKUP(O355*100&amp;"_"&amp;P355*100,noeuds!$A$2:$B$295,2,FALSE)</f>
        <v>288</v>
      </c>
      <c r="S355" s="2">
        <v>1</v>
      </c>
      <c r="T355" s="2">
        <v>50</v>
      </c>
      <c r="U355" s="2"/>
      <c r="V355" s="2">
        <f t="shared" si="10"/>
        <v>27.36</v>
      </c>
      <c r="X355" t="str">
        <f>IF(H355&lt;&gt;"Sens inverse","&lt;edge from="""&amp;Q355&amp;""" id="""&amp;A355&amp;""" to="""&amp;R355&amp;""" numLanes="""&amp;S355&amp;""" speed="""&amp;T355&amp;""" /&gt;","&lt;edge from="""&amp;R355&amp;""" id="""&amp;A355&amp;""" to="""&amp;Q355&amp;""" numLanes="""&amp;S355&amp;""" speed="""&amp;T355&amp;""" /&gt;")</f>
        <v>&lt;edge from="88" id="501856" to="288" numLanes="1" speed="50" /&gt;</v>
      </c>
      <c r="Y355" t="str">
        <f t="shared" si="7"/>
        <v>&lt;edge from="288" id="1501856" to="88" numLanes="1" speed="50" /&gt;</v>
      </c>
    </row>
    <row r="356" spans="1:25" hidden="1" x14ac:dyDescent="0.25">
      <c r="A356" s="1">
        <v>614761</v>
      </c>
      <c r="B356" s="1" t="s">
        <v>27</v>
      </c>
      <c r="C356" s="1" t="s">
        <v>31</v>
      </c>
      <c r="D356" s="1" t="s">
        <v>26</v>
      </c>
      <c r="E356" s="1" t="s">
        <v>19</v>
      </c>
      <c r="F356" s="1" t="s">
        <v>20</v>
      </c>
      <c r="G356" s="1" t="s">
        <v>28</v>
      </c>
      <c r="H356" s="1" t="s">
        <v>22</v>
      </c>
      <c r="J356" s="1" t="s">
        <v>44</v>
      </c>
      <c r="K356" s="1" t="s">
        <v>24</v>
      </c>
      <c r="L356" s="2">
        <v>0.34</v>
      </c>
      <c r="M356" s="2">
        <v>901583.8</v>
      </c>
      <c r="N356" s="2">
        <v>6247040.5999999996</v>
      </c>
      <c r="O356" s="2">
        <v>901801.1</v>
      </c>
      <c r="P356" s="2">
        <v>6246785.7000000002</v>
      </c>
      <c r="Q356">
        <f>VLOOKUP(M356*100&amp;"_"&amp;N356*100,noeuds!$A$2:$B$295,2,FALSE)</f>
        <v>161</v>
      </c>
      <c r="R356">
        <f>VLOOKUP(O356*100&amp;"_"&amp;P356*100,noeuds!$A$2:$B$295,2,FALSE)</f>
        <v>73</v>
      </c>
      <c r="S356" s="2">
        <v>2</v>
      </c>
      <c r="T356" s="2">
        <v>50</v>
      </c>
      <c r="U356" s="2"/>
      <c r="V356" s="2">
        <f t="shared" si="10"/>
        <v>24.48</v>
      </c>
      <c r="X356" t="str">
        <f>IF(H356&lt;&gt;"Sens inverse","&lt;edge from="""&amp;Q356&amp;""" id="""&amp;A356&amp;""" to="""&amp;R356&amp;""" numLanes="""&amp;S356&amp;""" speed="""&amp;T356&amp;""" /&gt;","&lt;edge from="""&amp;R356&amp;""" id="""&amp;A356&amp;""" to="""&amp;Q356&amp;""" numLanes="""&amp;S356&amp;""" speed="""&amp;T356&amp;""" /&gt;")</f>
        <v>&lt;edge from="161" id="614761" to="73" numLanes="2" speed="50" /&gt;</v>
      </c>
      <c r="Y356" t="str">
        <f t="shared" si="7"/>
        <v>&lt;edge from="73" id="1614761" to="161" numLanes="2" speed="50" /&gt;</v>
      </c>
    </row>
    <row r="357" spans="1:25" hidden="1" x14ac:dyDescent="0.25">
      <c r="A357" s="1">
        <v>425117</v>
      </c>
      <c r="B357" s="1" t="s">
        <v>30</v>
      </c>
      <c r="C357" s="1" t="s">
        <v>31</v>
      </c>
      <c r="D357" s="1" t="s">
        <v>26</v>
      </c>
      <c r="E357" s="1" t="s">
        <v>19</v>
      </c>
      <c r="F357" s="1" t="s">
        <v>49</v>
      </c>
      <c r="G357" s="1" t="s">
        <v>28</v>
      </c>
      <c r="H357" s="1" t="s">
        <v>22</v>
      </c>
      <c r="J357" s="1" t="s">
        <v>51</v>
      </c>
      <c r="K357" s="1" t="s">
        <v>33</v>
      </c>
      <c r="L357" s="2">
        <v>2.16</v>
      </c>
      <c r="M357" s="2">
        <v>910559</v>
      </c>
      <c r="N357" s="2">
        <v>6250383.2000000002</v>
      </c>
      <c r="O357" s="2">
        <v>909144.8</v>
      </c>
      <c r="P357" s="2">
        <v>6248754.7999999998</v>
      </c>
      <c r="Q357">
        <f>VLOOKUP(M357*100&amp;"_"&amp;N357*100,noeuds!$A$2:$B$295,2,FALSE)</f>
        <v>255</v>
      </c>
      <c r="R357">
        <f>VLOOKUP(O357*100&amp;"_"&amp;P357*100,noeuds!$A$2:$B$295,2,FALSE)</f>
        <v>195</v>
      </c>
      <c r="S357" s="2">
        <v>2</v>
      </c>
      <c r="T357" s="3">
        <v>90</v>
      </c>
      <c r="U357" s="3">
        <v>0.83</v>
      </c>
      <c r="V357" s="2">
        <f>L357/T357*3600</f>
        <v>86.4</v>
      </c>
      <c r="X357" t="str">
        <f>IF(H357&lt;&gt;"Sens inverse","&lt;edge from="""&amp;Q357&amp;""" id="""&amp;A357&amp;""" to="""&amp;R357&amp;""" numLanes="""&amp;S357&amp;""" speed="""&amp;T357&amp;""" /&gt;","&lt;edge from="""&amp;R357&amp;""" id="""&amp;A357&amp;""" to="""&amp;Q357&amp;""" numLanes="""&amp;S357&amp;""" speed="""&amp;T357&amp;""" /&gt;")</f>
        <v>&lt;edge from="255" id="425117" to="195" numLanes="2" speed="90" /&gt;</v>
      </c>
      <c r="Y357" t="str">
        <f t="shared" si="7"/>
        <v>&lt;edge from="195" id="1425117" to="255" numLanes="2" speed="90" /&gt;</v>
      </c>
    </row>
    <row r="358" spans="1:25" hidden="1" x14ac:dyDescent="0.25">
      <c r="A358" s="1">
        <v>456326</v>
      </c>
      <c r="B358" s="1" t="s">
        <v>27</v>
      </c>
      <c r="C358" s="1" t="s">
        <v>17</v>
      </c>
      <c r="D358" s="1" t="s">
        <v>18</v>
      </c>
      <c r="E358" s="1" t="s">
        <v>19</v>
      </c>
      <c r="F358" s="1" t="s">
        <v>20</v>
      </c>
      <c r="G358" s="1" t="s">
        <v>28</v>
      </c>
      <c r="H358" s="1" t="s">
        <v>29</v>
      </c>
      <c r="K358" s="1" t="s">
        <v>26</v>
      </c>
      <c r="L358" s="2">
        <v>0.27</v>
      </c>
      <c r="M358" s="2">
        <v>903881.9</v>
      </c>
      <c r="N358" s="2">
        <v>6246219.2000000002</v>
      </c>
      <c r="O358" s="2">
        <v>904140.5</v>
      </c>
      <c r="P358" s="2">
        <v>6246136.5999999996</v>
      </c>
      <c r="Q358">
        <f>VLOOKUP(M358*100&amp;"_"&amp;N358*100,noeuds!$A$2:$B$295,2,FALSE)</f>
        <v>181</v>
      </c>
      <c r="R358">
        <f>VLOOKUP(O358*100&amp;"_"&amp;P358*100,noeuds!$A$2:$B$295,2,FALSE)</f>
        <v>135</v>
      </c>
      <c r="S358" s="2">
        <v>1</v>
      </c>
      <c r="T358" s="2">
        <v>50</v>
      </c>
      <c r="U358" s="2"/>
      <c r="V358" s="2">
        <f t="shared" ref="V358:V360" si="11">L358/T358*3600</f>
        <v>19.440000000000001</v>
      </c>
      <c r="X358" t="str">
        <f t="shared" ref="X323:X359" si="12">IF(H358&lt;&gt;"Sens inverse","&lt;edge from="""&amp;Q358&amp;""" id="""&amp;A358&amp;""" to="""&amp;R358&amp;""" numLanes="""&amp;S358&amp;""" speed="""&amp;T358&amp;""" /&gt;","&lt;edge from="""&amp;R358&amp;""" id="""&amp;A358&amp;""" to="""&amp;Q358&amp;""" numLanes="""&amp;S358&amp;""" speed="""&amp;T358&amp;""" /&gt;")</f>
        <v>&lt;edge from="181" id="456326" to="135" numLanes="1" speed="50" /&gt;</v>
      </c>
      <c r="Y358" t="str">
        <f t="shared" si="7"/>
        <v/>
      </c>
    </row>
    <row r="359" spans="1:25" hidden="1" x14ac:dyDescent="0.25">
      <c r="A359" s="1">
        <v>656337</v>
      </c>
      <c r="B359" s="1" t="s">
        <v>16</v>
      </c>
      <c r="C359" s="1" t="s">
        <v>17</v>
      </c>
      <c r="D359" s="1" t="s">
        <v>18</v>
      </c>
      <c r="E359" s="1" t="s">
        <v>19</v>
      </c>
      <c r="F359" s="1" t="s">
        <v>20</v>
      </c>
      <c r="G359" s="1" t="s">
        <v>21</v>
      </c>
      <c r="H359" s="1" t="s">
        <v>22</v>
      </c>
      <c r="J359" s="1" t="s">
        <v>23</v>
      </c>
      <c r="K359" s="1" t="s">
        <v>24</v>
      </c>
      <c r="L359" s="2">
        <v>0.03</v>
      </c>
      <c r="M359" s="2">
        <v>901493.2</v>
      </c>
      <c r="N359" s="2">
        <v>6247186.7000000002</v>
      </c>
      <c r="O359" s="2">
        <v>901468.7</v>
      </c>
      <c r="P359" s="2">
        <v>6247171.0999999996</v>
      </c>
      <c r="Q359">
        <f>VLOOKUP(M359*100&amp;"_"&amp;N359*100,noeuds!$A$2:$B$295,2,FALSE)</f>
        <v>260</v>
      </c>
      <c r="R359">
        <f>VLOOKUP(O359*100&amp;"_"&amp;P359*100,noeuds!$A$2:$B$295,2,FALSE)</f>
        <v>271</v>
      </c>
      <c r="S359" s="2">
        <v>1</v>
      </c>
      <c r="T359" s="2">
        <v>40</v>
      </c>
      <c r="U359" s="2"/>
      <c r="V359" s="2">
        <f t="shared" si="11"/>
        <v>2.7</v>
      </c>
      <c r="X359" t="str">
        <f t="shared" si="12"/>
        <v>&lt;edge from="260" id="656337" to="271" numLanes="1" speed="40" /&gt;</v>
      </c>
      <c r="Y359" t="str">
        <f t="shared" si="7"/>
        <v>&lt;edge from="271" id="1656337" to="260" numLanes="1" speed="40" /&gt;</v>
      </c>
    </row>
    <row r="360" spans="1:25" x14ac:dyDescent="0.25">
      <c r="V360" s="2"/>
      <c r="X360" t="s">
        <v>71</v>
      </c>
    </row>
  </sheetData>
  <autoFilter ref="A1:X359" xr:uid="{00000000-0009-0000-0000-000000000000}">
    <filterColumn colId="9">
      <filters>
        <filter val="D2"/>
      </filters>
    </filterColumn>
    <sortState xmlns:xlrd2="http://schemas.microsoft.com/office/spreadsheetml/2017/richdata2" ref="A9:X341">
      <sortCondition ref="M1:M35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>
      <selection activeCell="C8" sqref="C8"/>
    </sheetView>
  </sheetViews>
  <sheetFormatPr baseColWidth="10" defaultRowHeight="15" x14ac:dyDescent="0.25"/>
  <cols>
    <col min="1" max="1" width="24.5703125" customWidth="1"/>
    <col min="2" max="2" width="19.28515625" customWidth="1"/>
    <col min="3" max="3" width="37.28515625" customWidth="1"/>
  </cols>
  <sheetData>
    <row r="1" spans="1:4" x14ac:dyDescent="0.25">
      <c r="A1" t="s">
        <v>3</v>
      </c>
      <c r="B1" t="s">
        <v>7</v>
      </c>
      <c r="C1" t="s">
        <v>63</v>
      </c>
      <c r="D1" t="s">
        <v>69</v>
      </c>
    </row>
    <row r="2" spans="1:4" x14ac:dyDescent="0.25">
      <c r="A2" t="s">
        <v>18</v>
      </c>
      <c r="B2" t="s">
        <v>22</v>
      </c>
      <c r="C2" t="str">
        <f>A2&amp;"_"&amp;B2</f>
        <v>1 voie ou 2 voies ├®troites_Double sens</v>
      </c>
      <c r="D2">
        <v>1</v>
      </c>
    </row>
    <row r="3" spans="1:4" x14ac:dyDescent="0.25">
      <c r="A3" t="s">
        <v>18</v>
      </c>
      <c r="B3" t="s">
        <v>29</v>
      </c>
      <c r="C3" t="str">
        <f t="shared" ref="C3:C10" si="0">A3&amp;"_"&amp;B3</f>
        <v>1 voie ou 2 voies ├®troites_Sens unique</v>
      </c>
      <c r="D3">
        <v>1</v>
      </c>
    </row>
    <row r="4" spans="1:4" x14ac:dyDescent="0.25">
      <c r="A4" t="s">
        <v>26</v>
      </c>
      <c r="B4" t="s">
        <v>22</v>
      </c>
      <c r="C4" t="str">
        <f t="shared" si="0"/>
        <v>Sans objet_Double sens</v>
      </c>
      <c r="D4">
        <v>2</v>
      </c>
    </row>
    <row r="5" spans="1:4" x14ac:dyDescent="0.25">
      <c r="A5" t="s">
        <v>35</v>
      </c>
      <c r="B5" t="s">
        <v>22</v>
      </c>
      <c r="C5" t="str">
        <f t="shared" si="0"/>
        <v>3 voies_Double sens</v>
      </c>
      <c r="D5">
        <v>1</v>
      </c>
    </row>
    <row r="6" spans="1:4" x14ac:dyDescent="0.25">
      <c r="A6" t="s">
        <v>18</v>
      </c>
      <c r="B6" t="s">
        <v>38</v>
      </c>
      <c r="C6" t="str">
        <f t="shared" si="0"/>
        <v>1 voie ou 2 voies ├®troites_Sens inverse</v>
      </c>
      <c r="D6">
        <v>1</v>
      </c>
    </row>
    <row r="7" spans="1:4" x14ac:dyDescent="0.25">
      <c r="A7" t="s">
        <v>39</v>
      </c>
      <c r="B7" t="s">
        <v>22</v>
      </c>
      <c r="C7" t="str">
        <f t="shared" si="0"/>
        <v>2 voies larges_Double sens</v>
      </c>
      <c r="D7">
        <v>1</v>
      </c>
    </row>
    <row r="8" spans="1:4" x14ac:dyDescent="0.25">
      <c r="A8" t="s">
        <v>45</v>
      </c>
      <c r="B8" t="s">
        <v>22</v>
      </c>
      <c r="C8" t="str">
        <f t="shared" si="0"/>
        <v>4 voies_Double sens</v>
      </c>
      <c r="D8">
        <v>2</v>
      </c>
    </row>
    <row r="9" spans="1:4" x14ac:dyDescent="0.25">
      <c r="A9" t="s">
        <v>39</v>
      </c>
      <c r="B9" t="s">
        <v>29</v>
      </c>
      <c r="C9" t="str">
        <f t="shared" si="0"/>
        <v>2 voies larges_Sens unique</v>
      </c>
      <c r="D9">
        <v>1</v>
      </c>
    </row>
    <row r="10" spans="1:4" x14ac:dyDescent="0.25">
      <c r="A10" t="s">
        <v>26</v>
      </c>
      <c r="B10" t="s">
        <v>29</v>
      </c>
      <c r="C10" t="str">
        <f t="shared" si="0"/>
        <v>Sans objet_Sens unique</v>
      </c>
      <c r="D1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95"/>
  <sheetViews>
    <sheetView workbookViewId="0">
      <selection activeCell="G296" sqref="C296:G297"/>
    </sheetView>
  </sheetViews>
  <sheetFormatPr baseColWidth="10" defaultRowHeight="15" x14ac:dyDescent="0.25"/>
  <sheetData>
    <row r="1" spans="1:6" x14ac:dyDescent="0.25">
      <c r="A1" t="s">
        <v>64</v>
      </c>
      <c r="B1" t="s">
        <v>63</v>
      </c>
      <c r="C1" t="s">
        <v>61</v>
      </c>
      <c r="D1" t="s">
        <v>62</v>
      </c>
      <c r="F1" t="s">
        <v>67</v>
      </c>
    </row>
    <row r="2" spans="1:6" x14ac:dyDescent="0.25">
      <c r="A2" t="str">
        <f>C2*100&amp;"_"&amp;D2*100</f>
        <v>90188410_624727040</v>
      </c>
      <c r="B2">
        <v>1</v>
      </c>
      <c r="C2" s="2">
        <v>901884.1</v>
      </c>
      <c r="D2" s="2">
        <v>6247270.4000000004</v>
      </c>
      <c r="F2" t="str">
        <f>"&lt;node id="""&amp;B2&amp;""" x="""&amp;C2&amp;""" y="""&amp;D2&amp;""" /&gt;"</f>
        <v>&lt;node id="1" x="901884.1" y="6247270.4" /&gt;</v>
      </c>
    </row>
    <row r="3" spans="1:6" x14ac:dyDescent="0.25">
      <c r="A3" t="str">
        <f t="shared" ref="A3:A66" si="0">C3*100&amp;"_"&amp;D3*100</f>
        <v>89688930_624550480</v>
      </c>
      <c r="B3">
        <v>2</v>
      </c>
      <c r="C3" s="2">
        <v>896889.3</v>
      </c>
      <c r="D3" s="2">
        <v>6245504.7999999998</v>
      </c>
      <c r="F3" t="str">
        <f t="shared" ref="F3:F66" si="1">"&lt;node id="""&amp;B3&amp;""" x="""&amp;C3&amp;""" y="""&amp;D3&amp;""" /&gt;"</f>
        <v>&lt;node id="2" x="896889.3" y="6245504.8" /&gt;</v>
      </c>
    </row>
    <row r="4" spans="1:6" x14ac:dyDescent="0.25">
      <c r="A4" t="str">
        <f t="shared" si="0"/>
        <v>90853540_624756000</v>
      </c>
      <c r="B4">
        <v>3</v>
      </c>
      <c r="C4" s="2">
        <v>908535.4</v>
      </c>
      <c r="D4" s="2">
        <v>6247560</v>
      </c>
      <c r="F4" t="str">
        <f t="shared" si="1"/>
        <v>&lt;node id="3" x="908535.4" y="6247560" /&gt;</v>
      </c>
    </row>
    <row r="5" spans="1:6" x14ac:dyDescent="0.25">
      <c r="A5" t="str">
        <f t="shared" si="0"/>
        <v>89473770_624558160</v>
      </c>
      <c r="B5">
        <v>4</v>
      </c>
      <c r="C5" s="2">
        <v>894737.7</v>
      </c>
      <c r="D5" s="2">
        <v>6245581.5999999996</v>
      </c>
      <c r="F5" t="str">
        <f t="shared" si="1"/>
        <v>&lt;node id="4" x="894737.7" y="6245581.6" /&gt;</v>
      </c>
    </row>
    <row r="6" spans="1:6" x14ac:dyDescent="0.25">
      <c r="A6" t="str">
        <f t="shared" si="0"/>
        <v>90852080_624750360</v>
      </c>
      <c r="B6">
        <v>5</v>
      </c>
      <c r="C6" s="2">
        <v>908520.8</v>
      </c>
      <c r="D6" s="2">
        <v>6247503.5999999996</v>
      </c>
      <c r="F6" t="str">
        <f t="shared" si="1"/>
        <v>&lt;node id="5" x="908520.8" y="6247503.6" /&gt;</v>
      </c>
    </row>
    <row r="7" spans="1:6" x14ac:dyDescent="0.25">
      <c r="A7" t="str">
        <f t="shared" si="0"/>
        <v>90373150_624638700</v>
      </c>
      <c r="B7">
        <v>6</v>
      </c>
      <c r="C7" s="2">
        <v>903731.5</v>
      </c>
      <c r="D7" s="2">
        <v>6246387</v>
      </c>
      <c r="F7" t="str">
        <f t="shared" si="1"/>
        <v>&lt;node id="6" x="903731.5" y="6246387" /&gt;</v>
      </c>
    </row>
    <row r="8" spans="1:6" x14ac:dyDescent="0.25">
      <c r="A8" t="str">
        <f t="shared" si="0"/>
        <v>90883080_624840220</v>
      </c>
      <c r="B8">
        <v>7</v>
      </c>
      <c r="C8" s="2">
        <v>908830.8</v>
      </c>
      <c r="D8" s="2">
        <v>6248402.2000000002</v>
      </c>
      <c r="F8" t="str">
        <f t="shared" si="1"/>
        <v>&lt;node id="7" x="908830.8" y="6248402.2" /&gt;</v>
      </c>
    </row>
    <row r="9" spans="1:6" x14ac:dyDescent="0.25">
      <c r="A9" t="str">
        <f t="shared" si="0"/>
        <v>89520120_624573060</v>
      </c>
      <c r="B9">
        <v>8</v>
      </c>
      <c r="C9" s="2">
        <v>895201.2</v>
      </c>
      <c r="D9" s="2">
        <v>6245730.5999999996</v>
      </c>
      <c r="F9" t="str">
        <f t="shared" si="1"/>
        <v>&lt;node id="8" x="895201.2" y="6245730.6" /&gt;</v>
      </c>
    </row>
    <row r="10" spans="1:6" x14ac:dyDescent="0.25">
      <c r="A10" t="str">
        <f t="shared" si="0"/>
        <v>90459180_624815220</v>
      </c>
      <c r="B10">
        <v>9</v>
      </c>
      <c r="C10" s="2">
        <v>904591.8</v>
      </c>
      <c r="D10" s="2">
        <v>6248152.2000000002</v>
      </c>
      <c r="F10" t="str">
        <f t="shared" si="1"/>
        <v>&lt;node id="9" x="904591.8" y="6248152.2" /&gt;</v>
      </c>
    </row>
    <row r="11" spans="1:6" x14ac:dyDescent="0.25">
      <c r="A11" t="str">
        <f t="shared" si="0"/>
        <v>90876250_624836600</v>
      </c>
      <c r="B11">
        <v>10</v>
      </c>
      <c r="C11" s="2">
        <v>908762.5</v>
      </c>
      <c r="D11" s="2">
        <v>6248366</v>
      </c>
      <c r="F11" t="str">
        <f t="shared" si="1"/>
        <v>&lt;node id="10" x="908762.5" y="6248366" /&gt;</v>
      </c>
    </row>
    <row r="12" spans="1:6" x14ac:dyDescent="0.25">
      <c r="A12" t="str">
        <f t="shared" si="0"/>
        <v>90107920_624660410</v>
      </c>
      <c r="B12">
        <v>11</v>
      </c>
      <c r="C12" s="2">
        <v>901079.2</v>
      </c>
      <c r="D12" s="2">
        <v>6246604.0999999996</v>
      </c>
      <c r="F12" t="str">
        <f t="shared" si="1"/>
        <v>&lt;node id="11" x="901079.2" y="6246604.1" /&gt;</v>
      </c>
    </row>
    <row r="13" spans="1:6" x14ac:dyDescent="0.25">
      <c r="A13" t="str">
        <f t="shared" si="0"/>
        <v>90267590_624745940</v>
      </c>
      <c r="B13">
        <v>12</v>
      </c>
      <c r="C13" s="2">
        <v>902675.9</v>
      </c>
      <c r="D13" s="2">
        <v>6247459.4000000004</v>
      </c>
      <c r="F13" t="str">
        <f t="shared" si="1"/>
        <v>&lt;node id="12" x="902675.9" y="6247459.4" /&gt;</v>
      </c>
    </row>
    <row r="14" spans="1:6" x14ac:dyDescent="0.25">
      <c r="A14" t="str">
        <f t="shared" si="0"/>
        <v>89706460_624551030</v>
      </c>
      <c r="B14">
        <v>13</v>
      </c>
      <c r="C14" s="2">
        <v>897064.6</v>
      </c>
      <c r="D14" s="2">
        <v>6245510.2999999998</v>
      </c>
      <c r="F14" t="str">
        <f t="shared" si="1"/>
        <v>&lt;node id="13" x="897064.6" y="6245510.3" /&gt;</v>
      </c>
    </row>
    <row r="15" spans="1:6" x14ac:dyDescent="0.25">
      <c r="A15" t="str">
        <f t="shared" si="0"/>
        <v>90145110_624714390</v>
      </c>
      <c r="B15">
        <v>14</v>
      </c>
      <c r="C15" s="2">
        <v>901451.1</v>
      </c>
      <c r="D15" s="2">
        <v>6247143.9000000004</v>
      </c>
      <c r="F15" t="str">
        <f t="shared" si="1"/>
        <v>&lt;node id="14" x="901451.1" y="6247143.9" /&gt;</v>
      </c>
    </row>
    <row r="16" spans="1:6" x14ac:dyDescent="0.25">
      <c r="A16" t="str">
        <f t="shared" si="0"/>
        <v>90738150_624626800</v>
      </c>
      <c r="B16">
        <v>15</v>
      </c>
      <c r="C16" s="2">
        <v>907381.5</v>
      </c>
      <c r="D16" s="2">
        <v>6246268</v>
      </c>
      <c r="F16" t="str">
        <f t="shared" si="1"/>
        <v>&lt;node id="15" x="907381.5" y="6246268" /&gt;</v>
      </c>
    </row>
    <row r="17" spans="1:6" x14ac:dyDescent="0.25">
      <c r="A17" t="str">
        <f t="shared" si="0"/>
        <v>90836270_624745590</v>
      </c>
      <c r="B17">
        <v>16</v>
      </c>
      <c r="C17" s="2">
        <v>908362.7</v>
      </c>
      <c r="D17" s="2">
        <v>6247455.9000000004</v>
      </c>
      <c r="F17" t="str">
        <f t="shared" si="1"/>
        <v>&lt;node id="16" x="908362.7" y="6247455.9" /&gt;</v>
      </c>
    </row>
    <row r="18" spans="1:6" x14ac:dyDescent="0.25">
      <c r="A18" t="str">
        <f t="shared" si="0"/>
        <v>90848590_624726510</v>
      </c>
      <c r="B18">
        <v>17</v>
      </c>
      <c r="C18" s="2">
        <v>908485.9</v>
      </c>
      <c r="D18" s="2">
        <v>6247265.0999999996</v>
      </c>
      <c r="F18" t="str">
        <f t="shared" si="1"/>
        <v>&lt;node id="17" x="908485.9" y="6247265.1" /&gt;</v>
      </c>
    </row>
    <row r="19" spans="1:6" x14ac:dyDescent="0.25">
      <c r="A19" t="str">
        <f t="shared" si="0"/>
        <v>89434660_624550210</v>
      </c>
      <c r="B19">
        <v>18</v>
      </c>
      <c r="C19" s="2">
        <v>894346.6</v>
      </c>
      <c r="D19" s="2">
        <v>6245502.0999999996</v>
      </c>
      <c r="F19" t="str">
        <f t="shared" si="1"/>
        <v>&lt;node id="18" x="894346.6" y="6245502.1" /&gt;</v>
      </c>
    </row>
    <row r="20" spans="1:6" x14ac:dyDescent="0.25">
      <c r="A20" t="str">
        <f t="shared" si="0"/>
        <v>90721500_624874600</v>
      </c>
      <c r="B20">
        <v>19</v>
      </c>
      <c r="C20" s="2">
        <v>907215</v>
      </c>
      <c r="D20" s="2">
        <v>6248746</v>
      </c>
      <c r="F20" t="str">
        <f t="shared" si="1"/>
        <v>&lt;node id="19" x="907215" y="6248746" /&gt;</v>
      </c>
    </row>
    <row r="21" spans="1:6" x14ac:dyDescent="0.25">
      <c r="A21" t="str">
        <f t="shared" si="0"/>
        <v>90747130_624633580</v>
      </c>
      <c r="B21">
        <v>20</v>
      </c>
      <c r="C21" s="2">
        <v>907471.3</v>
      </c>
      <c r="D21" s="2">
        <v>6246335.7999999998</v>
      </c>
      <c r="F21" t="str">
        <f t="shared" si="1"/>
        <v>&lt;node id="20" x="907471.3" y="6246335.8" /&gt;</v>
      </c>
    </row>
    <row r="22" spans="1:6" x14ac:dyDescent="0.25">
      <c r="A22" t="str">
        <f t="shared" si="0"/>
        <v>90169590_624674490</v>
      </c>
      <c r="B22">
        <v>21</v>
      </c>
      <c r="C22" s="2">
        <v>901695.9</v>
      </c>
      <c r="D22" s="2">
        <v>6246744.9000000004</v>
      </c>
      <c r="F22" t="str">
        <f t="shared" si="1"/>
        <v>&lt;node id="21" x="901695.9" y="6246744.9" /&gt;</v>
      </c>
    </row>
    <row r="23" spans="1:6" x14ac:dyDescent="0.25">
      <c r="A23" t="str">
        <f t="shared" si="0"/>
        <v>89432380_624556060</v>
      </c>
      <c r="B23">
        <v>22</v>
      </c>
      <c r="C23" s="2">
        <v>894323.8</v>
      </c>
      <c r="D23" s="2">
        <v>6245560.5999999996</v>
      </c>
      <c r="F23" t="str">
        <f t="shared" si="1"/>
        <v>&lt;node id="22" x="894323.8" y="6245560.6" /&gt;</v>
      </c>
    </row>
    <row r="24" spans="1:6" x14ac:dyDescent="0.25">
      <c r="A24" t="str">
        <f t="shared" si="0"/>
        <v>89741550_624608350</v>
      </c>
      <c r="B24">
        <v>23</v>
      </c>
      <c r="C24" s="2">
        <v>897415.5</v>
      </c>
      <c r="D24" s="2">
        <v>6246083.5</v>
      </c>
      <c r="F24" t="str">
        <f t="shared" si="1"/>
        <v>&lt;node id="23" x="897415.5" y="6246083.5" /&gt;</v>
      </c>
    </row>
    <row r="25" spans="1:6" x14ac:dyDescent="0.25">
      <c r="A25" t="str">
        <f t="shared" si="0"/>
        <v>90860000_624799360</v>
      </c>
      <c r="B25">
        <v>24</v>
      </c>
      <c r="C25" s="2">
        <v>908600</v>
      </c>
      <c r="D25" s="2">
        <v>6247993.5999999996</v>
      </c>
      <c r="F25" t="str">
        <f t="shared" si="1"/>
        <v>&lt;node id="24" x="908600" y="6247993.6" /&gt;</v>
      </c>
    </row>
    <row r="26" spans="1:6" x14ac:dyDescent="0.25">
      <c r="A26" t="str">
        <f t="shared" si="0"/>
        <v>90852520_624753010</v>
      </c>
      <c r="B26">
        <v>25</v>
      </c>
      <c r="C26" s="2">
        <v>908525.2</v>
      </c>
      <c r="D26" s="2">
        <v>6247530.0999999996</v>
      </c>
      <c r="F26" t="str">
        <f t="shared" si="1"/>
        <v>&lt;node id="25" x="908525.2" y="6247530.1" /&gt;</v>
      </c>
    </row>
    <row r="27" spans="1:6" x14ac:dyDescent="0.25">
      <c r="A27" t="str">
        <f t="shared" si="0"/>
        <v>90875400_624849450</v>
      </c>
      <c r="B27">
        <v>26</v>
      </c>
      <c r="C27" s="2">
        <v>908754</v>
      </c>
      <c r="D27" s="2">
        <v>6248494.5</v>
      </c>
      <c r="F27" t="str">
        <f t="shared" si="1"/>
        <v>&lt;node id="26" x="908754" y="6248494.5" /&gt;</v>
      </c>
    </row>
    <row r="28" spans="1:6" x14ac:dyDescent="0.25">
      <c r="A28" t="str">
        <f t="shared" si="0"/>
        <v>90853700_624726290</v>
      </c>
      <c r="B28">
        <v>27</v>
      </c>
      <c r="C28" s="2">
        <v>908537</v>
      </c>
      <c r="D28" s="2">
        <v>6247262.9000000004</v>
      </c>
      <c r="F28" t="str">
        <f t="shared" si="1"/>
        <v>&lt;node id="27" x="908537" y="6247262.9" /&gt;</v>
      </c>
    </row>
    <row r="29" spans="1:6" x14ac:dyDescent="0.25">
      <c r="A29" t="str">
        <f t="shared" si="0"/>
        <v>90311110_624590640</v>
      </c>
      <c r="B29">
        <v>28</v>
      </c>
      <c r="C29" s="2">
        <v>903111.1</v>
      </c>
      <c r="D29" s="2">
        <v>6245906.4000000004</v>
      </c>
      <c r="F29" t="str">
        <f t="shared" si="1"/>
        <v>&lt;node id="28" x="903111.1" y="6245906.4" /&gt;</v>
      </c>
    </row>
    <row r="30" spans="1:6" x14ac:dyDescent="0.25">
      <c r="A30" t="str">
        <f t="shared" si="0"/>
        <v>90344550_624587350</v>
      </c>
      <c r="B30">
        <v>29</v>
      </c>
      <c r="C30" s="2">
        <v>903445.5</v>
      </c>
      <c r="D30" s="2">
        <v>6245873.5</v>
      </c>
      <c r="F30" t="str">
        <f t="shared" si="1"/>
        <v>&lt;node id="29" x="903445.5" y="6245873.5" /&gt;</v>
      </c>
    </row>
    <row r="31" spans="1:6" x14ac:dyDescent="0.25">
      <c r="A31" t="str">
        <f t="shared" si="0"/>
        <v>89497650_624679120</v>
      </c>
      <c r="B31">
        <v>30</v>
      </c>
      <c r="C31" s="2">
        <v>894976.5</v>
      </c>
      <c r="D31" s="2">
        <v>6246791.2000000002</v>
      </c>
      <c r="F31" t="str">
        <f t="shared" si="1"/>
        <v>&lt;node id="30" x="894976.5" y="6246791.2" /&gt;</v>
      </c>
    </row>
    <row r="32" spans="1:6" x14ac:dyDescent="0.25">
      <c r="A32" t="str">
        <f t="shared" si="0"/>
        <v>90106690_624773110</v>
      </c>
      <c r="B32">
        <v>31</v>
      </c>
      <c r="C32" s="2">
        <v>901066.9</v>
      </c>
      <c r="D32" s="2">
        <v>6247731.0999999996</v>
      </c>
      <c r="F32" t="str">
        <f t="shared" si="1"/>
        <v>&lt;node id="31" x="901066.9" y="6247731.1" /&gt;</v>
      </c>
    </row>
    <row r="33" spans="1:6" x14ac:dyDescent="0.25">
      <c r="A33" t="str">
        <f t="shared" si="0"/>
        <v>89494030_624664670</v>
      </c>
      <c r="B33">
        <v>32</v>
      </c>
      <c r="C33" s="2">
        <v>894940.3</v>
      </c>
      <c r="D33" s="2">
        <v>6246646.7000000002</v>
      </c>
      <c r="F33" t="str">
        <f t="shared" si="1"/>
        <v>&lt;node id="32" x="894940.3" y="6246646.7" /&gt;</v>
      </c>
    </row>
    <row r="34" spans="1:6" x14ac:dyDescent="0.25">
      <c r="A34" t="str">
        <f t="shared" si="0"/>
        <v>89722410_624632740</v>
      </c>
      <c r="B34">
        <v>33</v>
      </c>
      <c r="C34" s="2">
        <v>897224.1</v>
      </c>
      <c r="D34" s="2">
        <v>6246327.4000000004</v>
      </c>
      <c r="F34" t="str">
        <f t="shared" si="1"/>
        <v>&lt;node id="33" x="897224.1" y="6246327.4" /&gt;</v>
      </c>
    </row>
    <row r="35" spans="1:6" x14ac:dyDescent="0.25">
      <c r="A35" t="str">
        <f t="shared" si="0"/>
        <v>90329470_624880970</v>
      </c>
      <c r="B35">
        <v>34</v>
      </c>
      <c r="C35" s="2">
        <v>903294.7</v>
      </c>
      <c r="D35" s="2">
        <v>6248809.7000000002</v>
      </c>
      <c r="F35" t="str">
        <f t="shared" si="1"/>
        <v>&lt;node id="34" x="903294.7" y="6248809.7" /&gt;</v>
      </c>
    </row>
    <row r="36" spans="1:6" x14ac:dyDescent="0.25">
      <c r="A36" t="str">
        <f t="shared" si="0"/>
        <v>89431000_624559900</v>
      </c>
      <c r="B36">
        <v>35</v>
      </c>
      <c r="C36" s="2">
        <v>894310</v>
      </c>
      <c r="D36" s="2">
        <v>6245599</v>
      </c>
      <c r="F36" t="str">
        <f t="shared" si="1"/>
        <v>&lt;node id="35" x="894310" y="6245599" /&gt;</v>
      </c>
    </row>
    <row r="37" spans="1:6" x14ac:dyDescent="0.25">
      <c r="A37" t="str">
        <f t="shared" si="0"/>
        <v>90841210_624674780</v>
      </c>
      <c r="B37">
        <v>36</v>
      </c>
      <c r="C37" s="2">
        <v>908412.1</v>
      </c>
      <c r="D37" s="2">
        <v>6246747.7999999998</v>
      </c>
      <c r="F37" t="str">
        <f t="shared" si="1"/>
        <v>&lt;node id="36" x="908412.1" y="6246747.8" /&gt;</v>
      </c>
    </row>
    <row r="38" spans="1:6" x14ac:dyDescent="0.25">
      <c r="A38" t="str">
        <f t="shared" si="0"/>
        <v>90414250_624632990</v>
      </c>
      <c r="B38">
        <v>37</v>
      </c>
      <c r="C38" s="2">
        <v>904142.5</v>
      </c>
      <c r="D38" s="2">
        <v>6246329.9000000004</v>
      </c>
      <c r="F38" t="str">
        <f t="shared" si="1"/>
        <v>&lt;node id="37" x="904142.5" y="6246329.9" /&gt;</v>
      </c>
    </row>
    <row r="39" spans="1:6" x14ac:dyDescent="0.25">
      <c r="A39" t="str">
        <f t="shared" si="0"/>
        <v>90012590_624882070</v>
      </c>
      <c r="B39">
        <v>38</v>
      </c>
      <c r="C39" s="2">
        <v>900125.9</v>
      </c>
      <c r="D39" s="2">
        <v>6248820.7000000002</v>
      </c>
      <c r="F39" t="str">
        <f t="shared" si="1"/>
        <v>&lt;node id="38" x="900125.9" y="6248820.7" /&gt;</v>
      </c>
    </row>
    <row r="40" spans="1:6" x14ac:dyDescent="0.25">
      <c r="A40" t="str">
        <f t="shared" si="0"/>
        <v>89435580_624558040</v>
      </c>
      <c r="B40">
        <v>39</v>
      </c>
      <c r="C40" s="2">
        <v>894355.8</v>
      </c>
      <c r="D40" s="2">
        <v>6245580.4000000004</v>
      </c>
      <c r="F40" t="str">
        <f t="shared" si="1"/>
        <v>&lt;node id="39" x="894355.8" y="6245580.4" /&gt;</v>
      </c>
    </row>
    <row r="41" spans="1:6" x14ac:dyDescent="0.25">
      <c r="A41" t="str">
        <f t="shared" si="0"/>
        <v>89831320_624601340</v>
      </c>
      <c r="B41">
        <v>40</v>
      </c>
      <c r="C41" s="2">
        <v>898313.2</v>
      </c>
      <c r="D41" s="2">
        <v>6246013.4000000004</v>
      </c>
      <c r="F41" t="str">
        <f t="shared" si="1"/>
        <v>&lt;node id="40" x="898313.2" y="6246013.4" /&gt;</v>
      </c>
    </row>
    <row r="42" spans="1:6" x14ac:dyDescent="0.25">
      <c r="A42" t="str">
        <f t="shared" si="0"/>
        <v>90143220_624711890</v>
      </c>
      <c r="B42">
        <v>41</v>
      </c>
      <c r="C42" s="2">
        <v>901432.2</v>
      </c>
      <c r="D42" s="2">
        <v>6247118.9000000004</v>
      </c>
      <c r="F42" t="str">
        <f t="shared" si="1"/>
        <v>&lt;node id="41" x="901432.2" y="6247118.9" /&gt;</v>
      </c>
    </row>
    <row r="43" spans="1:6" x14ac:dyDescent="0.25">
      <c r="A43" t="str">
        <f t="shared" si="0"/>
        <v>90543990_624589820</v>
      </c>
      <c r="B43">
        <v>42</v>
      </c>
      <c r="C43" s="2">
        <v>905439.9</v>
      </c>
      <c r="D43" s="2">
        <v>6245898.2000000002</v>
      </c>
      <c r="F43" t="str">
        <f t="shared" si="1"/>
        <v>&lt;node id="42" x="905439.9" y="6245898.2" /&gt;</v>
      </c>
    </row>
    <row r="44" spans="1:6" x14ac:dyDescent="0.25">
      <c r="A44" t="str">
        <f t="shared" si="0"/>
        <v>90443100_624540540</v>
      </c>
      <c r="B44">
        <v>43</v>
      </c>
      <c r="C44" s="2">
        <v>904431</v>
      </c>
      <c r="D44" s="2">
        <v>6245405.4000000004</v>
      </c>
      <c r="F44" t="str">
        <f t="shared" si="1"/>
        <v>&lt;node id="43" x="904431" y="6245405.4" /&gt;</v>
      </c>
    </row>
    <row r="45" spans="1:6" x14ac:dyDescent="0.25">
      <c r="A45" t="str">
        <f t="shared" si="0"/>
        <v>90288470_624640730</v>
      </c>
      <c r="B45">
        <v>44</v>
      </c>
      <c r="C45" s="2">
        <v>902884.7</v>
      </c>
      <c r="D45" s="2">
        <v>6246407.2999999998</v>
      </c>
      <c r="F45" t="str">
        <f t="shared" si="1"/>
        <v>&lt;node id="44" x="902884.7" y="6246407.3" /&gt;</v>
      </c>
    </row>
    <row r="46" spans="1:6" x14ac:dyDescent="0.25">
      <c r="A46" t="str">
        <f t="shared" si="0"/>
        <v>90815880_624732340</v>
      </c>
      <c r="B46">
        <v>45</v>
      </c>
      <c r="C46" s="2">
        <v>908158.8</v>
      </c>
      <c r="D46" s="2">
        <v>6247323.4000000004</v>
      </c>
      <c r="F46" t="str">
        <f t="shared" si="1"/>
        <v>&lt;node id="45" x="908158.8" y="6247323.4" /&gt;</v>
      </c>
    </row>
    <row r="47" spans="1:6" x14ac:dyDescent="0.25">
      <c r="A47" t="str">
        <f t="shared" si="0"/>
        <v>89485470_624561810</v>
      </c>
      <c r="B47">
        <v>46</v>
      </c>
      <c r="C47" s="2">
        <v>894854.7</v>
      </c>
      <c r="D47" s="2">
        <v>6245618.0999999996</v>
      </c>
      <c r="F47" t="str">
        <f t="shared" si="1"/>
        <v>&lt;node id="46" x="894854.7" y="6245618.1" /&gt;</v>
      </c>
    </row>
    <row r="48" spans="1:6" x14ac:dyDescent="0.25">
      <c r="A48" t="str">
        <f t="shared" si="0"/>
        <v>89482390_624560060</v>
      </c>
      <c r="B48">
        <v>47</v>
      </c>
      <c r="C48" s="2">
        <v>894823.9</v>
      </c>
      <c r="D48" s="2">
        <v>6245600.5999999996</v>
      </c>
      <c r="F48" t="str">
        <f t="shared" si="1"/>
        <v>&lt;node id="47" x="894823.9" y="6245600.6" /&gt;</v>
      </c>
    </row>
    <row r="49" spans="1:6" x14ac:dyDescent="0.25">
      <c r="A49" t="str">
        <f t="shared" si="0"/>
        <v>90133290_624694980</v>
      </c>
      <c r="B49">
        <v>48</v>
      </c>
      <c r="C49" s="2">
        <v>901332.9</v>
      </c>
      <c r="D49" s="2">
        <v>6246949.7999999998</v>
      </c>
      <c r="F49" t="str">
        <f t="shared" si="1"/>
        <v>&lt;node id="48" x="901332.9" y="6246949.8" /&gt;</v>
      </c>
    </row>
    <row r="50" spans="1:6" x14ac:dyDescent="0.25">
      <c r="A50" t="str">
        <f t="shared" si="0"/>
        <v>90491420_624609000</v>
      </c>
      <c r="B50">
        <v>49</v>
      </c>
      <c r="C50" s="2">
        <v>904914.2</v>
      </c>
      <c r="D50" s="2">
        <v>6246090</v>
      </c>
      <c r="F50" t="str">
        <f t="shared" si="1"/>
        <v>&lt;node id="49" x="904914.2" y="6246090" /&gt;</v>
      </c>
    </row>
    <row r="51" spans="1:6" x14ac:dyDescent="0.25">
      <c r="A51" t="str">
        <f t="shared" si="0"/>
        <v>89477930_624580200</v>
      </c>
      <c r="B51">
        <v>50</v>
      </c>
      <c r="C51" s="2">
        <v>894779.3</v>
      </c>
      <c r="D51" s="2">
        <v>6245802</v>
      </c>
      <c r="F51" t="str">
        <f t="shared" si="1"/>
        <v>&lt;node id="50" x="894779.3" y="6245802" /&gt;</v>
      </c>
    </row>
    <row r="52" spans="1:6" x14ac:dyDescent="0.25">
      <c r="A52" t="str">
        <f t="shared" si="0"/>
        <v>89236380_624634440</v>
      </c>
      <c r="B52">
        <v>51</v>
      </c>
      <c r="C52" s="2">
        <v>892363.8</v>
      </c>
      <c r="D52" s="2">
        <v>6246344.4000000004</v>
      </c>
      <c r="F52" t="str">
        <f t="shared" si="1"/>
        <v>&lt;node id="51" x="892363.8" y="6246344.4" /&gt;</v>
      </c>
    </row>
    <row r="53" spans="1:6" x14ac:dyDescent="0.25">
      <c r="A53" t="str">
        <f t="shared" si="0"/>
        <v>90577880_624640890</v>
      </c>
      <c r="B53">
        <v>52</v>
      </c>
      <c r="C53" s="2">
        <v>905778.8</v>
      </c>
      <c r="D53" s="2">
        <v>6246408.9000000004</v>
      </c>
      <c r="F53" t="str">
        <f t="shared" si="1"/>
        <v>&lt;node id="52" x="905778.8" y="6246408.9" /&gt;</v>
      </c>
    </row>
    <row r="54" spans="1:6" x14ac:dyDescent="0.25">
      <c r="A54" t="str">
        <f t="shared" si="0"/>
        <v>90422550_624574300</v>
      </c>
      <c r="B54">
        <v>53</v>
      </c>
      <c r="C54" s="2">
        <v>904225.5</v>
      </c>
      <c r="D54" s="2">
        <v>6245743</v>
      </c>
      <c r="F54" t="str">
        <f t="shared" si="1"/>
        <v>&lt;node id="53" x="904225.5" y="6245743" /&gt;</v>
      </c>
    </row>
    <row r="55" spans="1:6" x14ac:dyDescent="0.25">
      <c r="A55" t="str">
        <f t="shared" si="0"/>
        <v>89713150_624799250</v>
      </c>
      <c r="B55">
        <v>54</v>
      </c>
      <c r="C55" s="2">
        <v>897131.5</v>
      </c>
      <c r="D55" s="2">
        <v>6247992.5</v>
      </c>
      <c r="F55" t="str">
        <f t="shared" si="1"/>
        <v>&lt;node id="54" x="897131.5" y="6247992.5" /&gt;</v>
      </c>
    </row>
    <row r="56" spans="1:6" x14ac:dyDescent="0.25">
      <c r="A56" t="str">
        <f t="shared" si="0"/>
        <v>90373360_624867700</v>
      </c>
      <c r="B56">
        <v>55</v>
      </c>
      <c r="C56" s="2">
        <v>903733.6</v>
      </c>
      <c r="D56" s="2">
        <v>6248677</v>
      </c>
      <c r="F56" t="str">
        <f t="shared" si="1"/>
        <v>&lt;node id="55" x="903733.6" y="6248677" /&gt;</v>
      </c>
    </row>
    <row r="57" spans="1:6" x14ac:dyDescent="0.25">
      <c r="A57" t="str">
        <f t="shared" si="0"/>
        <v>90916190_624956940</v>
      </c>
      <c r="B57">
        <v>56</v>
      </c>
      <c r="C57" s="2">
        <v>909161.9</v>
      </c>
      <c r="D57" s="2">
        <v>6249569.4000000004</v>
      </c>
      <c r="F57" t="str">
        <f t="shared" si="1"/>
        <v>&lt;node id="56" x="909161.9" y="6249569.4" /&gt;</v>
      </c>
    </row>
    <row r="58" spans="1:6" x14ac:dyDescent="0.25">
      <c r="A58" t="str">
        <f t="shared" si="0"/>
        <v>90904880_624866600</v>
      </c>
      <c r="B58">
        <v>57</v>
      </c>
      <c r="C58" s="2">
        <v>909048.8</v>
      </c>
      <c r="D58" s="2">
        <v>6248666</v>
      </c>
      <c r="F58" t="str">
        <f t="shared" si="1"/>
        <v>&lt;node id="57" x="909048.8" y="6248666" /&gt;</v>
      </c>
    </row>
    <row r="59" spans="1:6" x14ac:dyDescent="0.25">
      <c r="A59" t="str">
        <f t="shared" si="0"/>
        <v>90852960_624760880</v>
      </c>
      <c r="B59">
        <v>58</v>
      </c>
      <c r="C59" s="2">
        <v>908529.6</v>
      </c>
      <c r="D59" s="2">
        <v>6247608.7999999998</v>
      </c>
      <c r="F59" t="str">
        <f t="shared" si="1"/>
        <v>&lt;node id="58" x="908529.6" y="6247608.8" /&gt;</v>
      </c>
    </row>
    <row r="60" spans="1:6" x14ac:dyDescent="0.25">
      <c r="A60" t="str">
        <f t="shared" si="0"/>
        <v>89487640_624606690</v>
      </c>
      <c r="B60">
        <v>59</v>
      </c>
      <c r="C60" s="2">
        <v>894876.4</v>
      </c>
      <c r="D60" s="2">
        <v>6246066.9000000004</v>
      </c>
      <c r="F60" t="str">
        <f t="shared" si="1"/>
        <v>&lt;node id="59" x="894876.4" y="6246066.9" /&gt;</v>
      </c>
    </row>
    <row r="61" spans="1:6" x14ac:dyDescent="0.25">
      <c r="A61" t="str">
        <f t="shared" si="0"/>
        <v>89624080_624657200</v>
      </c>
      <c r="B61">
        <v>60</v>
      </c>
      <c r="C61" s="2">
        <v>896240.8</v>
      </c>
      <c r="D61" s="2">
        <v>6246572</v>
      </c>
      <c r="F61" t="str">
        <f t="shared" si="1"/>
        <v>&lt;node id="60" x="896240.8" y="6246572" /&gt;</v>
      </c>
    </row>
    <row r="62" spans="1:6" x14ac:dyDescent="0.25">
      <c r="A62" t="str">
        <f t="shared" si="0"/>
        <v>90271900_624941030</v>
      </c>
      <c r="B62">
        <v>61</v>
      </c>
      <c r="C62" s="2">
        <v>902719</v>
      </c>
      <c r="D62" s="2">
        <v>6249410.2999999998</v>
      </c>
      <c r="F62" t="str">
        <f t="shared" si="1"/>
        <v>&lt;node id="61" x="902719" y="6249410.3" /&gt;</v>
      </c>
    </row>
    <row r="63" spans="1:6" x14ac:dyDescent="0.25">
      <c r="A63" t="str">
        <f t="shared" si="0"/>
        <v>89451750_624540400</v>
      </c>
      <c r="B63">
        <v>62</v>
      </c>
      <c r="C63" s="2">
        <v>894517.5</v>
      </c>
      <c r="D63" s="2">
        <v>6245404</v>
      </c>
      <c r="F63" t="str">
        <f t="shared" si="1"/>
        <v>&lt;node id="62" x="894517.5" y="6245404" /&gt;</v>
      </c>
    </row>
    <row r="64" spans="1:6" x14ac:dyDescent="0.25">
      <c r="A64" t="str">
        <f t="shared" si="0"/>
        <v>90353590_624641860</v>
      </c>
      <c r="B64">
        <v>63</v>
      </c>
      <c r="C64" s="2">
        <v>903535.9</v>
      </c>
      <c r="D64" s="2">
        <v>6246418.5999999996</v>
      </c>
      <c r="F64" t="str">
        <f t="shared" si="1"/>
        <v>&lt;node id="63" x="903535.9" y="6246418.6" /&gt;</v>
      </c>
    </row>
    <row r="65" spans="1:6" x14ac:dyDescent="0.25">
      <c r="A65" t="str">
        <f t="shared" si="0"/>
        <v>90716400_624872260</v>
      </c>
      <c r="B65">
        <v>64</v>
      </c>
      <c r="C65" s="2">
        <v>907164</v>
      </c>
      <c r="D65" s="2">
        <v>6248722.5999999996</v>
      </c>
      <c r="F65" t="str">
        <f t="shared" si="1"/>
        <v>&lt;node id="64" x="907164" y="6248722.6" /&gt;</v>
      </c>
    </row>
    <row r="66" spans="1:6" x14ac:dyDescent="0.25">
      <c r="A66" t="str">
        <f t="shared" si="0"/>
        <v>90422210_624598860</v>
      </c>
      <c r="B66">
        <v>65</v>
      </c>
      <c r="C66" s="2">
        <v>904222.1</v>
      </c>
      <c r="D66" s="2">
        <v>6245988.5999999996</v>
      </c>
      <c r="F66" t="str">
        <f t="shared" si="1"/>
        <v>&lt;node id="65" x="904222.1" y="6245988.6" /&gt;</v>
      </c>
    </row>
    <row r="67" spans="1:6" x14ac:dyDescent="0.25">
      <c r="A67" t="str">
        <f t="shared" ref="A67:A130" si="2">C67*100&amp;"_"&amp;D67*100</f>
        <v>90839580_624735240</v>
      </c>
      <c r="B67">
        <v>66</v>
      </c>
      <c r="C67" s="2">
        <v>908395.8</v>
      </c>
      <c r="D67" s="2">
        <v>6247352.4000000004</v>
      </c>
      <c r="F67" t="str">
        <f t="shared" ref="F67:F130" si="3">"&lt;node id="""&amp;B67&amp;""" x="""&amp;C67&amp;""" y="""&amp;D67&amp;""" /&gt;"</f>
        <v>&lt;node id="66" x="908395.8" y="6247352.4" /&gt;</v>
      </c>
    </row>
    <row r="68" spans="1:6" x14ac:dyDescent="0.25">
      <c r="A68" t="str">
        <f t="shared" si="2"/>
        <v>90000620_624658110</v>
      </c>
      <c r="B68">
        <v>67</v>
      </c>
      <c r="C68" s="2">
        <v>900006.2</v>
      </c>
      <c r="D68" s="2">
        <v>6246581.0999999996</v>
      </c>
      <c r="F68" t="str">
        <f t="shared" si="3"/>
        <v>&lt;node id="67" x="900006.2" y="6246581.1" /&gt;</v>
      </c>
    </row>
    <row r="69" spans="1:6" x14ac:dyDescent="0.25">
      <c r="A69" t="str">
        <f t="shared" si="2"/>
        <v>90874220_624687430</v>
      </c>
      <c r="B69">
        <v>68</v>
      </c>
      <c r="C69" s="2">
        <v>908742.2</v>
      </c>
      <c r="D69" s="2">
        <v>6246874.2999999998</v>
      </c>
      <c r="F69" t="str">
        <f t="shared" si="3"/>
        <v>&lt;node id="68" x="908742.2" y="6246874.3" /&gt;</v>
      </c>
    </row>
    <row r="70" spans="1:6" x14ac:dyDescent="0.25">
      <c r="A70" t="str">
        <f t="shared" si="2"/>
        <v>90854130_624731180</v>
      </c>
      <c r="B70">
        <v>69</v>
      </c>
      <c r="C70" s="2">
        <v>908541.3</v>
      </c>
      <c r="D70" s="2">
        <v>6247311.7999999998</v>
      </c>
      <c r="F70" t="str">
        <f t="shared" si="3"/>
        <v>&lt;node id="69" x="908541.3" y="6247311.8" /&gt;</v>
      </c>
    </row>
    <row r="71" spans="1:6" x14ac:dyDescent="0.25">
      <c r="A71" t="str">
        <f t="shared" si="2"/>
        <v>90875280_624831380</v>
      </c>
      <c r="B71">
        <v>70</v>
      </c>
      <c r="C71" s="2">
        <v>908752.8</v>
      </c>
      <c r="D71" s="2">
        <v>6248313.7999999998</v>
      </c>
      <c r="F71" t="str">
        <f t="shared" si="3"/>
        <v>&lt;node id="70" x="908752.8" y="6248313.8" /&gt;</v>
      </c>
    </row>
    <row r="72" spans="1:6" x14ac:dyDescent="0.25">
      <c r="A72" t="str">
        <f t="shared" si="2"/>
        <v>89409180_624551120</v>
      </c>
      <c r="B72">
        <v>71</v>
      </c>
      <c r="C72" s="2">
        <v>894091.8</v>
      </c>
      <c r="D72" s="2">
        <v>6245511.2000000002</v>
      </c>
      <c r="F72" t="str">
        <f t="shared" si="3"/>
        <v>&lt;node id="71" x="894091.8" y="6245511.2" /&gt;</v>
      </c>
    </row>
    <row r="73" spans="1:6" x14ac:dyDescent="0.25">
      <c r="A73" t="str">
        <f t="shared" si="2"/>
        <v>90118400_624614520</v>
      </c>
      <c r="B73">
        <v>72</v>
      </c>
      <c r="C73" s="2">
        <v>901184</v>
      </c>
      <c r="D73" s="2">
        <v>6246145.2000000002</v>
      </c>
      <c r="F73" t="str">
        <f t="shared" si="3"/>
        <v>&lt;node id="72" x="901184" y="6246145.2" /&gt;</v>
      </c>
    </row>
    <row r="74" spans="1:6" x14ac:dyDescent="0.25">
      <c r="A74" t="str">
        <f t="shared" si="2"/>
        <v>90180110_624678570</v>
      </c>
      <c r="B74">
        <v>73</v>
      </c>
      <c r="C74" s="2">
        <v>901801.1</v>
      </c>
      <c r="D74" s="2">
        <v>6246785.7000000002</v>
      </c>
      <c r="F74" t="str">
        <f t="shared" si="3"/>
        <v>&lt;node id="73" x="901801.1" y="6246785.7" /&gt;</v>
      </c>
    </row>
    <row r="75" spans="1:6" x14ac:dyDescent="0.25">
      <c r="A75" t="str">
        <f t="shared" si="2"/>
        <v>89930150_624635170</v>
      </c>
      <c r="B75">
        <v>74</v>
      </c>
      <c r="C75" s="2">
        <v>899301.5</v>
      </c>
      <c r="D75" s="2">
        <v>6246351.7000000002</v>
      </c>
      <c r="F75" t="str">
        <f t="shared" si="3"/>
        <v>&lt;node id="74" x="899301.5" y="6246351.7" /&gt;</v>
      </c>
    </row>
    <row r="76" spans="1:6" x14ac:dyDescent="0.25">
      <c r="A76" t="str">
        <f t="shared" si="2"/>
        <v>90885140_624858100</v>
      </c>
      <c r="B76">
        <v>75</v>
      </c>
      <c r="C76" s="2">
        <v>908851.4</v>
      </c>
      <c r="D76" s="2">
        <v>6248581</v>
      </c>
      <c r="F76" t="str">
        <f t="shared" si="3"/>
        <v>&lt;node id="75" x="908851.4" y="6248581" /&gt;</v>
      </c>
    </row>
    <row r="77" spans="1:6" x14ac:dyDescent="0.25">
      <c r="A77" t="str">
        <f t="shared" si="2"/>
        <v>89482800_624518720</v>
      </c>
      <c r="B77">
        <v>76</v>
      </c>
      <c r="C77" s="2">
        <v>894828</v>
      </c>
      <c r="D77" s="2">
        <v>6245187.2000000002</v>
      </c>
      <c r="F77" t="str">
        <f t="shared" si="3"/>
        <v>&lt;node id="76" x="894828" y="6245187.2" /&gt;</v>
      </c>
    </row>
    <row r="78" spans="1:6" x14ac:dyDescent="0.25">
      <c r="A78" t="str">
        <f t="shared" si="2"/>
        <v>89447990_624541220</v>
      </c>
      <c r="B78">
        <v>77</v>
      </c>
      <c r="C78" s="2">
        <v>894479.9</v>
      </c>
      <c r="D78" s="2">
        <v>6245412.2000000002</v>
      </c>
      <c r="F78" t="str">
        <f t="shared" si="3"/>
        <v>&lt;node id="77" x="894479.9" y="6245412.2" /&gt;</v>
      </c>
    </row>
    <row r="79" spans="1:6" x14ac:dyDescent="0.25">
      <c r="A79" t="str">
        <f t="shared" si="2"/>
        <v>90548420_624552180</v>
      </c>
      <c r="B79">
        <v>78</v>
      </c>
      <c r="C79" s="2">
        <v>905484.2</v>
      </c>
      <c r="D79" s="2">
        <v>6245521.7999999998</v>
      </c>
      <c r="F79" t="str">
        <f t="shared" si="3"/>
        <v>&lt;node id="78" x="905484.2" y="6245521.8" /&gt;</v>
      </c>
    </row>
    <row r="80" spans="1:6" x14ac:dyDescent="0.25">
      <c r="A80" t="str">
        <f t="shared" si="2"/>
        <v>90846270_624711290</v>
      </c>
      <c r="B80">
        <v>79</v>
      </c>
      <c r="C80" s="2">
        <v>908462.7</v>
      </c>
      <c r="D80" s="2">
        <v>6247112.9000000004</v>
      </c>
      <c r="F80" t="str">
        <f t="shared" si="3"/>
        <v>&lt;node id="79" x="908462.7" y="6247112.9" /&gt;</v>
      </c>
    </row>
    <row r="81" spans="1:6" x14ac:dyDescent="0.25">
      <c r="A81" t="str">
        <f t="shared" si="2"/>
        <v>89714070_624543780</v>
      </c>
      <c r="B81">
        <v>80</v>
      </c>
      <c r="C81" s="2">
        <v>897140.7</v>
      </c>
      <c r="D81" s="2">
        <v>6245437.7999999998</v>
      </c>
      <c r="F81" t="str">
        <f t="shared" si="3"/>
        <v>&lt;node id="80" x="897140.7" y="6245437.8" /&gt;</v>
      </c>
    </row>
    <row r="82" spans="1:6" x14ac:dyDescent="0.25">
      <c r="A82" t="str">
        <f t="shared" si="2"/>
        <v>89513370_624554920</v>
      </c>
      <c r="B82">
        <v>81</v>
      </c>
      <c r="C82" s="2">
        <v>895133.7</v>
      </c>
      <c r="D82" s="2">
        <v>6245549.2000000002</v>
      </c>
      <c r="F82" t="str">
        <f t="shared" si="3"/>
        <v>&lt;node id="81" x="895133.7" y="6245549.2" /&gt;</v>
      </c>
    </row>
    <row r="83" spans="1:6" x14ac:dyDescent="0.25">
      <c r="A83" t="str">
        <f t="shared" si="2"/>
        <v>89687460_624766040</v>
      </c>
      <c r="B83">
        <v>82</v>
      </c>
      <c r="C83" s="2">
        <v>896874.6</v>
      </c>
      <c r="D83" s="2">
        <v>6247660.4000000004</v>
      </c>
      <c r="F83" t="str">
        <f t="shared" si="3"/>
        <v>&lt;node id="82" x="896874.6" y="6247660.4" /&gt;</v>
      </c>
    </row>
    <row r="84" spans="1:6" x14ac:dyDescent="0.25">
      <c r="A84" t="str">
        <f t="shared" si="2"/>
        <v>89819140_624648000</v>
      </c>
      <c r="B84">
        <v>83</v>
      </c>
      <c r="C84" s="2">
        <v>898191.4</v>
      </c>
      <c r="D84" s="2">
        <v>6246480</v>
      </c>
      <c r="F84" t="str">
        <f t="shared" si="3"/>
        <v>&lt;node id="83" x="898191.4" y="6246480" /&gt;</v>
      </c>
    </row>
    <row r="85" spans="1:6" x14ac:dyDescent="0.25">
      <c r="A85" t="str">
        <f t="shared" si="2"/>
        <v>90882690_624846900</v>
      </c>
      <c r="B85">
        <v>84</v>
      </c>
      <c r="C85" s="2">
        <v>908826.9</v>
      </c>
      <c r="D85" s="2">
        <v>6248469</v>
      </c>
      <c r="F85" t="str">
        <f t="shared" si="3"/>
        <v>&lt;node id="84" x="908826.9" y="6248469" /&gt;</v>
      </c>
    </row>
    <row r="86" spans="1:6" x14ac:dyDescent="0.25">
      <c r="A86" t="str">
        <f t="shared" si="2"/>
        <v>90012170_624627910</v>
      </c>
      <c r="B86">
        <v>85</v>
      </c>
      <c r="C86" s="2">
        <v>900121.7</v>
      </c>
      <c r="D86" s="2">
        <v>6246279.0999999996</v>
      </c>
      <c r="F86" t="str">
        <f t="shared" si="3"/>
        <v>&lt;node id="85" x="900121.7" y="6246279.1" /&gt;</v>
      </c>
    </row>
    <row r="87" spans="1:6" x14ac:dyDescent="0.25">
      <c r="A87" t="str">
        <f t="shared" si="2"/>
        <v>89477890_624566750</v>
      </c>
      <c r="B87">
        <v>86</v>
      </c>
      <c r="C87" s="2">
        <v>894778.9</v>
      </c>
      <c r="D87" s="2">
        <v>6245667.5</v>
      </c>
      <c r="F87" t="str">
        <f t="shared" si="3"/>
        <v>&lt;node id="86" x="894778.9" y="6245667.5" /&gt;</v>
      </c>
    </row>
    <row r="88" spans="1:6" x14ac:dyDescent="0.25">
      <c r="A88" t="str">
        <f t="shared" si="2"/>
        <v>89429250_624557830</v>
      </c>
      <c r="B88">
        <v>87</v>
      </c>
      <c r="C88" s="2">
        <v>894292.5</v>
      </c>
      <c r="D88" s="2">
        <v>6245578.2999999998</v>
      </c>
      <c r="F88" t="str">
        <f t="shared" si="3"/>
        <v>&lt;node id="87" x="894292.5" y="6245578.3" /&gt;</v>
      </c>
    </row>
    <row r="89" spans="1:6" x14ac:dyDescent="0.25">
      <c r="A89" t="str">
        <f t="shared" si="2"/>
        <v>89782410_624639080</v>
      </c>
      <c r="B89">
        <v>88</v>
      </c>
      <c r="C89" s="2">
        <v>897824.1</v>
      </c>
      <c r="D89" s="2">
        <v>6246390.7999999998</v>
      </c>
      <c r="F89" t="str">
        <f t="shared" si="3"/>
        <v>&lt;node id="88" x="897824.1" y="6246390.8" /&gt;</v>
      </c>
    </row>
    <row r="90" spans="1:6" x14ac:dyDescent="0.25">
      <c r="A90" t="str">
        <f t="shared" si="2"/>
        <v>89858580_624673760</v>
      </c>
      <c r="B90">
        <v>89</v>
      </c>
      <c r="C90" s="2">
        <v>898585.8</v>
      </c>
      <c r="D90" s="2">
        <v>6246737.5999999996</v>
      </c>
      <c r="F90" t="str">
        <f t="shared" si="3"/>
        <v>&lt;node id="89" x="898585.8" y="6246737.6" /&gt;</v>
      </c>
    </row>
    <row r="91" spans="1:6" x14ac:dyDescent="0.25">
      <c r="A91" t="str">
        <f t="shared" si="2"/>
        <v>90685470_624660780</v>
      </c>
      <c r="B91">
        <v>90</v>
      </c>
      <c r="C91" s="2">
        <v>906854.7</v>
      </c>
      <c r="D91" s="2">
        <v>6246607.7999999998</v>
      </c>
      <c r="F91" t="str">
        <f t="shared" si="3"/>
        <v>&lt;node id="90" x="906854.7" y="6246607.8" /&gt;</v>
      </c>
    </row>
    <row r="92" spans="1:6" x14ac:dyDescent="0.25">
      <c r="A92" t="str">
        <f t="shared" si="2"/>
        <v>89695710_624534340</v>
      </c>
      <c r="B92">
        <v>91</v>
      </c>
      <c r="C92" s="2">
        <v>896957.1</v>
      </c>
      <c r="D92" s="2">
        <v>6245343.4000000004</v>
      </c>
      <c r="F92" t="str">
        <f t="shared" si="3"/>
        <v>&lt;node id="91" x="896957.1" y="6245343.4" /&gt;</v>
      </c>
    </row>
    <row r="93" spans="1:6" x14ac:dyDescent="0.25">
      <c r="A93" t="str">
        <f t="shared" si="2"/>
        <v>90622080_624602020</v>
      </c>
      <c r="B93">
        <v>92</v>
      </c>
      <c r="C93" s="2">
        <v>906220.8</v>
      </c>
      <c r="D93" s="2">
        <v>6246020.2000000002</v>
      </c>
      <c r="F93" t="str">
        <f t="shared" si="3"/>
        <v>&lt;node id="92" x="906220.8" y="6246020.2" /&gt;</v>
      </c>
    </row>
    <row r="94" spans="1:6" x14ac:dyDescent="0.25">
      <c r="A94" t="str">
        <f t="shared" si="2"/>
        <v>90665520_624884860</v>
      </c>
      <c r="B94">
        <v>93</v>
      </c>
      <c r="C94" s="2">
        <v>906655.2</v>
      </c>
      <c r="D94" s="2">
        <v>6248848.5999999996</v>
      </c>
      <c r="F94" t="str">
        <f t="shared" si="3"/>
        <v>&lt;node id="93" x="906655.2" y="6248848.6" /&gt;</v>
      </c>
    </row>
    <row r="95" spans="1:6" x14ac:dyDescent="0.25">
      <c r="A95" t="str">
        <f t="shared" si="2"/>
        <v>89726220_624604160</v>
      </c>
      <c r="B95">
        <v>94</v>
      </c>
      <c r="C95" s="2">
        <v>897262.2</v>
      </c>
      <c r="D95" s="2">
        <v>6246041.5999999996</v>
      </c>
      <c r="F95" t="str">
        <f t="shared" si="3"/>
        <v>&lt;node id="94" x="897262.2" y="6246041.6" /&gt;</v>
      </c>
    </row>
    <row r="96" spans="1:6" x14ac:dyDescent="0.25">
      <c r="A96" t="str">
        <f t="shared" si="2"/>
        <v>90428790_624836460</v>
      </c>
      <c r="B96">
        <v>95</v>
      </c>
      <c r="C96" s="2">
        <v>904287.9</v>
      </c>
      <c r="D96" s="2">
        <v>6248364.5999999996</v>
      </c>
      <c r="F96" t="str">
        <f t="shared" si="3"/>
        <v>&lt;node id="95" x="904287.9" y="6248364.6" /&gt;</v>
      </c>
    </row>
    <row r="97" spans="1:6" x14ac:dyDescent="0.25">
      <c r="A97" t="str">
        <f t="shared" si="2"/>
        <v>89699250_624655530</v>
      </c>
      <c r="B97">
        <v>96</v>
      </c>
      <c r="C97" s="2">
        <v>896992.5</v>
      </c>
      <c r="D97" s="2">
        <v>6246555.2999999998</v>
      </c>
      <c r="F97" t="str">
        <f t="shared" si="3"/>
        <v>&lt;node id="96" x="896992.5" y="6246555.3" /&gt;</v>
      </c>
    </row>
    <row r="98" spans="1:6" x14ac:dyDescent="0.25">
      <c r="A98" t="str">
        <f t="shared" si="2"/>
        <v>90863530_624804070</v>
      </c>
      <c r="B98">
        <v>97</v>
      </c>
      <c r="C98" s="2">
        <v>908635.3</v>
      </c>
      <c r="D98" s="2">
        <v>6248040.7000000002</v>
      </c>
      <c r="F98" t="str">
        <f t="shared" si="3"/>
        <v>&lt;node id="97" x="908635.3" y="6248040.7" /&gt;</v>
      </c>
    </row>
    <row r="99" spans="1:6" x14ac:dyDescent="0.25">
      <c r="A99" t="str">
        <f t="shared" si="2"/>
        <v>90133090_624611840</v>
      </c>
      <c r="B99">
        <v>98</v>
      </c>
      <c r="C99" s="2">
        <v>901330.9</v>
      </c>
      <c r="D99" s="2">
        <v>6246118.4000000004</v>
      </c>
      <c r="F99" t="str">
        <f t="shared" si="3"/>
        <v>&lt;node id="98" x="901330.9" y="6246118.4" /&gt;</v>
      </c>
    </row>
    <row r="100" spans="1:6" x14ac:dyDescent="0.25">
      <c r="A100" t="str">
        <f t="shared" si="2"/>
        <v>90852960_624825770</v>
      </c>
      <c r="B100">
        <v>99</v>
      </c>
      <c r="C100" s="2">
        <v>908529.6</v>
      </c>
      <c r="D100" s="2">
        <v>6248257.7000000002</v>
      </c>
      <c r="F100" t="str">
        <f t="shared" si="3"/>
        <v>&lt;node id="99" x="908529.6" y="6248257.7" /&gt;</v>
      </c>
    </row>
    <row r="101" spans="1:6" x14ac:dyDescent="0.25">
      <c r="A101" t="str">
        <f t="shared" si="2"/>
        <v>90291690_624887440</v>
      </c>
      <c r="B101">
        <v>100</v>
      </c>
      <c r="C101" s="2">
        <v>902916.9</v>
      </c>
      <c r="D101" s="2">
        <v>6248874.4000000004</v>
      </c>
      <c r="F101" t="str">
        <f t="shared" si="3"/>
        <v>&lt;node id="100" x="902916.9" y="6248874.4" /&gt;</v>
      </c>
    </row>
    <row r="102" spans="1:6" x14ac:dyDescent="0.25">
      <c r="A102" t="str">
        <f t="shared" si="2"/>
        <v>89588730_624606520</v>
      </c>
      <c r="B102">
        <v>101</v>
      </c>
      <c r="C102" s="2">
        <v>895887.3</v>
      </c>
      <c r="D102" s="2">
        <v>6246065.2000000002</v>
      </c>
      <c r="F102" t="str">
        <f t="shared" si="3"/>
        <v>&lt;node id="101" x="895887.3" y="6246065.2" /&gt;</v>
      </c>
    </row>
    <row r="103" spans="1:6" x14ac:dyDescent="0.25">
      <c r="A103" t="str">
        <f t="shared" si="2"/>
        <v>89684500_624716480</v>
      </c>
      <c r="B103">
        <v>102</v>
      </c>
      <c r="C103" s="2">
        <v>896845</v>
      </c>
      <c r="D103" s="2">
        <v>6247164.7999999998</v>
      </c>
      <c r="F103" t="str">
        <f t="shared" si="3"/>
        <v>&lt;node id="102" x="896845" y="6247164.8" /&gt;</v>
      </c>
    </row>
    <row r="104" spans="1:6" x14ac:dyDescent="0.25">
      <c r="A104" t="str">
        <f t="shared" si="2"/>
        <v>89795290_624640310</v>
      </c>
      <c r="B104">
        <v>103</v>
      </c>
      <c r="C104" s="2">
        <v>897952.9</v>
      </c>
      <c r="D104" s="2">
        <v>6246403.0999999996</v>
      </c>
      <c r="F104" t="str">
        <f t="shared" si="3"/>
        <v>&lt;node id="103" x="897952.9" y="6246403.1" /&gt;</v>
      </c>
    </row>
    <row r="105" spans="1:6" x14ac:dyDescent="0.25">
      <c r="A105" t="str">
        <f t="shared" si="2"/>
        <v>90432140_624572590</v>
      </c>
      <c r="B105">
        <v>104</v>
      </c>
      <c r="C105" s="2">
        <v>904321.4</v>
      </c>
      <c r="D105" s="2">
        <v>6245725.9000000004</v>
      </c>
      <c r="F105" t="str">
        <f t="shared" si="3"/>
        <v>&lt;node id="104" x="904321.4" y="6245725.9" /&gt;</v>
      </c>
    </row>
    <row r="106" spans="1:6" x14ac:dyDescent="0.25">
      <c r="A106" t="str">
        <f t="shared" si="2"/>
        <v>90670870_624652210</v>
      </c>
      <c r="B106">
        <v>105</v>
      </c>
      <c r="C106" s="2">
        <v>906708.7</v>
      </c>
      <c r="D106" s="2">
        <v>6246522.0999999996</v>
      </c>
      <c r="F106" t="str">
        <f t="shared" si="3"/>
        <v>&lt;node id="105" x="906708.7" y="6246522.1" /&gt;</v>
      </c>
    </row>
    <row r="107" spans="1:6" x14ac:dyDescent="0.25">
      <c r="A107" t="str">
        <f t="shared" si="2"/>
        <v>90682490_624742670</v>
      </c>
      <c r="B107">
        <v>106</v>
      </c>
      <c r="C107" s="2">
        <v>906824.9</v>
      </c>
      <c r="D107" s="2">
        <v>6247426.7000000002</v>
      </c>
      <c r="F107" t="str">
        <f t="shared" si="3"/>
        <v>&lt;node id="106" x="906824.9" y="6247426.7" /&gt;</v>
      </c>
    </row>
    <row r="108" spans="1:6" x14ac:dyDescent="0.25">
      <c r="A108" t="str">
        <f t="shared" si="2"/>
        <v>90422590_624578900</v>
      </c>
      <c r="B108">
        <v>107</v>
      </c>
      <c r="C108" s="2">
        <v>904225.9</v>
      </c>
      <c r="D108" s="2">
        <v>6245789</v>
      </c>
      <c r="F108" t="str">
        <f t="shared" si="3"/>
        <v>&lt;node id="107" x="904225.9" y="6245789" /&gt;</v>
      </c>
    </row>
    <row r="109" spans="1:6" x14ac:dyDescent="0.25">
      <c r="A109" t="str">
        <f t="shared" si="2"/>
        <v>89484280_624539300</v>
      </c>
      <c r="B109">
        <v>108</v>
      </c>
      <c r="C109" s="2">
        <v>894842.8</v>
      </c>
      <c r="D109" s="2">
        <v>6245393</v>
      </c>
      <c r="F109" t="str">
        <f t="shared" si="3"/>
        <v>&lt;node id="108" x="894842.8" y="6245393" /&gt;</v>
      </c>
    </row>
    <row r="110" spans="1:6" x14ac:dyDescent="0.25">
      <c r="A110" t="str">
        <f t="shared" si="2"/>
        <v>89715060_624551540</v>
      </c>
      <c r="B110">
        <v>109</v>
      </c>
      <c r="C110" s="2">
        <v>897150.6</v>
      </c>
      <c r="D110" s="2">
        <v>6245515.4000000004</v>
      </c>
      <c r="F110" t="str">
        <f t="shared" si="3"/>
        <v>&lt;node id="109" x="897150.6" y="6245515.4" /&gt;</v>
      </c>
    </row>
    <row r="111" spans="1:6" x14ac:dyDescent="0.25">
      <c r="A111" t="str">
        <f t="shared" si="2"/>
        <v>89870150_624650270</v>
      </c>
      <c r="B111">
        <v>110</v>
      </c>
      <c r="C111" s="2">
        <v>898701.5</v>
      </c>
      <c r="D111" s="2">
        <v>6246502.7000000002</v>
      </c>
      <c r="F111" t="str">
        <f t="shared" si="3"/>
        <v>&lt;node id="110" x="898701.5" y="6246502.7" /&gt;</v>
      </c>
    </row>
    <row r="112" spans="1:6" x14ac:dyDescent="0.25">
      <c r="A112" t="str">
        <f t="shared" si="2"/>
        <v>89909500_624689880</v>
      </c>
      <c r="B112">
        <v>111</v>
      </c>
      <c r="C112" s="2">
        <v>899095</v>
      </c>
      <c r="D112" s="2">
        <v>6246898.7999999998</v>
      </c>
      <c r="F112" t="str">
        <f t="shared" si="3"/>
        <v>&lt;node id="111" x="899095" y="6246898.8" /&gt;</v>
      </c>
    </row>
    <row r="113" spans="1:6" x14ac:dyDescent="0.25">
      <c r="A113" t="str">
        <f t="shared" si="2"/>
        <v>89710400_624546850</v>
      </c>
      <c r="B113">
        <v>112</v>
      </c>
      <c r="C113" s="2">
        <v>897104</v>
      </c>
      <c r="D113" s="2">
        <v>6245468.5</v>
      </c>
      <c r="F113" t="str">
        <f t="shared" si="3"/>
        <v>&lt;node id="112" x="897104" y="6245468.5" /&gt;</v>
      </c>
    </row>
    <row r="114" spans="1:6" x14ac:dyDescent="0.25">
      <c r="A114" t="str">
        <f t="shared" si="2"/>
        <v>89434690_624553220</v>
      </c>
      <c r="B114">
        <v>113</v>
      </c>
      <c r="C114" s="2">
        <v>894346.9</v>
      </c>
      <c r="D114" s="2">
        <v>6245532.2000000002</v>
      </c>
      <c r="F114" t="str">
        <f t="shared" si="3"/>
        <v>&lt;node id="113" x="894346.9" y="6245532.2" /&gt;</v>
      </c>
    </row>
    <row r="115" spans="1:6" x14ac:dyDescent="0.25">
      <c r="A115" t="str">
        <f t="shared" si="2"/>
        <v>90749960_624699770</v>
      </c>
      <c r="B115">
        <v>114</v>
      </c>
      <c r="C115" s="2">
        <v>907499.6</v>
      </c>
      <c r="D115" s="2">
        <v>6246997.7000000002</v>
      </c>
      <c r="F115" t="str">
        <f t="shared" si="3"/>
        <v>&lt;node id="114" x="907499.6" y="6246997.7" /&gt;</v>
      </c>
    </row>
    <row r="116" spans="1:6" x14ac:dyDescent="0.25">
      <c r="A116" t="str">
        <f t="shared" si="2"/>
        <v>89557230_624532170</v>
      </c>
      <c r="B116">
        <v>115</v>
      </c>
      <c r="C116" s="2">
        <v>895572.3</v>
      </c>
      <c r="D116" s="2">
        <v>6245321.7000000002</v>
      </c>
      <c r="F116" t="str">
        <f t="shared" si="3"/>
        <v>&lt;node id="115" x="895572.3" y="6245321.7" /&gt;</v>
      </c>
    </row>
    <row r="117" spans="1:6" x14ac:dyDescent="0.25">
      <c r="A117" t="str">
        <f t="shared" si="2"/>
        <v>89449340_624551000</v>
      </c>
      <c r="B117">
        <v>116</v>
      </c>
      <c r="C117" s="2">
        <v>894493.4</v>
      </c>
      <c r="D117" s="2">
        <v>6245510</v>
      </c>
      <c r="F117" t="str">
        <f t="shared" si="3"/>
        <v>&lt;node id="116" x="894493.4" y="6245510" /&gt;</v>
      </c>
    </row>
    <row r="118" spans="1:6" x14ac:dyDescent="0.25">
      <c r="A118" t="str">
        <f t="shared" si="2"/>
        <v>89808760_624653360</v>
      </c>
      <c r="B118">
        <v>117</v>
      </c>
      <c r="C118" s="2">
        <v>898087.6</v>
      </c>
      <c r="D118" s="2">
        <v>6246533.5999999996</v>
      </c>
      <c r="F118" t="str">
        <f t="shared" si="3"/>
        <v>&lt;node id="117" x="898087.6" y="6246533.6" /&gt;</v>
      </c>
    </row>
    <row r="119" spans="1:6" x14ac:dyDescent="0.25">
      <c r="A119" t="str">
        <f t="shared" si="2"/>
        <v>90807580_624712670</v>
      </c>
      <c r="B119">
        <v>118</v>
      </c>
      <c r="C119" s="2">
        <v>908075.8</v>
      </c>
      <c r="D119" s="2">
        <v>6247126.7000000002</v>
      </c>
      <c r="F119" t="str">
        <f t="shared" si="3"/>
        <v>&lt;node id="118" x="908075.8" y="6247126.7" /&gt;</v>
      </c>
    </row>
    <row r="120" spans="1:6" x14ac:dyDescent="0.25">
      <c r="A120" t="str">
        <f t="shared" si="2"/>
        <v>90541980_624643770</v>
      </c>
      <c r="B120">
        <v>119</v>
      </c>
      <c r="C120" s="2">
        <v>905419.8</v>
      </c>
      <c r="D120" s="2">
        <v>6246437.7000000002</v>
      </c>
      <c r="F120" t="str">
        <f t="shared" si="3"/>
        <v>&lt;node id="119" x="905419.8" y="6246437.7" /&gt;</v>
      </c>
    </row>
    <row r="121" spans="1:6" x14ac:dyDescent="0.25">
      <c r="A121" t="str">
        <f t="shared" si="2"/>
        <v>89694880_624593320</v>
      </c>
      <c r="B121">
        <v>120</v>
      </c>
      <c r="C121" s="2">
        <v>896948.8</v>
      </c>
      <c r="D121" s="2">
        <v>6245933.2000000002</v>
      </c>
      <c r="F121" t="str">
        <f t="shared" si="3"/>
        <v>&lt;node id="120" x="896948.8" y="6245933.2" /&gt;</v>
      </c>
    </row>
    <row r="122" spans="1:6" x14ac:dyDescent="0.25">
      <c r="A122" t="str">
        <f t="shared" si="2"/>
        <v>90133510_624682190</v>
      </c>
      <c r="B122">
        <v>121</v>
      </c>
      <c r="C122" s="2">
        <v>901335.1</v>
      </c>
      <c r="D122" s="2">
        <v>6246821.9000000004</v>
      </c>
      <c r="F122" t="str">
        <f t="shared" si="3"/>
        <v>&lt;node id="121" x="901335.1" y="6246821.9" /&gt;</v>
      </c>
    </row>
    <row r="123" spans="1:6" x14ac:dyDescent="0.25">
      <c r="A123" t="str">
        <f t="shared" si="2"/>
        <v>90735680_624716820</v>
      </c>
      <c r="B123">
        <v>122</v>
      </c>
      <c r="C123" s="2">
        <v>907356.8</v>
      </c>
      <c r="D123" s="2">
        <v>6247168.2000000002</v>
      </c>
      <c r="F123" t="str">
        <f t="shared" si="3"/>
        <v>&lt;node id="122" x="907356.8" y="6247168.2" /&gt;</v>
      </c>
    </row>
    <row r="124" spans="1:6" x14ac:dyDescent="0.25">
      <c r="A124" t="str">
        <f t="shared" si="2"/>
        <v>89683080_624687640</v>
      </c>
      <c r="B124">
        <v>123</v>
      </c>
      <c r="C124" s="2">
        <v>896830.8</v>
      </c>
      <c r="D124" s="2">
        <v>6246876.4000000004</v>
      </c>
      <c r="F124" t="str">
        <f t="shared" si="3"/>
        <v>&lt;node id="123" x="896830.8" y="6246876.4" /&gt;</v>
      </c>
    </row>
    <row r="125" spans="1:6" x14ac:dyDescent="0.25">
      <c r="A125" t="str">
        <f t="shared" si="2"/>
        <v>89832900_624660830</v>
      </c>
      <c r="B125">
        <v>124</v>
      </c>
      <c r="C125" s="2">
        <v>898329</v>
      </c>
      <c r="D125" s="2">
        <v>6246608.2999999998</v>
      </c>
      <c r="F125" t="str">
        <f t="shared" si="3"/>
        <v>&lt;node id="124" x="898329" y="6246608.3" /&gt;</v>
      </c>
    </row>
    <row r="126" spans="1:6" x14ac:dyDescent="0.25">
      <c r="A126" t="str">
        <f t="shared" si="2"/>
        <v>90272570_624653680</v>
      </c>
      <c r="B126">
        <v>125</v>
      </c>
      <c r="C126" s="2">
        <v>902725.7</v>
      </c>
      <c r="D126" s="2">
        <v>6246536.7999999998</v>
      </c>
      <c r="F126" t="str">
        <f t="shared" si="3"/>
        <v>&lt;node id="125" x="902725.7" y="6246536.8" /&gt;</v>
      </c>
    </row>
    <row r="127" spans="1:6" x14ac:dyDescent="0.25">
      <c r="A127" t="str">
        <f t="shared" si="2"/>
        <v>90856040_624704700</v>
      </c>
      <c r="B127">
        <v>126</v>
      </c>
      <c r="C127" s="2">
        <v>908560.4</v>
      </c>
      <c r="D127" s="2">
        <v>6247047</v>
      </c>
      <c r="F127" t="str">
        <f t="shared" si="3"/>
        <v>&lt;node id="126" x="908560.4" y="6247047" /&gt;</v>
      </c>
    </row>
    <row r="128" spans="1:6" x14ac:dyDescent="0.25">
      <c r="A128" t="str">
        <f t="shared" si="2"/>
        <v>90123550_624672910</v>
      </c>
      <c r="B128">
        <v>127</v>
      </c>
      <c r="C128" s="2">
        <v>901235.5</v>
      </c>
      <c r="D128" s="2">
        <v>6246729.0999999996</v>
      </c>
      <c r="F128" t="str">
        <f t="shared" si="3"/>
        <v>&lt;node id="127" x="901235.5" y="6246729.1" /&gt;</v>
      </c>
    </row>
    <row r="129" spans="1:6" x14ac:dyDescent="0.25">
      <c r="A129" t="str">
        <f t="shared" si="2"/>
        <v>90716470_624671710</v>
      </c>
      <c r="B129">
        <v>128</v>
      </c>
      <c r="C129" s="2">
        <v>907164.7</v>
      </c>
      <c r="D129" s="2">
        <v>6246717.0999999996</v>
      </c>
      <c r="F129" t="str">
        <f t="shared" si="3"/>
        <v>&lt;node id="128" x="907164.7" y="6246717.1" /&gt;</v>
      </c>
    </row>
    <row r="130" spans="1:6" x14ac:dyDescent="0.25">
      <c r="A130" t="str">
        <f t="shared" si="2"/>
        <v>89687990_624799640</v>
      </c>
      <c r="B130">
        <v>129</v>
      </c>
      <c r="C130" s="2">
        <v>896879.9</v>
      </c>
      <c r="D130" s="2">
        <v>6247996.4000000004</v>
      </c>
      <c r="F130" t="str">
        <f t="shared" si="3"/>
        <v>&lt;node id="129" x="896879.9" y="6247996.4" /&gt;</v>
      </c>
    </row>
    <row r="131" spans="1:6" x14ac:dyDescent="0.25">
      <c r="A131" t="str">
        <f t="shared" ref="A131:A194" si="4">C131*100&amp;"_"&amp;D131*100</f>
        <v>89478640_624561650</v>
      </c>
      <c r="B131">
        <v>130</v>
      </c>
      <c r="C131" s="2">
        <v>894786.4</v>
      </c>
      <c r="D131" s="2">
        <v>6245616.5</v>
      </c>
      <c r="F131" t="str">
        <f t="shared" ref="F131:F194" si="5">"&lt;node id="""&amp;B131&amp;""" x="""&amp;C131&amp;""" y="""&amp;D131&amp;""" /&gt;"</f>
        <v>&lt;node id="130" x="894786.4" y="6245616.5" /&gt;</v>
      </c>
    </row>
    <row r="132" spans="1:6" x14ac:dyDescent="0.25">
      <c r="A132" t="str">
        <f t="shared" si="4"/>
        <v>90027810_624620850</v>
      </c>
      <c r="B132">
        <v>131</v>
      </c>
      <c r="C132" s="2">
        <v>900278.1</v>
      </c>
      <c r="D132" s="2">
        <v>6246208.5</v>
      </c>
      <c r="F132" t="str">
        <f t="shared" si="5"/>
        <v>&lt;node id="131" x="900278.1" y="6246208.5" /&gt;</v>
      </c>
    </row>
    <row r="133" spans="1:6" x14ac:dyDescent="0.25">
      <c r="A133" t="str">
        <f t="shared" si="4"/>
        <v>90409170_624618170</v>
      </c>
      <c r="B133">
        <v>132</v>
      </c>
      <c r="C133" s="2">
        <v>904091.7</v>
      </c>
      <c r="D133" s="2">
        <v>6246181.7000000002</v>
      </c>
      <c r="F133" t="str">
        <f t="shared" si="5"/>
        <v>&lt;node id="132" x="904091.7" y="6246181.7" /&gt;</v>
      </c>
    </row>
    <row r="134" spans="1:6" x14ac:dyDescent="0.25">
      <c r="A134" t="str">
        <f t="shared" si="4"/>
        <v>89575090_624524730</v>
      </c>
      <c r="B134">
        <v>133</v>
      </c>
      <c r="C134" s="2">
        <v>895750.9</v>
      </c>
      <c r="D134" s="2">
        <v>6245247.2999999998</v>
      </c>
      <c r="F134" t="str">
        <f t="shared" si="5"/>
        <v>&lt;node id="133" x="895750.9" y="6245247.3" /&gt;</v>
      </c>
    </row>
    <row r="135" spans="1:6" x14ac:dyDescent="0.25">
      <c r="A135" t="str">
        <f t="shared" si="4"/>
        <v>90047900_624833040</v>
      </c>
      <c r="B135">
        <v>134</v>
      </c>
      <c r="C135" s="2">
        <v>900479</v>
      </c>
      <c r="D135" s="2">
        <v>6248330.4000000004</v>
      </c>
      <c r="F135" t="str">
        <f t="shared" si="5"/>
        <v>&lt;node id="134" x="900479" y="6248330.4" /&gt;</v>
      </c>
    </row>
    <row r="136" spans="1:6" x14ac:dyDescent="0.25">
      <c r="A136" t="str">
        <f t="shared" si="4"/>
        <v>90414050_624613660</v>
      </c>
      <c r="B136">
        <v>135</v>
      </c>
      <c r="C136" s="2">
        <v>904140.5</v>
      </c>
      <c r="D136" s="2">
        <v>6246136.5999999996</v>
      </c>
      <c r="F136" t="str">
        <f t="shared" si="5"/>
        <v>&lt;node id="135" x="904140.5" y="6246136.6" /&gt;</v>
      </c>
    </row>
    <row r="137" spans="1:6" x14ac:dyDescent="0.25">
      <c r="A137" t="str">
        <f t="shared" si="4"/>
        <v>90850810_624742740</v>
      </c>
      <c r="B137">
        <v>136</v>
      </c>
      <c r="C137" s="2">
        <v>908508.1</v>
      </c>
      <c r="D137" s="2">
        <v>6247427.4000000004</v>
      </c>
      <c r="F137" t="str">
        <f t="shared" si="5"/>
        <v>&lt;node id="136" x="908508.1" y="6247427.4" /&gt;</v>
      </c>
    </row>
    <row r="138" spans="1:6" x14ac:dyDescent="0.25">
      <c r="A138" t="str">
        <f t="shared" si="4"/>
        <v>89511510_624570800</v>
      </c>
      <c r="B138">
        <v>137</v>
      </c>
      <c r="C138" s="2">
        <v>895115.1</v>
      </c>
      <c r="D138" s="2">
        <v>6245708</v>
      </c>
      <c r="F138" t="str">
        <f t="shared" si="5"/>
        <v>&lt;node id="137" x="895115.1" y="6245708" /&gt;</v>
      </c>
    </row>
    <row r="139" spans="1:6" x14ac:dyDescent="0.25">
      <c r="A139" t="str">
        <f t="shared" si="4"/>
        <v>89993360_624636420</v>
      </c>
      <c r="B139">
        <v>138</v>
      </c>
      <c r="C139" s="2">
        <v>899933.6</v>
      </c>
      <c r="D139" s="2">
        <v>6246364.2000000002</v>
      </c>
      <c r="F139" t="str">
        <f t="shared" si="5"/>
        <v>&lt;node id="138" x="899933.6" y="6246364.2" /&gt;</v>
      </c>
    </row>
    <row r="140" spans="1:6" x14ac:dyDescent="0.25">
      <c r="A140" t="str">
        <f t="shared" si="4"/>
        <v>90200360_624598390</v>
      </c>
      <c r="B140">
        <v>139</v>
      </c>
      <c r="C140" s="2">
        <v>902003.6</v>
      </c>
      <c r="D140" s="2">
        <v>6245983.9000000004</v>
      </c>
      <c r="F140" t="str">
        <f t="shared" si="5"/>
        <v>&lt;node id="139" x="902003.6" y="6245983.9" /&gt;</v>
      </c>
    </row>
    <row r="141" spans="1:6" x14ac:dyDescent="0.25">
      <c r="A141" t="str">
        <f t="shared" si="4"/>
        <v>90849620_624736820</v>
      </c>
      <c r="B141">
        <v>140</v>
      </c>
      <c r="C141" s="2">
        <v>908496.2</v>
      </c>
      <c r="D141" s="2">
        <v>6247368.2000000002</v>
      </c>
      <c r="F141" t="str">
        <f t="shared" si="5"/>
        <v>&lt;node id="140" x="908496.2" y="6247368.2" /&gt;</v>
      </c>
    </row>
    <row r="142" spans="1:6" x14ac:dyDescent="0.25">
      <c r="A142" t="str">
        <f t="shared" si="4"/>
        <v>89442750_624539040</v>
      </c>
      <c r="B142">
        <v>141</v>
      </c>
      <c r="C142" s="2">
        <v>894427.5</v>
      </c>
      <c r="D142" s="2">
        <v>6245390.4000000004</v>
      </c>
      <c r="F142" t="str">
        <f t="shared" si="5"/>
        <v>&lt;node id="141" x="894427.5" y="6245390.4" /&gt;</v>
      </c>
    </row>
    <row r="143" spans="1:6" x14ac:dyDescent="0.25">
      <c r="A143" t="str">
        <f t="shared" si="4"/>
        <v>90842260_624759150</v>
      </c>
      <c r="B143">
        <v>142</v>
      </c>
      <c r="C143" s="2">
        <v>908422.6</v>
      </c>
      <c r="D143" s="2">
        <v>6247591.5</v>
      </c>
      <c r="F143" t="str">
        <f t="shared" si="5"/>
        <v>&lt;node id="142" x="908422.6" y="6247591.5" /&gt;</v>
      </c>
    </row>
    <row r="144" spans="1:6" x14ac:dyDescent="0.25">
      <c r="A144" t="str">
        <f t="shared" si="4"/>
        <v>89567750_624684470</v>
      </c>
      <c r="B144">
        <v>143</v>
      </c>
      <c r="C144" s="2">
        <v>895677.5</v>
      </c>
      <c r="D144" s="2">
        <v>6246844.7000000002</v>
      </c>
      <c r="F144" t="str">
        <f t="shared" si="5"/>
        <v>&lt;node id="143" x="895677.5" y="6246844.7" /&gt;</v>
      </c>
    </row>
    <row r="145" spans="1:6" x14ac:dyDescent="0.25">
      <c r="A145" t="str">
        <f t="shared" si="4"/>
        <v>89454210_624556630</v>
      </c>
      <c r="B145">
        <v>144</v>
      </c>
      <c r="C145" s="2">
        <v>894542.1</v>
      </c>
      <c r="D145" s="2">
        <v>6245566.2999999998</v>
      </c>
      <c r="F145" t="str">
        <f t="shared" si="5"/>
        <v>&lt;node id="144" x="894542.1" y="6245566.3" /&gt;</v>
      </c>
    </row>
    <row r="146" spans="1:6" x14ac:dyDescent="0.25">
      <c r="A146" t="str">
        <f t="shared" si="4"/>
        <v>90138570_624610300</v>
      </c>
      <c r="B146">
        <v>145</v>
      </c>
      <c r="C146" s="2">
        <v>901385.7</v>
      </c>
      <c r="D146" s="2">
        <v>6246103</v>
      </c>
      <c r="F146" t="str">
        <f t="shared" si="5"/>
        <v>&lt;node id="145" x="901385.7" y="6246103" /&gt;</v>
      </c>
    </row>
    <row r="147" spans="1:6" x14ac:dyDescent="0.25">
      <c r="A147" t="str">
        <f t="shared" si="4"/>
        <v>90148480_624659760</v>
      </c>
      <c r="B147">
        <v>146</v>
      </c>
      <c r="C147" s="2">
        <v>901484.8</v>
      </c>
      <c r="D147" s="2">
        <v>6246597.5999999996</v>
      </c>
      <c r="F147" t="str">
        <f t="shared" si="5"/>
        <v>&lt;node id="146" x="901484.8" y="6246597.6" /&gt;</v>
      </c>
    </row>
    <row r="148" spans="1:6" x14ac:dyDescent="0.25">
      <c r="A148" t="str">
        <f t="shared" si="4"/>
        <v>90768910_624727440</v>
      </c>
      <c r="B148">
        <v>147</v>
      </c>
      <c r="C148" s="2">
        <v>907689.1</v>
      </c>
      <c r="D148" s="2">
        <v>6247274.4000000004</v>
      </c>
      <c r="F148" t="str">
        <f t="shared" si="5"/>
        <v>&lt;node id="147" x="907689.1" y="6247274.4" /&gt;</v>
      </c>
    </row>
    <row r="149" spans="1:6" x14ac:dyDescent="0.25">
      <c r="A149" t="str">
        <f t="shared" si="4"/>
        <v>89695940_624589940</v>
      </c>
      <c r="B149">
        <v>148</v>
      </c>
      <c r="C149" s="2">
        <v>896959.4</v>
      </c>
      <c r="D149" s="2">
        <v>6245899.4000000004</v>
      </c>
      <c r="F149" t="str">
        <f t="shared" si="5"/>
        <v>&lt;node id="148" x="896959.4" y="6245899.4" /&gt;</v>
      </c>
    </row>
    <row r="150" spans="1:6" x14ac:dyDescent="0.25">
      <c r="A150" t="str">
        <f t="shared" si="4"/>
        <v>89426650_624553990</v>
      </c>
      <c r="B150">
        <v>149</v>
      </c>
      <c r="C150" s="2">
        <v>894266.5</v>
      </c>
      <c r="D150" s="2">
        <v>6245539.9000000004</v>
      </c>
      <c r="F150" t="str">
        <f t="shared" si="5"/>
        <v>&lt;node id="149" x="894266.5" y="6245539.9" /&gt;</v>
      </c>
    </row>
    <row r="151" spans="1:6" x14ac:dyDescent="0.25">
      <c r="A151" t="str">
        <f t="shared" si="4"/>
        <v>90871590_624845780</v>
      </c>
      <c r="B151">
        <v>150</v>
      </c>
      <c r="C151" s="2">
        <v>908715.9</v>
      </c>
      <c r="D151" s="2">
        <v>6248457.7999999998</v>
      </c>
      <c r="F151" t="str">
        <f t="shared" si="5"/>
        <v>&lt;node id="150" x="908715.9" y="6248457.8" /&gt;</v>
      </c>
    </row>
    <row r="152" spans="1:6" x14ac:dyDescent="0.25">
      <c r="A152" t="str">
        <f t="shared" si="4"/>
        <v>90750350_624704800</v>
      </c>
      <c r="B152">
        <v>151</v>
      </c>
      <c r="C152" s="2">
        <v>907503.5</v>
      </c>
      <c r="D152" s="2">
        <v>6247048</v>
      </c>
      <c r="F152" t="str">
        <f t="shared" si="5"/>
        <v>&lt;node id="151" x="907503.5" y="6247048" /&gt;</v>
      </c>
    </row>
    <row r="153" spans="1:6" x14ac:dyDescent="0.25">
      <c r="A153" t="str">
        <f t="shared" si="4"/>
        <v>90302730_624857020</v>
      </c>
      <c r="B153">
        <v>152</v>
      </c>
      <c r="C153" s="2">
        <v>903027.3</v>
      </c>
      <c r="D153" s="2">
        <v>6248570.2000000002</v>
      </c>
      <c r="F153" t="str">
        <f t="shared" si="5"/>
        <v>&lt;node id="152" x="903027.3" y="6248570.2" /&gt;</v>
      </c>
    </row>
    <row r="154" spans="1:6" x14ac:dyDescent="0.25">
      <c r="A154" t="str">
        <f t="shared" si="4"/>
        <v>89475440_624560550</v>
      </c>
      <c r="B154">
        <v>153</v>
      </c>
      <c r="C154" s="2">
        <v>894754.4</v>
      </c>
      <c r="D154" s="2">
        <v>6245605.5</v>
      </c>
      <c r="F154" t="str">
        <f t="shared" si="5"/>
        <v>&lt;node id="153" x="894754.4" y="6245605.5" /&gt;</v>
      </c>
    </row>
    <row r="155" spans="1:6" x14ac:dyDescent="0.25">
      <c r="A155" t="str">
        <f t="shared" si="4"/>
        <v>90843950_624675280</v>
      </c>
      <c r="B155">
        <v>154</v>
      </c>
      <c r="C155" s="2">
        <v>908439.5</v>
      </c>
      <c r="D155" s="2">
        <v>6246752.7999999998</v>
      </c>
      <c r="F155" t="str">
        <f t="shared" si="5"/>
        <v>&lt;node id="154" x="908439.5" y="6246752.8" /&gt;</v>
      </c>
    </row>
    <row r="156" spans="1:6" x14ac:dyDescent="0.25">
      <c r="A156" t="str">
        <f t="shared" si="4"/>
        <v>89573600_624659090</v>
      </c>
      <c r="B156">
        <v>155</v>
      </c>
      <c r="C156" s="2">
        <v>895736</v>
      </c>
      <c r="D156" s="2">
        <v>6246590.9000000004</v>
      </c>
      <c r="F156" t="str">
        <f t="shared" si="5"/>
        <v>&lt;node id="155" x="895736" y="6246590.9" /&gt;</v>
      </c>
    </row>
    <row r="157" spans="1:6" x14ac:dyDescent="0.25">
      <c r="A157" t="str">
        <f t="shared" si="4"/>
        <v>89693770_624629090</v>
      </c>
      <c r="B157">
        <v>156</v>
      </c>
      <c r="C157" s="2">
        <v>896937.7</v>
      </c>
      <c r="D157" s="2">
        <v>6246290.9000000004</v>
      </c>
      <c r="F157" t="str">
        <f t="shared" si="5"/>
        <v>&lt;node id="156" x="896937.7" y="6246290.9" /&gt;</v>
      </c>
    </row>
    <row r="158" spans="1:6" x14ac:dyDescent="0.25">
      <c r="A158" t="str">
        <f t="shared" si="4"/>
        <v>89997850_624660750</v>
      </c>
      <c r="B158">
        <v>157</v>
      </c>
      <c r="C158" s="2">
        <v>899978.5</v>
      </c>
      <c r="D158" s="2">
        <v>6246607.5</v>
      </c>
      <c r="F158" t="str">
        <f t="shared" si="5"/>
        <v>&lt;node id="157" x="899978.5" y="6246607.5" /&gt;</v>
      </c>
    </row>
    <row r="159" spans="1:6" x14ac:dyDescent="0.25">
      <c r="A159" t="str">
        <f t="shared" si="4"/>
        <v>89518530_624655970</v>
      </c>
      <c r="B159">
        <v>158</v>
      </c>
      <c r="C159" s="2">
        <v>895185.3</v>
      </c>
      <c r="D159" s="2">
        <v>6246559.7000000002</v>
      </c>
      <c r="F159" t="str">
        <f t="shared" si="5"/>
        <v>&lt;node id="158" x="895185.3" y="6246559.7" /&gt;</v>
      </c>
    </row>
    <row r="160" spans="1:6" x14ac:dyDescent="0.25">
      <c r="A160" t="str">
        <f t="shared" si="4"/>
        <v>90488310_624648920</v>
      </c>
      <c r="B160">
        <v>159</v>
      </c>
      <c r="C160" s="2">
        <v>904883.1</v>
      </c>
      <c r="D160" s="2">
        <v>6246489.2000000002</v>
      </c>
      <c r="F160" t="str">
        <f t="shared" si="5"/>
        <v>&lt;node id="159" x="904883.1" y="6246489.2" /&gt;</v>
      </c>
    </row>
    <row r="161" spans="1:6" x14ac:dyDescent="0.25">
      <c r="A161" t="str">
        <f t="shared" si="4"/>
        <v>90485710_624575200</v>
      </c>
      <c r="B161">
        <v>160</v>
      </c>
      <c r="C161" s="2">
        <v>904857.1</v>
      </c>
      <c r="D161" s="2">
        <v>6245752</v>
      </c>
      <c r="F161" t="str">
        <f t="shared" si="5"/>
        <v>&lt;node id="160" x="904857.1" y="6245752" /&gt;</v>
      </c>
    </row>
    <row r="162" spans="1:6" x14ac:dyDescent="0.25">
      <c r="A162" t="str">
        <f t="shared" si="4"/>
        <v>90158380_624704060</v>
      </c>
      <c r="B162">
        <v>161</v>
      </c>
      <c r="C162" s="2">
        <v>901583.8</v>
      </c>
      <c r="D162" s="2">
        <v>6247040.5999999996</v>
      </c>
      <c r="F162" t="str">
        <f t="shared" si="5"/>
        <v>&lt;node id="161" x="901583.8" y="6247040.6" /&gt;</v>
      </c>
    </row>
    <row r="163" spans="1:6" x14ac:dyDescent="0.25">
      <c r="A163" t="str">
        <f t="shared" si="4"/>
        <v>89597650_624520620</v>
      </c>
      <c r="B163">
        <v>162</v>
      </c>
      <c r="C163" s="2">
        <v>895976.5</v>
      </c>
      <c r="D163" s="2">
        <v>6245206.2000000002</v>
      </c>
      <c r="F163" t="str">
        <f t="shared" si="5"/>
        <v>&lt;node id="162" x="895976.5" y="6245206.2" /&gt;</v>
      </c>
    </row>
    <row r="164" spans="1:6" x14ac:dyDescent="0.25">
      <c r="A164" t="str">
        <f t="shared" si="4"/>
        <v>90240520_624665060</v>
      </c>
      <c r="B164">
        <v>163</v>
      </c>
      <c r="C164" s="2">
        <v>902405.2</v>
      </c>
      <c r="D164" s="2">
        <v>6246650.5999999996</v>
      </c>
      <c r="F164" t="str">
        <f t="shared" si="5"/>
        <v>&lt;node id="163" x="902405.2" y="6246650.6" /&gt;</v>
      </c>
    </row>
    <row r="165" spans="1:6" x14ac:dyDescent="0.25">
      <c r="A165" t="str">
        <f t="shared" si="4"/>
        <v>89450340_624522540</v>
      </c>
      <c r="B165">
        <v>164</v>
      </c>
      <c r="C165" s="2">
        <v>894503.4</v>
      </c>
      <c r="D165" s="2">
        <v>6245225.4000000004</v>
      </c>
      <c r="F165" t="str">
        <f t="shared" si="5"/>
        <v>&lt;node id="164" x="894503.4" y="6245225.4" /&gt;</v>
      </c>
    </row>
    <row r="166" spans="1:6" x14ac:dyDescent="0.25">
      <c r="A166" t="str">
        <f t="shared" si="4"/>
        <v>89695050_624645270</v>
      </c>
      <c r="B166">
        <v>165</v>
      </c>
      <c r="C166" s="2">
        <v>896950.5</v>
      </c>
      <c r="D166" s="2">
        <v>6246452.7000000002</v>
      </c>
      <c r="F166" t="str">
        <f t="shared" si="5"/>
        <v>&lt;node id="165" x="896950.5" y="6246452.7" /&gt;</v>
      </c>
    </row>
    <row r="167" spans="1:6" x14ac:dyDescent="0.25">
      <c r="A167" t="str">
        <f t="shared" si="4"/>
        <v>90738310_624852110</v>
      </c>
      <c r="B167">
        <v>166</v>
      </c>
      <c r="C167" s="2">
        <v>907383.1</v>
      </c>
      <c r="D167" s="2">
        <v>6248521.0999999996</v>
      </c>
      <c r="F167" t="str">
        <f t="shared" si="5"/>
        <v>&lt;node id="166" x="907383.1" y="6248521.1" /&gt;</v>
      </c>
    </row>
    <row r="168" spans="1:6" x14ac:dyDescent="0.25">
      <c r="A168" t="str">
        <f t="shared" si="4"/>
        <v>89492100_624568970</v>
      </c>
      <c r="B168">
        <v>167</v>
      </c>
      <c r="C168" s="2">
        <v>894921</v>
      </c>
      <c r="D168" s="2">
        <v>6245689.7000000002</v>
      </c>
      <c r="F168" t="str">
        <f t="shared" si="5"/>
        <v>&lt;node id="167" x="894921" y="6245689.7" /&gt;</v>
      </c>
    </row>
    <row r="169" spans="1:6" x14ac:dyDescent="0.25">
      <c r="A169" t="str">
        <f t="shared" si="4"/>
        <v>89706500_624712730</v>
      </c>
      <c r="B169">
        <v>168</v>
      </c>
      <c r="C169" s="2">
        <v>897065</v>
      </c>
      <c r="D169" s="2">
        <v>6247127.2999999998</v>
      </c>
      <c r="F169" t="str">
        <f t="shared" si="5"/>
        <v>&lt;node id="168" x="897065" y="6247127.3" /&gt;</v>
      </c>
    </row>
    <row r="170" spans="1:6" x14ac:dyDescent="0.25">
      <c r="A170" t="str">
        <f t="shared" si="4"/>
        <v>90741500_624688440</v>
      </c>
      <c r="B170">
        <v>169</v>
      </c>
      <c r="C170" s="2">
        <v>907415</v>
      </c>
      <c r="D170" s="2">
        <v>6246884.4000000004</v>
      </c>
      <c r="F170" t="str">
        <f t="shared" si="5"/>
        <v>&lt;node id="169" x="907415" y="6246884.4" /&gt;</v>
      </c>
    </row>
    <row r="171" spans="1:6" x14ac:dyDescent="0.25">
      <c r="A171" t="str">
        <f t="shared" si="4"/>
        <v>90250550_624662180</v>
      </c>
      <c r="B171">
        <v>170</v>
      </c>
      <c r="C171" s="2">
        <v>902505.5</v>
      </c>
      <c r="D171" s="2">
        <v>6246621.7999999998</v>
      </c>
      <c r="F171" t="str">
        <f t="shared" si="5"/>
        <v>&lt;node id="170" x="902505.5" y="6246621.8" /&gt;</v>
      </c>
    </row>
    <row r="172" spans="1:6" x14ac:dyDescent="0.25">
      <c r="A172" t="str">
        <f t="shared" si="4"/>
        <v>89794780_624648740</v>
      </c>
      <c r="B172">
        <v>171</v>
      </c>
      <c r="C172" s="2">
        <v>897947.8</v>
      </c>
      <c r="D172" s="2">
        <v>6246487.4000000004</v>
      </c>
      <c r="F172" t="str">
        <f t="shared" si="5"/>
        <v>&lt;node id="171" x="897947.8" y="6246487.4" /&gt;</v>
      </c>
    </row>
    <row r="173" spans="1:6" x14ac:dyDescent="0.25">
      <c r="A173" t="str">
        <f t="shared" si="4"/>
        <v>89576800_624583950</v>
      </c>
      <c r="B173">
        <v>172</v>
      </c>
      <c r="C173" s="2">
        <v>895768</v>
      </c>
      <c r="D173" s="2">
        <v>6245839.5</v>
      </c>
      <c r="F173" t="str">
        <f t="shared" si="5"/>
        <v>&lt;node id="172" x="895768" y="6245839.5" /&gt;</v>
      </c>
    </row>
    <row r="174" spans="1:6" x14ac:dyDescent="0.25">
      <c r="A174" t="str">
        <f t="shared" si="4"/>
        <v>90358750_624628980</v>
      </c>
      <c r="B174">
        <v>173</v>
      </c>
      <c r="C174" s="2">
        <v>903587.5</v>
      </c>
      <c r="D174" s="2">
        <v>6246289.7999999998</v>
      </c>
      <c r="F174" t="str">
        <f t="shared" si="5"/>
        <v>&lt;node id="173" x="903587.5" y="6246289.8" /&gt;</v>
      </c>
    </row>
    <row r="175" spans="1:6" x14ac:dyDescent="0.25">
      <c r="A175" t="str">
        <f t="shared" si="4"/>
        <v>89487270_624702790</v>
      </c>
      <c r="B175">
        <v>174</v>
      </c>
      <c r="C175" s="2">
        <v>894872.7</v>
      </c>
      <c r="D175" s="2">
        <v>6247027.9000000004</v>
      </c>
      <c r="F175" t="str">
        <f t="shared" si="5"/>
        <v>&lt;node id="174" x="894872.7" y="6247027.9" /&gt;</v>
      </c>
    </row>
    <row r="176" spans="1:6" x14ac:dyDescent="0.25">
      <c r="A176" t="str">
        <f t="shared" si="4"/>
        <v>90428770_624833470</v>
      </c>
      <c r="B176">
        <v>175</v>
      </c>
      <c r="C176" s="2">
        <v>904287.7</v>
      </c>
      <c r="D176" s="2">
        <v>6248334.7000000002</v>
      </c>
      <c r="F176" t="str">
        <f t="shared" si="5"/>
        <v>&lt;node id="175" x="904287.7" y="6248334.7" /&gt;</v>
      </c>
    </row>
    <row r="177" spans="1:6" x14ac:dyDescent="0.25">
      <c r="A177" t="str">
        <f t="shared" si="4"/>
        <v>89685320_624729490</v>
      </c>
      <c r="B177">
        <v>176</v>
      </c>
      <c r="C177" s="2">
        <v>896853.2</v>
      </c>
      <c r="D177" s="2">
        <v>6247294.9000000004</v>
      </c>
      <c r="F177" t="str">
        <f t="shared" si="5"/>
        <v>&lt;node id="176" x="896853.2" y="6247294.9" /&gt;</v>
      </c>
    </row>
    <row r="178" spans="1:6" x14ac:dyDescent="0.25">
      <c r="A178" t="str">
        <f t="shared" si="4"/>
        <v>90432380_624556230</v>
      </c>
      <c r="B178">
        <v>177</v>
      </c>
      <c r="C178" s="2">
        <v>904323.8</v>
      </c>
      <c r="D178" s="2">
        <v>6245562.2999999998</v>
      </c>
      <c r="F178" t="str">
        <f t="shared" si="5"/>
        <v>&lt;node id="177" x="904323.8" y="6245562.3" /&gt;</v>
      </c>
    </row>
    <row r="179" spans="1:6" x14ac:dyDescent="0.25">
      <c r="A179" t="str">
        <f t="shared" si="4"/>
        <v>89690440_624608110</v>
      </c>
      <c r="B179">
        <v>178</v>
      </c>
      <c r="C179" s="2">
        <v>896904.4</v>
      </c>
      <c r="D179" s="2">
        <v>6246081.0999999996</v>
      </c>
      <c r="F179" t="str">
        <f t="shared" si="5"/>
        <v>&lt;node id="178" x="896904.4" y="6246081.1" /&gt;</v>
      </c>
    </row>
    <row r="180" spans="1:6" x14ac:dyDescent="0.25">
      <c r="A180" t="str">
        <f t="shared" si="4"/>
        <v>90763430_624728030</v>
      </c>
      <c r="B180">
        <v>179</v>
      </c>
      <c r="C180" s="2">
        <v>907634.3</v>
      </c>
      <c r="D180" s="2">
        <v>6247280.2999999998</v>
      </c>
      <c r="F180" t="str">
        <f t="shared" si="5"/>
        <v>&lt;node id="179" x="907634.3" y="6247280.3" /&gt;</v>
      </c>
    </row>
    <row r="181" spans="1:6" x14ac:dyDescent="0.25">
      <c r="A181" t="str">
        <f t="shared" si="4"/>
        <v>90303240_624798040</v>
      </c>
      <c r="B181">
        <v>180</v>
      </c>
      <c r="C181" s="2">
        <v>903032.4</v>
      </c>
      <c r="D181" s="2">
        <v>6247980.4000000004</v>
      </c>
      <c r="F181" t="str">
        <f t="shared" si="5"/>
        <v>&lt;node id="180" x="903032.4" y="6247980.4" /&gt;</v>
      </c>
    </row>
    <row r="182" spans="1:6" x14ac:dyDescent="0.25">
      <c r="A182" t="str">
        <f t="shared" si="4"/>
        <v>90388190_624621920</v>
      </c>
      <c r="B182">
        <v>181</v>
      </c>
      <c r="C182" s="2">
        <v>903881.9</v>
      </c>
      <c r="D182" s="2">
        <v>6246219.2000000002</v>
      </c>
      <c r="F182" t="str">
        <f t="shared" si="5"/>
        <v>&lt;node id="181" x="903881.9" y="6246219.2" /&gt;</v>
      </c>
    </row>
    <row r="183" spans="1:6" x14ac:dyDescent="0.25">
      <c r="A183" t="str">
        <f t="shared" si="4"/>
        <v>90026300_624646520</v>
      </c>
      <c r="B183">
        <v>182</v>
      </c>
      <c r="C183" s="2">
        <v>900263</v>
      </c>
      <c r="D183" s="2">
        <v>6246465.2000000002</v>
      </c>
      <c r="F183" t="str">
        <f t="shared" si="5"/>
        <v>&lt;node id="182" x="900263" y="6246465.2" /&gt;</v>
      </c>
    </row>
    <row r="184" spans="1:6" x14ac:dyDescent="0.25">
      <c r="A184" t="str">
        <f t="shared" si="4"/>
        <v>90254410_624697200</v>
      </c>
      <c r="B184">
        <v>183</v>
      </c>
      <c r="C184" s="2">
        <v>902544.1</v>
      </c>
      <c r="D184" s="2">
        <v>6246972</v>
      </c>
      <c r="F184" t="str">
        <f t="shared" si="5"/>
        <v>&lt;node id="183" x="902544.1" y="6246972" /&gt;</v>
      </c>
    </row>
    <row r="185" spans="1:6" x14ac:dyDescent="0.25">
      <c r="A185" t="str">
        <f t="shared" si="4"/>
        <v>90653680_624884120</v>
      </c>
      <c r="B185">
        <v>184</v>
      </c>
      <c r="C185" s="2">
        <v>906536.8</v>
      </c>
      <c r="D185" s="2">
        <v>6248841.2000000002</v>
      </c>
      <c r="F185" t="str">
        <f t="shared" si="5"/>
        <v>&lt;node id="184" x="906536.8" y="6248841.2" /&gt;</v>
      </c>
    </row>
    <row r="186" spans="1:6" x14ac:dyDescent="0.25">
      <c r="A186" t="str">
        <f t="shared" si="4"/>
        <v>89701920_624537050</v>
      </c>
      <c r="B186">
        <v>185</v>
      </c>
      <c r="C186" s="2">
        <v>897019.2</v>
      </c>
      <c r="D186" s="2">
        <v>6245370.5</v>
      </c>
      <c r="F186" t="str">
        <f t="shared" si="5"/>
        <v>&lt;node id="185" x="897019.2" y="6245370.5" /&gt;</v>
      </c>
    </row>
    <row r="187" spans="1:6" x14ac:dyDescent="0.25">
      <c r="A187" t="str">
        <f t="shared" si="4"/>
        <v>89848580_624610220</v>
      </c>
      <c r="B187">
        <v>186</v>
      </c>
      <c r="C187" s="2">
        <v>898485.8</v>
      </c>
      <c r="D187" s="2">
        <v>6246102.2000000002</v>
      </c>
      <c r="F187" t="str">
        <f t="shared" si="5"/>
        <v>&lt;node id="186" x="898485.8" y="6246102.2" /&gt;</v>
      </c>
    </row>
    <row r="188" spans="1:6" x14ac:dyDescent="0.25">
      <c r="A188" t="str">
        <f t="shared" si="4"/>
        <v>90001260_624642350</v>
      </c>
      <c r="B188">
        <v>187</v>
      </c>
      <c r="C188" s="2">
        <v>900012.6</v>
      </c>
      <c r="D188" s="2">
        <v>6246423.5</v>
      </c>
      <c r="F188" t="str">
        <f t="shared" si="5"/>
        <v>&lt;node id="187" x="900012.6" y="6246423.5" /&gt;</v>
      </c>
    </row>
    <row r="189" spans="1:6" x14ac:dyDescent="0.25">
      <c r="A189" t="str">
        <f t="shared" si="4"/>
        <v>90544780_624643600</v>
      </c>
      <c r="B189">
        <v>188</v>
      </c>
      <c r="C189" s="2">
        <v>905447.8</v>
      </c>
      <c r="D189" s="2">
        <v>6246436</v>
      </c>
      <c r="F189" t="str">
        <f t="shared" si="5"/>
        <v>&lt;node id="188" x="905447.8" y="6246436" /&gt;</v>
      </c>
    </row>
    <row r="190" spans="1:6" x14ac:dyDescent="0.25">
      <c r="A190" t="str">
        <f t="shared" si="4"/>
        <v>89827480_624599540</v>
      </c>
      <c r="B190">
        <v>189</v>
      </c>
      <c r="C190" s="2">
        <v>898274.8</v>
      </c>
      <c r="D190" s="2">
        <v>6245995.4000000004</v>
      </c>
      <c r="F190" t="str">
        <f t="shared" si="5"/>
        <v>&lt;node id="189" x="898274.8" y="6245995.4" /&gt;</v>
      </c>
    </row>
    <row r="191" spans="1:6" x14ac:dyDescent="0.25">
      <c r="A191" t="str">
        <f t="shared" si="4"/>
        <v>90532170_624816330</v>
      </c>
      <c r="B191">
        <v>190</v>
      </c>
      <c r="C191" s="2">
        <v>905321.7</v>
      </c>
      <c r="D191" s="2">
        <v>6248163.2999999998</v>
      </c>
      <c r="F191" t="str">
        <f t="shared" si="5"/>
        <v>&lt;node id="190" x="905321.7" y="6248163.3" /&gt;</v>
      </c>
    </row>
    <row r="192" spans="1:6" x14ac:dyDescent="0.25">
      <c r="A192" t="str">
        <f t="shared" si="4"/>
        <v>90541950_624792600</v>
      </c>
      <c r="B192">
        <v>191</v>
      </c>
      <c r="C192" s="2">
        <v>905419.5</v>
      </c>
      <c r="D192" s="2">
        <v>6247926</v>
      </c>
      <c r="F192" t="str">
        <f t="shared" si="5"/>
        <v>&lt;node id="191" x="905419.5" y="6247926" /&gt;</v>
      </c>
    </row>
    <row r="193" spans="1:6" x14ac:dyDescent="0.25">
      <c r="A193" t="str">
        <f t="shared" si="4"/>
        <v>89501100_624563660</v>
      </c>
      <c r="B193">
        <v>192</v>
      </c>
      <c r="C193" s="2">
        <v>895011</v>
      </c>
      <c r="D193" s="2">
        <v>6245636.5999999996</v>
      </c>
      <c r="F193" t="str">
        <f t="shared" si="5"/>
        <v>&lt;node id="192" x="895011" y="6245636.6" /&gt;</v>
      </c>
    </row>
    <row r="194" spans="1:6" x14ac:dyDescent="0.25">
      <c r="A194" t="str">
        <f t="shared" si="4"/>
        <v>89483420_624498640</v>
      </c>
      <c r="B194">
        <v>193</v>
      </c>
      <c r="C194" s="2">
        <v>894834.2</v>
      </c>
      <c r="D194" s="2">
        <v>6244986.4000000004</v>
      </c>
      <c r="F194" t="str">
        <f t="shared" si="5"/>
        <v>&lt;node id="193" x="894834.2" y="6244986.4" /&gt;</v>
      </c>
    </row>
    <row r="195" spans="1:6" x14ac:dyDescent="0.25">
      <c r="A195" t="str">
        <f t="shared" ref="A195:A258" si="6">C195*100&amp;"_"&amp;D195*100</f>
        <v>90361370_624878900</v>
      </c>
      <c r="B195">
        <v>194</v>
      </c>
      <c r="C195" s="2">
        <v>903613.7</v>
      </c>
      <c r="D195" s="2">
        <v>6248789</v>
      </c>
      <c r="F195" t="str">
        <f t="shared" ref="F195:F258" si="7">"&lt;node id="""&amp;B195&amp;""" x="""&amp;C195&amp;""" y="""&amp;D195&amp;""" /&gt;"</f>
        <v>&lt;node id="194" x="903613.7" y="6248789" /&gt;</v>
      </c>
    </row>
    <row r="196" spans="1:6" x14ac:dyDescent="0.25">
      <c r="A196" t="str">
        <f t="shared" si="6"/>
        <v>90914480_624875480</v>
      </c>
      <c r="B196">
        <v>195</v>
      </c>
      <c r="C196" s="2">
        <v>909144.8</v>
      </c>
      <c r="D196" s="2">
        <v>6248754.7999999998</v>
      </c>
      <c r="F196" t="str">
        <f t="shared" si="7"/>
        <v>&lt;node id="195" x="909144.8" y="6248754.8" /&gt;</v>
      </c>
    </row>
    <row r="197" spans="1:6" x14ac:dyDescent="0.25">
      <c r="A197" t="str">
        <f t="shared" si="6"/>
        <v>89482370_624548800</v>
      </c>
      <c r="B197">
        <v>196</v>
      </c>
      <c r="C197" s="2">
        <v>894823.7</v>
      </c>
      <c r="D197" s="2">
        <v>6245488</v>
      </c>
      <c r="F197" t="str">
        <f t="shared" si="7"/>
        <v>&lt;node id="196" x="894823.7" y="6245488" /&gt;</v>
      </c>
    </row>
    <row r="198" spans="1:6" x14ac:dyDescent="0.25">
      <c r="A198" t="str">
        <f t="shared" si="6"/>
        <v>89651550_624500000</v>
      </c>
      <c r="B198">
        <v>197</v>
      </c>
      <c r="C198" s="2">
        <v>896515.5</v>
      </c>
      <c r="D198" s="2">
        <v>6245000</v>
      </c>
      <c r="F198" t="str">
        <f t="shared" si="7"/>
        <v>&lt;node id="197" x="896515.5" y="6245000" /&gt;</v>
      </c>
    </row>
    <row r="199" spans="1:6" x14ac:dyDescent="0.25">
      <c r="A199" t="str">
        <f t="shared" si="6"/>
        <v>90852850_624706790</v>
      </c>
      <c r="B199">
        <v>198</v>
      </c>
      <c r="C199" s="2">
        <v>908528.5</v>
      </c>
      <c r="D199" s="2">
        <v>6247067.9000000004</v>
      </c>
      <c r="F199" t="str">
        <f t="shared" si="7"/>
        <v>&lt;node id="198" x="908528.5" y="6247067.9" /&gt;</v>
      </c>
    </row>
    <row r="200" spans="1:6" x14ac:dyDescent="0.25">
      <c r="A200" t="str">
        <f t="shared" si="6"/>
        <v>90092800_624691800</v>
      </c>
      <c r="B200">
        <v>199</v>
      </c>
      <c r="C200" s="2">
        <v>900928</v>
      </c>
      <c r="D200" s="2">
        <v>6246918</v>
      </c>
      <c r="F200" t="str">
        <f t="shared" si="7"/>
        <v>&lt;node id="199" x="900928" y="6246918" /&gt;</v>
      </c>
    </row>
    <row r="201" spans="1:6" x14ac:dyDescent="0.25">
      <c r="A201" t="str">
        <f t="shared" si="6"/>
        <v>89693540_624596890</v>
      </c>
      <c r="B201">
        <v>200</v>
      </c>
      <c r="C201" s="2">
        <v>896935.4</v>
      </c>
      <c r="D201" s="2">
        <v>6245968.9000000004</v>
      </c>
      <c r="F201" t="str">
        <f t="shared" si="7"/>
        <v>&lt;node id="200" x="896935.4" y="6245968.9" /&gt;</v>
      </c>
    </row>
    <row r="202" spans="1:6" x14ac:dyDescent="0.25">
      <c r="A202" t="str">
        <f t="shared" si="6"/>
        <v>89687110_624627620</v>
      </c>
      <c r="B202">
        <v>201</v>
      </c>
      <c r="C202" s="2">
        <v>896871.1</v>
      </c>
      <c r="D202" s="2">
        <v>6246276.2000000002</v>
      </c>
      <c r="F202" t="str">
        <f t="shared" si="7"/>
        <v>&lt;node id="201" x="896871.1" y="6246276.2" /&gt;</v>
      </c>
    </row>
    <row r="203" spans="1:6" x14ac:dyDescent="0.25">
      <c r="A203" t="str">
        <f t="shared" si="6"/>
        <v>90166410_624736120</v>
      </c>
      <c r="B203">
        <v>202</v>
      </c>
      <c r="C203" s="2">
        <v>901664.1</v>
      </c>
      <c r="D203" s="2">
        <v>6247361.2000000002</v>
      </c>
      <c r="F203" t="str">
        <f t="shared" si="7"/>
        <v>&lt;node id="202" x="901664.1" y="6247361.2" /&gt;</v>
      </c>
    </row>
    <row r="204" spans="1:6" x14ac:dyDescent="0.25">
      <c r="A204" t="str">
        <f t="shared" si="6"/>
        <v>89982190_624639850</v>
      </c>
      <c r="B204">
        <v>203</v>
      </c>
      <c r="C204" s="2">
        <v>899821.9</v>
      </c>
      <c r="D204" s="2">
        <v>6246398.5</v>
      </c>
      <c r="F204" t="str">
        <f t="shared" si="7"/>
        <v>&lt;node id="203" x="899821.9" y="6246398.5" /&gt;</v>
      </c>
    </row>
    <row r="205" spans="1:6" x14ac:dyDescent="0.25">
      <c r="A205" t="str">
        <f t="shared" si="6"/>
        <v>89454030_624539330</v>
      </c>
      <c r="B205">
        <v>204</v>
      </c>
      <c r="C205" s="2">
        <v>894540.3</v>
      </c>
      <c r="D205" s="2">
        <v>6245393.2999999998</v>
      </c>
      <c r="F205" t="str">
        <f t="shared" si="7"/>
        <v>&lt;node id="204" x="894540.3" y="6245393.3" /&gt;</v>
      </c>
    </row>
    <row r="206" spans="1:6" x14ac:dyDescent="0.25">
      <c r="A206" t="str">
        <f t="shared" si="6"/>
        <v>90138080_624729170</v>
      </c>
      <c r="B206">
        <v>205</v>
      </c>
      <c r="C206" s="2">
        <v>901380.8</v>
      </c>
      <c r="D206" s="2">
        <v>6247291.7000000002</v>
      </c>
      <c r="F206" t="str">
        <f t="shared" si="7"/>
        <v>&lt;node id="205" x="901380.8" y="6247291.7" /&gt;</v>
      </c>
    </row>
    <row r="207" spans="1:6" x14ac:dyDescent="0.25">
      <c r="A207" t="str">
        <f t="shared" si="6"/>
        <v>89628690_624525660</v>
      </c>
      <c r="B207">
        <v>206</v>
      </c>
      <c r="C207" s="2">
        <v>896286.9</v>
      </c>
      <c r="D207" s="2">
        <v>6245256.5999999996</v>
      </c>
      <c r="F207" t="str">
        <f t="shared" si="7"/>
        <v>&lt;node id="206" x="896286.9" y="6245256.6" /&gt;</v>
      </c>
    </row>
    <row r="208" spans="1:6" x14ac:dyDescent="0.25">
      <c r="A208" t="str">
        <f t="shared" si="6"/>
        <v>89446060_624544460</v>
      </c>
      <c r="B208">
        <v>207</v>
      </c>
      <c r="C208" s="2">
        <v>894460.6</v>
      </c>
      <c r="D208" s="2">
        <v>6245444.5999999996</v>
      </c>
      <c r="F208" t="str">
        <f t="shared" si="7"/>
        <v>&lt;node id="207" x="894460.6" y="6245444.6" /&gt;</v>
      </c>
    </row>
    <row r="209" spans="1:6" x14ac:dyDescent="0.25">
      <c r="A209" t="str">
        <f t="shared" si="6"/>
        <v>90799700_624781250</v>
      </c>
      <c r="B209">
        <v>208</v>
      </c>
      <c r="C209" s="2">
        <v>907997</v>
      </c>
      <c r="D209" s="2">
        <v>6247812.5</v>
      </c>
      <c r="F209" t="str">
        <f t="shared" si="7"/>
        <v>&lt;node id="208" x="907997" y="6247812.5" /&gt;</v>
      </c>
    </row>
    <row r="210" spans="1:6" x14ac:dyDescent="0.25">
      <c r="A210" t="str">
        <f t="shared" si="6"/>
        <v>90824090_624692470</v>
      </c>
      <c r="B210">
        <v>209</v>
      </c>
      <c r="C210" s="2">
        <v>908240.9</v>
      </c>
      <c r="D210" s="2">
        <v>6246924.7000000002</v>
      </c>
      <c r="F210" t="str">
        <f t="shared" si="7"/>
        <v>&lt;node id="209" x="908240.9" y="6246924.7" /&gt;</v>
      </c>
    </row>
    <row r="211" spans="1:6" x14ac:dyDescent="0.25">
      <c r="A211" t="str">
        <f t="shared" si="6"/>
        <v>90694280_624618860</v>
      </c>
      <c r="B211">
        <v>210</v>
      </c>
      <c r="C211" s="2">
        <v>906942.8</v>
      </c>
      <c r="D211" s="2">
        <v>6246188.5999999996</v>
      </c>
      <c r="F211" t="str">
        <f t="shared" si="7"/>
        <v>&lt;node id="210" x="906942.8" y="6246188.6" /&gt;</v>
      </c>
    </row>
    <row r="212" spans="1:6" x14ac:dyDescent="0.25">
      <c r="A212" t="str">
        <f t="shared" si="6"/>
        <v>90292430_624649230</v>
      </c>
      <c r="B212">
        <v>211</v>
      </c>
      <c r="C212" s="2">
        <v>902924.3</v>
      </c>
      <c r="D212" s="2">
        <v>6246492.2999999998</v>
      </c>
      <c r="F212" t="str">
        <f t="shared" si="7"/>
        <v>&lt;node id="211" x="902924.3" y="6246492.3" /&gt;</v>
      </c>
    </row>
    <row r="213" spans="1:6" x14ac:dyDescent="0.25">
      <c r="A213" t="str">
        <f t="shared" si="6"/>
        <v>89700020_624643230</v>
      </c>
      <c r="B213">
        <v>212</v>
      </c>
      <c r="C213" s="2">
        <v>897000.2</v>
      </c>
      <c r="D213" s="2">
        <v>6246432.2999999998</v>
      </c>
      <c r="F213" t="str">
        <f t="shared" si="7"/>
        <v>&lt;node id="212" x="897000.2" y="6246432.3" /&gt;</v>
      </c>
    </row>
    <row r="214" spans="1:6" x14ac:dyDescent="0.25">
      <c r="A214" t="str">
        <f t="shared" si="6"/>
        <v>90888290_624874600</v>
      </c>
      <c r="B214">
        <v>213</v>
      </c>
      <c r="C214" s="2">
        <v>908882.9</v>
      </c>
      <c r="D214" s="2">
        <v>6248746</v>
      </c>
      <c r="F214" t="str">
        <f t="shared" si="7"/>
        <v>&lt;node id="213" x="908882.9" y="6248746" /&gt;</v>
      </c>
    </row>
    <row r="215" spans="1:6" x14ac:dyDescent="0.25">
      <c r="A215" t="str">
        <f t="shared" si="6"/>
        <v>89705180_624698900</v>
      </c>
      <c r="B215">
        <v>214</v>
      </c>
      <c r="C215" s="2">
        <v>897051.8</v>
      </c>
      <c r="D215" s="2">
        <v>6246989</v>
      </c>
      <c r="F215" t="str">
        <f t="shared" si="7"/>
        <v>&lt;node id="214" x="897051.8" y="6246989" /&gt;</v>
      </c>
    </row>
    <row r="216" spans="1:6" x14ac:dyDescent="0.25">
      <c r="A216" t="str">
        <f t="shared" si="6"/>
        <v>90346170_624880160</v>
      </c>
      <c r="B216">
        <v>215</v>
      </c>
      <c r="C216" s="2">
        <v>903461.7</v>
      </c>
      <c r="D216" s="2">
        <v>6248801.5999999996</v>
      </c>
      <c r="F216" t="str">
        <f t="shared" si="7"/>
        <v>&lt;node id="215" x="903461.7" y="6248801.6" /&gt;</v>
      </c>
    </row>
    <row r="217" spans="1:6" x14ac:dyDescent="0.25">
      <c r="A217" t="str">
        <f t="shared" si="6"/>
        <v>89478280_624587100</v>
      </c>
      <c r="B217">
        <v>216</v>
      </c>
      <c r="C217" s="2">
        <v>894782.8</v>
      </c>
      <c r="D217" s="2">
        <v>6245871</v>
      </c>
      <c r="F217" t="str">
        <f t="shared" si="7"/>
        <v>&lt;node id="216" x="894782.8" y="6245871" /&gt;</v>
      </c>
    </row>
    <row r="218" spans="1:6" x14ac:dyDescent="0.25">
      <c r="A218" t="str">
        <f t="shared" si="6"/>
        <v>89686590_624749960</v>
      </c>
      <c r="B218">
        <v>217</v>
      </c>
      <c r="C218" s="2">
        <v>896865.9</v>
      </c>
      <c r="D218" s="2">
        <v>6247499.5999999996</v>
      </c>
      <c r="F218" t="str">
        <f t="shared" si="7"/>
        <v>&lt;node id="217" x="896865.9" y="6247499.6" /&gt;</v>
      </c>
    </row>
    <row r="219" spans="1:6" x14ac:dyDescent="0.25">
      <c r="A219" t="str">
        <f t="shared" si="6"/>
        <v>90577510_624597720</v>
      </c>
      <c r="B219">
        <v>218</v>
      </c>
      <c r="C219" s="2">
        <v>905775.1</v>
      </c>
      <c r="D219" s="2">
        <v>6245977.2000000002</v>
      </c>
      <c r="F219" t="str">
        <f t="shared" si="7"/>
        <v>&lt;node id="218" x="905775.1" y="6245977.2" /&gt;</v>
      </c>
    </row>
    <row r="220" spans="1:6" x14ac:dyDescent="0.25">
      <c r="A220" t="str">
        <f t="shared" si="6"/>
        <v>90469100_624572370</v>
      </c>
      <c r="B220">
        <v>219</v>
      </c>
      <c r="C220" s="2">
        <v>904691</v>
      </c>
      <c r="D220" s="2">
        <v>6245723.7000000002</v>
      </c>
      <c r="F220" t="str">
        <f t="shared" si="7"/>
        <v>&lt;node id="219" x="904691" y="6245723.7" /&gt;</v>
      </c>
    </row>
    <row r="221" spans="1:6" x14ac:dyDescent="0.25">
      <c r="A221" t="str">
        <f t="shared" si="6"/>
        <v>89488140_624562670</v>
      </c>
      <c r="B221">
        <v>220</v>
      </c>
      <c r="C221" s="2">
        <v>894881.4</v>
      </c>
      <c r="D221" s="2">
        <v>6245626.7000000002</v>
      </c>
      <c r="F221" t="str">
        <f t="shared" si="7"/>
        <v>&lt;node id="220" x="894881.4" y="6245626.7" /&gt;</v>
      </c>
    </row>
    <row r="222" spans="1:6" x14ac:dyDescent="0.25">
      <c r="A222" t="str">
        <f t="shared" si="6"/>
        <v>89483710_624544190</v>
      </c>
      <c r="B222">
        <v>221</v>
      </c>
      <c r="C222" s="2">
        <v>894837.1</v>
      </c>
      <c r="D222" s="2">
        <v>6245441.9000000004</v>
      </c>
      <c r="F222" t="str">
        <f t="shared" si="7"/>
        <v>&lt;node id="221" x="894837.1" y="6245441.9" /&gt;</v>
      </c>
    </row>
    <row r="223" spans="1:6" x14ac:dyDescent="0.25">
      <c r="A223" t="str">
        <f t="shared" si="6"/>
        <v>89705270_624580070</v>
      </c>
      <c r="B223">
        <v>222</v>
      </c>
      <c r="C223" s="2">
        <v>897052.7</v>
      </c>
      <c r="D223" s="2">
        <v>6245800.7000000002</v>
      </c>
      <c r="F223" t="str">
        <f t="shared" si="7"/>
        <v>&lt;node id="222" x="897052.7" y="6245800.7" /&gt;</v>
      </c>
    </row>
    <row r="224" spans="1:6" x14ac:dyDescent="0.25">
      <c r="A224" t="str">
        <f t="shared" si="6"/>
        <v>90307260_624771280</v>
      </c>
      <c r="B224">
        <v>223</v>
      </c>
      <c r="C224" s="2">
        <v>903072.6</v>
      </c>
      <c r="D224" s="2">
        <v>6247712.7999999998</v>
      </c>
      <c r="F224" t="str">
        <f t="shared" si="7"/>
        <v>&lt;node id="223" x="903072.6" y="6247712.8" /&gt;</v>
      </c>
    </row>
    <row r="225" spans="1:6" x14ac:dyDescent="0.25">
      <c r="A225" t="str">
        <f t="shared" si="6"/>
        <v>90891750_624865250</v>
      </c>
      <c r="B225">
        <v>224</v>
      </c>
      <c r="C225" s="2">
        <v>908917.5</v>
      </c>
      <c r="D225" s="2">
        <v>6248652.5</v>
      </c>
      <c r="F225" t="str">
        <f t="shared" si="7"/>
        <v>&lt;node id="224" x="908917.5" y="6248652.5" /&gt;</v>
      </c>
    </row>
    <row r="226" spans="1:6" x14ac:dyDescent="0.25">
      <c r="A226" t="str">
        <f t="shared" si="6"/>
        <v>90287840_624625800</v>
      </c>
      <c r="B226">
        <v>225</v>
      </c>
      <c r="C226" s="2">
        <v>902878.4</v>
      </c>
      <c r="D226" s="2">
        <v>6246258</v>
      </c>
      <c r="F226" t="str">
        <f t="shared" si="7"/>
        <v>&lt;node id="225" x="902878.4" y="6246258" /&gt;</v>
      </c>
    </row>
    <row r="227" spans="1:6" x14ac:dyDescent="0.25">
      <c r="A227" t="str">
        <f t="shared" si="6"/>
        <v>90759760_624725870</v>
      </c>
      <c r="B227">
        <v>226</v>
      </c>
      <c r="C227" s="2">
        <v>907597.6</v>
      </c>
      <c r="D227" s="2">
        <v>6247258.7000000002</v>
      </c>
      <c r="F227" t="str">
        <f t="shared" si="7"/>
        <v>&lt;node id="226" x="907597.6" y="6247258.7" /&gt;</v>
      </c>
    </row>
    <row r="228" spans="1:6" x14ac:dyDescent="0.25">
      <c r="A228" t="str">
        <f t="shared" si="6"/>
        <v>90128580_624743790</v>
      </c>
      <c r="B228">
        <v>227</v>
      </c>
      <c r="C228" s="2">
        <v>901285.8</v>
      </c>
      <c r="D228" s="2">
        <v>6247437.9000000004</v>
      </c>
      <c r="F228" t="str">
        <f t="shared" si="7"/>
        <v>&lt;node id="227" x="901285.8" y="6247437.9" /&gt;</v>
      </c>
    </row>
    <row r="229" spans="1:6" x14ac:dyDescent="0.25">
      <c r="A229" t="str">
        <f t="shared" si="6"/>
        <v>89782670_624614000</v>
      </c>
      <c r="B229">
        <v>228</v>
      </c>
      <c r="C229" s="2">
        <v>897826.7</v>
      </c>
      <c r="D229" s="2">
        <v>6246140</v>
      </c>
      <c r="F229" t="str">
        <f t="shared" si="7"/>
        <v>&lt;node id="228" x="897826.7" y="6246140" /&gt;</v>
      </c>
    </row>
    <row r="230" spans="1:6" x14ac:dyDescent="0.25">
      <c r="A230" t="str">
        <f t="shared" si="6"/>
        <v>89811220_624645870</v>
      </c>
      <c r="B230">
        <v>229</v>
      </c>
      <c r="C230" s="2">
        <v>898112.2</v>
      </c>
      <c r="D230" s="2">
        <v>6246458.7000000002</v>
      </c>
      <c r="F230" t="str">
        <f t="shared" si="7"/>
        <v>&lt;node id="229" x="898112.2" y="6246458.7" /&gt;</v>
      </c>
    </row>
    <row r="231" spans="1:6" x14ac:dyDescent="0.25">
      <c r="A231" t="str">
        <f t="shared" si="6"/>
        <v>89896590_624629450</v>
      </c>
      <c r="B231">
        <v>230</v>
      </c>
      <c r="C231" s="2">
        <v>898965.9</v>
      </c>
      <c r="D231" s="2">
        <v>6246294.5</v>
      </c>
      <c r="F231" t="str">
        <f t="shared" si="7"/>
        <v>&lt;node id="230" x="898965.9" y="6246294.5" /&gt;</v>
      </c>
    </row>
    <row r="232" spans="1:6" x14ac:dyDescent="0.25">
      <c r="A232" t="str">
        <f t="shared" si="6"/>
        <v>89934930_624685660</v>
      </c>
      <c r="B232">
        <v>231</v>
      </c>
      <c r="C232" s="2">
        <v>899349.3</v>
      </c>
      <c r="D232" s="2">
        <v>6246856.5999999996</v>
      </c>
      <c r="F232" t="str">
        <f t="shared" si="7"/>
        <v>&lt;node id="231" x="899349.3" y="6246856.6" /&gt;</v>
      </c>
    </row>
    <row r="233" spans="1:6" x14ac:dyDescent="0.25">
      <c r="A233" t="str">
        <f t="shared" si="6"/>
        <v>89661260_624589760</v>
      </c>
      <c r="B233">
        <v>232</v>
      </c>
      <c r="C233" s="2">
        <v>896612.6</v>
      </c>
      <c r="D233" s="2">
        <v>6245897.5999999996</v>
      </c>
      <c r="F233" t="str">
        <f t="shared" si="7"/>
        <v>&lt;node id="232" x="896612.6" y="6245897.6" /&gt;</v>
      </c>
    </row>
    <row r="234" spans="1:6" x14ac:dyDescent="0.25">
      <c r="A234" t="str">
        <f t="shared" si="6"/>
        <v>90779520_624808470</v>
      </c>
      <c r="B234">
        <v>233</v>
      </c>
      <c r="C234" s="2">
        <v>907795.2</v>
      </c>
      <c r="D234" s="2">
        <v>6248084.7000000002</v>
      </c>
      <c r="F234" t="str">
        <f t="shared" si="7"/>
        <v>&lt;node id="233" x="907795.2" y="6248084.7" /&gt;</v>
      </c>
    </row>
    <row r="235" spans="1:6" x14ac:dyDescent="0.25">
      <c r="A235" t="str">
        <f t="shared" si="6"/>
        <v>89730450_624556960</v>
      </c>
      <c r="B235">
        <v>234</v>
      </c>
      <c r="C235" s="2">
        <v>897304.5</v>
      </c>
      <c r="D235" s="2">
        <v>6245569.5999999996</v>
      </c>
      <c r="F235" t="str">
        <f t="shared" si="7"/>
        <v>&lt;node id="234" x="897304.5" y="6245569.6" /&gt;</v>
      </c>
    </row>
    <row r="236" spans="1:6" x14ac:dyDescent="0.25">
      <c r="A236" t="str">
        <f t="shared" si="6"/>
        <v>90838810_624674260</v>
      </c>
      <c r="B236">
        <v>235</v>
      </c>
      <c r="C236" s="2">
        <v>908388.1</v>
      </c>
      <c r="D236" s="2">
        <v>6246742.5999999996</v>
      </c>
      <c r="F236" t="str">
        <f t="shared" si="7"/>
        <v>&lt;node id="235" x="908388.1" y="6246742.6" /&gt;</v>
      </c>
    </row>
    <row r="237" spans="1:6" x14ac:dyDescent="0.25">
      <c r="A237" t="str">
        <f t="shared" si="6"/>
        <v>89683650_624703120</v>
      </c>
      <c r="B237">
        <v>236</v>
      </c>
      <c r="C237" s="2">
        <v>896836.5</v>
      </c>
      <c r="D237" s="2">
        <v>6247031.2000000002</v>
      </c>
      <c r="F237" t="str">
        <f t="shared" si="7"/>
        <v>&lt;node id="236" x="896836.5" y="6247031.2" /&gt;</v>
      </c>
    </row>
    <row r="238" spans="1:6" x14ac:dyDescent="0.25">
      <c r="A238" t="str">
        <f t="shared" si="6"/>
        <v>90138290_624705360</v>
      </c>
      <c r="B238">
        <v>237</v>
      </c>
      <c r="C238" s="2">
        <v>901382.9</v>
      </c>
      <c r="D238" s="2">
        <v>6247053.5999999996</v>
      </c>
      <c r="F238" t="str">
        <f t="shared" si="7"/>
        <v>&lt;node id="237" x="901382.9" y="6247053.6" /&gt;</v>
      </c>
    </row>
    <row r="239" spans="1:6" x14ac:dyDescent="0.25">
      <c r="A239" t="str">
        <f t="shared" si="6"/>
        <v>90361790_624584300</v>
      </c>
      <c r="B239">
        <v>238</v>
      </c>
      <c r="C239" s="2">
        <v>903617.9</v>
      </c>
      <c r="D239" s="2">
        <v>6245843</v>
      </c>
      <c r="F239" t="str">
        <f t="shared" si="7"/>
        <v>&lt;node id="238" x="903617.9" y="6245843" /&gt;</v>
      </c>
    </row>
    <row r="240" spans="1:6" x14ac:dyDescent="0.25">
      <c r="A240" t="str">
        <f t="shared" si="6"/>
        <v>89732490_624757680</v>
      </c>
      <c r="B240">
        <v>239</v>
      </c>
      <c r="C240" s="2">
        <v>897324.9</v>
      </c>
      <c r="D240" s="2">
        <v>6247576.7999999998</v>
      </c>
      <c r="F240" t="str">
        <f t="shared" si="7"/>
        <v>&lt;node id="239" x="897324.9" y="6247576.8" /&gt;</v>
      </c>
    </row>
    <row r="241" spans="1:6" x14ac:dyDescent="0.25">
      <c r="A241" t="str">
        <f t="shared" si="6"/>
        <v>90841360_624730560</v>
      </c>
      <c r="B241">
        <v>240</v>
      </c>
      <c r="C241" s="2">
        <v>908413.6</v>
      </c>
      <c r="D241" s="2">
        <v>6247305.5999999996</v>
      </c>
      <c r="F241" t="str">
        <f t="shared" si="7"/>
        <v>&lt;node id="240" x="908413.6" y="6247305.6" /&gt;</v>
      </c>
    </row>
    <row r="242" spans="1:6" x14ac:dyDescent="0.25">
      <c r="A242" t="str">
        <f t="shared" si="6"/>
        <v>89485840_624641170</v>
      </c>
      <c r="B242">
        <v>241</v>
      </c>
      <c r="C242" s="2">
        <v>894858.4</v>
      </c>
      <c r="D242" s="2">
        <v>6246411.7000000002</v>
      </c>
      <c r="F242" t="str">
        <f t="shared" si="7"/>
        <v>&lt;node id="241" x="894858.4" y="6246411.7" /&gt;</v>
      </c>
    </row>
    <row r="243" spans="1:6" x14ac:dyDescent="0.25">
      <c r="A243" t="str">
        <f t="shared" si="6"/>
        <v>89790530_624616150</v>
      </c>
      <c r="B243">
        <v>242</v>
      </c>
      <c r="C243" s="2">
        <v>897905.3</v>
      </c>
      <c r="D243" s="2">
        <v>6246161.5</v>
      </c>
      <c r="F243" t="str">
        <f t="shared" si="7"/>
        <v>&lt;node id="242" x="897905.3" y="6246161.5" /&gt;</v>
      </c>
    </row>
    <row r="244" spans="1:6" x14ac:dyDescent="0.25">
      <c r="A244" t="str">
        <f t="shared" si="6"/>
        <v>90922540_624935710</v>
      </c>
      <c r="B244">
        <v>243</v>
      </c>
      <c r="C244" s="2">
        <v>909225.4</v>
      </c>
      <c r="D244" s="2">
        <v>6249357.0999999996</v>
      </c>
      <c r="F244" t="str">
        <f t="shared" si="7"/>
        <v>&lt;node id="243" x="909225.4" y="6249357.1" /&gt;</v>
      </c>
    </row>
    <row r="245" spans="1:6" x14ac:dyDescent="0.25">
      <c r="A245" t="str">
        <f t="shared" si="6"/>
        <v>90159590_624604120</v>
      </c>
      <c r="B245">
        <v>244</v>
      </c>
      <c r="C245" s="2">
        <v>901595.9</v>
      </c>
      <c r="D245" s="2">
        <v>6246041.2000000002</v>
      </c>
      <c r="F245" t="str">
        <f t="shared" si="7"/>
        <v>&lt;node id="244" x="901595.9" y="6246041.2" /&gt;</v>
      </c>
    </row>
    <row r="246" spans="1:6" x14ac:dyDescent="0.25">
      <c r="A246" t="str">
        <f t="shared" si="6"/>
        <v>89937740_624635690</v>
      </c>
      <c r="B246">
        <v>245</v>
      </c>
      <c r="C246" s="2">
        <v>899377.4</v>
      </c>
      <c r="D246" s="2">
        <v>6246356.9000000004</v>
      </c>
      <c r="F246" t="str">
        <f t="shared" si="7"/>
        <v>&lt;node id="245" x="899377.4" y="6246356.9" /&gt;</v>
      </c>
    </row>
    <row r="247" spans="1:6" x14ac:dyDescent="0.25">
      <c r="A247" t="str">
        <f t="shared" si="6"/>
        <v>89571610_624671600</v>
      </c>
      <c r="B247">
        <v>246</v>
      </c>
      <c r="C247" s="2">
        <v>895716.1</v>
      </c>
      <c r="D247" s="2">
        <v>6246716</v>
      </c>
      <c r="F247" t="str">
        <f t="shared" si="7"/>
        <v>&lt;node id="246" x="895716.1" y="6246716" /&gt;</v>
      </c>
    </row>
    <row r="248" spans="1:6" x14ac:dyDescent="0.25">
      <c r="A248" t="str">
        <f t="shared" si="6"/>
        <v>89757520_624568310</v>
      </c>
      <c r="B248">
        <v>247</v>
      </c>
      <c r="C248" s="2">
        <v>897575.2</v>
      </c>
      <c r="D248" s="2">
        <v>6245683.0999999996</v>
      </c>
      <c r="F248" t="str">
        <f t="shared" si="7"/>
        <v>&lt;node id="247" x="897575.2" y="6245683.1" /&gt;</v>
      </c>
    </row>
    <row r="249" spans="1:6" x14ac:dyDescent="0.25">
      <c r="A249" t="str">
        <f t="shared" si="6"/>
        <v>90863110_624694940</v>
      </c>
      <c r="B249">
        <v>248</v>
      </c>
      <c r="C249" s="2">
        <v>908631.1</v>
      </c>
      <c r="D249" s="2">
        <v>6246949.4000000004</v>
      </c>
      <c r="F249" t="str">
        <f t="shared" si="7"/>
        <v>&lt;node id="248" x="908631.1" y="6246949.4" /&gt;</v>
      </c>
    </row>
    <row r="250" spans="1:6" x14ac:dyDescent="0.25">
      <c r="A250" t="str">
        <f t="shared" si="6"/>
        <v>89546040_624637180</v>
      </c>
      <c r="B250">
        <v>249</v>
      </c>
      <c r="C250" s="2">
        <v>895460.4</v>
      </c>
      <c r="D250" s="2">
        <v>6246371.7999999998</v>
      </c>
      <c r="F250" t="str">
        <f t="shared" si="7"/>
        <v>&lt;node id="249" x="895460.4" y="6246371.8" /&gt;</v>
      </c>
    </row>
    <row r="251" spans="1:6" x14ac:dyDescent="0.25">
      <c r="A251" t="str">
        <f t="shared" si="6"/>
        <v>90689020_624650930</v>
      </c>
      <c r="B251">
        <v>250</v>
      </c>
      <c r="C251" s="2">
        <v>906890.2</v>
      </c>
      <c r="D251" s="2">
        <v>6246509.2999999998</v>
      </c>
      <c r="F251" t="str">
        <f t="shared" si="7"/>
        <v>&lt;node id="250" x="906890.2" y="6246509.3" /&gt;</v>
      </c>
    </row>
    <row r="252" spans="1:6" x14ac:dyDescent="0.25">
      <c r="A252" t="str">
        <f t="shared" si="6"/>
        <v>90464570_624610060</v>
      </c>
      <c r="B252">
        <v>251</v>
      </c>
      <c r="C252" s="2">
        <v>904645.7</v>
      </c>
      <c r="D252" s="2">
        <v>6246100.5999999996</v>
      </c>
      <c r="F252" t="str">
        <f t="shared" si="7"/>
        <v>&lt;node id="251" x="904645.7" y="6246100.6" /&gt;</v>
      </c>
    </row>
    <row r="253" spans="1:6" x14ac:dyDescent="0.25">
      <c r="A253" t="str">
        <f t="shared" si="6"/>
        <v>89421490_624440530</v>
      </c>
      <c r="B253">
        <v>252</v>
      </c>
      <c r="C253" s="2">
        <v>894214.9</v>
      </c>
      <c r="D253" s="2">
        <v>6244405.2999999998</v>
      </c>
      <c r="F253" t="str">
        <f t="shared" si="7"/>
        <v>&lt;node id="252" x="894214.9" y="6244405.3" /&gt;</v>
      </c>
    </row>
    <row r="254" spans="1:6" x14ac:dyDescent="0.25">
      <c r="A254" t="str">
        <f t="shared" si="6"/>
        <v>89464040_624557980</v>
      </c>
      <c r="B254">
        <v>253</v>
      </c>
      <c r="C254" s="2">
        <v>894640.4</v>
      </c>
      <c r="D254" s="2">
        <v>6245579.7999999998</v>
      </c>
      <c r="F254" t="str">
        <f t="shared" si="7"/>
        <v>&lt;node id="253" x="894640.4" y="6245579.8" /&gt;</v>
      </c>
    </row>
    <row r="255" spans="1:6" x14ac:dyDescent="0.25">
      <c r="A255" t="str">
        <f t="shared" si="6"/>
        <v>89533860_624707380</v>
      </c>
      <c r="B255">
        <v>254</v>
      </c>
      <c r="C255" s="2">
        <v>895338.6</v>
      </c>
      <c r="D255" s="2">
        <v>6247073.7999999998</v>
      </c>
      <c r="F255" t="str">
        <f t="shared" si="7"/>
        <v>&lt;node id="254" x="895338.6" y="6247073.8" /&gt;</v>
      </c>
    </row>
    <row r="256" spans="1:6" x14ac:dyDescent="0.25">
      <c r="A256" t="str">
        <f t="shared" si="6"/>
        <v>91055900_625038320</v>
      </c>
      <c r="B256">
        <v>255</v>
      </c>
      <c r="C256" s="2">
        <v>910559</v>
      </c>
      <c r="D256" s="2">
        <v>6250383.2000000002</v>
      </c>
      <c r="F256" t="str">
        <f t="shared" si="7"/>
        <v>&lt;node id="255" x="910559" y="6250383.2" /&gt;</v>
      </c>
    </row>
    <row r="257" spans="1:6" x14ac:dyDescent="0.25">
      <c r="A257" t="str">
        <f t="shared" si="6"/>
        <v>90882700_624855080</v>
      </c>
      <c r="B257">
        <v>256</v>
      </c>
      <c r="C257" s="2">
        <v>908827</v>
      </c>
      <c r="D257" s="2">
        <v>6248550.7999999998</v>
      </c>
      <c r="F257" t="str">
        <f t="shared" si="7"/>
        <v>&lt;node id="256" x="908827" y="6248550.8" /&gt;</v>
      </c>
    </row>
    <row r="258" spans="1:6" x14ac:dyDescent="0.25">
      <c r="A258" t="str">
        <f t="shared" si="6"/>
        <v>90832470_624646970</v>
      </c>
      <c r="B258">
        <v>257</v>
      </c>
      <c r="C258" s="2">
        <v>908324.7</v>
      </c>
      <c r="D258" s="2">
        <v>6246469.7000000002</v>
      </c>
      <c r="F258" t="str">
        <f t="shared" si="7"/>
        <v>&lt;node id="257" x="908324.7" y="6246469.7" /&gt;</v>
      </c>
    </row>
    <row r="259" spans="1:6" x14ac:dyDescent="0.25">
      <c r="A259" t="str">
        <f t="shared" ref="A259:A295" si="8">C259*100&amp;"_"&amp;D259*100</f>
        <v>89825460_624659260</v>
      </c>
      <c r="B259">
        <v>258</v>
      </c>
      <c r="C259" s="2">
        <v>898254.6</v>
      </c>
      <c r="D259" s="2">
        <v>6246592.5999999996</v>
      </c>
      <c r="F259" t="str">
        <f t="shared" ref="F259:F295" si="9">"&lt;node id="""&amp;B259&amp;""" x="""&amp;C259&amp;""" y="""&amp;D259&amp;""" /&gt;"</f>
        <v>&lt;node id="258" x="898254.6" y="6246592.6" /&gt;</v>
      </c>
    </row>
    <row r="260" spans="1:6" x14ac:dyDescent="0.25">
      <c r="A260" t="str">
        <f t="shared" si="8"/>
        <v>89721470_624599570</v>
      </c>
      <c r="B260">
        <v>259</v>
      </c>
      <c r="C260" s="2">
        <v>897214.7</v>
      </c>
      <c r="D260" s="2">
        <v>6245995.7000000002</v>
      </c>
      <c r="F260" t="str">
        <f t="shared" si="9"/>
        <v>&lt;node id="259" x="897214.7" y="6245995.7" /&gt;</v>
      </c>
    </row>
    <row r="261" spans="1:6" x14ac:dyDescent="0.25">
      <c r="A261" t="str">
        <f t="shared" si="8"/>
        <v>90149320_624718670</v>
      </c>
      <c r="B261">
        <v>260</v>
      </c>
      <c r="C261" s="2">
        <v>901493.2</v>
      </c>
      <c r="D261" s="2">
        <v>6247186.7000000002</v>
      </c>
      <c r="F261" t="str">
        <f t="shared" si="9"/>
        <v>&lt;node id="260" x="901493.2" y="6247186.7" /&gt;</v>
      </c>
    </row>
    <row r="262" spans="1:6" x14ac:dyDescent="0.25">
      <c r="A262" t="str">
        <f t="shared" si="8"/>
        <v>90204830_624719410</v>
      </c>
      <c r="B262">
        <v>261</v>
      </c>
      <c r="C262" s="2">
        <v>902048.3</v>
      </c>
      <c r="D262" s="2">
        <v>6247194.0999999996</v>
      </c>
      <c r="F262" t="str">
        <f t="shared" si="9"/>
        <v>&lt;node id="261" x="902048.3" y="6247194.1" /&gt;</v>
      </c>
    </row>
    <row r="263" spans="1:6" x14ac:dyDescent="0.25">
      <c r="A263" t="str">
        <f t="shared" si="8"/>
        <v>89545050_624579720</v>
      </c>
      <c r="B263">
        <v>262</v>
      </c>
      <c r="C263" s="2">
        <v>895450.5</v>
      </c>
      <c r="D263" s="2">
        <v>6245797.2000000002</v>
      </c>
      <c r="F263" t="str">
        <f t="shared" si="9"/>
        <v>&lt;node id="262" x="895450.5" y="6245797.2" /&gt;</v>
      </c>
    </row>
    <row r="264" spans="1:6" x14ac:dyDescent="0.25">
      <c r="A264" t="str">
        <f t="shared" si="8"/>
        <v>90504040_624798810</v>
      </c>
      <c r="B264">
        <v>263</v>
      </c>
      <c r="C264" s="2">
        <v>905040.4</v>
      </c>
      <c r="D264" s="2">
        <v>6247988.0999999996</v>
      </c>
      <c r="F264" t="str">
        <f t="shared" si="9"/>
        <v>&lt;node id="263" x="905040.4" y="6247988.1" /&gt;</v>
      </c>
    </row>
    <row r="265" spans="1:6" x14ac:dyDescent="0.25">
      <c r="A265" t="str">
        <f t="shared" si="8"/>
        <v>90894160_624735360</v>
      </c>
      <c r="B265">
        <v>264</v>
      </c>
      <c r="C265" s="2">
        <v>908941.6</v>
      </c>
      <c r="D265" s="2">
        <v>6247353.5999999996</v>
      </c>
      <c r="F265" t="str">
        <f t="shared" si="9"/>
        <v>&lt;node id="264" x="908941.6" y="6247353.6" /&gt;</v>
      </c>
    </row>
    <row r="266" spans="1:6" x14ac:dyDescent="0.25">
      <c r="A266" t="str">
        <f t="shared" si="8"/>
        <v>89422530_624578580</v>
      </c>
      <c r="B266">
        <v>265</v>
      </c>
      <c r="C266" s="2">
        <v>894225.3</v>
      </c>
      <c r="D266" s="2">
        <v>6245785.7999999998</v>
      </c>
      <c r="F266" t="str">
        <f t="shared" si="9"/>
        <v>&lt;node id="265" x="894225.3" y="6245785.8" /&gt;</v>
      </c>
    </row>
    <row r="267" spans="1:6" x14ac:dyDescent="0.25">
      <c r="A267" t="str">
        <f t="shared" si="8"/>
        <v>90414100_624620300</v>
      </c>
      <c r="B267">
        <v>266</v>
      </c>
      <c r="C267" s="2">
        <v>904141</v>
      </c>
      <c r="D267" s="2">
        <v>6246203</v>
      </c>
      <c r="F267" t="str">
        <f t="shared" si="9"/>
        <v>&lt;node id="266" x="904141" y="6246203" /&gt;</v>
      </c>
    </row>
    <row r="268" spans="1:6" x14ac:dyDescent="0.25">
      <c r="A268" t="str">
        <f t="shared" si="8"/>
        <v>90144010_624679680</v>
      </c>
      <c r="B268">
        <v>267</v>
      </c>
      <c r="C268" s="2">
        <v>901440.1</v>
      </c>
      <c r="D268" s="2">
        <v>6246796.7999999998</v>
      </c>
      <c r="F268" t="str">
        <f t="shared" si="9"/>
        <v>&lt;node id="267" x="901440.1" y="6246796.8" /&gt;</v>
      </c>
    </row>
    <row r="269" spans="1:6" x14ac:dyDescent="0.25">
      <c r="A269" t="str">
        <f t="shared" si="8"/>
        <v>90537900_624509290</v>
      </c>
      <c r="B269">
        <v>268</v>
      </c>
      <c r="C269" s="2">
        <v>905379</v>
      </c>
      <c r="D269" s="2">
        <v>6245092.9000000004</v>
      </c>
      <c r="F269" t="str">
        <f t="shared" si="9"/>
        <v>&lt;node id="268" x="905379" y="6245092.9" /&gt;</v>
      </c>
    </row>
    <row r="270" spans="1:6" x14ac:dyDescent="0.25">
      <c r="A270" t="str">
        <f t="shared" si="8"/>
        <v>90458050_624604910</v>
      </c>
      <c r="B270">
        <v>269</v>
      </c>
      <c r="C270" s="2">
        <v>904580.5</v>
      </c>
      <c r="D270" s="2">
        <v>6246049.0999999996</v>
      </c>
      <c r="F270" t="str">
        <f t="shared" si="9"/>
        <v>&lt;node id="269" x="904580.5" y="6246049.1" /&gt;</v>
      </c>
    </row>
    <row r="271" spans="1:6" x14ac:dyDescent="0.25">
      <c r="A271" t="str">
        <f t="shared" si="8"/>
        <v>90886800_624674600</v>
      </c>
      <c r="B271">
        <v>270</v>
      </c>
      <c r="C271" s="2">
        <v>908868</v>
      </c>
      <c r="D271" s="2">
        <v>6246746</v>
      </c>
      <c r="F271" t="str">
        <f t="shared" si="9"/>
        <v>&lt;node id="270" x="908868" y="6246746" /&gt;</v>
      </c>
    </row>
    <row r="272" spans="1:6" x14ac:dyDescent="0.25">
      <c r="A272" t="str">
        <f t="shared" si="8"/>
        <v>90146870_624717110</v>
      </c>
      <c r="B272">
        <v>271</v>
      </c>
      <c r="C272" s="2">
        <v>901468.7</v>
      </c>
      <c r="D272" s="2">
        <v>6247171.0999999996</v>
      </c>
      <c r="F272" t="str">
        <f t="shared" si="9"/>
        <v>&lt;node id="271" x="901468.7" y="6247171.1" /&gt;</v>
      </c>
    </row>
    <row r="273" spans="1:6" x14ac:dyDescent="0.25">
      <c r="A273" t="str">
        <f t="shared" si="8"/>
        <v>89708700_624522640</v>
      </c>
      <c r="B273">
        <v>272</v>
      </c>
      <c r="C273" s="2">
        <v>897087</v>
      </c>
      <c r="D273" s="2">
        <v>6245226.4000000004</v>
      </c>
      <c r="F273" t="str">
        <f t="shared" si="9"/>
        <v>&lt;node id="272" x="897087" y="6245226.4" /&gt;</v>
      </c>
    </row>
    <row r="274" spans="1:6" x14ac:dyDescent="0.25">
      <c r="A274" t="str">
        <f t="shared" si="8"/>
        <v>90887270_624745140</v>
      </c>
      <c r="B274">
        <v>273</v>
      </c>
      <c r="C274" s="2">
        <v>908872.7</v>
      </c>
      <c r="D274" s="2">
        <v>6247451.4000000004</v>
      </c>
      <c r="F274" t="str">
        <f t="shared" si="9"/>
        <v>&lt;node id="273" x="908872.7" y="6247451.4" /&gt;</v>
      </c>
    </row>
    <row r="275" spans="1:6" x14ac:dyDescent="0.25">
      <c r="A275" t="str">
        <f t="shared" si="8"/>
        <v>89408110_624559160</v>
      </c>
      <c r="B275">
        <v>274</v>
      </c>
      <c r="C275" s="2">
        <v>894081.1</v>
      </c>
      <c r="D275" s="2">
        <v>6245591.5999999996</v>
      </c>
      <c r="F275" t="str">
        <f t="shared" si="9"/>
        <v>&lt;node id="274" x="894081.1" y="6245591.6" /&gt;</v>
      </c>
    </row>
    <row r="276" spans="1:6" x14ac:dyDescent="0.25">
      <c r="A276" t="str">
        <f t="shared" si="8"/>
        <v>90894520_624766900</v>
      </c>
      <c r="B276">
        <v>275</v>
      </c>
      <c r="C276" s="2">
        <v>908945.2</v>
      </c>
      <c r="D276" s="2">
        <v>6247669</v>
      </c>
      <c r="F276" t="str">
        <f t="shared" si="9"/>
        <v>&lt;node id="275" x="908945.2" y="6247669" /&gt;</v>
      </c>
    </row>
    <row r="277" spans="1:6" x14ac:dyDescent="0.25">
      <c r="A277" t="str">
        <f t="shared" si="8"/>
        <v>90813370_624725950</v>
      </c>
      <c r="B277">
        <v>276</v>
      </c>
      <c r="C277" s="2">
        <v>908133.7</v>
      </c>
      <c r="D277" s="2">
        <v>6247259.5</v>
      </c>
      <c r="F277" t="str">
        <f t="shared" si="9"/>
        <v>&lt;node id="276" x="908133.7" y="6247259.5" /&gt;</v>
      </c>
    </row>
    <row r="278" spans="1:6" x14ac:dyDescent="0.25">
      <c r="A278" t="str">
        <f t="shared" si="8"/>
        <v>89929450_624687210</v>
      </c>
      <c r="B278">
        <v>277</v>
      </c>
      <c r="C278" s="2">
        <v>899294.5</v>
      </c>
      <c r="D278" s="2">
        <v>6246872.0999999996</v>
      </c>
      <c r="F278" t="str">
        <f t="shared" si="9"/>
        <v>&lt;node id="277" x="899294.5" y="6246872.1" /&gt;</v>
      </c>
    </row>
    <row r="279" spans="1:6" x14ac:dyDescent="0.25">
      <c r="A279" t="str">
        <f t="shared" si="8"/>
        <v>90673380_624613110</v>
      </c>
      <c r="B279">
        <v>278</v>
      </c>
      <c r="C279" s="2">
        <v>906733.8</v>
      </c>
      <c r="D279" s="2">
        <v>6246131.0999999996</v>
      </c>
      <c r="F279" t="str">
        <f t="shared" si="9"/>
        <v>&lt;node id="278" x="906733.8" y="6246131.1" /&gt;</v>
      </c>
    </row>
    <row r="280" spans="1:6" x14ac:dyDescent="0.25">
      <c r="A280" t="str">
        <f t="shared" si="8"/>
        <v>89683110_624679970</v>
      </c>
      <c r="B280">
        <v>279</v>
      </c>
      <c r="C280" s="2">
        <v>896831.1</v>
      </c>
      <c r="D280" s="2">
        <v>6246799.7000000002</v>
      </c>
      <c r="F280" t="str">
        <f t="shared" si="9"/>
        <v>&lt;node id="279" x="896831.1" y="6246799.7" /&gt;</v>
      </c>
    </row>
    <row r="281" spans="1:6" x14ac:dyDescent="0.25">
      <c r="A281" t="str">
        <f t="shared" si="8"/>
        <v>90413830_624617430</v>
      </c>
      <c r="B281">
        <v>280</v>
      </c>
      <c r="C281" s="2">
        <v>904138.3</v>
      </c>
      <c r="D281" s="2">
        <v>6246174.2999999998</v>
      </c>
      <c r="F281" t="str">
        <f t="shared" si="9"/>
        <v>&lt;node id="280" x="904138.3" y="6246174.3" /&gt;</v>
      </c>
    </row>
    <row r="282" spans="1:6" x14ac:dyDescent="0.25">
      <c r="A282" t="str">
        <f t="shared" si="8"/>
        <v>89588090_624519420</v>
      </c>
      <c r="B282">
        <v>281</v>
      </c>
      <c r="C282" s="2">
        <v>895880.9</v>
      </c>
      <c r="D282" s="2">
        <v>6245194.2000000002</v>
      </c>
      <c r="F282" t="str">
        <f t="shared" si="9"/>
        <v>&lt;node id="281" x="895880.9" y="6245194.2" /&gt;</v>
      </c>
    </row>
    <row r="283" spans="1:6" x14ac:dyDescent="0.25">
      <c r="A283" t="str">
        <f t="shared" si="8"/>
        <v>90295020_624589680</v>
      </c>
      <c r="B283">
        <v>282</v>
      </c>
      <c r="C283" s="2">
        <v>902950.2</v>
      </c>
      <c r="D283" s="2">
        <v>6245896.7999999998</v>
      </c>
      <c r="F283" t="str">
        <f t="shared" si="9"/>
        <v>&lt;node id="282" x="902950.2" y="6245896.8" /&gt;</v>
      </c>
    </row>
    <row r="284" spans="1:6" x14ac:dyDescent="0.25">
      <c r="A284" t="str">
        <f t="shared" si="8"/>
        <v>89534450_624678410</v>
      </c>
      <c r="B284">
        <v>283</v>
      </c>
      <c r="C284" s="2">
        <v>895344.5</v>
      </c>
      <c r="D284" s="2">
        <v>6246784.0999999996</v>
      </c>
      <c r="F284" t="str">
        <f t="shared" si="9"/>
        <v>&lt;node id="283" x="895344.5" y="6246784.1" /&gt;</v>
      </c>
    </row>
    <row r="285" spans="1:6" x14ac:dyDescent="0.25">
      <c r="A285" t="str">
        <f t="shared" si="8"/>
        <v>89731050_624750230</v>
      </c>
      <c r="B285">
        <v>284</v>
      </c>
      <c r="C285" s="2">
        <v>897310.5</v>
      </c>
      <c r="D285" s="2">
        <v>6247502.2999999998</v>
      </c>
      <c r="F285" t="str">
        <f t="shared" si="9"/>
        <v>&lt;node id="284" x="897310.5" y="6247502.3" /&gt;</v>
      </c>
    </row>
    <row r="286" spans="1:6" x14ac:dyDescent="0.25">
      <c r="A286" t="str">
        <f t="shared" si="8"/>
        <v>90079380_624666990</v>
      </c>
      <c r="B286">
        <v>285</v>
      </c>
      <c r="C286" s="2">
        <v>900793.8</v>
      </c>
      <c r="D286" s="2">
        <v>6246669.9000000004</v>
      </c>
      <c r="F286" t="str">
        <f t="shared" si="9"/>
        <v>&lt;node id="285" x="900793.8" y="6246669.9" /&gt;</v>
      </c>
    </row>
    <row r="287" spans="1:6" x14ac:dyDescent="0.25">
      <c r="A287" t="str">
        <f t="shared" si="8"/>
        <v>89457820_624476740</v>
      </c>
      <c r="B287">
        <v>286</v>
      </c>
      <c r="C287" s="2">
        <v>894578.2</v>
      </c>
      <c r="D287" s="2">
        <v>6244767.4000000004</v>
      </c>
      <c r="F287" t="str">
        <f t="shared" si="9"/>
        <v>&lt;node id="286" x="894578.2" y="6244767.4" /&gt;</v>
      </c>
    </row>
    <row r="288" spans="1:6" x14ac:dyDescent="0.25">
      <c r="A288" t="str">
        <f t="shared" si="8"/>
        <v>89632300_624484730</v>
      </c>
      <c r="B288">
        <v>287</v>
      </c>
      <c r="C288" s="2">
        <v>896323</v>
      </c>
      <c r="D288" s="2">
        <v>6244847.2999999998</v>
      </c>
      <c r="F288" t="str">
        <f t="shared" si="9"/>
        <v>&lt;node id="287" x="896323" y="6244847.3" /&gt;</v>
      </c>
    </row>
    <row r="289" spans="1:6" x14ac:dyDescent="0.25">
      <c r="A289" t="str">
        <f t="shared" si="8"/>
        <v>89744620_624633480</v>
      </c>
      <c r="B289">
        <v>288</v>
      </c>
      <c r="C289" s="2">
        <v>897446.2</v>
      </c>
      <c r="D289" s="2">
        <v>6246334.7999999998</v>
      </c>
      <c r="F289" t="str">
        <f t="shared" si="9"/>
        <v>&lt;node id="288" x="897446.2" y="6246334.8" /&gt;</v>
      </c>
    </row>
    <row r="290" spans="1:6" x14ac:dyDescent="0.25">
      <c r="A290" t="str">
        <f t="shared" si="8"/>
        <v>89705100_624655480</v>
      </c>
      <c r="B290">
        <v>289</v>
      </c>
      <c r="C290" s="2">
        <v>897051</v>
      </c>
      <c r="D290" s="2">
        <v>6246554.7999999998</v>
      </c>
      <c r="F290" t="str">
        <f t="shared" si="9"/>
        <v>&lt;node id="289" x="897051" y="6246554.8" /&gt;</v>
      </c>
    </row>
    <row r="291" spans="1:6" x14ac:dyDescent="0.25">
      <c r="A291" t="str">
        <f t="shared" si="8"/>
        <v>89403010_624536540</v>
      </c>
      <c r="B291">
        <v>290</v>
      </c>
      <c r="C291" s="2">
        <v>894030.1</v>
      </c>
      <c r="D291" s="2">
        <v>6245365.4000000004</v>
      </c>
      <c r="F291" t="str">
        <f t="shared" si="9"/>
        <v>&lt;node id="290" x="894030.1" y="6245365.4" /&gt;</v>
      </c>
    </row>
    <row r="292" spans="1:6" x14ac:dyDescent="0.25">
      <c r="A292" t="str">
        <f t="shared" si="8"/>
        <v>89516880_624416340</v>
      </c>
      <c r="B292">
        <v>291</v>
      </c>
      <c r="C292" s="2">
        <v>895168.8</v>
      </c>
      <c r="D292" s="2">
        <v>6244163.4000000004</v>
      </c>
      <c r="F292" t="str">
        <f t="shared" si="9"/>
        <v>&lt;node id="291" x="895168.8" y="6244163.4" /&gt;</v>
      </c>
    </row>
    <row r="293" spans="1:6" x14ac:dyDescent="0.25">
      <c r="A293" t="str">
        <f t="shared" si="8"/>
        <v>89427700_624618620</v>
      </c>
      <c r="B293">
        <v>292</v>
      </c>
      <c r="C293" s="2">
        <v>894277</v>
      </c>
      <c r="D293" s="2">
        <v>6246186.2000000002</v>
      </c>
      <c r="F293" t="str">
        <f t="shared" si="9"/>
        <v>&lt;node id="292" x="894277" y="6246186.2" /&gt;</v>
      </c>
    </row>
    <row r="294" spans="1:6" x14ac:dyDescent="0.25">
      <c r="A294" t="str">
        <f t="shared" si="8"/>
        <v>90881460_624661270</v>
      </c>
      <c r="B294">
        <v>293</v>
      </c>
      <c r="C294" s="2">
        <v>908814.6</v>
      </c>
      <c r="D294" s="2">
        <v>6246612.7000000002</v>
      </c>
      <c r="F294" t="str">
        <f t="shared" si="9"/>
        <v>&lt;node id="293" x="908814.6" y="6246612.7" /&gt;</v>
      </c>
    </row>
    <row r="295" spans="1:6" x14ac:dyDescent="0.25">
      <c r="A295" t="str">
        <f t="shared" si="8"/>
        <v>90891420_624617710</v>
      </c>
      <c r="B295">
        <v>294</v>
      </c>
      <c r="C295" s="2">
        <v>908914.2</v>
      </c>
      <c r="D295" s="2">
        <v>6246177.0999999996</v>
      </c>
      <c r="F295" t="str">
        <f t="shared" si="9"/>
        <v>&lt;node id="294" x="908914.2" y="6246177.1" /&gt;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reseau_perimetre</vt:lpstr>
      <vt:lpstr>voies</vt:lpstr>
      <vt:lpstr>noeuds</vt:lpstr>
      <vt:lpstr>Base_de_donnees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NICOLAS</dc:creator>
  <cp:lastModifiedBy>Alexandre NICOLAS</cp:lastModifiedBy>
  <dcterms:created xsi:type="dcterms:W3CDTF">2019-03-20T17:33:33Z</dcterms:created>
  <dcterms:modified xsi:type="dcterms:W3CDTF">2019-03-27T14:40:15Z</dcterms:modified>
</cp:coreProperties>
</file>