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9A509813-3F63-4751-9359-B6197C983C25}" xr6:coauthVersionLast="45" xr6:coauthVersionMax="45" xr10:uidLastSave="{00000000-0000-0000-0000-000000000000}"/>
  <bookViews>
    <workbookView xWindow="-120" yWindow="-120" windowWidth="29040" windowHeight="15840" xr2:uid="{2BE6DCCC-1B09-4114-A767-E03FFBC29CE5}"/>
  </bookViews>
  <sheets>
    <sheet name="Planification" sheetId="1" r:id="rId1"/>
    <sheet name="Somma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2" l="1"/>
  <c r="F8" i="2"/>
  <c r="F9" i="2"/>
  <c r="E7" i="2"/>
  <c r="E8" i="2"/>
  <c r="E9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6" i="2"/>
  <c r="I6" i="2" a="1"/>
  <c r="I6" i="2" s="1"/>
  <c r="D9" i="2"/>
  <c r="D8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<sst xmlns="http://schemas.openxmlformats.org/spreadsheetml/2006/main" count="199" uniqueCount="113">
  <si>
    <t>Titre</t>
  </si>
  <si>
    <t>Tâches préalables</t>
  </si>
  <si>
    <t>Priorité</t>
  </si>
  <si>
    <t>Difficulté</t>
  </si>
  <si>
    <t>No Sprint</t>
  </si>
  <si>
    <t>No Tâche</t>
  </si>
  <si>
    <t>Temps (Minutes)</t>
  </si>
  <si>
    <t>Nicolas Paquette - GamByte: jeu d'échec et AI</t>
  </si>
  <si>
    <t>Nombre Tâches</t>
  </si>
  <si>
    <t>Difficulté Moyenne</t>
  </si>
  <si>
    <t>facile</t>
  </si>
  <si>
    <t>Changement de page</t>
  </si>
  <si>
    <t>1,2</t>
  </si>
  <si>
    <t>Affichage du menu principal</t>
  </si>
  <si>
    <t>Pour page de jeu et d'historique</t>
  </si>
  <si>
    <t>Affichage de l'échiquier</t>
  </si>
  <si>
    <t>1,2,3</t>
  </si>
  <si>
    <t>Visualisation du jeu</t>
  </si>
  <si>
    <t>Initialisation logique du jeu</t>
  </si>
  <si>
    <t>essentiel</t>
  </si>
  <si>
    <t>Assignation des pièces à leur Square respectif de base</t>
  </si>
  <si>
    <t>Initialisation de l'objet Board contenant une matrice de Square</t>
  </si>
  <si>
    <t>Création des objets Piece. Mettre la bonne sorte et la bonne quantité aux bonnes positions dans la matrice de Square</t>
  </si>
  <si>
    <t>Affichage des pièces sur l'échiquier</t>
  </si>
  <si>
    <t>Selon leur position et leur sorte, afficher l'imagine correspondante sur l'échiquier</t>
  </si>
  <si>
    <t>4,5,6</t>
  </si>
  <si>
    <t>Lorsqu'on clique sur une case, faire le lien avec l'objet Board et obtenir la position du Square (et d'une pièce au besoin)</t>
  </si>
  <si>
    <t>Boutons et informations du jeu - Se familiariser avec PyGame</t>
  </si>
  <si>
    <t>Tous les mouvements légaux des pièces</t>
  </si>
  <si>
    <t>Effectuer la logique des mouvements disponibles pour chaque pièce</t>
  </si>
  <si>
    <t>moyen</t>
  </si>
  <si>
    <t>Vérification du mouvement des pièces</t>
  </si>
  <si>
    <t>Doit vérifier si le chemin n'est pas obstrué, si la case de fin est vide ou non, si une pièce de la même couleur s'y trouve</t>
  </si>
  <si>
    <t>6,7,8,9</t>
  </si>
  <si>
    <t>Bouger une pièce sur l'échiquier</t>
  </si>
  <si>
    <t>Si le mouvement est légal</t>
  </si>
  <si>
    <t>6,7,8,9,10</t>
  </si>
  <si>
    <t>Click sur une pièce: affichage des mouvements possibles</t>
  </si>
  <si>
    <t>9,10</t>
  </si>
  <si>
    <t>souhaité</t>
  </si>
  <si>
    <t>Si la pièce appartient au joueur</t>
  </si>
  <si>
    <t>Détails</t>
  </si>
  <si>
    <t>Cycle de jeu: alternance entre les deux joueurs</t>
  </si>
  <si>
    <t>Le joueur avec les pièces blanches débute. Alternance entre les deux joueurs. Utilisation de la méthode ChooseMove()</t>
  </si>
  <si>
    <t>Intelligence Artificielle: Implémentation de l'algorithm Minimax</t>
  </si>
  <si>
    <t>Implémentation de l'architecture minimax. Retourne la configuration du Board offrant les meilleurs résultats pour le AI, tout en offrant la moins bonne position pour l'autre joueur.</t>
  </si>
  <si>
    <t xml:space="preserve">Évaluation du score selon le nombre de pièces et leur valeur respective. N'est que le début de l'évaluation des positions. </t>
  </si>
  <si>
    <t>Évaluation de base de la position</t>
  </si>
  <si>
    <t>Mouvement spéciaux: castling</t>
  </si>
  <si>
    <t>Mouvement spéciaux: promotion</t>
  </si>
  <si>
    <t>Mouvement spéciaux: en passant</t>
  </si>
  <si>
    <t>Mouvement spécifique entre le roi et une tour, selon certaines conditions</t>
  </si>
  <si>
    <t>Capture fait par un pion seulement lors de certains cas</t>
  </si>
  <si>
    <t>Changement d'un pion en un autre type de pièce</t>
  </si>
  <si>
    <t>Affichage du choix de promotion</t>
  </si>
  <si>
    <t>Gestion de la souris - Clique sur une case</t>
  </si>
  <si>
    <t>Changer de page: selon le clique de la souris</t>
  </si>
  <si>
    <t>Clique sur le choix de pièce désiré pour transformer le pion arrivé à une certaine position</t>
  </si>
  <si>
    <t>4,5,6,7,8,9</t>
  </si>
  <si>
    <t>Vérification d'échec</t>
  </si>
  <si>
    <t>Vérification d' échec et mat</t>
  </si>
  <si>
    <t>Vérification: mouvement possible si roi en échec à cause du mouvement</t>
  </si>
  <si>
    <t>Regarde si le roi est attaqué</t>
  </si>
  <si>
    <t>Regarde si le roi possède une case de sécurité ou si l'attaque peut être bloquée</t>
  </si>
  <si>
    <t>Le mouvement d'une pièce ne peut pas causer le roi à devenir en échec</t>
  </si>
  <si>
    <t>11,20,11</t>
  </si>
  <si>
    <t>11,20</t>
  </si>
  <si>
    <t>Enregistrer les coups joués</t>
  </si>
  <si>
    <t>À chaque coup joué, enregistrer les positions dans une liste</t>
  </si>
  <si>
    <t>Fin de jeu: capter les informations de jeu</t>
  </si>
  <si>
    <t xml:space="preserve">Nombre de coups, nom du gagant, abandon ou échec et mat, etc. </t>
  </si>
  <si>
    <t>Création de la base du donnée et connexion</t>
  </si>
  <si>
    <t>MongoDB</t>
  </si>
  <si>
    <t>Sauvegarde d'une partie: sauvegarde d'un fichier JSON</t>
  </si>
  <si>
    <t>Création de la structure du fichier JSON avec les informations reçues sur la partie et sauvegarde dans la BD</t>
  </si>
  <si>
    <t>Affichage: des coups joués</t>
  </si>
  <si>
    <t>Boîte contenant les coups jouées dans l'ordre</t>
  </si>
  <si>
    <t>Visualiser les coups joués: reculer et avancer à travers la partie</t>
  </si>
  <si>
    <t>Utiliser des boutons afin de bouger à travers la partie pour voir l'état de l'échiquier</t>
  </si>
  <si>
    <t>Affichage : Historique</t>
  </si>
  <si>
    <t>Création de la page d'historique</t>
  </si>
  <si>
    <t>Base de données: récupération des informations gérérales des parties jouées</t>
  </si>
  <si>
    <t>Requête afin d'obtenir l'état, la date et le joueur ayant participé aux parties dans la base de données</t>
  </si>
  <si>
    <t>Historique: afficher la liste des parties et de leur information</t>
  </si>
  <si>
    <t>Affichage sous forme de liste. Bouton afin de visualiser la partie</t>
  </si>
  <si>
    <t>Cliquer sur le bouton visualisation</t>
  </si>
  <si>
    <t>Afficher la partie sauvegardée dans la base de données et possibilité de parcourir les coups joués</t>
  </si>
  <si>
    <t>29,30</t>
  </si>
  <si>
    <t>29,30,31</t>
  </si>
  <si>
    <t>Affichage: Évaluation du AI</t>
  </si>
  <si>
    <t>Dans le mode de visualisation de partie, afficher le score de l'engin d'échec</t>
  </si>
  <si>
    <t>Affichage: Bar de visualisation de l'avantage des joueurs</t>
  </si>
  <si>
    <t>Barre verticale bougeant selon l'évaluation de l'engin afin de démontrer qui est en avance dans la position</t>
  </si>
  <si>
    <t>incertain</t>
  </si>
  <si>
    <t>Optimisation engin d'échec: structure des pions</t>
  </si>
  <si>
    <t>Optimisation engin d'échec: 'heat map' des pièces</t>
  </si>
  <si>
    <t>Optimisation engin d'échec: sécurité du roi</t>
  </si>
  <si>
    <t>Optimisation engin d'échec: table de transposition</t>
  </si>
  <si>
    <t>optionnel</t>
  </si>
  <si>
    <t>Prendre en compte la connexion des pions dans l'évaluation des positions</t>
  </si>
  <si>
    <t>Prendre en compte les positions les plus avantageuses en général pour chaque type de pièce</t>
  </si>
  <si>
    <t>Améliorer la rapidité de recherche des positions</t>
  </si>
  <si>
    <t>Optimisation engin d'échec: livres d'ouverture</t>
  </si>
  <si>
    <t>Optimisation engin d'échec: Aide à la fin de partie</t>
  </si>
  <si>
    <t>Favoriser des positions ou le roi ennemi est près du bord de l'échiquier, facilitant la victoire, entre autre</t>
  </si>
  <si>
    <t>Offrir des séquences de positions connues dans la monde des échecs, offrant de bons résultats</t>
  </si>
  <si>
    <t>difficile</t>
  </si>
  <si>
    <t>Favoriser des positions protegeant le roi et évitant des situations ou des pièces sont pris au piège devant protéger le roi</t>
  </si>
  <si>
    <t>14,15</t>
  </si>
  <si>
    <t>Temps requis (minutes)</t>
  </si>
  <si>
    <t>Explication</t>
  </si>
  <si>
    <t>% Réalisation</t>
  </si>
  <si>
    <t>Pour l'instant, changement automatique en reine.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</si>
</sst>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EF37-594C-42CF-8F61-3BF391A5B95E}">
  <dimension ref="C3:L56"/>
  <sheetViews>
    <sheetView tabSelected="1" topLeftCell="A28" workbookViewId="0">
      <selection activeCell="K32" sqref="K32"/>
    </sheetView>
  </sheetViews>
  <sheetFormatPr baseColWidth="10" defaultRowHeight="15" x14ac:dyDescent="0.25"/>
  <cols>
    <col min="3" max="3" width="13.42578125" customWidth="1"/>
    <col min="4" max="4" width="31.42578125" customWidth="1"/>
    <col min="5" max="5" width="41.42578125" customWidth="1"/>
    <col min="6" max="6" width="21" customWidth="1"/>
    <col min="7" max="7" width="15.5703125" customWidth="1"/>
    <col min="8" max="8" width="20.85546875" customWidth="1"/>
    <col min="9" max="9" width="17.28515625" customWidth="1"/>
    <col min="10" max="10" width="13.42578125" customWidth="1"/>
    <col min="11" max="11" width="29" customWidth="1"/>
    <col min="12" max="12" width="29.5703125" customWidth="1"/>
  </cols>
  <sheetData>
    <row r="3" spans="3:12" x14ac:dyDescent="0.25">
      <c r="C3" s="11" t="s">
        <v>7</v>
      </c>
      <c r="D3" s="11"/>
      <c r="E3" s="11"/>
      <c r="F3" s="11"/>
      <c r="G3" s="11"/>
      <c r="H3" s="11"/>
      <c r="I3" s="11"/>
      <c r="J3" s="11"/>
      <c r="K3" s="1"/>
    </row>
    <row r="6" spans="3:12" x14ac:dyDescent="0.25">
      <c r="C6" s="4" t="s">
        <v>5</v>
      </c>
      <c r="D6" s="4" t="s">
        <v>0</v>
      </c>
      <c r="E6" s="4" t="s">
        <v>41</v>
      </c>
      <c r="F6" s="4" t="s">
        <v>1</v>
      </c>
      <c r="G6" s="4" t="s">
        <v>2</v>
      </c>
      <c r="H6" s="4" t="s">
        <v>3</v>
      </c>
      <c r="I6" s="4" t="s">
        <v>6</v>
      </c>
      <c r="J6" s="4" t="s">
        <v>4</v>
      </c>
      <c r="K6" s="9" t="s">
        <v>111</v>
      </c>
      <c r="L6" s="9" t="s">
        <v>110</v>
      </c>
    </row>
    <row r="7" spans="3:12" ht="28.5" customHeight="1" x14ac:dyDescent="0.25">
      <c r="C7" s="5">
        <v>1</v>
      </c>
      <c r="D7" s="5" t="s">
        <v>13</v>
      </c>
      <c r="E7" s="5" t="s">
        <v>27</v>
      </c>
      <c r="F7" s="5"/>
      <c r="G7" s="5" t="s">
        <v>19</v>
      </c>
      <c r="H7" s="5" t="s">
        <v>10</v>
      </c>
      <c r="I7" s="5">
        <v>60</v>
      </c>
      <c r="J7" s="5">
        <v>1</v>
      </c>
      <c r="K7" s="10">
        <v>1</v>
      </c>
      <c r="L7" s="5"/>
    </row>
    <row r="8" spans="3:12" ht="30" customHeight="1" x14ac:dyDescent="0.25">
      <c r="C8" s="5">
        <v>2</v>
      </c>
      <c r="D8" s="5" t="s">
        <v>55</v>
      </c>
      <c r="E8" s="5" t="s">
        <v>56</v>
      </c>
      <c r="F8" s="5">
        <v>1</v>
      </c>
      <c r="G8" s="5" t="s">
        <v>19</v>
      </c>
      <c r="H8" s="5" t="s">
        <v>10</v>
      </c>
      <c r="I8" s="5">
        <v>45</v>
      </c>
      <c r="J8" s="5">
        <v>1</v>
      </c>
      <c r="K8" s="10">
        <v>1</v>
      </c>
      <c r="L8" s="5"/>
    </row>
    <row r="9" spans="3:12" ht="16.5" customHeight="1" x14ac:dyDescent="0.25">
      <c r="C9" s="5">
        <v>3</v>
      </c>
      <c r="D9" s="5" t="s">
        <v>11</v>
      </c>
      <c r="E9" s="5" t="s">
        <v>14</v>
      </c>
      <c r="F9" s="5" t="s">
        <v>12</v>
      </c>
      <c r="G9" s="5" t="s">
        <v>19</v>
      </c>
      <c r="H9" s="5" t="s">
        <v>10</v>
      </c>
      <c r="I9" s="5">
        <v>45</v>
      </c>
      <c r="J9" s="5">
        <v>1</v>
      </c>
      <c r="K9" s="10">
        <v>1</v>
      </c>
      <c r="L9" s="5"/>
    </row>
    <row r="10" spans="3:12" x14ac:dyDescent="0.25">
      <c r="C10" s="5">
        <v>4</v>
      </c>
      <c r="D10" s="5" t="s">
        <v>15</v>
      </c>
      <c r="E10" s="5" t="s">
        <v>17</v>
      </c>
      <c r="F10" s="5" t="s">
        <v>16</v>
      </c>
      <c r="G10" s="5" t="s">
        <v>19</v>
      </c>
      <c r="H10" s="5" t="s">
        <v>10</v>
      </c>
      <c r="I10" s="5">
        <v>45</v>
      </c>
      <c r="J10" s="5">
        <v>1</v>
      </c>
      <c r="K10" s="10">
        <v>1</v>
      </c>
      <c r="L10" s="5"/>
    </row>
    <row r="11" spans="3:12" ht="27.75" customHeight="1" x14ac:dyDescent="0.25">
      <c r="C11" s="5">
        <v>5</v>
      </c>
      <c r="D11" s="5" t="s">
        <v>18</v>
      </c>
      <c r="E11" s="5" t="s">
        <v>21</v>
      </c>
      <c r="F11" s="5"/>
      <c r="G11" s="5" t="s">
        <v>19</v>
      </c>
      <c r="H11" s="5" t="s">
        <v>10</v>
      </c>
      <c r="I11" s="5">
        <v>30</v>
      </c>
      <c r="J11" s="5">
        <v>1</v>
      </c>
      <c r="K11" s="10">
        <v>1</v>
      </c>
      <c r="L11" s="5"/>
    </row>
    <row r="12" spans="3:12" ht="45" x14ac:dyDescent="0.25">
      <c r="C12" s="5">
        <v>6</v>
      </c>
      <c r="D12" s="5" t="s">
        <v>20</v>
      </c>
      <c r="E12" s="5" t="s">
        <v>22</v>
      </c>
      <c r="F12" s="5">
        <v>5</v>
      </c>
      <c r="G12" s="5" t="s">
        <v>19</v>
      </c>
      <c r="H12" s="5" t="s">
        <v>10</v>
      </c>
      <c r="I12" s="5">
        <v>20</v>
      </c>
      <c r="J12" s="5">
        <v>1</v>
      </c>
      <c r="K12" s="10">
        <v>1</v>
      </c>
      <c r="L12" s="5"/>
    </row>
    <row r="13" spans="3:12" ht="30" x14ac:dyDescent="0.25">
      <c r="C13" s="5">
        <v>7</v>
      </c>
      <c r="D13" s="5" t="s">
        <v>23</v>
      </c>
      <c r="E13" s="5" t="s">
        <v>24</v>
      </c>
      <c r="F13" s="5" t="s">
        <v>25</v>
      </c>
      <c r="G13" s="5" t="s">
        <v>19</v>
      </c>
      <c r="H13" s="5" t="s">
        <v>10</v>
      </c>
      <c r="I13" s="5">
        <v>45</v>
      </c>
      <c r="J13" s="5">
        <v>1</v>
      </c>
      <c r="K13" s="10">
        <v>1</v>
      </c>
      <c r="L13" s="5"/>
    </row>
    <row r="14" spans="3:12" ht="45" x14ac:dyDescent="0.25">
      <c r="C14" s="5">
        <v>8</v>
      </c>
      <c r="D14" s="5" t="s">
        <v>55</v>
      </c>
      <c r="E14" s="5" t="s">
        <v>26</v>
      </c>
      <c r="F14" s="5" t="s">
        <v>25</v>
      </c>
      <c r="G14" s="5" t="s">
        <v>19</v>
      </c>
      <c r="H14" s="5" t="s">
        <v>10</v>
      </c>
      <c r="I14" s="5">
        <v>30</v>
      </c>
      <c r="J14" s="5">
        <v>1</v>
      </c>
      <c r="K14" s="10">
        <v>1</v>
      </c>
      <c r="L14" s="5"/>
    </row>
    <row r="15" spans="3:12" ht="30" x14ac:dyDescent="0.25">
      <c r="C15" s="5">
        <v>9</v>
      </c>
      <c r="D15" s="5" t="s">
        <v>28</v>
      </c>
      <c r="E15" s="5" t="s">
        <v>29</v>
      </c>
      <c r="F15" s="5">
        <v>6</v>
      </c>
      <c r="G15" s="5" t="s">
        <v>19</v>
      </c>
      <c r="H15" s="5" t="s">
        <v>30</v>
      </c>
      <c r="I15" s="5">
        <v>180</v>
      </c>
      <c r="J15" s="5">
        <v>1</v>
      </c>
      <c r="K15" s="10">
        <v>1</v>
      </c>
      <c r="L15" s="5"/>
    </row>
    <row r="16" spans="3:12" ht="45" x14ac:dyDescent="0.25">
      <c r="C16" s="5">
        <v>10</v>
      </c>
      <c r="D16" s="5" t="s">
        <v>31</v>
      </c>
      <c r="E16" s="5" t="s">
        <v>32</v>
      </c>
      <c r="F16" s="5" t="s">
        <v>33</v>
      </c>
      <c r="G16" s="5" t="s">
        <v>19</v>
      </c>
      <c r="H16" s="5" t="s">
        <v>30</v>
      </c>
      <c r="I16" s="5">
        <v>120</v>
      </c>
      <c r="J16" s="5">
        <v>1</v>
      </c>
      <c r="K16" s="10">
        <v>1</v>
      </c>
      <c r="L16" s="5"/>
    </row>
    <row r="17" spans="3:12" x14ac:dyDescent="0.25">
      <c r="C17" s="5">
        <v>11</v>
      </c>
      <c r="D17" s="5" t="s">
        <v>34</v>
      </c>
      <c r="E17" s="5" t="s">
        <v>35</v>
      </c>
      <c r="F17" s="5" t="s">
        <v>36</v>
      </c>
      <c r="G17" s="5" t="s">
        <v>19</v>
      </c>
      <c r="H17" s="5" t="s">
        <v>10</v>
      </c>
      <c r="I17" s="5">
        <v>30</v>
      </c>
      <c r="J17" s="5">
        <v>1</v>
      </c>
      <c r="K17" s="10">
        <v>1</v>
      </c>
      <c r="L17" s="5"/>
    </row>
    <row r="18" spans="3:12" ht="30" x14ac:dyDescent="0.25">
      <c r="C18" s="5">
        <v>12</v>
      </c>
      <c r="D18" s="5" t="s">
        <v>37</v>
      </c>
      <c r="E18" s="5" t="s">
        <v>40</v>
      </c>
      <c r="F18" s="5" t="s">
        <v>38</v>
      </c>
      <c r="G18" s="5" t="s">
        <v>39</v>
      </c>
      <c r="H18" s="5" t="s">
        <v>10</v>
      </c>
      <c r="I18" s="5">
        <v>30</v>
      </c>
      <c r="J18" s="5">
        <v>1</v>
      </c>
      <c r="K18" s="10">
        <v>1</v>
      </c>
      <c r="L18" s="5"/>
    </row>
    <row r="19" spans="3:12" ht="45" x14ac:dyDescent="0.25">
      <c r="C19" s="5">
        <v>13</v>
      </c>
      <c r="D19" s="5" t="s">
        <v>42</v>
      </c>
      <c r="E19" s="5" t="s">
        <v>43</v>
      </c>
      <c r="F19" s="5">
        <v>11</v>
      </c>
      <c r="G19" s="5" t="s">
        <v>19</v>
      </c>
      <c r="H19" s="5" t="s">
        <v>10</v>
      </c>
      <c r="I19" s="5">
        <v>30</v>
      </c>
      <c r="J19" s="5">
        <v>1</v>
      </c>
      <c r="K19" s="10">
        <v>1</v>
      </c>
      <c r="L19" s="5"/>
    </row>
    <row r="20" spans="3:12" ht="75" x14ac:dyDescent="0.25">
      <c r="C20" s="5">
        <v>14</v>
      </c>
      <c r="D20" s="5" t="s">
        <v>44</v>
      </c>
      <c r="E20" s="5" t="s">
        <v>45</v>
      </c>
      <c r="F20" s="5">
        <v>13</v>
      </c>
      <c r="G20" s="5" t="s">
        <v>19</v>
      </c>
      <c r="H20" s="5" t="s">
        <v>30</v>
      </c>
      <c r="I20" s="5">
        <v>120</v>
      </c>
      <c r="J20" s="5">
        <v>1</v>
      </c>
      <c r="K20" s="10">
        <v>1</v>
      </c>
      <c r="L20" s="5"/>
    </row>
    <row r="21" spans="3:12" ht="45" x14ac:dyDescent="0.25">
      <c r="C21" s="5">
        <v>15</v>
      </c>
      <c r="D21" s="5" t="s">
        <v>47</v>
      </c>
      <c r="E21" s="5" t="s">
        <v>46</v>
      </c>
      <c r="F21" s="5">
        <v>14</v>
      </c>
      <c r="G21" s="5" t="s">
        <v>19</v>
      </c>
      <c r="H21" s="5" t="s">
        <v>30</v>
      </c>
      <c r="I21" s="5">
        <v>30</v>
      </c>
      <c r="J21" s="5">
        <v>1</v>
      </c>
      <c r="K21" s="10">
        <v>1</v>
      </c>
      <c r="L21" s="5"/>
    </row>
    <row r="22" spans="3:12" ht="30" x14ac:dyDescent="0.25">
      <c r="C22" s="5">
        <v>16</v>
      </c>
      <c r="D22" s="5" t="s">
        <v>48</v>
      </c>
      <c r="E22" s="5" t="s">
        <v>51</v>
      </c>
      <c r="F22" s="5" t="s">
        <v>58</v>
      </c>
      <c r="G22" s="5" t="s">
        <v>19</v>
      </c>
      <c r="H22" s="5" t="s">
        <v>10</v>
      </c>
      <c r="I22" s="5">
        <v>45</v>
      </c>
      <c r="J22" s="5">
        <v>1</v>
      </c>
      <c r="K22" s="10">
        <v>1</v>
      </c>
      <c r="L22" s="5"/>
    </row>
    <row r="23" spans="3:12" ht="30" x14ac:dyDescent="0.25">
      <c r="C23" s="5">
        <v>17</v>
      </c>
      <c r="D23" s="5" t="s">
        <v>50</v>
      </c>
      <c r="E23" s="5" t="s">
        <v>52</v>
      </c>
      <c r="F23" s="5" t="s">
        <v>58</v>
      </c>
      <c r="G23" s="5" t="s">
        <v>19</v>
      </c>
      <c r="H23" s="5" t="s">
        <v>10</v>
      </c>
      <c r="I23" s="5">
        <v>45</v>
      </c>
      <c r="J23" s="5">
        <v>1</v>
      </c>
      <c r="K23" s="10">
        <v>1</v>
      </c>
      <c r="L23" s="5"/>
    </row>
    <row r="24" spans="3:12" ht="30" x14ac:dyDescent="0.25">
      <c r="C24" s="5">
        <v>18</v>
      </c>
      <c r="D24" s="5" t="s">
        <v>49</v>
      </c>
      <c r="E24" s="5" t="s">
        <v>53</v>
      </c>
      <c r="F24" s="5" t="s">
        <v>58</v>
      </c>
      <c r="G24" s="5" t="s">
        <v>19</v>
      </c>
      <c r="H24" s="5" t="s">
        <v>10</v>
      </c>
      <c r="I24" s="5">
        <v>45</v>
      </c>
      <c r="J24" s="5">
        <v>1</v>
      </c>
      <c r="K24" s="10">
        <v>0.5</v>
      </c>
      <c r="L24" s="5" t="s">
        <v>112</v>
      </c>
    </row>
    <row r="25" spans="3:12" ht="45" x14ac:dyDescent="0.25">
      <c r="C25" s="5">
        <v>19</v>
      </c>
      <c r="D25" s="5" t="s">
        <v>54</v>
      </c>
      <c r="E25" s="5" t="s">
        <v>57</v>
      </c>
      <c r="F25" s="5" t="s">
        <v>58</v>
      </c>
      <c r="G25" s="5" t="s">
        <v>19</v>
      </c>
      <c r="H25" s="5" t="s">
        <v>30</v>
      </c>
      <c r="I25" s="5">
        <v>45</v>
      </c>
      <c r="J25" s="5">
        <v>1</v>
      </c>
      <c r="K25" s="10">
        <v>1</v>
      </c>
      <c r="L25" s="5"/>
    </row>
    <row r="26" spans="3:12" x14ac:dyDescent="0.25">
      <c r="C26" s="5">
        <v>20</v>
      </c>
      <c r="D26" s="5" t="s">
        <v>59</v>
      </c>
      <c r="E26" s="5" t="s">
        <v>62</v>
      </c>
      <c r="F26" s="5">
        <v>11</v>
      </c>
      <c r="G26" s="5" t="s">
        <v>19</v>
      </c>
      <c r="H26" s="5" t="s">
        <v>10</v>
      </c>
      <c r="I26" s="5">
        <v>60</v>
      </c>
      <c r="J26" s="5">
        <v>1</v>
      </c>
      <c r="K26" s="10">
        <v>1</v>
      </c>
      <c r="L26" s="5"/>
    </row>
    <row r="27" spans="3:12" ht="30" x14ac:dyDescent="0.25">
      <c r="C27" s="5">
        <v>21</v>
      </c>
      <c r="D27" s="5" t="s">
        <v>60</v>
      </c>
      <c r="E27" s="5" t="s">
        <v>63</v>
      </c>
      <c r="F27" s="5" t="s">
        <v>66</v>
      </c>
      <c r="G27" s="5" t="s">
        <v>19</v>
      </c>
      <c r="H27" s="5" t="s">
        <v>10</v>
      </c>
      <c r="I27" s="5">
        <v>45</v>
      </c>
      <c r="J27" s="5">
        <v>1</v>
      </c>
      <c r="K27" s="10">
        <v>1</v>
      </c>
      <c r="L27" s="5"/>
    </row>
    <row r="28" spans="3:12" ht="45" x14ac:dyDescent="0.25">
      <c r="C28" s="5">
        <v>22</v>
      </c>
      <c r="D28" s="5" t="s">
        <v>61</v>
      </c>
      <c r="E28" s="5" t="s">
        <v>64</v>
      </c>
      <c r="F28" s="5" t="s">
        <v>65</v>
      </c>
      <c r="G28" s="5" t="s">
        <v>19</v>
      </c>
      <c r="H28" s="5" t="s">
        <v>30</v>
      </c>
      <c r="I28" s="5">
        <v>45</v>
      </c>
      <c r="J28" s="5">
        <v>1</v>
      </c>
      <c r="K28" s="10">
        <v>1</v>
      </c>
      <c r="L28" s="5"/>
    </row>
    <row r="29" spans="3:12" ht="30" x14ac:dyDescent="0.25">
      <c r="C29" s="5">
        <v>23</v>
      </c>
      <c r="D29" s="5" t="s">
        <v>67</v>
      </c>
      <c r="E29" s="5" t="s">
        <v>68</v>
      </c>
      <c r="F29" s="5">
        <v>11</v>
      </c>
      <c r="G29" s="5" t="s">
        <v>19</v>
      </c>
      <c r="H29" s="5" t="s">
        <v>30</v>
      </c>
      <c r="I29" s="5">
        <v>60</v>
      </c>
      <c r="J29" s="5">
        <v>2</v>
      </c>
      <c r="K29" s="10"/>
      <c r="L29" s="5"/>
    </row>
    <row r="30" spans="3:12" ht="30" x14ac:dyDescent="0.25">
      <c r="C30" s="5">
        <v>24</v>
      </c>
      <c r="D30" s="5" t="s">
        <v>69</v>
      </c>
      <c r="E30" s="5" t="s">
        <v>70</v>
      </c>
      <c r="F30" s="5">
        <v>11</v>
      </c>
      <c r="G30" s="5" t="s">
        <v>19</v>
      </c>
      <c r="H30" s="5" t="s">
        <v>30</v>
      </c>
      <c r="I30" s="5">
        <v>45</v>
      </c>
      <c r="J30" s="5">
        <v>2</v>
      </c>
      <c r="K30" s="10"/>
      <c r="L30" s="5"/>
    </row>
    <row r="31" spans="3:12" ht="30" x14ac:dyDescent="0.25">
      <c r="C31" s="5">
        <v>25</v>
      </c>
      <c r="D31" s="5" t="s">
        <v>71</v>
      </c>
      <c r="E31" s="5" t="s">
        <v>72</v>
      </c>
      <c r="F31" s="5"/>
      <c r="G31" s="5" t="s">
        <v>19</v>
      </c>
      <c r="H31" s="5" t="s">
        <v>10</v>
      </c>
      <c r="I31" s="5">
        <v>60</v>
      </c>
      <c r="J31" s="5">
        <v>2</v>
      </c>
      <c r="K31" s="10"/>
      <c r="L31" s="5"/>
    </row>
    <row r="32" spans="3:12" ht="45" x14ac:dyDescent="0.25">
      <c r="C32" s="5">
        <v>26</v>
      </c>
      <c r="D32" s="5" t="s">
        <v>73</v>
      </c>
      <c r="E32" s="5" t="s">
        <v>74</v>
      </c>
      <c r="F32" s="5">
        <v>25</v>
      </c>
      <c r="G32" s="5" t="s">
        <v>19</v>
      </c>
      <c r="H32" s="5" t="s">
        <v>30</v>
      </c>
      <c r="I32" s="5">
        <v>45</v>
      </c>
      <c r="J32" s="5">
        <v>2</v>
      </c>
      <c r="K32" s="10"/>
      <c r="L32" s="5"/>
    </row>
    <row r="33" spans="3:12" ht="30" x14ac:dyDescent="0.25">
      <c r="C33" s="5">
        <v>27</v>
      </c>
      <c r="D33" s="5" t="s">
        <v>75</v>
      </c>
      <c r="E33" s="5" t="s">
        <v>76</v>
      </c>
      <c r="F33" s="5">
        <v>23</v>
      </c>
      <c r="G33" s="5" t="s">
        <v>19</v>
      </c>
      <c r="H33" s="5" t="s">
        <v>30</v>
      </c>
      <c r="I33" s="5">
        <v>90</v>
      </c>
      <c r="J33" s="5">
        <v>2</v>
      </c>
      <c r="K33" s="10"/>
      <c r="L33" s="5"/>
    </row>
    <row r="34" spans="3:12" ht="30" x14ac:dyDescent="0.25">
      <c r="C34" s="5">
        <v>28</v>
      </c>
      <c r="D34" s="5" t="s">
        <v>77</v>
      </c>
      <c r="E34" s="5" t="s">
        <v>78</v>
      </c>
      <c r="F34" s="5">
        <v>23</v>
      </c>
      <c r="G34" s="5" t="s">
        <v>19</v>
      </c>
      <c r="H34" s="5" t="s">
        <v>30</v>
      </c>
      <c r="I34" s="5">
        <v>120</v>
      </c>
      <c r="J34" s="5">
        <v>2</v>
      </c>
      <c r="K34" s="10"/>
      <c r="L34" s="5"/>
    </row>
    <row r="35" spans="3:12" x14ac:dyDescent="0.25">
      <c r="C35" s="5">
        <v>29</v>
      </c>
      <c r="D35" s="5" t="s">
        <v>79</v>
      </c>
      <c r="E35" s="5" t="s">
        <v>80</v>
      </c>
      <c r="F35" s="5"/>
      <c r="G35" s="5" t="s">
        <v>19</v>
      </c>
      <c r="H35" s="5" t="s">
        <v>10</v>
      </c>
      <c r="I35" s="5">
        <v>30</v>
      </c>
      <c r="J35" s="5">
        <v>2</v>
      </c>
      <c r="K35" s="10"/>
      <c r="L35" s="5"/>
    </row>
    <row r="36" spans="3:12" ht="45" x14ac:dyDescent="0.25">
      <c r="C36" s="5">
        <v>30</v>
      </c>
      <c r="D36" s="5" t="s">
        <v>81</v>
      </c>
      <c r="E36" s="5" t="s">
        <v>82</v>
      </c>
      <c r="F36" s="5">
        <v>25</v>
      </c>
      <c r="G36" s="5" t="s">
        <v>19</v>
      </c>
      <c r="H36" s="5" t="s">
        <v>30</v>
      </c>
      <c r="I36" s="5">
        <v>45</v>
      </c>
      <c r="J36" s="5">
        <v>2</v>
      </c>
      <c r="K36" s="10"/>
      <c r="L36" s="5"/>
    </row>
    <row r="37" spans="3:12" ht="30" x14ac:dyDescent="0.25">
      <c r="C37" s="5">
        <v>31</v>
      </c>
      <c r="D37" s="5" t="s">
        <v>83</v>
      </c>
      <c r="E37" s="5" t="s">
        <v>84</v>
      </c>
      <c r="F37" s="5" t="s">
        <v>87</v>
      </c>
      <c r="G37" s="5" t="s">
        <v>19</v>
      </c>
      <c r="H37" s="5" t="s">
        <v>30</v>
      </c>
      <c r="I37" s="5">
        <v>60</v>
      </c>
      <c r="J37" s="5">
        <v>2</v>
      </c>
      <c r="K37" s="10"/>
      <c r="L37" s="5"/>
    </row>
    <row r="38" spans="3:12" ht="45" x14ac:dyDescent="0.25">
      <c r="C38" s="5">
        <v>32</v>
      </c>
      <c r="D38" s="5" t="s">
        <v>85</v>
      </c>
      <c r="E38" s="5" t="s">
        <v>86</v>
      </c>
      <c r="F38" s="5" t="s">
        <v>88</v>
      </c>
      <c r="G38" s="5" t="s">
        <v>19</v>
      </c>
      <c r="H38" s="5" t="s">
        <v>30</v>
      </c>
      <c r="I38" s="5">
        <v>90</v>
      </c>
      <c r="J38" s="5">
        <v>2</v>
      </c>
      <c r="K38" s="10"/>
      <c r="L38" s="5"/>
    </row>
    <row r="39" spans="3:12" ht="30" x14ac:dyDescent="0.25">
      <c r="C39" s="5">
        <v>33</v>
      </c>
      <c r="D39" s="5" t="s">
        <v>89</v>
      </c>
      <c r="E39" s="5" t="s">
        <v>90</v>
      </c>
      <c r="F39" s="5" t="s">
        <v>108</v>
      </c>
      <c r="G39" s="5" t="s">
        <v>39</v>
      </c>
      <c r="H39" s="5" t="s">
        <v>10</v>
      </c>
      <c r="I39" s="5">
        <v>30</v>
      </c>
      <c r="J39" s="5">
        <v>3</v>
      </c>
      <c r="K39" s="10"/>
      <c r="L39" s="5"/>
    </row>
    <row r="40" spans="3:12" ht="45" x14ac:dyDescent="0.25">
      <c r="C40" s="5">
        <v>34</v>
      </c>
      <c r="D40" s="5" t="s">
        <v>91</v>
      </c>
      <c r="E40" s="5" t="s">
        <v>92</v>
      </c>
      <c r="F40" s="5" t="s">
        <v>108</v>
      </c>
      <c r="G40" s="5" t="s">
        <v>39</v>
      </c>
      <c r="H40" s="5" t="s">
        <v>30</v>
      </c>
      <c r="I40" s="5">
        <v>60</v>
      </c>
      <c r="J40" s="5">
        <v>3</v>
      </c>
      <c r="K40" s="10"/>
      <c r="L40" s="5"/>
    </row>
    <row r="41" spans="3:12" ht="30" x14ac:dyDescent="0.25">
      <c r="C41" s="5">
        <v>35</v>
      </c>
      <c r="D41" s="5" t="s">
        <v>94</v>
      </c>
      <c r="E41" s="5" t="s">
        <v>99</v>
      </c>
      <c r="F41" s="5" t="s">
        <v>108</v>
      </c>
      <c r="G41" s="5" t="s">
        <v>39</v>
      </c>
      <c r="H41" s="5" t="s">
        <v>93</v>
      </c>
      <c r="I41" s="5">
        <v>60</v>
      </c>
      <c r="J41" s="5">
        <v>3</v>
      </c>
      <c r="K41" s="10"/>
      <c r="L41" s="5"/>
    </row>
    <row r="42" spans="3:12" ht="45" x14ac:dyDescent="0.25">
      <c r="C42" s="5">
        <v>36</v>
      </c>
      <c r="D42" s="5" t="s">
        <v>95</v>
      </c>
      <c r="E42" s="5" t="s">
        <v>100</v>
      </c>
      <c r="F42" s="5" t="s">
        <v>108</v>
      </c>
      <c r="G42" s="5" t="s">
        <v>39</v>
      </c>
      <c r="H42" s="5" t="s">
        <v>30</v>
      </c>
      <c r="I42" s="5">
        <v>60</v>
      </c>
      <c r="J42" s="5">
        <v>3</v>
      </c>
      <c r="K42" s="10"/>
      <c r="L42" s="5"/>
    </row>
    <row r="43" spans="3:12" ht="45" x14ac:dyDescent="0.25">
      <c r="C43" s="5">
        <v>37</v>
      </c>
      <c r="D43" s="5" t="s">
        <v>96</v>
      </c>
      <c r="E43" s="5" t="s">
        <v>107</v>
      </c>
      <c r="F43" s="5" t="s">
        <v>108</v>
      </c>
      <c r="G43" s="5" t="s">
        <v>39</v>
      </c>
      <c r="H43" s="5" t="s">
        <v>93</v>
      </c>
      <c r="I43" s="5">
        <v>60</v>
      </c>
      <c r="J43" s="5">
        <v>3</v>
      </c>
      <c r="K43" s="10"/>
      <c r="L43" s="5"/>
    </row>
    <row r="44" spans="3:12" ht="30" x14ac:dyDescent="0.25">
      <c r="C44" s="5">
        <v>38</v>
      </c>
      <c r="D44" s="5" t="s">
        <v>97</v>
      </c>
      <c r="E44" s="5" t="s">
        <v>101</v>
      </c>
      <c r="F44" s="5" t="s">
        <v>108</v>
      </c>
      <c r="G44" s="5" t="s">
        <v>98</v>
      </c>
      <c r="H44" s="5" t="s">
        <v>106</v>
      </c>
      <c r="I44" s="5">
        <v>180</v>
      </c>
      <c r="J44" s="5">
        <v>3</v>
      </c>
      <c r="K44" s="10"/>
      <c r="L44" s="5"/>
    </row>
    <row r="45" spans="3:12" ht="45" x14ac:dyDescent="0.25">
      <c r="C45" s="5">
        <v>39</v>
      </c>
      <c r="D45" s="5" t="s">
        <v>102</v>
      </c>
      <c r="E45" s="5" t="s">
        <v>105</v>
      </c>
      <c r="F45" s="5" t="s">
        <v>108</v>
      </c>
      <c r="G45" s="5" t="s">
        <v>39</v>
      </c>
      <c r="H45" s="5" t="s">
        <v>30</v>
      </c>
      <c r="I45" s="5">
        <v>60</v>
      </c>
      <c r="J45" s="5">
        <v>3</v>
      </c>
      <c r="K45" s="10"/>
      <c r="L45" s="5"/>
    </row>
    <row r="46" spans="3:12" ht="45" x14ac:dyDescent="0.25">
      <c r="C46" s="5">
        <v>40</v>
      </c>
      <c r="D46" s="5" t="s">
        <v>103</v>
      </c>
      <c r="E46" s="5" t="s">
        <v>104</v>
      </c>
      <c r="F46" s="5" t="s">
        <v>108</v>
      </c>
      <c r="G46" s="5" t="s">
        <v>39</v>
      </c>
      <c r="H46" s="5" t="s">
        <v>93</v>
      </c>
      <c r="I46" s="5">
        <v>60</v>
      </c>
      <c r="J46" s="5">
        <v>3</v>
      </c>
      <c r="K46" s="10"/>
      <c r="L46" s="5"/>
    </row>
    <row r="47" spans="3:12" x14ac:dyDescent="0.25">
      <c r="C47" s="6"/>
      <c r="D47" s="6"/>
      <c r="E47" s="6"/>
      <c r="F47" s="6"/>
      <c r="G47" s="6"/>
      <c r="H47" s="6"/>
      <c r="I47" s="6"/>
      <c r="J47" s="6"/>
    </row>
    <row r="48" spans="3:12" x14ac:dyDescent="0.25">
      <c r="C48" s="6"/>
      <c r="D48" s="6"/>
      <c r="E48" s="6"/>
      <c r="F48" s="6"/>
      <c r="G48" s="6"/>
      <c r="H48" s="6"/>
      <c r="I48" s="6"/>
      <c r="J48" s="6"/>
    </row>
    <row r="49" spans="3:10" x14ac:dyDescent="0.25">
      <c r="C49" s="6"/>
      <c r="D49" s="7"/>
      <c r="E49" s="7"/>
      <c r="F49" s="7"/>
      <c r="G49" s="7"/>
      <c r="H49" s="7"/>
      <c r="I49" s="7"/>
      <c r="J49" s="7"/>
    </row>
    <row r="50" spans="3:10" x14ac:dyDescent="0.25">
      <c r="C50" s="6"/>
      <c r="D50" s="7"/>
      <c r="E50" s="7"/>
      <c r="F50" s="7"/>
      <c r="G50" s="7"/>
      <c r="H50" s="7"/>
      <c r="I50" s="7"/>
      <c r="J50" s="7"/>
    </row>
    <row r="51" spans="3:10" x14ac:dyDescent="0.25">
      <c r="C51" s="6"/>
      <c r="D51" s="7"/>
      <c r="E51" s="7"/>
      <c r="F51" s="7"/>
      <c r="G51" s="7"/>
      <c r="H51" s="7"/>
      <c r="I51" s="7"/>
      <c r="J51" s="7"/>
    </row>
    <row r="52" spans="3:10" x14ac:dyDescent="0.25">
      <c r="C52" s="6"/>
      <c r="D52" s="7"/>
      <c r="E52" s="7"/>
      <c r="F52" s="7"/>
      <c r="G52" s="7"/>
      <c r="H52" s="7"/>
      <c r="I52" s="7"/>
      <c r="J52" s="7"/>
    </row>
    <row r="53" spans="3:10" x14ac:dyDescent="0.25">
      <c r="C53" s="6"/>
      <c r="D53" s="7"/>
      <c r="E53" s="7"/>
      <c r="F53" s="7"/>
      <c r="G53" s="7"/>
      <c r="H53" s="7"/>
      <c r="I53" s="7"/>
      <c r="J53" s="7"/>
    </row>
    <row r="54" spans="3:10" x14ac:dyDescent="0.25">
      <c r="C54" s="6"/>
      <c r="D54" s="7"/>
      <c r="E54" s="7"/>
      <c r="F54" s="7"/>
      <c r="G54" s="7"/>
      <c r="H54" s="7"/>
      <c r="I54" s="7"/>
      <c r="J54" s="7"/>
    </row>
    <row r="55" spans="3:10" x14ac:dyDescent="0.25">
      <c r="C55" s="6"/>
      <c r="D55" s="7"/>
      <c r="E55" s="7"/>
      <c r="F55" s="7"/>
      <c r="G55" s="7"/>
      <c r="H55" s="7"/>
      <c r="I55" s="7"/>
      <c r="J55" s="7"/>
    </row>
    <row r="56" spans="3:10" x14ac:dyDescent="0.25">
      <c r="C56" s="6"/>
      <c r="D56" s="7"/>
      <c r="E56" s="7"/>
      <c r="F56" s="7"/>
      <c r="G56" s="7"/>
      <c r="H56" s="7"/>
      <c r="I56" s="7"/>
      <c r="J56" s="7"/>
    </row>
  </sheetData>
  <mergeCells count="1">
    <mergeCell ref="C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238D-27F3-4727-9FF9-B0B35B4D0D85}">
  <dimension ref="C6:J45"/>
  <sheetViews>
    <sheetView workbookViewId="0">
      <selection activeCell="E7" sqref="E7"/>
    </sheetView>
  </sheetViews>
  <sheetFormatPr baseColWidth="10" defaultRowHeight="15" x14ac:dyDescent="0.25"/>
  <cols>
    <col min="4" max="4" width="17.7109375" customWidth="1"/>
    <col min="5" max="5" width="21" customWidth="1"/>
    <col min="6" max="6" width="24.42578125" customWidth="1"/>
  </cols>
  <sheetData>
    <row r="6" spans="3:10" x14ac:dyDescent="0.25">
      <c r="C6" s="3" t="s">
        <v>4</v>
      </c>
      <c r="D6" s="3" t="s">
        <v>8</v>
      </c>
      <c r="E6" s="3" t="s">
        <v>9</v>
      </c>
      <c r="F6" s="3" t="s">
        <v>109</v>
      </c>
      <c r="I6" cm="1">
        <f t="array" ref="I6:I45">IF(Planification!H7:H46="facile",1,IF(Planification!H7:H46="moyen",5,IF(Planification!H7:H46="difficile",10,7.5)))</f>
        <v>1</v>
      </c>
      <c r="J6">
        <f>PRODUCT(I6,Planification!I7)</f>
        <v>60</v>
      </c>
    </row>
    <row r="7" spans="3:10" x14ac:dyDescent="0.25">
      <c r="C7" s="2">
        <v>1</v>
      </c>
      <c r="D7" s="2">
        <f>COUNTIF(Planification!J7:J46,C7)</f>
        <v>22</v>
      </c>
      <c r="E7" s="8">
        <f>QUOTIENT(SUMIFS(J6:J45,Planification!J7:J46,Sommaire!C7),Sommaire!F7)</f>
        <v>2</v>
      </c>
      <c r="F7" s="2">
        <f>SUMIF(Planification!J7:J46,Sommaire!C7,Planification!I7:I46)</f>
        <v>1190</v>
      </c>
      <c r="I7">
        <v>1</v>
      </c>
      <c r="J7">
        <f>PRODUCT(I7,Planification!I8)</f>
        <v>45</v>
      </c>
    </row>
    <row r="8" spans="3:10" x14ac:dyDescent="0.25">
      <c r="C8" s="2">
        <v>2</v>
      </c>
      <c r="D8" s="2">
        <f>COUNTIF(Planification!J7:J46,C8)</f>
        <v>10</v>
      </c>
      <c r="E8" s="2">
        <f>QUOTIENT(SUMIFS(J6:J45,Planification!J7:J46,Sommaire!C8),Sommaire!F8)</f>
        <v>4</v>
      </c>
      <c r="F8" s="2">
        <f>SUMIF(Planification!J7:J46,Sommaire!C8,Planification!I7:I46)</f>
        <v>645</v>
      </c>
      <c r="I8">
        <v>1</v>
      </c>
      <c r="J8">
        <f>PRODUCT(I8,Planification!I9)</f>
        <v>45</v>
      </c>
    </row>
    <row r="9" spans="3:10" x14ac:dyDescent="0.25">
      <c r="C9" s="2">
        <v>3</v>
      </c>
      <c r="D9" s="2">
        <f>COUNTIF(Planification!J7:J46,C9)</f>
        <v>8</v>
      </c>
      <c r="E9" s="2">
        <f>QUOTIENT(SUMIFS(J6:J45,Planification!J7:J46,Sommaire!C9),Sommaire!F9)</f>
        <v>7</v>
      </c>
      <c r="F9" s="2">
        <f>SUMIF(Planification!J7:J46,Sommaire!C9,Planification!I7:I46)</f>
        <v>570</v>
      </c>
      <c r="I9">
        <v>1</v>
      </c>
      <c r="J9">
        <f>PRODUCT(I9,Planification!I10)</f>
        <v>45</v>
      </c>
    </row>
    <row r="10" spans="3:10" x14ac:dyDescent="0.25">
      <c r="I10">
        <v>1</v>
      </c>
      <c r="J10">
        <f>PRODUCT(I10,Planification!I11)</f>
        <v>30</v>
      </c>
    </row>
    <row r="11" spans="3:10" x14ac:dyDescent="0.25">
      <c r="I11">
        <v>1</v>
      </c>
      <c r="J11">
        <f>PRODUCT(I11,Planification!I12)</f>
        <v>20</v>
      </c>
    </row>
    <row r="12" spans="3:10" x14ac:dyDescent="0.25">
      <c r="I12">
        <v>1</v>
      </c>
      <c r="J12">
        <f>PRODUCT(I12,Planification!I13)</f>
        <v>45</v>
      </c>
    </row>
    <row r="13" spans="3:10" x14ac:dyDescent="0.25">
      <c r="I13">
        <v>1</v>
      </c>
      <c r="J13">
        <f>PRODUCT(I13,Planification!I14)</f>
        <v>30</v>
      </c>
    </row>
    <row r="14" spans="3:10" x14ac:dyDescent="0.25">
      <c r="I14">
        <v>5</v>
      </c>
      <c r="J14">
        <f>PRODUCT(I14,Planification!I15)</f>
        <v>900</v>
      </c>
    </row>
    <row r="15" spans="3:10" x14ac:dyDescent="0.25">
      <c r="I15">
        <v>5</v>
      </c>
      <c r="J15">
        <f>PRODUCT(I15,Planification!I16)</f>
        <v>600</v>
      </c>
    </row>
    <row r="16" spans="3:10" x14ac:dyDescent="0.25">
      <c r="I16">
        <v>1</v>
      </c>
      <c r="J16">
        <f>PRODUCT(I16,Planification!I17)</f>
        <v>30</v>
      </c>
    </row>
    <row r="17" spans="9:10" x14ac:dyDescent="0.25">
      <c r="I17">
        <v>1</v>
      </c>
      <c r="J17">
        <f>PRODUCT(I17,Planification!I18)</f>
        <v>30</v>
      </c>
    </row>
    <row r="18" spans="9:10" x14ac:dyDescent="0.25">
      <c r="I18">
        <v>1</v>
      </c>
      <c r="J18">
        <f>PRODUCT(I18,Planification!I19)</f>
        <v>30</v>
      </c>
    </row>
    <row r="19" spans="9:10" x14ac:dyDescent="0.25">
      <c r="I19">
        <v>5</v>
      </c>
      <c r="J19">
        <f>PRODUCT(I19,Planification!I20)</f>
        <v>600</v>
      </c>
    </row>
    <row r="20" spans="9:10" x14ac:dyDescent="0.25">
      <c r="I20">
        <v>5</v>
      </c>
      <c r="J20">
        <f>PRODUCT(I20,Planification!I21)</f>
        <v>150</v>
      </c>
    </row>
    <row r="21" spans="9:10" x14ac:dyDescent="0.25">
      <c r="I21">
        <v>1</v>
      </c>
      <c r="J21">
        <f>PRODUCT(I21,Planification!I22)</f>
        <v>45</v>
      </c>
    </row>
    <row r="22" spans="9:10" x14ac:dyDescent="0.25">
      <c r="I22">
        <v>1</v>
      </c>
      <c r="J22">
        <f>PRODUCT(I22,Planification!I23)</f>
        <v>45</v>
      </c>
    </row>
    <row r="23" spans="9:10" x14ac:dyDescent="0.25">
      <c r="I23">
        <v>1</v>
      </c>
      <c r="J23">
        <f>PRODUCT(I23,Planification!I24)</f>
        <v>45</v>
      </c>
    </row>
    <row r="24" spans="9:10" x14ac:dyDescent="0.25">
      <c r="I24">
        <v>5</v>
      </c>
      <c r="J24">
        <f>PRODUCT(I24,Planification!I25)</f>
        <v>225</v>
      </c>
    </row>
    <row r="25" spans="9:10" x14ac:dyDescent="0.25">
      <c r="I25">
        <v>1</v>
      </c>
      <c r="J25">
        <f>PRODUCT(I25,Planification!I26)</f>
        <v>60</v>
      </c>
    </row>
    <row r="26" spans="9:10" x14ac:dyDescent="0.25">
      <c r="I26">
        <v>1</v>
      </c>
      <c r="J26">
        <f>PRODUCT(I26,Planification!I27)</f>
        <v>45</v>
      </c>
    </row>
    <row r="27" spans="9:10" x14ac:dyDescent="0.25">
      <c r="I27">
        <v>5</v>
      </c>
      <c r="J27">
        <f>PRODUCT(I27,Planification!I28)</f>
        <v>225</v>
      </c>
    </row>
    <row r="28" spans="9:10" x14ac:dyDescent="0.25">
      <c r="I28">
        <v>5</v>
      </c>
      <c r="J28">
        <f>PRODUCT(I28,Planification!I29)</f>
        <v>300</v>
      </c>
    </row>
    <row r="29" spans="9:10" x14ac:dyDescent="0.25">
      <c r="I29">
        <v>5</v>
      </c>
      <c r="J29">
        <f>PRODUCT(I29,Planification!I30)</f>
        <v>225</v>
      </c>
    </row>
    <row r="30" spans="9:10" x14ac:dyDescent="0.25">
      <c r="I30">
        <v>1</v>
      </c>
      <c r="J30">
        <f>PRODUCT(I30,Planification!I31)</f>
        <v>60</v>
      </c>
    </row>
    <row r="31" spans="9:10" x14ac:dyDescent="0.25">
      <c r="I31">
        <v>5</v>
      </c>
      <c r="J31">
        <f>PRODUCT(I31,Planification!I32)</f>
        <v>225</v>
      </c>
    </row>
    <row r="32" spans="9:10" x14ac:dyDescent="0.25">
      <c r="I32">
        <v>5</v>
      </c>
      <c r="J32">
        <f>PRODUCT(I32,Planification!I33)</f>
        <v>450</v>
      </c>
    </row>
    <row r="33" spans="9:10" x14ac:dyDescent="0.25">
      <c r="I33">
        <v>5</v>
      </c>
      <c r="J33">
        <f>PRODUCT(I33,Planification!I34)</f>
        <v>600</v>
      </c>
    </row>
    <row r="34" spans="9:10" x14ac:dyDescent="0.25">
      <c r="I34">
        <v>1</v>
      </c>
      <c r="J34">
        <f>PRODUCT(I34,Planification!I35)</f>
        <v>30</v>
      </c>
    </row>
    <row r="35" spans="9:10" x14ac:dyDescent="0.25">
      <c r="I35">
        <v>5</v>
      </c>
      <c r="J35">
        <f>PRODUCT(I35,Planification!I36)</f>
        <v>225</v>
      </c>
    </row>
    <row r="36" spans="9:10" x14ac:dyDescent="0.25">
      <c r="I36">
        <v>5</v>
      </c>
      <c r="J36">
        <f>PRODUCT(I36,Planification!I37)</f>
        <v>300</v>
      </c>
    </row>
    <row r="37" spans="9:10" x14ac:dyDescent="0.25">
      <c r="I37">
        <v>5</v>
      </c>
      <c r="J37">
        <f>PRODUCT(I37,Planification!I38)</f>
        <v>450</v>
      </c>
    </row>
    <row r="38" spans="9:10" x14ac:dyDescent="0.25">
      <c r="I38">
        <v>1</v>
      </c>
      <c r="J38">
        <f>PRODUCT(I38,Planification!I39)</f>
        <v>30</v>
      </c>
    </row>
    <row r="39" spans="9:10" x14ac:dyDescent="0.25">
      <c r="I39">
        <v>5</v>
      </c>
      <c r="J39">
        <f>PRODUCT(I39,Planification!I40)</f>
        <v>300</v>
      </c>
    </row>
    <row r="40" spans="9:10" x14ac:dyDescent="0.25">
      <c r="I40">
        <v>7.5</v>
      </c>
      <c r="J40">
        <f>PRODUCT(I40,Planification!I41)</f>
        <v>450</v>
      </c>
    </row>
    <row r="41" spans="9:10" x14ac:dyDescent="0.25">
      <c r="I41">
        <v>5</v>
      </c>
      <c r="J41">
        <f>PRODUCT(I41,Planification!I42)</f>
        <v>300</v>
      </c>
    </row>
    <row r="42" spans="9:10" x14ac:dyDescent="0.25">
      <c r="I42">
        <v>7.5</v>
      </c>
      <c r="J42">
        <f>PRODUCT(I42,Planification!I43)</f>
        <v>450</v>
      </c>
    </row>
    <row r="43" spans="9:10" x14ac:dyDescent="0.25">
      <c r="I43">
        <v>10</v>
      </c>
      <c r="J43">
        <f>PRODUCT(I43,Planification!I44)</f>
        <v>1800</v>
      </c>
    </row>
    <row r="44" spans="9:10" x14ac:dyDescent="0.25">
      <c r="I44">
        <v>5</v>
      </c>
      <c r="J44">
        <f>PRODUCT(I44,Planification!I45)</f>
        <v>300</v>
      </c>
    </row>
    <row r="45" spans="9:10" x14ac:dyDescent="0.25">
      <c r="I45">
        <v>7.5</v>
      </c>
      <c r="J45">
        <f>PRODUCT(I45,Planification!I46)</f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Sommaire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2021-03-05T00:20:38Z</dcterms:created>
  <dcterms:modified xsi:type="dcterms:W3CDTF">2021-05-25T21:17:08Z</dcterms:modified>
</cp:coreProperties>
</file>