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d.docs.live.net/e06bfc833ac01ea9/Desktop/Universidad_La_Salle/Clases/Semestre_2/Forecasting/Entregable_3/"/>
    </mc:Choice>
  </mc:AlternateContent>
  <xr:revisionPtr revIDLastSave="318" documentId="8_{DEBA3F18-4BA9-664B-BD1B-24A17D70AF57}" xr6:coauthVersionLast="47" xr6:coauthVersionMax="47" xr10:uidLastSave="{4C809730-7AB5-44E5-8233-5ABF3B228AC5}"/>
  <bookViews>
    <workbookView xWindow="-120" yWindow="-120" windowWidth="29040" windowHeight="15720" activeTab="1" xr2:uid="{00000000-000D-0000-FFFF-FFFF00000000}"/>
  </bookViews>
  <sheets>
    <sheet name="Tarea_1" sheetId="21" r:id="rId1"/>
    <sheet name="Tarea_2" sheetId="20"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7" i="20" l="1"/>
  <c r="H26" i="20"/>
  <c r="H21" i="20"/>
  <c r="H22" i="20"/>
  <c r="K22" i="20" s="1"/>
  <c r="H23" i="20"/>
  <c r="H20" i="20"/>
  <c r="K20" i="20" s="1"/>
  <c r="K21" i="20"/>
  <c r="K23" i="20"/>
  <c r="G23" i="20"/>
  <c r="G22" i="20"/>
  <c r="G21" i="20"/>
  <c r="G20" i="20"/>
  <c r="I2" i="20"/>
  <c r="J2" i="20"/>
  <c r="H8" i="20"/>
  <c r="E11" i="21"/>
  <c r="E12" i="21"/>
  <c r="E13" i="21"/>
  <c r="E10" i="21"/>
  <c r="D12" i="21"/>
  <c r="H4" i="20"/>
  <c r="H5" i="20"/>
  <c r="H6" i="20"/>
  <c r="H7" i="20"/>
  <c r="H9" i="20"/>
  <c r="H10" i="20"/>
  <c r="H11" i="20"/>
  <c r="H12" i="20"/>
  <c r="H13" i="20"/>
  <c r="H14" i="20"/>
  <c r="H15" i="20"/>
  <c r="H16" i="20"/>
  <c r="H17" i="20"/>
  <c r="H3" i="20"/>
  <c r="G17" i="20"/>
  <c r="G16" i="20"/>
  <c r="G15" i="20"/>
  <c r="G14" i="20"/>
  <c r="G13" i="20"/>
  <c r="G12" i="20"/>
  <c r="G11" i="20"/>
  <c r="G10" i="20"/>
  <c r="G9" i="20"/>
  <c r="G8" i="20"/>
  <c r="G7" i="20"/>
  <c r="G6" i="20"/>
  <c r="G5" i="20"/>
  <c r="G4" i="20"/>
  <c r="G3" i="20"/>
  <c r="Q4" i="20"/>
  <c r="Q5" i="20"/>
  <c r="Q6" i="20"/>
  <c r="Q3" i="20"/>
  <c r="P3" i="20"/>
  <c r="O3" i="20"/>
  <c r="F6" i="20"/>
  <c r="E17" i="20"/>
  <c r="F17" i="20" s="1"/>
  <c r="E7" i="20"/>
  <c r="E8" i="20"/>
  <c r="E9" i="20"/>
  <c r="E10" i="20"/>
  <c r="F10" i="20" s="1"/>
  <c r="E11" i="20"/>
  <c r="F11" i="20" s="1"/>
  <c r="E12" i="20"/>
  <c r="F12" i="20" s="1"/>
  <c r="E13" i="20"/>
  <c r="F13" i="20" s="1"/>
  <c r="E14" i="20"/>
  <c r="F14" i="20" s="1"/>
  <c r="E15" i="20"/>
  <c r="F15" i="20" s="1"/>
  <c r="E16" i="20"/>
  <c r="F16" i="20" s="1"/>
  <c r="E6" i="20"/>
  <c r="F8" i="20"/>
  <c r="F7" i="20"/>
  <c r="F9" i="20"/>
  <c r="D6" i="20"/>
  <c r="D7" i="20"/>
  <c r="D8" i="20"/>
  <c r="D9" i="20"/>
  <c r="D10" i="20"/>
  <c r="D11" i="20"/>
  <c r="D12" i="20"/>
  <c r="D13" i="20"/>
  <c r="D14" i="20"/>
  <c r="D15" i="20"/>
  <c r="D16" i="20"/>
  <c r="D17" i="20"/>
  <c r="D5" i="20"/>
  <c r="D10" i="21"/>
  <c r="D11" i="21"/>
  <c r="D13" i="21"/>
  <c r="O5" i="20" l="1"/>
  <c r="O4" i="20"/>
  <c r="O6" i="20"/>
  <c r="Q8" i="20" l="1"/>
  <c r="P4" i="20"/>
  <c r="P6" i="20"/>
  <c r="P5" i="20"/>
</calcChain>
</file>

<file path=xl/sharedStrings.xml><?xml version="1.0" encoding="utf-8"?>
<sst xmlns="http://schemas.openxmlformats.org/spreadsheetml/2006/main" count="58" uniqueCount="45">
  <si>
    <t>Yt</t>
  </si>
  <si>
    <t>Año</t>
  </si>
  <si>
    <t>t</t>
  </si>
  <si>
    <t>MM(4)</t>
  </si>
  <si>
    <t>MMC</t>
  </si>
  <si>
    <t>Yt-Tt(1)</t>
  </si>
  <si>
    <t>Si^</t>
  </si>
  <si>
    <t>Tt(2)</t>
  </si>
  <si>
    <t>B1</t>
  </si>
  <si>
    <t>B0</t>
  </si>
  <si>
    <t>Predicció</t>
  </si>
  <si>
    <t>1999TI</t>
  </si>
  <si>
    <t>1999TII</t>
  </si>
  <si>
    <t>1999TIII</t>
  </si>
  <si>
    <t>1999TIV</t>
  </si>
  <si>
    <t>2000TI</t>
  </si>
  <si>
    <t>2000TII</t>
  </si>
  <si>
    <t>2000TIII</t>
  </si>
  <si>
    <t>2000TIV</t>
  </si>
  <si>
    <t>2001TI</t>
  </si>
  <si>
    <t>2001TII</t>
  </si>
  <si>
    <t>2001TIII</t>
  </si>
  <si>
    <t>2001TIV</t>
  </si>
  <si>
    <t>2002TI</t>
  </si>
  <si>
    <t>2002TII</t>
  </si>
  <si>
    <t>2002TIII</t>
  </si>
  <si>
    <t>2002TIV</t>
  </si>
  <si>
    <t>2003TI</t>
  </si>
  <si>
    <t>2003TII</t>
  </si>
  <si>
    <t>2003TIII</t>
  </si>
  <si>
    <t>2003TIV</t>
  </si>
  <si>
    <t>IVEN</t>
  </si>
  <si>
    <t>S*i-barra</t>
  </si>
  <si>
    <t>S-barra</t>
  </si>
  <si>
    <t>I</t>
  </si>
  <si>
    <t>II</t>
  </si>
  <si>
    <t>III</t>
  </si>
  <si>
    <t>IV</t>
  </si>
  <si>
    <t>Trimestre</t>
  </si>
  <si>
    <t>Ventas (M€)</t>
  </si>
  <si>
    <t>Tarea 1: Predicción de ventas para 2024 con métodos paramétricos
1. ¿Qué métodos utilizarías?
Usaría el método de las medias estacionales, ya que es adecuado para series temporales sin tendencia pero con estacionalidad, clasificadas como Serie Tipo 2 según la tipología del curso.
2. ¿Por qué? ¿Qué te permite tomar esta decisión?
Observando la evolución trimestral de las ventas de ACME desde 2021 hasta 2023:
No se detecta una tendencia creciente o decreciente clara en el tiempo.
Sin embargo, sí se observa un patrón repetitivo entre trimestres:
El trimestre II muestra consistentemente los valores más altos (~33 M€).
El trimestre III tiene siempre los valores más bajos (~19 M€).
Los trimestres I y IV son más estables (en torno a 20-21 M€).
Esto indica una estacionalidad clara, pero sin tendencia estructural, lo cual justifica aplicar un modelo Tipo 2 con medias estacionales.
3. Predicciones para 2024 y gráfico
Calculando la media de cada trimestre con los datos de 2021–2023:
Trimestre 2024	Predicción (M€)
I	20.4
II	32.7
III	19.33
IV	20.33
Estas son las ventas estimadas para los cuatro trimestres de 2024.</t>
  </si>
  <si>
    <t>ingenuo estacional</t>
  </si>
  <si>
    <t>media estacional</t>
  </si>
  <si>
    <t>EAM</t>
  </si>
  <si>
    <t>ECM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</si>
</sst>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0.000"/>
    <numFmt numFmtId="166" formatCode="0.0"/>
  </numFmts>
  <fonts count="8" x14ac:knownFonts="1">
    <font>
      <sz val="10"/>
      <name val="Arial"/>
    </font>
    <font>
      <sz val="10"/>
      <name val="Arial"/>
      <family val="2"/>
    </font>
    <font>
      <sz val="14"/>
      <name val="Arial"/>
      <family val="2"/>
    </font>
    <font>
      <sz val="14"/>
      <color indexed="8"/>
      <name val="Arial"/>
      <family val="2"/>
    </font>
    <font>
      <b/>
      <i/>
      <sz val="14"/>
      <color indexed="16"/>
      <name val="Arial"/>
      <family val="2"/>
    </font>
    <font>
      <b/>
      <i/>
      <sz val="14"/>
      <color indexed="8"/>
      <name val="Arial"/>
      <family val="2"/>
    </font>
    <font>
      <sz val="12"/>
      <name val="Arial"/>
      <family val="2"/>
    </font>
    <font>
      <b/>
      <sz val="12"/>
      <name val="Arial"/>
      <family val="2"/>
    </font>
  </fonts>
  <fills count="7">
    <fill>
      <patternFill patternType="none"/>
    </fill>
    <fill>
      <patternFill patternType="gray125"/>
    </fill>
    <fill>
      <patternFill patternType="solid">
        <fgColor indexed="22"/>
        <bgColor indexed="24"/>
      </patternFill>
    </fill>
    <fill>
      <patternFill patternType="solid">
        <fgColor indexed="9"/>
        <bgColor indexed="24"/>
      </patternFill>
    </fill>
    <fill>
      <patternFill patternType="solid">
        <fgColor theme="2" tint="-9.9978637043366805E-2"/>
        <bgColor indexed="24"/>
      </patternFill>
    </fill>
    <fill>
      <patternFill patternType="solid">
        <fgColor theme="4" tint="0.79998168889431442"/>
        <bgColor indexed="64"/>
      </patternFill>
    </fill>
    <fill>
      <patternFill patternType="solid">
        <fgColor theme="9"/>
        <bgColor indexed="64"/>
      </patternFill>
    </fill>
  </fills>
  <borders count="21">
    <border>
      <left/>
      <right/>
      <top/>
      <bottom/>
      <diagonal/>
    </border>
    <border>
      <left/>
      <right/>
      <top/>
      <bottom style="medium">
        <color indexed="64"/>
      </bottom>
      <diagonal/>
    </border>
    <border>
      <left style="thin">
        <color indexed="21"/>
      </left>
      <right/>
      <top style="thick">
        <color indexed="21"/>
      </top>
      <bottom style="thin">
        <color indexed="64"/>
      </bottom>
      <diagonal/>
    </border>
    <border>
      <left/>
      <right/>
      <top style="thick">
        <color indexed="21"/>
      </top>
      <bottom style="thin">
        <color indexed="64"/>
      </bottom>
      <diagonal/>
    </border>
    <border>
      <left/>
      <right style="thin">
        <color indexed="21"/>
      </right>
      <top style="thick">
        <color indexed="21"/>
      </top>
      <bottom style="thin">
        <color indexed="64"/>
      </bottom>
      <diagonal/>
    </border>
    <border>
      <left style="thin">
        <color indexed="21"/>
      </left>
      <right/>
      <top/>
      <bottom/>
      <diagonal/>
    </border>
    <border>
      <left/>
      <right style="thin">
        <color indexed="21"/>
      </right>
      <top/>
      <bottom/>
      <diagonal/>
    </border>
    <border>
      <left style="thin">
        <color indexed="21"/>
      </left>
      <right/>
      <top/>
      <bottom style="medium">
        <color indexed="64"/>
      </bottom>
      <diagonal/>
    </border>
    <border>
      <left/>
      <right style="thin">
        <color indexed="21"/>
      </right>
      <top/>
      <bottom style="medium">
        <color indexed="64"/>
      </bottom>
      <diagonal/>
    </border>
    <border>
      <left style="thin">
        <color indexed="21"/>
      </left>
      <right/>
      <top/>
      <bottom style="thick">
        <color indexed="21"/>
      </bottom>
      <diagonal/>
    </border>
    <border>
      <left/>
      <right/>
      <top/>
      <bottom style="thick">
        <color indexed="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47">
    <xf numFmtId="0" fontId="0" fillId="0" borderId="0" xfId="0"/>
    <xf numFmtId="0" fontId="3" fillId="2" borderId="2" xfId="0" applyFont="1" applyFill="1" applyBorder="1"/>
    <xf numFmtId="0" fontId="4" fillId="2" borderId="3" xfId="0" applyFont="1" applyFill="1" applyBorder="1" applyAlignment="1">
      <alignment horizontal="center"/>
    </xf>
    <xf numFmtId="0" fontId="4" fillId="2" borderId="4" xfId="0" applyFont="1" applyFill="1" applyBorder="1" applyAlignment="1">
      <alignment horizontal="center"/>
    </xf>
    <xf numFmtId="0" fontId="3" fillId="2" borderId="5" xfId="0" applyFont="1" applyFill="1" applyBorder="1" applyAlignment="1">
      <alignment horizontal="left"/>
    </xf>
    <xf numFmtId="0" fontId="3" fillId="2" borderId="0" xfId="0" applyFont="1" applyFill="1"/>
    <xf numFmtId="0" fontId="3" fillId="2" borderId="0" xfId="0" applyFont="1" applyFill="1" applyAlignment="1">
      <alignment horizontal="center"/>
    </xf>
    <xf numFmtId="0" fontId="3" fillId="2" borderId="6" xfId="0" applyFont="1" applyFill="1" applyBorder="1" applyAlignment="1">
      <alignment horizontal="center"/>
    </xf>
    <xf numFmtId="0" fontId="3" fillId="3" borderId="5" xfId="0" applyFont="1" applyFill="1" applyBorder="1" applyAlignment="1">
      <alignment vertical="center"/>
    </xf>
    <xf numFmtId="0" fontId="3" fillId="3" borderId="0" xfId="0" applyFont="1" applyFill="1"/>
    <xf numFmtId="0" fontId="3" fillId="3" borderId="0" xfId="0" applyFont="1" applyFill="1" applyAlignment="1">
      <alignment horizontal="center"/>
    </xf>
    <xf numFmtId="165" fontId="3" fillId="3" borderId="0" xfId="0" applyNumberFormat="1" applyFont="1" applyFill="1" applyAlignment="1">
      <alignment horizontal="center"/>
    </xf>
    <xf numFmtId="165" fontId="2" fillId="3" borderId="6" xfId="0" applyNumberFormat="1" applyFont="1" applyFill="1" applyBorder="1" applyAlignment="1">
      <alignment horizontal="center"/>
    </xf>
    <xf numFmtId="0" fontId="3" fillId="2" borderId="5" xfId="0" applyFont="1" applyFill="1" applyBorder="1" applyAlignment="1">
      <alignment vertical="center"/>
    </xf>
    <xf numFmtId="165" fontId="3" fillId="2" borderId="0" xfId="0" applyNumberFormat="1" applyFont="1" applyFill="1" applyAlignment="1">
      <alignment horizontal="center"/>
    </xf>
    <xf numFmtId="165" fontId="2" fillId="2" borderId="6" xfId="0" applyNumberFormat="1" applyFont="1" applyFill="1" applyBorder="1" applyAlignment="1">
      <alignment horizontal="center"/>
    </xf>
    <xf numFmtId="0" fontId="5" fillId="3" borderId="7" xfId="0" applyFont="1" applyFill="1" applyBorder="1" applyAlignment="1">
      <alignment vertical="center"/>
    </xf>
    <xf numFmtId="0" fontId="3" fillId="3" borderId="1" xfId="0" applyFont="1" applyFill="1" applyBorder="1"/>
    <xf numFmtId="0" fontId="3" fillId="3" borderId="1" xfId="0" applyFont="1" applyFill="1" applyBorder="1" applyAlignment="1">
      <alignment horizontal="center"/>
    </xf>
    <xf numFmtId="165" fontId="3" fillId="3" borderId="1" xfId="0" applyNumberFormat="1" applyFont="1" applyFill="1" applyBorder="1" applyAlignment="1">
      <alignment horizontal="center"/>
    </xf>
    <xf numFmtId="0" fontId="2" fillId="3" borderId="8" xfId="0" applyFont="1" applyFill="1" applyBorder="1" applyAlignment="1">
      <alignment horizontal="center"/>
    </xf>
    <xf numFmtId="0" fontId="3" fillId="3" borderId="9" xfId="0" applyFont="1" applyFill="1" applyBorder="1" applyAlignment="1">
      <alignment vertical="center"/>
    </xf>
    <xf numFmtId="0" fontId="3" fillId="3" borderId="10" xfId="0" applyFont="1" applyFill="1" applyBorder="1"/>
    <xf numFmtId="0" fontId="3" fillId="3" borderId="10" xfId="0" applyFont="1" applyFill="1" applyBorder="1" applyAlignment="1">
      <alignment horizontal="center"/>
    </xf>
    <xf numFmtId="165" fontId="3" fillId="3" borderId="10" xfId="0" applyNumberFormat="1" applyFont="1" applyFill="1" applyBorder="1" applyAlignment="1">
      <alignment horizontal="center"/>
    </xf>
    <xf numFmtId="0" fontId="6" fillId="0" borderId="0" xfId="0" applyFont="1" applyAlignment="1">
      <alignment horizontal="center"/>
    </xf>
    <xf numFmtId="0" fontId="7" fillId="0" borderId="0" xfId="0" applyFont="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6" fillId="0" borderId="14" xfId="0" applyFont="1" applyBorder="1" applyAlignment="1">
      <alignment horizontal="center"/>
    </xf>
    <xf numFmtId="165" fontId="6" fillId="0" borderId="0" xfId="0" applyNumberFormat="1" applyFont="1" applyAlignment="1">
      <alignment horizontal="center"/>
    </xf>
    <xf numFmtId="165" fontId="6" fillId="0" borderId="15" xfId="0" applyNumberFormat="1" applyFont="1" applyBorder="1" applyAlignment="1">
      <alignment horizontal="center"/>
    </xf>
    <xf numFmtId="0" fontId="6" fillId="0" borderId="16" xfId="0" applyFont="1" applyBorder="1" applyAlignment="1">
      <alignment horizontal="center"/>
    </xf>
    <xf numFmtId="0" fontId="6" fillId="0" borderId="17" xfId="0" applyFont="1" applyBorder="1" applyAlignment="1">
      <alignment horizontal="center"/>
    </xf>
    <xf numFmtId="165" fontId="6" fillId="0" borderId="17" xfId="0" applyNumberFormat="1" applyFont="1" applyBorder="1" applyAlignment="1">
      <alignment horizontal="center"/>
    </xf>
    <xf numFmtId="0" fontId="6" fillId="0" borderId="18" xfId="0" applyFont="1" applyBorder="1" applyAlignment="1">
      <alignment horizontal="center"/>
    </xf>
    <xf numFmtId="0" fontId="3" fillId="4" borderId="0" xfId="0" applyFont="1" applyFill="1" applyAlignment="1">
      <alignment horizontal="center"/>
    </xf>
    <xf numFmtId="0" fontId="3" fillId="4" borderId="1" xfId="0" applyFont="1" applyFill="1" applyBorder="1" applyAlignment="1">
      <alignment horizontal="center"/>
    </xf>
    <xf numFmtId="0" fontId="3" fillId="4" borderId="10" xfId="0" applyFont="1" applyFill="1" applyBorder="1" applyAlignment="1">
      <alignment horizontal="center"/>
    </xf>
    <xf numFmtId="0" fontId="1" fillId="0" borderId="19" xfId="0" applyFont="1" applyBorder="1"/>
    <xf numFmtId="0" fontId="0" fillId="0" borderId="19" xfId="0" applyBorder="1"/>
    <xf numFmtId="0" fontId="1" fillId="5" borderId="19" xfId="0" applyFont="1" applyFill="1" applyBorder="1"/>
    <xf numFmtId="165" fontId="0" fillId="6" borderId="0" xfId="0" applyNumberFormat="1" applyFill="1"/>
    <xf numFmtId="0" fontId="0" fillId="0" borderId="0" xfId="0" applyAlignment="1">
      <alignment wrapText="1"/>
    </xf>
    <xf numFmtId="166" fontId="0" fillId="0" borderId="19" xfId="0" applyNumberFormat="1" applyBorder="1"/>
    <xf numFmtId="0" fontId="1" fillId="5" borderId="2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Predicción de Ventas Trimestrales para 2024 – Métodos Ingenuo y Media Estacional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Tarea_1!$C$1</c:f>
              <c:strCache>
                <c:ptCount val="1"/>
                <c:pt idx="0">
                  <c:v>Ventas (M€)</c:v>
                </c:pt>
              </c:strCache>
            </c:strRef>
          </c:tx>
          <c:spPr>
            <a:ln w="28575" cap="rnd">
              <a:solidFill>
                <a:schemeClr val="accent1"/>
              </a:solidFill>
              <a:round/>
            </a:ln>
            <a:effectLst/>
          </c:spPr>
          <c:marker>
            <c:symbol val="none"/>
          </c:marker>
          <c:cat>
            <c:strRef>
              <c:f>Tarea_1!$B$2:$B$13</c:f>
              <c:strCache>
                <c:ptCount val="12"/>
                <c:pt idx="0">
                  <c:v>I</c:v>
                </c:pt>
                <c:pt idx="1">
                  <c:v>II</c:v>
                </c:pt>
                <c:pt idx="2">
                  <c:v>III</c:v>
                </c:pt>
                <c:pt idx="3">
                  <c:v>IV</c:v>
                </c:pt>
                <c:pt idx="4">
                  <c:v>I</c:v>
                </c:pt>
                <c:pt idx="5">
                  <c:v>II</c:v>
                </c:pt>
                <c:pt idx="6">
                  <c:v>III</c:v>
                </c:pt>
                <c:pt idx="7">
                  <c:v>IV</c:v>
                </c:pt>
                <c:pt idx="8">
                  <c:v>I</c:v>
                </c:pt>
                <c:pt idx="9">
                  <c:v>II</c:v>
                </c:pt>
                <c:pt idx="10">
                  <c:v>III</c:v>
                </c:pt>
                <c:pt idx="11">
                  <c:v>IV</c:v>
                </c:pt>
              </c:strCache>
            </c:strRef>
          </c:cat>
          <c:val>
            <c:numRef>
              <c:f>Tarea_1!$C$2:$C$13</c:f>
              <c:numCache>
                <c:formatCode>General</c:formatCode>
                <c:ptCount val="12"/>
                <c:pt idx="0">
                  <c:v>20.2</c:v>
                </c:pt>
                <c:pt idx="1">
                  <c:v>33</c:v>
                </c:pt>
                <c:pt idx="2">
                  <c:v>18.5</c:v>
                </c:pt>
                <c:pt idx="3">
                  <c:v>21</c:v>
                </c:pt>
                <c:pt idx="4">
                  <c:v>20.5</c:v>
                </c:pt>
                <c:pt idx="5">
                  <c:v>32</c:v>
                </c:pt>
                <c:pt idx="6">
                  <c:v>20</c:v>
                </c:pt>
                <c:pt idx="7">
                  <c:v>19.5</c:v>
                </c:pt>
                <c:pt idx="8">
                  <c:v>20</c:v>
                </c:pt>
                <c:pt idx="9">
                  <c:v>33</c:v>
                </c:pt>
                <c:pt idx="10">
                  <c:v>19.5</c:v>
                </c:pt>
                <c:pt idx="11">
                  <c:v>20.5</c:v>
                </c:pt>
              </c:numCache>
            </c:numRef>
          </c:val>
          <c:smooth val="0"/>
          <c:extLst>
            <c:ext xmlns:c16="http://schemas.microsoft.com/office/drawing/2014/chart" uri="{C3380CC4-5D6E-409C-BE32-E72D297353CC}">
              <c16:uniqueId val="{00000000-22DC-4A0F-B42A-4B7AE7DB769A}"/>
            </c:ext>
          </c:extLst>
        </c:ser>
        <c:ser>
          <c:idx val="1"/>
          <c:order val="1"/>
          <c:tx>
            <c:strRef>
              <c:f>Tarea_1!$D$1</c:f>
              <c:strCache>
                <c:ptCount val="1"/>
                <c:pt idx="0">
                  <c:v>ingenuo estacional</c:v>
                </c:pt>
              </c:strCache>
            </c:strRef>
          </c:tx>
          <c:spPr>
            <a:ln w="28575" cap="rnd">
              <a:solidFill>
                <a:schemeClr val="accent2"/>
              </a:solidFill>
              <a:round/>
            </a:ln>
            <a:effectLst/>
          </c:spPr>
          <c:marker>
            <c:symbol val="none"/>
          </c:marker>
          <c:cat>
            <c:strRef>
              <c:f>Tarea_1!$B$2:$B$13</c:f>
              <c:strCache>
                <c:ptCount val="12"/>
                <c:pt idx="0">
                  <c:v>I</c:v>
                </c:pt>
                <c:pt idx="1">
                  <c:v>II</c:v>
                </c:pt>
                <c:pt idx="2">
                  <c:v>III</c:v>
                </c:pt>
                <c:pt idx="3">
                  <c:v>IV</c:v>
                </c:pt>
                <c:pt idx="4">
                  <c:v>I</c:v>
                </c:pt>
                <c:pt idx="5">
                  <c:v>II</c:v>
                </c:pt>
                <c:pt idx="6">
                  <c:v>III</c:v>
                </c:pt>
                <c:pt idx="7">
                  <c:v>IV</c:v>
                </c:pt>
                <c:pt idx="8">
                  <c:v>I</c:v>
                </c:pt>
                <c:pt idx="9">
                  <c:v>II</c:v>
                </c:pt>
                <c:pt idx="10">
                  <c:v>III</c:v>
                </c:pt>
                <c:pt idx="11">
                  <c:v>IV</c:v>
                </c:pt>
              </c:strCache>
            </c:strRef>
          </c:cat>
          <c:val>
            <c:numRef>
              <c:f>Tarea_1!$D$2:$D$13</c:f>
              <c:numCache>
                <c:formatCode>General</c:formatCode>
                <c:ptCount val="12"/>
                <c:pt idx="8">
                  <c:v>20</c:v>
                </c:pt>
                <c:pt idx="9">
                  <c:v>33</c:v>
                </c:pt>
                <c:pt idx="10">
                  <c:v>19.5</c:v>
                </c:pt>
                <c:pt idx="11">
                  <c:v>20.5</c:v>
                </c:pt>
              </c:numCache>
            </c:numRef>
          </c:val>
          <c:smooth val="0"/>
          <c:extLst>
            <c:ext xmlns:c16="http://schemas.microsoft.com/office/drawing/2014/chart" uri="{C3380CC4-5D6E-409C-BE32-E72D297353CC}">
              <c16:uniqueId val="{00000001-22DC-4A0F-B42A-4B7AE7DB769A}"/>
            </c:ext>
          </c:extLst>
        </c:ser>
        <c:ser>
          <c:idx val="2"/>
          <c:order val="2"/>
          <c:tx>
            <c:strRef>
              <c:f>Tarea_1!$E$1</c:f>
              <c:strCache>
                <c:ptCount val="1"/>
                <c:pt idx="0">
                  <c:v>media estacional</c:v>
                </c:pt>
              </c:strCache>
            </c:strRef>
          </c:tx>
          <c:spPr>
            <a:ln w="28575" cap="rnd">
              <a:solidFill>
                <a:schemeClr val="accent3"/>
              </a:solidFill>
              <a:round/>
            </a:ln>
            <a:effectLst/>
          </c:spPr>
          <c:marker>
            <c:symbol val="none"/>
          </c:marker>
          <c:cat>
            <c:strRef>
              <c:f>Tarea_1!$B$2:$B$13</c:f>
              <c:strCache>
                <c:ptCount val="12"/>
                <c:pt idx="0">
                  <c:v>I</c:v>
                </c:pt>
                <c:pt idx="1">
                  <c:v>II</c:v>
                </c:pt>
                <c:pt idx="2">
                  <c:v>III</c:v>
                </c:pt>
                <c:pt idx="3">
                  <c:v>IV</c:v>
                </c:pt>
                <c:pt idx="4">
                  <c:v>I</c:v>
                </c:pt>
                <c:pt idx="5">
                  <c:v>II</c:v>
                </c:pt>
                <c:pt idx="6">
                  <c:v>III</c:v>
                </c:pt>
                <c:pt idx="7">
                  <c:v>IV</c:v>
                </c:pt>
                <c:pt idx="8">
                  <c:v>I</c:v>
                </c:pt>
                <c:pt idx="9">
                  <c:v>II</c:v>
                </c:pt>
                <c:pt idx="10">
                  <c:v>III</c:v>
                </c:pt>
                <c:pt idx="11">
                  <c:v>IV</c:v>
                </c:pt>
              </c:strCache>
            </c:strRef>
          </c:cat>
          <c:val>
            <c:numRef>
              <c:f>Tarea_1!$E$2:$E$13</c:f>
              <c:numCache>
                <c:formatCode>General</c:formatCode>
                <c:ptCount val="12"/>
                <c:pt idx="8" formatCode="0.0">
                  <c:v>20.233333333333334</c:v>
                </c:pt>
                <c:pt idx="9" formatCode="0.0">
                  <c:v>32.666666666666664</c:v>
                </c:pt>
                <c:pt idx="10" formatCode="0.0">
                  <c:v>19.333333333333332</c:v>
                </c:pt>
                <c:pt idx="11" formatCode="0.0">
                  <c:v>20.333333333333332</c:v>
                </c:pt>
              </c:numCache>
            </c:numRef>
          </c:val>
          <c:smooth val="0"/>
          <c:extLst>
            <c:ext xmlns:c16="http://schemas.microsoft.com/office/drawing/2014/chart" uri="{C3380CC4-5D6E-409C-BE32-E72D297353CC}">
              <c16:uniqueId val="{00000002-22DC-4A0F-B42A-4B7AE7DB769A}"/>
            </c:ext>
          </c:extLst>
        </c:ser>
        <c:dLbls>
          <c:showLegendKey val="0"/>
          <c:showVal val="0"/>
          <c:showCatName val="0"/>
          <c:showSerName val="0"/>
          <c:showPercent val="0"/>
          <c:showBubbleSize val="0"/>
        </c:dLbls>
        <c:smooth val="0"/>
        <c:axId val="742504895"/>
        <c:axId val="742505375"/>
      </c:lineChart>
      <c:catAx>
        <c:axId val="74250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42505375"/>
        <c:crosses val="autoZero"/>
        <c:auto val="1"/>
        <c:lblAlgn val="ctr"/>
        <c:lblOffset val="100"/>
        <c:noMultiLvlLbl val="0"/>
      </c:catAx>
      <c:valAx>
        <c:axId val="74250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42504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574357</xdr:colOff>
      <xdr:row>0</xdr:row>
      <xdr:rowOff>97155</xdr:rowOff>
    </xdr:from>
    <xdr:to>
      <xdr:col>8</xdr:col>
      <xdr:colOff>945832</xdr:colOff>
      <xdr:row>15</xdr:row>
      <xdr:rowOff>40005</xdr:rowOff>
    </xdr:to>
    <xdr:graphicFrame macro="">
      <xdr:nvGraphicFramePr>
        <xdr:cNvPr id="6" name="Gráfico 5">
          <a:extLst>
            <a:ext uri="{FF2B5EF4-FFF2-40B4-BE49-F238E27FC236}">
              <a16:creationId xmlns:a16="http://schemas.microsoft.com/office/drawing/2014/main" id="{3C9EEC29-A9FB-490D-F515-FA2FD93F3D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86BC3-40D6-0548-B760-C6AA32FBE35D}">
  <dimension ref="A1:H49"/>
  <sheetViews>
    <sheetView zoomScaleNormal="100" workbookViewId="0">
      <selection activeCell="H22" sqref="H22"/>
    </sheetView>
  </sheetViews>
  <sheetFormatPr baseColWidth="10" defaultRowHeight="13.2" x14ac:dyDescent="0.25"/>
  <cols>
    <col min="4" max="4" width="16.109375" customWidth="1"/>
    <col min="5" max="5" width="15.109375" bestFit="1" customWidth="1"/>
    <col min="8" max="8" width="49.6640625" customWidth="1"/>
    <col min="9" max="9" width="45.109375" customWidth="1"/>
  </cols>
  <sheetData>
    <row r="1" spans="1:5" x14ac:dyDescent="0.25">
      <c r="A1" s="42" t="s">
        <v>1</v>
      </c>
      <c r="B1" s="42" t="s">
        <v>38</v>
      </c>
      <c r="C1" s="42" t="s">
        <v>39</v>
      </c>
      <c r="D1" s="46" t="s">
        <v>41</v>
      </c>
      <c r="E1" s="46" t="s">
        <v>42</v>
      </c>
    </row>
    <row r="2" spans="1:5" ht="15" customHeight="1" x14ac:dyDescent="0.25">
      <c r="A2" s="41">
        <v>2021</v>
      </c>
      <c r="B2" s="40" t="s">
        <v>34</v>
      </c>
      <c r="C2" s="41">
        <v>20.2</v>
      </c>
      <c r="D2" s="41"/>
      <c r="E2" s="41"/>
    </row>
    <row r="3" spans="1:5" ht="15" customHeight="1" x14ac:dyDescent="0.25">
      <c r="A3" s="41">
        <v>2021</v>
      </c>
      <c r="B3" s="40" t="s">
        <v>35</v>
      </c>
      <c r="C3" s="41">
        <v>33</v>
      </c>
      <c r="D3" s="41"/>
      <c r="E3" s="41"/>
    </row>
    <row r="4" spans="1:5" ht="15" customHeight="1" x14ac:dyDescent="0.25">
      <c r="A4" s="41">
        <v>2021</v>
      </c>
      <c r="B4" s="40" t="s">
        <v>36</v>
      </c>
      <c r="C4" s="41">
        <v>18.5</v>
      </c>
      <c r="D4" s="41"/>
      <c r="E4" s="41"/>
    </row>
    <row r="5" spans="1:5" ht="15" customHeight="1" x14ac:dyDescent="0.25">
      <c r="A5" s="41">
        <v>2021</v>
      </c>
      <c r="B5" s="40" t="s">
        <v>37</v>
      </c>
      <c r="C5" s="41">
        <v>21</v>
      </c>
      <c r="D5" s="41"/>
      <c r="E5" s="41"/>
    </row>
    <row r="6" spans="1:5" ht="15" customHeight="1" x14ac:dyDescent="0.25">
      <c r="A6" s="41">
        <v>2022</v>
      </c>
      <c r="B6" s="40" t="s">
        <v>34</v>
      </c>
      <c r="C6" s="41">
        <v>20.5</v>
      </c>
      <c r="D6" s="41"/>
      <c r="E6" s="41"/>
    </row>
    <row r="7" spans="1:5" ht="15" customHeight="1" x14ac:dyDescent="0.25">
      <c r="A7" s="41">
        <v>2022</v>
      </c>
      <c r="B7" s="40" t="s">
        <v>35</v>
      </c>
      <c r="C7" s="41">
        <v>32</v>
      </c>
      <c r="D7" s="41"/>
      <c r="E7" s="41"/>
    </row>
    <row r="8" spans="1:5" ht="15" customHeight="1" x14ac:dyDescent="0.25">
      <c r="A8" s="41">
        <v>2022</v>
      </c>
      <c r="B8" s="40" t="s">
        <v>36</v>
      </c>
      <c r="C8" s="41">
        <v>20</v>
      </c>
      <c r="D8" s="41"/>
      <c r="E8" s="41"/>
    </row>
    <row r="9" spans="1:5" ht="15" customHeight="1" x14ac:dyDescent="0.25">
      <c r="A9" s="41">
        <v>2022</v>
      </c>
      <c r="B9" s="40" t="s">
        <v>37</v>
      </c>
      <c r="C9" s="41">
        <v>19.5</v>
      </c>
      <c r="D9" s="41"/>
      <c r="E9" s="41"/>
    </row>
    <row r="10" spans="1:5" ht="15" customHeight="1" x14ac:dyDescent="0.25">
      <c r="A10" s="41">
        <v>2023</v>
      </c>
      <c r="B10" s="40" t="s">
        <v>34</v>
      </c>
      <c r="C10" s="41">
        <v>20</v>
      </c>
      <c r="D10" s="41">
        <f>+C10</f>
        <v>20</v>
      </c>
      <c r="E10" s="45">
        <f>+(C6+C2+C10)/3</f>
        <v>20.233333333333334</v>
      </c>
    </row>
    <row r="11" spans="1:5" ht="15" customHeight="1" x14ac:dyDescent="0.25">
      <c r="A11" s="41">
        <v>2023</v>
      </c>
      <c r="B11" s="40" t="s">
        <v>35</v>
      </c>
      <c r="C11" s="41">
        <v>33</v>
      </c>
      <c r="D11" s="41">
        <f>+C11</f>
        <v>33</v>
      </c>
      <c r="E11" s="45">
        <f t="shared" ref="E11:E13" si="0">+(C7+C3+C11)/3</f>
        <v>32.666666666666664</v>
      </c>
    </row>
    <row r="12" spans="1:5" ht="15" customHeight="1" x14ac:dyDescent="0.25">
      <c r="A12" s="41">
        <v>2023</v>
      </c>
      <c r="B12" s="40" t="s">
        <v>36</v>
      </c>
      <c r="C12" s="41">
        <v>19.5</v>
      </c>
      <c r="D12" s="41">
        <f>+C12</f>
        <v>19.5</v>
      </c>
      <c r="E12" s="45">
        <f t="shared" si="0"/>
        <v>19.333333333333332</v>
      </c>
    </row>
    <row r="13" spans="1:5" ht="15" customHeight="1" x14ac:dyDescent="0.25">
      <c r="A13" s="41">
        <v>2023</v>
      </c>
      <c r="B13" s="40" t="s">
        <v>37</v>
      </c>
      <c r="C13" s="41">
        <v>20.5</v>
      </c>
      <c r="D13" s="41">
        <f>+C13</f>
        <v>20.5</v>
      </c>
      <c r="E13" s="45">
        <f t="shared" si="0"/>
        <v>20.333333333333332</v>
      </c>
    </row>
    <row r="49" spans="8:8" ht="409.6" x14ac:dyDescent="0.25">
      <c r="H49" s="44" t="s">
        <v>40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7"/>
  <sheetViews>
    <sheetView tabSelected="1" topLeftCell="B5" zoomScale="130" zoomScaleNormal="130" workbookViewId="0">
      <selection activeCell="N13" sqref="N13"/>
    </sheetView>
  </sheetViews>
  <sheetFormatPr baseColWidth="10" defaultRowHeight="13.2" x14ac:dyDescent="0.25"/>
  <cols>
    <col min="1" max="1" width="10.109375" hidden="1" customWidth="1"/>
    <col min="2" max="2" width="7.6640625" customWidth="1"/>
    <col min="3" max="3" width="15" bestFit="1" customWidth="1"/>
    <col min="4" max="5" width="9.109375" bestFit="1" customWidth="1"/>
    <col min="6" max="6" width="10.33203125" bestFit="1" customWidth="1"/>
    <col min="7" max="7" width="10" customWidth="1"/>
    <col min="8" max="8" width="10.5546875" bestFit="1" customWidth="1"/>
    <col min="9" max="10" width="8.44140625" bestFit="1" customWidth="1"/>
    <col min="11" max="11" width="12.33203125" bestFit="1" customWidth="1"/>
    <col min="15" max="15" width="14.44140625" bestFit="1" customWidth="1"/>
  </cols>
  <sheetData>
    <row r="1" spans="1:17" ht="18" thickTop="1" x14ac:dyDescent="0.3">
      <c r="A1" s="1"/>
      <c r="B1" s="2" t="s">
        <v>2</v>
      </c>
      <c r="C1" s="2" t="s">
        <v>0</v>
      </c>
      <c r="D1" s="2" t="s">
        <v>3</v>
      </c>
      <c r="E1" s="2" t="s">
        <v>4</v>
      </c>
      <c r="F1" s="2" t="s">
        <v>5</v>
      </c>
      <c r="G1" s="2" t="s">
        <v>6</v>
      </c>
      <c r="H1" s="2" t="s">
        <v>7</v>
      </c>
      <c r="I1" s="2" t="s">
        <v>8</v>
      </c>
      <c r="J1" s="2" t="s">
        <v>9</v>
      </c>
      <c r="K1" s="3" t="s">
        <v>10</v>
      </c>
      <c r="M1" s="25"/>
      <c r="N1" s="25"/>
      <c r="O1" s="25"/>
      <c r="P1" s="25"/>
      <c r="Q1" s="26" t="s">
        <v>31</v>
      </c>
    </row>
    <row r="2" spans="1:17" ht="17.399999999999999" x14ac:dyDescent="0.3">
      <c r="A2" s="4"/>
      <c r="B2" s="5"/>
      <c r="C2" s="6"/>
      <c r="D2" s="6"/>
      <c r="E2" s="6"/>
      <c r="F2" s="6"/>
      <c r="G2" s="6"/>
      <c r="H2" s="6"/>
      <c r="I2" s="11">
        <f>INTERCEPT(H5:H17, B5:B17)</f>
        <v>9.7010634157509141</v>
      </c>
      <c r="J2" s="11">
        <f>SLOPE(H5:H17,B5:B17)</f>
        <v>0.21672390109890111</v>
      </c>
      <c r="K2" s="7"/>
      <c r="M2" s="27"/>
      <c r="N2" s="28"/>
      <c r="O2" s="28" t="s">
        <v>32</v>
      </c>
      <c r="P2" s="28" t="s">
        <v>33</v>
      </c>
      <c r="Q2" s="29" t="s">
        <v>6</v>
      </c>
    </row>
    <row r="3" spans="1:17" ht="17.399999999999999" x14ac:dyDescent="0.3">
      <c r="A3" s="8" t="s">
        <v>11</v>
      </c>
      <c r="B3" s="9">
        <v>1</v>
      </c>
      <c r="C3" s="10">
        <v>14</v>
      </c>
      <c r="D3" s="11"/>
      <c r="E3" s="11"/>
      <c r="F3" s="11"/>
      <c r="G3" s="11">
        <f>+$Q$3</f>
        <v>3.4978124999999998</v>
      </c>
      <c r="H3" s="11">
        <f>C3-G3</f>
        <v>10.5021875</v>
      </c>
      <c r="I3" s="37"/>
      <c r="J3" s="37"/>
      <c r="K3" s="12"/>
      <c r="M3" s="30" t="s">
        <v>34</v>
      </c>
      <c r="N3" s="25"/>
      <c r="O3" s="31">
        <f>+AVERAGE(F7,F11,F15)</f>
        <v>3.7129166666666666</v>
      </c>
      <c r="P3" s="31">
        <f>+AVERAGE($O$3:$O$6)</f>
        <v>0.21510416666666676</v>
      </c>
      <c r="Q3" s="32">
        <f>+O3-P3</f>
        <v>3.4978124999999998</v>
      </c>
    </row>
    <row r="4" spans="1:17" ht="17.399999999999999" x14ac:dyDescent="0.3">
      <c r="A4" s="13" t="s">
        <v>12</v>
      </c>
      <c r="B4" s="5">
        <v>2</v>
      </c>
      <c r="C4" s="6">
        <v>9.74</v>
      </c>
      <c r="D4" s="14"/>
      <c r="E4" s="14"/>
      <c r="F4" s="14"/>
      <c r="G4" s="11">
        <f>+$Q$4</f>
        <v>-0.22593749999999971</v>
      </c>
      <c r="H4" s="11">
        <f t="shared" ref="H4:H17" si="0">C4-G4</f>
        <v>9.9659375000000008</v>
      </c>
      <c r="I4" s="37"/>
      <c r="J4" s="37"/>
      <c r="K4" s="15"/>
      <c r="M4" s="30" t="s">
        <v>35</v>
      </c>
      <c r="N4" s="25"/>
      <c r="O4" s="31">
        <f t="shared" ref="O4:O6" si="1">+AVERAGE(F8,F12,F16)</f>
        <v>-1.0833333333332954E-2</v>
      </c>
      <c r="P4" s="31">
        <f t="shared" ref="P4:P6" si="2">+AVERAGE($O$3:$O$6)</f>
        <v>0.21510416666666676</v>
      </c>
      <c r="Q4" s="32">
        <f t="shared" ref="Q4:Q6" si="3">+O4-P4</f>
        <v>-0.22593749999999971</v>
      </c>
    </row>
    <row r="5" spans="1:17" ht="17.399999999999999" x14ac:dyDescent="0.3">
      <c r="A5" s="8" t="s">
        <v>13</v>
      </c>
      <c r="B5" s="9">
        <v>3</v>
      </c>
      <c r="C5" s="10">
        <v>8.09</v>
      </c>
      <c r="D5" s="11">
        <f>+(C3+C4+C5+C6)/4</f>
        <v>10.377500000000001</v>
      </c>
      <c r="E5" s="11"/>
      <c r="F5" s="11"/>
      <c r="G5" s="11">
        <f>+$Q$5</f>
        <v>-2.1905208333333346</v>
      </c>
      <c r="H5" s="11">
        <f t="shared" si="0"/>
        <v>10.280520833333334</v>
      </c>
      <c r="I5" s="37"/>
      <c r="J5" s="37"/>
      <c r="K5" s="12"/>
      <c r="M5" s="30" t="s">
        <v>36</v>
      </c>
      <c r="N5" s="25"/>
      <c r="O5" s="31">
        <f t="shared" si="1"/>
        <v>-1.9754166666666677</v>
      </c>
      <c r="P5" s="31">
        <f t="shared" si="2"/>
        <v>0.21510416666666676</v>
      </c>
      <c r="Q5" s="32">
        <f t="shared" si="3"/>
        <v>-2.1905208333333346</v>
      </c>
    </row>
    <row r="6" spans="1:17" ht="17.399999999999999" x14ac:dyDescent="0.3">
      <c r="A6" s="13" t="s">
        <v>14</v>
      </c>
      <c r="B6" s="5">
        <v>4</v>
      </c>
      <c r="C6" s="6">
        <v>9.68</v>
      </c>
      <c r="D6" s="11">
        <f t="shared" ref="D6:D18" si="4">+(C4+C5+C6+C7)/4</f>
        <v>10.455</v>
      </c>
      <c r="E6" s="11">
        <f>(D5+D6)/2</f>
        <v>10.416250000000002</v>
      </c>
      <c r="F6" s="11">
        <f>+C6-E6</f>
        <v>-0.73625000000000185</v>
      </c>
      <c r="G6" s="11">
        <f>+$Q$6</f>
        <v>-1.081354166666666</v>
      </c>
      <c r="H6" s="11">
        <f t="shared" si="0"/>
        <v>10.761354166666665</v>
      </c>
      <c r="I6" s="37"/>
      <c r="J6" s="37"/>
      <c r="K6" s="15"/>
      <c r="M6" s="30" t="s">
        <v>37</v>
      </c>
      <c r="N6" s="25"/>
      <c r="O6" s="31">
        <f>+AVERAGE(F10,F14,F18)</f>
        <v>-0.86624999999999908</v>
      </c>
      <c r="P6" s="31">
        <f t="shared" si="2"/>
        <v>0.21510416666666676</v>
      </c>
      <c r="Q6" s="32">
        <f t="shared" si="3"/>
        <v>-1.081354166666666</v>
      </c>
    </row>
    <row r="7" spans="1:17" ht="17.399999999999999" x14ac:dyDescent="0.3">
      <c r="A7" s="8" t="s">
        <v>15</v>
      </c>
      <c r="B7" s="9">
        <v>5</v>
      </c>
      <c r="C7" s="10">
        <v>14.31</v>
      </c>
      <c r="D7" s="11">
        <f t="shared" si="4"/>
        <v>10.725</v>
      </c>
      <c r="E7" s="11">
        <f t="shared" ref="E7:E16" si="5">(D6+D7)/2</f>
        <v>10.59</v>
      </c>
      <c r="F7" s="11">
        <f t="shared" ref="F6:F18" si="6">+C7-E7</f>
        <v>3.7200000000000006</v>
      </c>
      <c r="G7" s="11">
        <f>+$Q$3</f>
        <v>3.4978124999999998</v>
      </c>
      <c r="H7" s="11">
        <f t="shared" si="0"/>
        <v>10.8121875</v>
      </c>
      <c r="I7" s="37"/>
      <c r="J7" s="37"/>
      <c r="K7" s="12"/>
      <c r="M7" s="33"/>
      <c r="N7" s="34"/>
      <c r="O7" s="34"/>
      <c r="P7" s="35"/>
      <c r="Q7" s="36"/>
    </row>
    <row r="8" spans="1:17" ht="17.399999999999999" x14ac:dyDescent="0.3">
      <c r="A8" s="13" t="s">
        <v>16</v>
      </c>
      <c r="B8" s="5">
        <v>6</v>
      </c>
      <c r="C8" s="6">
        <v>10.82</v>
      </c>
      <c r="D8" s="11">
        <f t="shared" si="4"/>
        <v>10.940000000000001</v>
      </c>
      <c r="E8" s="11">
        <f t="shared" si="5"/>
        <v>10.8325</v>
      </c>
      <c r="F8" s="11">
        <f t="shared" si="6"/>
        <v>-1.2499999999999289E-2</v>
      </c>
      <c r="G8" s="11">
        <f>+$Q$4</f>
        <v>-0.22593749999999971</v>
      </c>
      <c r="H8" s="11">
        <f>C8-G8</f>
        <v>11.045937500000001</v>
      </c>
      <c r="I8" s="37"/>
      <c r="J8" s="37"/>
      <c r="K8" s="15"/>
      <c r="Q8" s="43">
        <f>SUM(Q3:Q7)</f>
        <v>0</v>
      </c>
    </row>
    <row r="9" spans="1:17" ht="17.399999999999999" x14ac:dyDescent="0.3">
      <c r="A9" s="8" t="s">
        <v>17</v>
      </c>
      <c r="B9" s="9">
        <v>7</v>
      </c>
      <c r="C9" s="10">
        <v>8.9499999999999993</v>
      </c>
      <c r="D9" s="11">
        <f t="shared" si="4"/>
        <v>11.057499999999999</v>
      </c>
      <c r="E9" s="11">
        <f t="shared" si="5"/>
        <v>10.998750000000001</v>
      </c>
      <c r="F9" s="11">
        <f t="shared" si="6"/>
        <v>-2.0487500000000018</v>
      </c>
      <c r="G9" s="11">
        <f>+$Q$5</f>
        <v>-2.1905208333333346</v>
      </c>
      <c r="H9" s="11">
        <f t="shared" si="0"/>
        <v>11.140520833333333</v>
      </c>
      <c r="I9" s="37"/>
      <c r="J9" s="37"/>
      <c r="K9" s="12"/>
    </row>
    <row r="10" spans="1:17" ht="17.399999999999999" x14ac:dyDescent="0.3">
      <c r="A10" s="13" t="s">
        <v>18</v>
      </c>
      <c r="B10" s="5">
        <v>8</v>
      </c>
      <c r="C10" s="6">
        <v>10.15</v>
      </c>
      <c r="D10" s="11">
        <f t="shared" si="4"/>
        <v>11.295</v>
      </c>
      <c r="E10" s="11">
        <f t="shared" si="5"/>
        <v>11.17625</v>
      </c>
      <c r="F10" s="11">
        <f t="shared" si="6"/>
        <v>-1.0262499999999992</v>
      </c>
      <c r="G10" s="11">
        <f>+$Q$6</f>
        <v>-1.081354166666666</v>
      </c>
      <c r="H10" s="11">
        <f t="shared" si="0"/>
        <v>11.231354166666666</v>
      </c>
      <c r="I10" s="37"/>
      <c r="J10" s="37"/>
      <c r="K10" s="15"/>
    </row>
    <row r="11" spans="1:17" ht="17.399999999999999" x14ac:dyDescent="0.3">
      <c r="A11" s="8" t="s">
        <v>19</v>
      </c>
      <c r="B11" s="9">
        <v>9</v>
      </c>
      <c r="C11" s="10">
        <v>15.26</v>
      </c>
      <c r="D11" s="11">
        <f t="shared" si="4"/>
        <v>11.484999999999999</v>
      </c>
      <c r="E11" s="11">
        <f t="shared" si="5"/>
        <v>11.39</v>
      </c>
      <c r="F11" s="11">
        <f t="shared" si="6"/>
        <v>3.8699999999999992</v>
      </c>
      <c r="G11" s="11">
        <f>+$Q$3</f>
        <v>3.4978124999999998</v>
      </c>
      <c r="H11" s="11">
        <f t="shared" si="0"/>
        <v>11.7621875</v>
      </c>
      <c r="I11" s="37"/>
      <c r="J11" s="37"/>
      <c r="K11" s="12"/>
    </row>
    <row r="12" spans="1:17" ht="17.399999999999999" x14ac:dyDescent="0.3">
      <c r="A12" s="13" t="s">
        <v>20</v>
      </c>
      <c r="B12" s="5">
        <v>10</v>
      </c>
      <c r="C12" s="6">
        <v>11.58</v>
      </c>
      <c r="D12" s="11">
        <f t="shared" si="4"/>
        <v>11.702500000000001</v>
      </c>
      <c r="E12" s="11">
        <f t="shared" si="5"/>
        <v>11.59375</v>
      </c>
      <c r="F12" s="11">
        <f t="shared" si="6"/>
        <v>-1.3749999999999929E-2</v>
      </c>
      <c r="G12" s="11">
        <f>+$Q$4</f>
        <v>-0.22593749999999971</v>
      </c>
      <c r="H12" s="11">
        <f t="shared" si="0"/>
        <v>11.805937500000001</v>
      </c>
      <c r="I12" s="37"/>
      <c r="J12" s="37"/>
      <c r="K12" s="15"/>
    </row>
    <row r="13" spans="1:17" ht="17.399999999999999" x14ac:dyDescent="0.3">
      <c r="A13" s="8" t="s">
        <v>21</v>
      </c>
      <c r="B13" s="9">
        <v>11</v>
      </c>
      <c r="C13" s="10">
        <v>9.82</v>
      </c>
      <c r="D13" s="11">
        <f t="shared" si="4"/>
        <v>12.007499999999999</v>
      </c>
      <c r="E13" s="11">
        <f t="shared" si="5"/>
        <v>11.855</v>
      </c>
      <c r="F13" s="11">
        <f t="shared" si="6"/>
        <v>-2.0350000000000001</v>
      </c>
      <c r="G13" s="11">
        <f>+$Q$5</f>
        <v>-2.1905208333333346</v>
      </c>
      <c r="H13" s="11">
        <f t="shared" si="0"/>
        <v>12.010520833333334</v>
      </c>
      <c r="I13" s="37"/>
      <c r="J13" s="37"/>
      <c r="K13" s="12"/>
    </row>
    <row r="14" spans="1:17" ht="17.399999999999999" x14ac:dyDescent="0.3">
      <c r="A14" s="13" t="s">
        <v>22</v>
      </c>
      <c r="B14" s="5">
        <v>12</v>
      </c>
      <c r="C14" s="6">
        <v>11.37</v>
      </c>
      <c r="D14" s="11">
        <f t="shared" si="4"/>
        <v>12.145</v>
      </c>
      <c r="E14" s="11">
        <f t="shared" si="5"/>
        <v>12.076249999999998</v>
      </c>
      <c r="F14" s="11">
        <f t="shared" si="6"/>
        <v>-0.70624999999999893</v>
      </c>
      <c r="G14" s="11">
        <f>+$Q$6</f>
        <v>-1.081354166666666</v>
      </c>
      <c r="H14" s="11">
        <f t="shared" si="0"/>
        <v>12.451354166666665</v>
      </c>
      <c r="I14" s="37"/>
      <c r="J14" s="37"/>
      <c r="K14" s="15"/>
    </row>
    <row r="15" spans="1:17" ht="17.399999999999999" x14ac:dyDescent="0.3">
      <c r="A15" s="8" t="s">
        <v>23</v>
      </c>
      <c r="B15" s="9">
        <v>13</v>
      </c>
      <c r="C15" s="10">
        <v>15.81</v>
      </c>
      <c r="D15" s="11">
        <f t="shared" si="4"/>
        <v>12.3775</v>
      </c>
      <c r="E15" s="11">
        <f t="shared" si="5"/>
        <v>12.26125</v>
      </c>
      <c r="F15" s="11">
        <f t="shared" si="6"/>
        <v>3.5487500000000001</v>
      </c>
      <c r="G15" s="11">
        <f>+$Q$3</f>
        <v>3.4978124999999998</v>
      </c>
      <c r="H15" s="11">
        <f t="shared" si="0"/>
        <v>12.3121875</v>
      </c>
      <c r="I15" s="37"/>
      <c r="J15" s="37"/>
      <c r="K15" s="12"/>
    </row>
    <row r="16" spans="1:17" ht="17.399999999999999" x14ac:dyDescent="0.3">
      <c r="A16" s="13" t="s">
        <v>24</v>
      </c>
      <c r="B16" s="5">
        <v>14</v>
      </c>
      <c r="C16" s="6">
        <v>12.51</v>
      </c>
      <c r="D16" s="11">
        <f t="shared" si="4"/>
        <v>12.654999999999999</v>
      </c>
      <c r="E16" s="11">
        <f t="shared" si="5"/>
        <v>12.516249999999999</v>
      </c>
      <c r="F16" s="11">
        <f t="shared" si="6"/>
        <v>-6.2499999999996447E-3</v>
      </c>
      <c r="G16" s="11">
        <f>+$Q$4</f>
        <v>-0.22593749999999971</v>
      </c>
      <c r="H16" s="11">
        <f t="shared" si="0"/>
        <v>12.7359375</v>
      </c>
      <c r="I16" s="37"/>
      <c r="J16" s="37"/>
      <c r="K16" s="15"/>
    </row>
    <row r="17" spans="1:11" ht="17.399999999999999" x14ac:dyDescent="0.3">
      <c r="A17" s="8" t="s">
        <v>25</v>
      </c>
      <c r="B17" s="9">
        <v>15</v>
      </c>
      <c r="C17" s="10">
        <v>10.93</v>
      </c>
      <c r="D17" s="11">
        <f t="shared" si="4"/>
        <v>12.89</v>
      </c>
      <c r="E17" s="11">
        <f>(D16+D17)/2</f>
        <v>12.772500000000001</v>
      </c>
      <c r="F17" s="11">
        <f t="shared" si="6"/>
        <v>-1.8425000000000011</v>
      </c>
      <c r="G17" s="11">
        <f>+$Q$5</f>
        <v>-2.1905208333333346</v>
      </c>
      <c r="H17" s="11">
        <f t="shared" si="0"/>
        <v>13.120520833333334</v>
      </c>
      <c r="I17" s="37"/>
      <c r="J17" s="37"/>
      <c r="K17" s="12"/>
    </row>
    <row r="18" spans="1:11" ht="17.399999999999999" x14ac:dyDescent="0.3">
      <c r="A18" s="13" t="s">
        <v>26</v>
      </c>
      <c r="B18" s="5">
        <v>16</v>
      </c>
      <c r="C18" s="6">
        <v>12.31</v>
      </c>
      <c r="D18" s="11"/>
      <c r="E18" s="11"/>
      <c r="F18" s="11"/>
      <c r="G18" s="11"/>
      <c r="H18" s="11"/>
      <c r="I18" s="37"/>
      <c r="J18" s="37"/>
      <c r="K18" s="15"/>
    </row>
    <row r="19" spans="1:11" ht="18" thickBot="1" x14ac:dyDescent="0.35">
      <c r="A19" s="16"/>
      <c r="B19" s="17"/>
      <c r="C19" s="18"/>
      <c r="D19" s="19"/>
      <c r="E19" s="19"/>
      <c r="F19" s="19"/>
      <c r="G19" s="19"/>
      <c r="H19" s="18"/>
      <c r="I19" s="38"/>
      <c r="J19" s="38"/>
      <c r="K19" s="20"/>
    </row>
    <row r="20" spans="1:11" ht="17.399999999999999" x14ac:dyDescent="0.3">
      <c r="A20" s="13" t="s">
        <v>27</v>
      </c>
      <c r="B20" s="5">
        <v>17</v>
      </c>
      <c r="C20" s="6">
        <v>16.670000000000002</v>
      </c>
      <c r="D20" s="14"/>
      <c r="E20" s="14"/>
      <c r="F20" s="14"/>
      <c r="G20" s="11">
        <f>+$Q$3</f>
        <v>3.4978124999999998</v>
      </c>
      <c r="H20" s="14">
        <f xml:space="preserve"> $I$2 + $J$2 * B20</f>
        <v>13.385369734432233</v>
      </c>
      <c r="I20" s="37"/>
      <c r="J20" s="37"/>
      <c r="K20" s="15">
        <f xml:space="preserve"> H20 + G20</f>
        <v>16.883182234432233</v>
      </c>
    </row>
    <row r="21" spans="1:11" ht="17.399999999999999" x14ac:dyDescent="0.3">
      <c r="A21" s="8" t="s">
        <v>28</v>
      </c>
      <c r="B21" s="9">
        <v>18</v>
      </c>
      <c r="C21" s="10">
        <v>11.91</v>
      </c>
      <c r="D21" s="11"/>
      <c r="E21" s="11"/>
      <c r="F21" s="11"/>
      <c r="G21" s="11">
        <f>+$Q$4</f>
        <v>-0.22593749999999971</v>
      </c>
      <c r="H21" s="14">
        <f t="shared" ref="H21:H23" si="7" xml:space="preserve"> $I$2 + $J$2 * B21</f>
        <v>13.602093635531133</v>
      </c>
      <c r="I21" s="37"/>
      <c r="J21" s="37"/>
      <c r="K21" s="15">
        <f t="shared" ref="K21:K23" si="8" xml:space="preserve"> H21 +G21</f>
        <v>13.376156135531133</v>
      </c>
    </row>
    <row r="22" spans="1:11" ht="17.399999999999999" x14ac:dyDescent="0.3">
      <c r="A22" s="13" t="s">
        <v>29</v>
      </c>
      <c r="B22" s="5">
        <v>19</v>
      </c>
      <c r="C22" s="6">
        <v>11.15</v>
      </c>
      <c r="D22" s="14"/>
      <c r="E22" s="14"/>
      <c r="F22" s="14"/>
      <c r="G22" s="11">
        <f>+$Q$5</f>
        <v>-2.1905208333333346</v>
      </c>
      <c r="H22" s="14">
        <f t="shared" si="7"/>
        <v>13.818817536630036</v>
      </c>
      <c r="I22" s="37"/>
      <c r="J22" s="37"/>
      <c r="K22" s="15">
        <f t="shared" si="8"/>
        <v>11.628296703296702</v>
      </c>
    </row>
    <row r="23" spans="1:11" ht="18" thickBot="1" x14ac:dyDescent="0.35">
      <c r="A23" s="21" t="s">
        <v>30</v>
      </c>
      <c r="B23" s="22">
        <v>20</v>
      </c>
      <c r="C23" s="23">
        <v>11.73</v>
      </c>
      <c r="D23" s="24"/>
      <c r="E23" s="24"/>
      <c r="F23" s="24"/>
      <c r="G23" s="11">
        <f>+$Q$6</f>
        <v>-1.081354166666666</v>
      </c>
      <c r="H23" s="14">
        <f t="shared" si="7"/>
        <v>14.035541437728936</v>
      </c>
      <c r="I23" s="39"/>
      <c r="J23" s="39"/>
      <c r="K23" s="15">
        <f t="shared" si="8"/>
        <v>12.954187271062271</v>
      </c>
    </row>
    <row r="24" spans="1:11" ht="15.6" customHeight="1" thickTop="1" x14ac:dyDescent="0.25"/>
    <row r="26" spans="1:11" ht="17.399999999999999" x14ac:dyDescent="0.3">
      <c r="G26" s="5" t="s">
        <v>43</v>
      </c>
      <c r="H26" s="6">
        <f xml:space="preserve"> AVERAGE(ABS(C20-K20), ABS(C21-K21), ABS(C22-K22), ABS(C23-K23))</f>
        <v>0.84545558608058391</v>
      </c>
    </row>
    <row r="27" spans="1:11" ht="17.399999999999999" x14ac:dyDescent="0.3">
      <c r="G27" s="5" t="s">
        <v>44</v>
      </c>
      <c r="H27" s="6">
        <f xml:space="preserve"> AVERAGE((C20-K20)^2, (C21-K21)^2, (C22-K22)^2, (C23-K23)^2)</f>
        <v>0.98061567246212122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Tarea_1</vt:lpstr>
      <vt:lpstr>Tarea_2</vt:lpstr>
    </vt:vector>
  </TitlesOfParts>
  <Company>UOC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 del Sistema</dc:creator>
  <cp:lastModifiedBy>Nicolás perez</cp:lastModifiedBy>
  <cp:lastPrinted>2009-02-16T20:03:04Z</cp:lastPrinted>
  <dcterms:created xsi:type="dcterms:W3CDTF">2008-02-12T19:55:21Z</dcterms:created>
  <dcterms:modified xsi:type="dcterms:W3CDTF">2025-05-14T23:10:40Z</dcterms:modified>
</cp:coreProperties>
</file>