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ocuments\2016-2\Ondas\Lab\informe 4\"/>
    </mc:Choice>
  </mc:AlternateContent>
  <bookViews>
    <workbookView xWindow="0" yWindow="0" windowWidth="20490" windowHeight="7530" activeTab="1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G10" i="2" s="1"/>
  <c r="B10" i="2" s="1"/>
  <c r="E11" i="2"/>
  <c r="E2" i="2"/>
  <c r="D11" i="2"/>
  <c r="F11" i="2" s="1"/>
  <c r="D10" i="2"/>
  <c r="F10" i="2" s="1"/>
  <c r="D9" i="2"/>
  <c r="D8" i="2"/>
  <c r="F8" i="2" s="1"/>
  <c r="F7" i="2"/>
  <c r="D7" i="2"/>
  <c r="G7" i="2" s="1"/>
  <c r="B7" i="2" s="1"/>
  <c r="D6" i="2"/>
  <c r="F6" i="2" s="1"/>
  <c r="D5" i="2"/>
  <c r="G4" i="2"/>
  <c r="B4" i="2" s="1"/>
  <c r="D4" i="2"/>
  <c r="F4" i="2" s="1"/>
  <c r="F3" i="2"/>
  <c r="D3" i="2"/>
  <c r="G3" i="2" s="1"/>
  <c r="B3" i="2" s="1"/>
  <c r="F2" i="2"/>
  <c r="G2" i="2"/>
  <c r="B2" i="2" s="1"/>
  <c r="D2" i="2"/>
  <c r="E3" i="1"/>
  <c r="E4" i="1"/>
  <c r="E5" i="1"/>
  <c r="E6" i="1"/>
  <c r="G6" i="1" s="1"/>
  <c r="B6" i="1" s="1"/>
  <c r="E7" i="1"/>
  <c r="E8" i="1"/>
  <c r="E9" i="1"/>
  <c r="E10" i="1"/>
  <c r="E11" i="1"/>
  <c r="E2" i="1"/>
  <c r="G2" i="1" s="1"/>
  <c r="B2" i="1" s="1"/>
  <c r="G10" i="1"/>
  <c r="B10" i="1" s="1"/>
  <c r="G3" i="1"/>
  <c r="B3" i="1" s="1"/>
  <c r="G4" i="1"/>
  <c r="B4" i="1" s="1"/>
  <c r="G5" i="1"/>
  <c r="B5" i="1" s="1"/>
  <c r="G7" i="1"/>
  <c r="B7" i="1" s="1"/>
  <c r="G8" i="1"/>
  <c r="B8" i="1" s="1"/>
  <c r="G9" i="1"/>
  <c r="B9" i="1" s="1"/>
  <c r="G11" i="1"/>
  <c r="B11" i="1" s="1"/>
  <c r="F3" i="1"/>
  <c r="F4" i="1"/>
  <c r="F5" i="1"/>
  <c r="F6" i="1"/>
  <c r="F7" i="1"/>
  <c r="F8" i="1"/>
  <c r="F9" i="1"/>
  <c r="F10" i="1"/>
  <c r="F11" i="1"/>
  <c r="F2" i="1"/>
  <c r="D4" i="1"/>
  <c r="D5" i="1"/>
  <c r="D6" i="1"/>
  <c r="D7" i="1"/>
  <c r="D8" i="1"/>
  <c r="D9" i="1"/>
  <c r="D10" i="1"/>
  <c r="D11" i="1"/>
  <c r="D2" i="1"/>
  <c r="D3" i="1"/>
  <c r="G6" i="2" l="1"/>
  <c r="B6" i="2" s="1"/>
  <c r="G8" i="2"/>
  <c r="B8" i="2" s="1"/>
  <c r="F5" i="2"/>
  <c r="G5" i="2" s="1"/>
  <c r="B5" i="2" s="1"/>
  <c r="F9" i="2"/>
  <c r="G9" i="2" s="1"/>
  <c r="B9" i="2" s="1"/>
  <c r="G11" i="2"/>
  <c r="B11" i="2" s="1"/>
</calcChain>
</file>

<file path=xl/sharedStrings.xml><?xml version="1.0" encoding="utf-8"?>
<sst xmlns="http://schemas.openxmlformats.org/spreadsheetml/2006/main" count="10" uniqueCount="5">
  <si>
    <t>l</t>
  </si>
  <si>
    <t>2 termino</t>
  </si>
  <si>
    <t>1 término</t>
  </si>
  <si>
    <t>suma</t>
  </si>
  <si>
    <t>w-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</si>
</sst>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w-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816141732283464"/>
                  <c:y val="-0.222569262175561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Hoja1!$A$2:$A$11</c:f>
              <c:numCache>
                <c:formatCode>General</c:formatCode>
                <c:ptCount val="10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</c:numCache>
            </c:numRef>
          </c:xVal>
          <c:yVal>
            <c:numRef>
              <c:f>Hoja1!$B$2:$B$11</c:f>
              <c:numCache>
                <c:formatCode>General</c:formatCode>
                <c:ptCount val="10"/>
                <c:pt idx="0">
                  <c:v>22.118904897421402</c:v>
                </c:pt>
                <c:pt idx="1">
                  <c:v>20.806603074382902</c:v>
                </c:pt>
                <c:pt idx="2">
                  <c:v>19.067891584979073</c:v>
                </c:pt>
                <c:pt idx="3">
                  <c:v>17.248469350894482</c:v>
                </c:pt>
                <c:pt idx="4">
                  <c:v>15.547754042165494</c:v>
                </c:pt>
                <c:pt idx="5">
                  <c:v>14.044095508741082</c:v>
                </c:pt>
                <c:pt idx="6">
                  <c:v>12.748720145449521</c:v>
                </c:pt>
                <c:pt idx="7">
                  <c:v>11.644086398724648</c:v>
                </c:pt>
                <c:pt idx="8">
                  <c:v>10.703857140548612</c:v>
                </c:pt>
                <c:pt idx="9">
                  <c:v>9.9015966268343583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80-4386-BD7A-262FA33ED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769056"/>
        <c:axId val="629772384"/>
      </c:scatterChart>
      <c:valAx>
        <c:axId val="62976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Longitud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9772384"/>
        <c:crosses val="autoZero"/>
        <c:crossBetween val="midCat"/>
      </c:valAx>
      <c:valAx>
        <c:axId val="62977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w-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976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Hoja2!$B$1</c:f>
              <c:strCache>
                <c:ptCount val="1"/>
                <c:pt idx="0">
                  <c:v>w-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105030621172353"/>
                  <c:y val="-0.193877223680373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Hoja2!$A$2:$A$11</c:f>
              <c:numCache>
                <c:formatCode>General</c:formatCode>
                <c:ptCount val="10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</c:numCache>
            </c:numRef>
          </c:xVal>
          <c:yVal>
            <c:numRef>
              <c:f>Hoja2!$B$2:$B$11</c:f>
              <c:numCache>
                <c:formatCode>General</c:formatCode>
                <c:ptCount val="10"/>
                <c:pt idx="0">
                  <c:v>22.666040029096983</c:v>
                </c:pt>
                <c:pt idx="1">
                  <c:v>22.791157606005243</c:v>
                </c:pt>
                <c:pt idx="2">
                  <c:v>22.944210780875807</c:v>
                </c:pt>
                <c:pt idx="3">
                  <c:v>23.089133043822294</c:v>
                </c:pt>
                <c:pt idx="4">
                  <c:v>23.210764871259105</c:v>
                </c:pt>
                <c:pt idx="5">
                  <c:v>23.307341294354487</c:v>
                </c:pt>
                <c:pt idx="6">
                  <c:v>23.382393660508129</c:v>
                </c:pt>
                <c:pt idx="7">
                  <c:v>23.440496007277702</c:v>
                </c:pt>
                <c:pt idx="8">
                  <c:v>23.485705302409333</c:v>
                </c:pt>
                <c:pt idx="9">
                  <c:v>23.52121178399225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4F-4436-A5A7-4FDDA582A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095792"/>
        <c:axId val="1123094544"/>
      </c:scatterChart>
      <c:valAx>
        <c:axId val="112309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3094544"/>
        <c:crosses val="autoZero"/>
        <c:crossBetween val="midCat"/>
      </c:valAx>
      <c:valAx>
        <c:axId val="112309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309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166687</xdr:colOff>
      <xdr:row>3</xdr:row>
      <xdr:rowOff>95250</xdr:rowOff>
    </xdr:from>
    <xdr:to>
      <xdr:col>12</xdr:col>
      <xdr:colOff>119062</xdr:colOff>
      <xdr:row>17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214312</xdr:colOff>
      <xdr:row>4</xdr:row>
      <xdr:rowOff>180975</xdr:rowOff>
    </xdr:from>
    <xdr:to>
      <xdr:col>13</xdr:col>
      <xdr:colOff>214312</xdr:colOff>
      <xdr:row>19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sqref="A1:G11"/>
    </sheetView>
  </sheetViews>
  <sheetFormatPr baseColWidth="10" defaultRowHeight="15" x14ac:dyDescent="0.25"/>
  <cols>
    <col min="2" max="2" width="11.85546875" bestFit="1" customWidth="1"/>
    <col min="6" max="6" width="12" customWidth="1"/>
  </cols>
  <sheetData>
    <row r="1" spans="1:7" x14ac:dyDescent="0.25">
      <c r="B1" t="s">
        <v>4</v>
      </c>
      <c r="D1" t="s">
        <v>0</v>
      </c>
      <c r="E1" t="s">
        <v>1</v>
      </c>
      <c r="F1" t="s">
        <v>2</v>
      </c>
      <c r="G1" t="s">
        <v>3</v>
      </c>
    </row>
    <row r="2" spans="1:7" x14ac:dyDescent="0.25">
      <c r="A2">
        <v>2.5000000000000001E-2</v>
      </c>
      <c r="B2">
        <f>SQRT(G2)</f>
        <v>22.118904897421402</v>
      </c>
      <c r="D2">
        <f>(0.00138+(0.1034*(A2)*(A2))+0.0000151)</f>
        <v>1.459725E-3</v>
      </c>
      <c r="E2">
        <f>((2*0.4542*A2*A2)/D2)</f>
        <v>0.3889431228484817</v>
      </c>
      <c r="F2">
        <f>(0.24*0.3034*9.8)/D2</f>
        <v>488.85701073832394</v>
      </c>
      <c r="G2">
        <f>E2+F2</f>
        <v>489.24595386117244</v>
      </c>
    </row>
    <row r="3" spans="1:7" x14ac:dyDescent="0.25">
      <c r="A3">
        <v>0.05</v>
      </c>
      <c r="B3">
        <f t="shared" ref="B3:B11" si="0">SQRT(G3)</f>
        <v>20.806603074382902</v>
      </c>
      <c r="D3">
        <f>(0.00138+(0.1034*(A3)*(A3))+0.0000151)</f>
        <v>1.6536000000000001E-3</v>
      </c>
      <c r="E3">
        <f t="shared" ref="E3:E11" si="1">((2*0.4542*A3*A3)/D3)</f>
        <v>1.3733671988388969</v>
      </c>
      <c r="F3">
        <f t="shared" ref="F3:F11" si="2">(0.24*0.3034*9.8)/D3</f>
        <v>431.54136429608121</v>
      </c>
      <c r="G3">
        <f t="shared" ref="G3:G11" si="3">E3+F3</f>
        <v>432.91473149492009</v>
      </c>
    </row>
    <row r="4" spans="1:7" x14ac:dyDescent="0.25">
      <c r="A4">
        <v>7.4999999999999997E-2</v>
      </c>
      <c r="B4">
        <f t="shared" si="0"/>
        <v>19.067891584979073</v>
      </c>
      <c r="D4">
        <f t="shared" ref="D4:D11" si="4">(0.00138+(0.1034*(A4)*(A4))+0.0000151)</f>
        <v>1.9767249999999999E-3</v>
      </c>
      <c r="E4">
        <f t="shared" si="1"/>
        <v>2.584957442233998</v>
      </c>
      <c r="F4">
        <f t="shared" si="2"/>
        <v>360.9995320542817</v>
      </c>
      <c r="G4">
        <f t="shared" si="3"/>
        <v>363.58448949651569</v>
      </c>
    </row>
    <row r="5" spans="1:7" x14ac:dyDescent="0.25">
      <c r="A5">
        <v>0.1</v>
      </c>
      <c r="B5">
        <f t="shared" si="0"/>
        <v>17.248469350894482</v>
      </c>
      <c r="D5">
        <f t="shared" si="4"/>
        <v>2.4291000000000004E-3</v>
      </c>
      <c r="E5">
        <f t="shared" si="1"/>
        <v>3.7396566629615902</v>
      </c>
      <c r="F5">
        <f t="shared" si="2"/>
        <v>293.77003828578478</v>
      </c>
      <c r="G5">
        <f t="shared" si="3"/>
        <v>297.50969494874636</v>
      </c>
    </row>
    <row r="6" spans="1:7" x14ac:dyDescent="0.25">
      <c r="A6">
        <v>0.125</v>
      </c>
      <c r="B6">
        <f t="shared" si="0"/>
        <v>15.547754042165494</v>
      </c>
      <c r="D6">
        <f t="shared" si="4"/>
        <v>3.0107250000000001E-3</v>
      </c>
      <c r="E6">
        <f t="shared" si="1"/>
        <v>4.7143960341778142</v>
      </c>
      <c r="F6">
        <f t="shared" si="2"/>
        <v>237.01825972149561</v>
      </c>
      <c r="G6">
        <f t="shared" si="3"/>
        <v>241.73265575567342</v>
      </c>
    </row>
    <row r="7" spans="1:7" x14ac:dyDescent="0.25">
      <c r="A7">
        <v>0.15</v>
      </c>
      <c r="B7">
        <f t="shared" si="0"/>
        <v>14.044095508741082</v>
      </c>
      <c r="D7">
        <f t="shared" si="4"/>
        <v>3.7215999999999998E-3</v>
      </c>
      <c r="E7">
        <f t="shared" si="1"/>
        <v>5.4919926913155628</v>
      </c>
      <c r="F7">
        <f t="shared" si="2"/>
        <v>191.74462596732587</v>
      </c>
      <c r="G7">
        <f t="shared" si="3"/>
        <v>197.23661865864145</v>
      </c>
    </row>
    <row r="8" spans="1:7" x14ac:dyDescent="0.25">
      <c r="A8">
        <v>0.17499999999999999</v>
      </c>
      <c r="B8">
        <f t="shared" si="0"/>
        <v>12.748720145449521</v>
      </c>
      <c r="D8">
        <f t="shared" si="4"/>
        <v>4.5617249999999991E-3</v>
      </c>
      <c r="E8">
        <f t="shared" si="1"/>
        <v>6.0985153642536547</v>
      </c>
      <c r="F8">
        <f t="shared" si="2"/>
        <v>156.4313499827368</v>
      </c>
      <c r="G8">
        <f t="shared" si="3"/>
        <v>162.52986534699045</v>
      </c>
    </row>
    <row r="9" spans="1:7" x14ac:dyDescent="0.25">
      <c r="A9">
        <v>0.2</v>
      </c>
      <c r="B9">
        <f t="shared" si="0"/>
        <v>11.644086398724648</v>
      </c>
      <c r="D9">
        <f t="shared" si="4"/>
        <v>5.5311000000000006E-3</v>
      </c>
      <c r="E9">
        <f t="shared" si="1"/>
        <v>6.5693984921624988</v>
      </c>
      <c r="F9">
        <f t="shared" si="2"/>
        <v>129.01534956880184</v>
      </c>
      <c r="G9">
        <f t="shared" si="3"/>
        <v>135.58474806096433</v>
      </c>
    </row>
    <row r="10" spans="1:7" x14ac:dyDescent="0.25">
      <c r="A10">
        <v>0.22500000000000001</v>
      </c>
      <c r="B10">
        <f t="shared" si="0"/>
        <v>10.703857140548612</v>
      </c>
      <c r="D10">
        <f t="shared" si="4"/>
        <v>6.6297250000000004E-3</v>
      </c>
      <c r="E10">
        <f t="shared" si="1"/>
        <v>6.9365999343864182</v>
      </c>
      <c r="F10">
        <f t="shared" si="2"/>
        <v>107.63595775088709</v>
      </c>
      <c r="G10">
        <f t="shared" si="3"/>
        <v>114.57255768527351</v>
      </c>
    </row>
    <row r="11" spans="1:7" x14ac:dyDescent="0.25">
      <c r="A11">
        <v>0.25</v>
      </c>
      <c r="B11">
        <f t="shared" si="0"/>
        <v>9.9015966268343583</v>
      </c>
      <c r="D11">
        <f t="shared" si="4"/>
        <v>7.857600000000001E-3</v>
      </c>
      <c r="E11">
        <f t="shared" si="1"/>
        <v>7.2254886988393388</v>
      </c>
      <c r="F11">
        <f t="shared" si="2"/>
        <v>90.816127061698211</v>
      </c>
      <c r="G11">
        <f t="shared" si="3"/>
        <v>98.041615760537553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L9" sqref="L9"/>
    </sheetView>
  </sheetViews>
  <sheetFormatPr baseColWidth="10" defaultRowHeight="15" x14ac:dyDescent="0.25"/>
  <sheetData>
    <row r="1" spans="1:7" x14ac:dyDescent="0.25">
      <c r="B1" t="s">
        <v>4</v>
      </c>
      <c r="D1" t="s">
        <v>0</v>
      </c>
      <c r="E1" t="s">
        <v>1</v>
      </c>
      <c r="F1" t="s">
        <v>2</v>
      </c>
      <c r="G1" t="s">
        <v>3</v>
      </c>
    </row>
    <row r="2" spans="1:7" x14ac:dyDescent="0.25">
      <c r="A2">
        <v>2.5000000000000001E-2</v>
      </c>
      <c r="B2">
        <f>SQRT(G2)</f>
        <v>22.666040029096983</v>
      </c>
      <c r="D2">
        <f>(0.00138+(0.1034*(A2)*(A2))+0.0000151)</f>
        <v>1.459725E-3</v>
      </c>
      <c r="E2">
        <f>((2*0.4542*A2*A2)/D2)*64</f>
        <v>24.892359862302829</v>
      </c>
      <c r="F2">
        <f>(0.24*0.3034*9.8)/D2</f>
        <v>488.85701073832394</v>
      </c>
      <c r="G2">
        <f>E2+F2</f>
        <v>513.74937060062678</v>
      </c>
    </row>
    <row r="3" spans="1:7" x14ac:dyDescent="0.25">
      <c r="A3">
        <v>0.05</v>
      </c>
      <c r="B3">
        <f t="shared" ref="B3:B11" si="0">SQRT(G3)</f>
        <v>22.791157606005243</v>
      </c>
      <c r="D3">
        <f>(0.00138+(0.1034*(A3)*(A3))+0.0000151)</f>
        <v>1.6536000000000001E-3</v>
      </c>
      <c r="E3">
        <f t="shared" ref="E3:E11" si="1">((2*0.4542*A3*A3)/D3)*64</f>
        <v>87.895500725689402</v>
      </c>
      <c r="F3">
        <f t="shared" ref="F3:F11" si="2">(0.24*0.3034*9.8)/D3</f>
        <v>431.54136429608121</v>
      </c>
      <c r="G3">
        <f t="shared" ref="G3:G11" si="3">E3+F3</f>
        <v>519.43686502177059</v>
      </c>
    </row>
    <row r="4" spans="1:7" x14ac:dyDescent="0.25">
      <c r="A4">
        <v>7.4999999999999997E-2</v>
      </c>
      <c r="B4">
        <f t="shared" si="0"/>
        <v>22.944210780875807</v>
      </c>
      <c r="D4">
        <f t="shared" ref="D4:D11" si="4">(0.00138+(0.1034*(A4)*(A4))+0.0000151)</f>
        <v>1.9767249999999999E-3</v>
      </c>
      <c r="E4">
        <f t="shared" si="1"/>
        <v>165.43727630297587</v>
      </c>
      <c r="F4">
        <f t="shared" si="2"/>
        <v>360.9995320542817</v>
      </c>
      <c r="G4">
        <f t="shared" si="3"/>
        <v>526.43680835725763</v>
      </c>
    </row>
    <row r="5" spans="1:7" x14ac:dyDescent="0.25">
      <c r="A5">
        <v>0.1</v>
      </c>
      <c r="B5">
        <f t="shared" si="0"/>
        <v>23.089133043822294</v>
      </c>
      <c r="D5">
        <f t="shared" si="4"/>
        <v>2.4291000000000004E-3</v>
      </c>
      <c r="E5">
        <f t="shared" si="1"/>
        <v>239.33802642954177</v>
      </c>
      <c r="F5">
        <f t="shared" si="2"/>
        <v>293.77003828578478</v>
      </c>
      <c r="G5">
        <f t="shared" si="3"/>
        <v>533.10806471532658</v>
      </c>
    </row>
    <row r="6" spans="1:7" x14ac:dyDescent="0.25">
      <c r="A6">
        <v>0.125</v>
      </c>
      <c r="B6">
        <f t="shared" si="0"/>
        <v>23.210764871259105</v>
      </c>
      <c r="D6">
        <f t="shared" si="4"/>
        <v>3.0107250000000001E-3</v>
      </c>
      <c r="E6">
        <f t="shared" si="1"/>
        <v>301.72134618738011</v>
      </c>
      <c r="F6">
        <f t="shared" si="2"/>
        <v>237.01825972149561</v>
      </c>
      <c r="G6">
        <f t="shared" si="3"/>
        <v>538.73960590887577</v>
      </c>
    </row>
    <row r="7" spans="1:7" x14ac:dyDescent="0.25">
      <c r="A7">
        <v>0.15</v>
      </c>
      <c r="B7">
        <f t="shared" si="0"/>
        <v>23.307341294354487</v>
      </c>
      <c r="D7">
        <f t="shared" si="4"/>
        <v>3.7215999999999998E-3</v>
      </c>
      <c r="E7">
        <f t="shared" si="1"/>
        <v>351.48753224419602</v>
      </c>
      <c r="F7">
        <f t="shared" si="2"/>
        <v>191.74462596732587</v>
      </c>
      <c r="G7">
        <f t="shared" si="3"/>
        <v>543.23215821152189</v>
      </c>
    </row>
    <row r="8" spans="1:7" x14ac:dyDescent="0.25">
      <c r="A8">
        <v>0.17499999999999999</v>
      </c>
      <c r="B8">
        <f t="shared" si="0"/>
        <v>23.382393660508129</v>
      </c>
      <c r="D8">
        <f t="shared" si="4"/>
        <v>4.5617249999999991E-3</v>
      </c>
      <c r="E8">
        <f t="shared" si="1"/>
        <v>390.3049833122339</v>
      </c>
      <c r="F8">
        <f t="shared" si="2"/>
        <v>156.4313499827368</v>
      </c>
      <c r="G8">
        <f t="shared" si="3"/>
        <v>546.73633329497068</v>
      </c>
    </row>
    <row r="9" spans="1:7" x14ac:dyDescent="0.25">
      <c r="A9">
        <v>0.2</v>
      </c>
      <c r="B9">
        <f t="shared" si="0"/>
        <v>23.440496007277702</v>
      </c>
      <c r="D9">
        <f t="shared" si="4"/>
        <v>5.5311000000000006E-3</v>
      </c>
      <c r="E9">
        <f t="shared" si="1"/>
        <v>420.44150349839992</v>
      </c>
      <c r="F9">
        <f t="shared" si="2"/>
        <v>129.01534956880184</v>
      </c>
      <c r="G9">
        <f t="shared" si="3"/>
        <v>549.45685306720179</v>
      </c>
    </row>
    <row r="10" spans="1:7" x14ac:dyDescent="0.25">
      <c r="A10">
        <v>0.22500000000000001</v>
      </c>
      <c r="B10">
        <f t="shared" si="0"/>
        <v>23.485705302409333</v>
      </c>
      <c r="D10">
        <f t="shared" si="4"/>
        <v>6.6297250000000004E-3</v>
      </c>
      <c r="E10">
        <f t="shared" si="1"/>
        <v>443.94239580073076</v>
      </c>
      <c r="F10">
        <f t="shared" si="2"/>
        <v>107.63595775088709</v>
      </c>
      <c r="G10">
        <f t="shared" si="3"/>
        <v>551.57835355161785</v>
      </c>
    </row>
    <row r="11" spans="1:7" x14ac:dyDescent="0.25">
      <c r="A11">
        <v>0.25</v>
      </c>
      <c r="B11">
        <f t="shared" si="0"/>
        <v>23.52121178399225</v>
      </c>
      <c r="D11">
        <f t="shared" si="4"/>
        <v>7.857600000000001E-3</v>
      </c>
      <c r="E11">
        <f t="shared" si="1"/>
        <v>462.43127672571768</v>
      </c>
      <c r="F11">
        <f t="shared" si="2"/>
        <v>90.816127061698211</v>
      </c>
      <c r="G11">
        <f t="shared" si="3"/>
        <v>553.24740378741592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2016-09-09T01:17:30Z</dcterms:created>
  <dcterms:modified xsi:type="dcterms:W3CDTF">2016-09-09T06:58:06Z</dcterms:modified>
</cp:coreProperties>
</file>