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leforem-my.sharepoint.com/personal/rqtncl_forem_be/Documents/UNamur/Etude Empirique sur les  Debt Stories/Replication Package/"/>
    </mc:Choice>
  </mc:AlternateContent>
  <xr:revisionPtr revIDLastSave="4441" documentId="11_F25DC773A252ABDACC10484D899C53D05ADE58ED" xr6:coauthVersionLast="47" xr6:coauthVersionMax="47" xr10:uidLastSave="{E2FE087D-0EF5-4C8B-AE92-318345B19A95}"/>
  <bookViews>
    <workbookView xWindow="-120" yWindow="-120" windowWidth="29040" windowHeight="17640" xr2:uid="{00000000-000D-0000-FFFF-FFFF00000000}"/>
  </bookViews>
  <sheets>
    <sheet name="Questionnaire" sheetId="1" r:id="rId1"/>
    <sheet name="Config"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N5" i="1"/>
  <c r="AM5" i="1"/>
  <c r="AL5" i="1"/>
  <c r="AN3" i="1"/>
  <c r="AM3" i="1"/>
  <c r="AL3" i="1"/>
  <c r="AN2" i="1"/>
  <c r="AM2" i="1"/>
  <c r="AL2" i="1"/>
  <c r="AT11" i="1"/>
  <c r="AT24" i="1"/>
  <c r="AS18" i="1"/>
  <c r="B7" i="2"/>
  <c r="B6" i="2"/>
  <c r="AQ6" i="1"/>
  <c r="AT6" i="1" s="1"/>
  <c r="AQ7" i="1"/>
  <c r="AT7" i="1" s="1"/>
  <c r="AQ8" i="1"/>
  <c r="AT8" i="1" s="1"/>
  <c r="AQ9" i="1"/>
  <c r="AT9" i="1" s="1"/>
  <c r="AQ10" i="1"/>
  <c r="AT10" i="1" s="1"/>
  <c r="AQ11" i="1"/>
  <c r="AQ12" i="1"/>
  <c r="AT12" i="1" s="1"/>
  <c r="AQ13" i="1"/>
  <c r="AT13" i="1" s="1"/>
  <c r="AQ14" i="1"/>
  <c r="AT14" i="1" s="1"/>
  <c r="AQ15" i="1"/>
  <c r="AT15" i="1" s="1"/>
  <c r="AQ16" i="1"/>
  <c r="AT16" i="1" s="1"/>
  <c r="AQ17" i="1"/>
  <c r="AT17" i="1" s="1"/>
  <c r="AQ18" i="1"/>
  <c r="AT18" i="1" s="1"/>
  <c r="AQ19" i="1"/>
  <c r="AT19" i="1" s="1"/>
  <c r="AQ20" i="1"/>
  <c r="AT20" i="1" s="1"/>
  <c r="AQ21" i="1"/>
  <c r="AT21" i="1" s="1"/>
  <c r="AQ22" i="1"/>
  <c r="AT22" i="1" s="1"/>
  <c r="AQ23" i="1"/>
  <c r="AT23" i="1" s="1"/>
  <c r="AQ24" i="1"/>
  <c r="AQ25" i="1"/>
  <c r="AT25" i="1" s="1"/>
  <c r="AQ26" i="1"/>
  <c r="AT26" i="1" s="1"/>
  <c r="AQ27" i="1"/>
  <c r="AT27" i="1" s="1"/>
  <c r="AQ28" i="1"/>
  <c r="AT28" i="1" s="1"/>
  <c r="AQ29" i="1"/>
  <c r="AT29" i="1" s="1"/>
  <c r="AQ30" i="1"/>
  <c r="AT30" i="1" s="1"/>
  <c r="AQ31" i="1"/>
  <c r="AT31" i="1" s="1"/>
  <c r="AP6" i="1"/>
  <c r="AS6" i="1" s="1"/>
  <c r="AP7" i="1"/>
  <c r="AS7" i="1" s="1"/>
  <c r="AP8" i="1"/>
  <c r="AS8" i="1" s="1"/>
  <c r="AP9" i="1"/>
  <c r="AS9" i="1" s="1"/>
  <c r="AP10" i="1"/>
  <c r="AS10" i="1" s="1"/>
  <c r="AP11" i="1"/>
  <c r="AS11" i="1" s="1"/>
  <c r="AP12" i="1"/>
  <c r="AS12" i="1" s="1"/>
  <c r="AP13" i="1"/>
  <c r="AS13" i="1" s="1"/>
  <c r="AP14" i="1"/>
  <c r="AS14" i="1" s="1"/>
  <c r="AP15" i="1"/>
  <c r="AS15" i="1" s="1"/>
  <c r="AP16" i="1"/>
  <c r="AS16" i="1" s="1"/>
  <c r="AP17" i="1"/>
  <c r="AS17" i="1" s="1"/>
  <c r="AP18" i="1"/>
  <c r="AP19" i="1"/>
  <c r="AS19" i="1" s="1"/>
  <c r="AP20" i="1"/>
  <c r="AS20" i="1" s="1"/>
  <c r="AP21" i="1"/>
  <c r="AS21" i="1" s="1"/>
  <c r="AP22" i="1"/>
  <c r="AS22" i="1" s="1"/>
  <c r="AP23" i="1"/>
  <c r="AS23" i="1" s="1"/>
  <c r="AP24" i="1"/>
  <c r="AS24" i="1" s="1"/>
  <c r="AP25" i="1"/>
  <c r="AS25" i="1" s="1"/>
  <c r="AP26" i="1"/>
  <c r="AS26" i="1" s="1"/>
  <c r="AP27" i="1"/>
  <c r="AS27" i="1" s="1"/>
  <c r="AP28" i="1"/>
  <c r="AS28" i="1" s="1"/>
  <c r="AP29" i="1"/>
  <c r="AS29" i="1" s="1"/>
  <c r="AP30" i="1"/>
  <c r="AS30" i="1" s="1"/>
  <c r="AP31" i="1"/>
  <c r="AS31" i="1" s="1"/>
  <c r="AO6" i="1"/>
  <c r="AR6" i="1" s="1"/>
  <c r="AO7" i="1"/>
  <c r="AR7" i="1" s="1"/>
  <c r="AO8" i="1"/>
  <c r="AR8" i="1" s="1"/>
  <c r="AO9" i="1"/>
  <c r="AR9" i="1" s="1"/>
  <c r="AO10" i="1"/>
  <c r="AR10" i="1" s="1"/>
  <c r="AO11" i="1"/>
  <c r="AR11" i="1" s="1"/>
  <c r="AO12" i="1"/>
  <c r="AR12" i="1" s="1"/>
  <c r="AO13" i="1"/>
  <c r="AR13" i="1" s="1"/>
  <c r="AO14" i="1"/>
  <c r="AR14" i="1" s="1"/>
  <c r="AO15" i="1"/>
  <c r="AR15" i="1" s="1"/>
  <c r="AO16" i="1"/>
  <c r="AR16" i="1" s="1"/>
  <c r="AO17" i="1"/>
  <c r="AR17" i="1" s="1"/>
  <c r="AO18" i="1"/>
  <c r="AR18" i="1" s="1"/>
  <c r="AO19" i="1"/>
  <c r="AR19" i="1" s="1"/>
  <c r="AO20" i="1"/>
  <c r="AR20" i="1" s="1"/>
  <c r="AO21" i="1"/>
  <c r="AR21" i="1" s="1"/>
  <c r="AO22" i="1"/>
  <c r="AR22" i="1" s="1"/>
  <c r="AO23" i="1"/>
  <c r="AR23" i="1" s="1"/>
  <c r="AO24" i="1"/>
  <c r="AR24" i="1" s="1"/>
  <c r="AO25" i="1"/>
  <c r="AR25" i="1" s="1"/>
  <c r="AO26" i="1"/>
  <c r="AR26" i="1" s="1"/>
  <c r="AO27" i="1"/>
  <c r="AR27" i="1" s="1"/>
  <c r="AO28" i="1"/>
  <c r="AR28" i="1" s="1"/>
  <c r="AO29" i="1"/>
  <c r="AR29" i="1" s="1"/>
  <c r="AO30" i="1"/>
  <c r="AR30" i="1" s="1"/>
  <c r="AO31" i="1"/>
  <c r="AR31" i="1" s="1"/>
  <c r="AQ5" i="1"/>
  <c r="AT5" i="1" s="1"/>
  <c r="AP5" i="1"/>
  <c r="AS5" i="1" s="1"/>
  <c r="AO5" i="1"/>
  <c r="AR5" i="1" s="1"/>
  <c r="AQ3" i="1"/>
  <c r="AT3" i="1" s="1"/>
  <c r="AP3" i="1"/>
  <c r="AS3" i="1" s="1"/>
  <c r="AO3" i="1"/>
  <c r="AR3" i="1" s="1"/>
  <c r="AQ2" i="1"/>
  <c r="AT2" i="1" s="1"/>
  <c r="AP2" i="1"/>
  <c r="AS2" i="1" s="1"/>
  <c r="AO2" i="1"/>
  <c r="AR2" i="1" s="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K5" i="1"/>
  <c r="AJ5" i="1"/>
  <c r="AI5" i="1"/>
  <c r="AK3" i="1"/>
  <c r="AJ3" i="1"/>
  <c r="AI3" i="1"/>
  <c r="AK2" i="1"/>
  <c r="AJ2" i="1"/>
  <c r="AI2"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E5" i="1"/>
  <c r="AD5" i="1"/>
  <c r="AC5" i="1"/>
  <c r="AE3" i="1"/>
  <c r="AD3" i="1"/>
  <c r="AC3" i="1"/>
  <c r="AE2" i="1"/>
  <c r="AD2" i="1"/>
  <c r="AC2" i="1"/>
  <c r="AG28" i="1" l="1"/>
  <c r="AH18" i="1"/>
  <c r="AH2" i="1"/>
  <c r="AH6" i="1"/>
  <c r="AF14" i="1"/>
  <c r="AF3" i="1"/>
  <c r="AH30" i="1"/>
  <c r="AF26" i="1"/>
  <c r="AG16" i="1"/>
  <c r="AG3" i="1"/>
  <c r="AF12" i="1"/>
  <c r="AG26" i="1"/>
  <c r="AG14" i="1"/>
  <c r="AH28" i="1"/>
  <c r="AH16" i="1"/>
  <c r="AH17" i="1"/>
  <c r="AF24" i="1"/>
  <c r="AH3" i="1"/>
  <c r="AF23" i="1"/>
  <c r="AF11" i="1"/>
  <c r="AG25" i="1"/>
  <c r="AG13" i="1"/>
  <c r="AH27" i="1"/>
  <c r="AH15" i="1"/>
  <c r="AG27" i="1"/>
  <c r="AF10" i="1"/>
  <c r="AG5" i="1"/>
  <c r="AF21" i="1"/>
  <c r="AF9" i="1"/>
  <c r="AG23" i="1"/>
  <c r="AG11" i="1"/>
  <c r="AH25" i="1"/>
  <c r="AH13" i="1"/>
  <c r="AG15" i="1"/>
  <c r="AH14" i="1"/>
  <c r="AH5" i="1"/>
  <c r="AF20" i="1"/>
  <c r="AF8" i="1"/>
  <c r="AG22" i="1"/>
  <c r="AG10" i="1"/>
  <c r="AH24" i="1"/>
  <c r="AH12" i="1"/>
  <c r="AF25" i="1"/>
  <c r="AG12" i="1"/>
  <c r="AF31" i="1"/>
  <c r="AF19" i="1"/>
  <c r="AF7" i="1"/>
  <c r="AG21" i="1"/>
  <c r="AG9" i="1"/>
  <c r="AH23" i="1"/>
  <c r="AH11" i="1"/>
  <c r="AF5" i="1"/>
  <c r="AF30" i="1"/>
  <c r="AF18" i="1"/>
  <c r="AF6" i="1"/>
  <c r="AG20" i="1"/>
  <c r="AG8" i="1"/>
  <c r="AH22" i="1"/>
  <c r="AH10" i="1"/>
  <c r="AF22" i="1"/>
  <c r="AF29" i="1"/>
  <c r="AF17" i="1"/>
  <c r="AG31" i="1"/>
  <c r="AG19" i="1"/>
  <c r="AH21" i="1"/>
  <c r="AH9" i="1"/>
  <c r="AF13" i="1"/>
  <c r="AG24" i="1"/>
  <c r="AF2" i="1"/>
  <c r="AF28" i="1"/>
  <c r="AF16" i="1"/>
  <c r="AG30" i="1"/>
  <c r="AG18" i="1"/>
  <c r="AG6" i="1"/>
  <c r="AH20" i="1"/>
  <c r="AH8" i="1"/>
  <c r="AH29" i="1"/>
  <c r="AH26" i="1"/>
  <c r="AG2" i="1"/>
  <c r="AF27" i="1"/>
  <c r="AF15" i="1"/>
  <c r="AG29" i="1"/>
  <c r="AG17" i="1"/>
  <c r="AH31" i="1"/>
  <c r="AH19" i="1"/>
  <c r="AH7" i="1"/>
  <c r="A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RIQUET Nicolas</author>
  </authors>
  <commentList>
    <comment ref="AC1" authorId="0" shapeId="0" xr:uid="{79B3F60B-BB83-4BE4-9027-403EA1D91A3C}">
      <text>
        <r>
          <rPr>
            <b/>
            <sz val="9"/>
            <color indexed="81"/>
            <rFont val="Tahoma"/>
            <family val="2"/>
          </rPr>
          <t>RIQUET Nicolas:</t>
        </r>
        <r>
          <rPr>
            <sz val="9"/>
            <color indexed="81"/>
            <rFont val="Tahoma"/>
            <family val="2"/>
          </rPr>
          <t xml:space="preserve">
Number of participants who have a scale value &gt; 3</t>
        </r>
      </text>
    </comment>
    <comment ref="AF1" authorId="0" shapeId="0" xr:uid="{0A7CD4A5-D0BB-4A09-B3A1-FFD499AEFD39}">
      <text>
        <r>
          <rPr>
            <b/>
            <sz val="9"/>
            <color indexed="81"/>
            <rFont val="Tahoma"/>
            <family val="2"/>
          </rPr>
          <t>RIQUET Nicolas:</t>
        </r>
        <r>
          <rPr>
            <sz val="9"/>
            <color indexed="81"/>
            <rFont val="Tahoma"/>
            <family val="2"/>
          </rPr>
          <t xml:space="preserve">
Percentage of participants who have a scale value &gt; 3</t>
        </r>
      </text>
    </comment>
    <comment ref="AI1" authorId="0" shapeId="0" xr:uid="{AAB4A7C0-95D9-468D-A9F5-A50574CBA7E7}">
      <text>
        <r>
          <rPr>
            <b/>
            <sz val="9"/>
            <color indexed="81"/>
            <rFont val="Tahoma"/>
            <family val="2"/>
          </rPr>
          <t>RIQUET Nicolas:</t>
        </r>
        <r>
          <rPr>
            <sz val="9"/>
            <color indexed="81"/>
            <rFont val="Tahoma"/>
            <family val="2"/>
          </rPr>
          <t xml:space="preserve">
Number of team members who have a scale value &gt; 3</t>
        </r>
      </text>
    </comment>
    <comment ref="AL1" authorId="0" shapeId="0" xr:uid="{9ABDADD2-63E5-4066-BCB5-A677CB2A7F60}">
      <text>
        <r>
          <rPr>
            <b/>
            <sz val="9"/>
            <color indexed="81"/>
            <rFont val="Tahoma"/>
            <family val="2"/>
          </rPr>
          <t>RIQUET Nicolas:</t>
        </r>
        <r>
          <rPr>
            <sz val="9"/>
            <color indexed="81"/>
            <rFont val="Tahoma"/>
            <family val="2"/>
          </rPr>
          <t xml:space="preserve">
Percentage of team members who have a scale value &gt; 3</t>
        </r>
      </text>
    </comment>
    <comment ref="AO1" authorId="0" shapeId="0" xr:uid="{66F9BDB7-3B7E-4DE1-A6AB-614E917AC06B}">
      <text>
        <r>
          <rPr>
            <b/>
            <sz val="9"/>
            <color indexed="81"/>
            <rFont val="Tahoma"/>
            <family val="2"/>
          </rPr>
          <t>RIQUET Nicolas:</t>
        </r>
        <r>
          <rPr>
            <sz val="9"/>
            <color indexed="81"/>
            <rFont val="Tahoma"/>
            <family val="2"/>
          </rPr>
          <t xml:space="preserve">
Number of managers who have a scale value &gt; 3</t>
        </r>
      </text>
    </comment>
    <comment ref="AR1" authorId="0" shapeId="0" xr:uid="{004387F0-E5A1-457F-99E0-30B6D532AA19}">
      <text>
        <r>
          <rPr>
            <b/>
            <sz val="9"/>
            <color indexed="81"/>
            <rFont val="Tahoma"/>
            <family val="2"/>
          </rPr>
          <t>RIQUET Nicolas:</t>
        </r>
        <r>
          <rPr>
            <sz val="9"/>
            <color indexed="81"/>
            <rFont val="Tahoma"/>
            <family val="2"/>
          </rPr>
          <t xml:space="preserve">
Percentage of managers who have a scale value &gt; 3</t>
        </r>
      </text>
    </comment>
  </commentList>
</comments>
</file>

<file path=xl/sharedStrings.xml><?xml version="1.0" encoding="utf-8"?>
<sst xmlns="http://schemas.openxmlformats.org/spreadsheetml/2006/main" count="840" uniqueCount="268">
  <si>
    <t>Question #</t>
  </si>
  <si>
    <t>Scale</t>
  </si>
  <si>
    <t>Question</t>
  </si>
  <si>
    <t>Original question in French</t>
  </si>
  <si>
    <t>P1 Answer</t>
  </si>
  <si>
    <t>P2 Answer</t>
  </si>
  <si>
    <t>P3 Answer</t>
  </si>
  <si>
    <t>P4 Answer</t>
  </si>
  <si>
    <t>P5 Answer</t>
  </si>
  <si>
    <t>P6 Answer</t>
  </si>
  <si>
    <t>P7 Answer</t>
  </si>
  <si>
    <t>P8 Answer</t>
  </si>
  <si>
    <t>P9 Answer</t>
  </si>
  <si>
    <t>P10 Answer</t>
  </si>
  <si>
    <t>P11 Answer (man.)</t>
  </si>
  <si>
    <t>P12 Answer (man.)</t>
  </si>
  <si>
    <t>P1 Scale Value</t>
  </si>
  <si>
    <t>P2 Scale Value</t>
  </si>
  <si>
    <t>P3  Scale Value</t>
  </si>
  <si>
    <t>P4  Scale Value</t>
  </si>
  <si>
    <t>P5  Scale Value</t>
  </si>
  <si>
    <t>P6  Scale Value</t>
  </si>
  <si>
    <t>P7  Scale Value</t>
  </si>
  <si>
    <t>P8  Scale Value</t>
  </si>
  <si>
    <t>P9  Scale Value</t>
  </si>
  <si>
    <t>P10  Scale Value</t>
  </si>
  <si>
    <t>P11  Scale Value</t>
  </si>
  <si>
    <t>P12  Scale Value</t>
  </si>
  <si>
    <t>Tot # &gt; 3</t>
  </si>
  <si>
    <t>Tot # = 3</t>
  </si>
  <si>
    <t>Tot # &lt; 3</t>
  </si>
  <si>
    <t>Tot % &gt; 3</t>
  </si>
  <si>
    <t>Tot % = 3</t>
  </si>
  <si>
    <t>Tot % &lt; 3</t>
  </si>
  <si>
    <t>TM # &gt; 3</t>
  </si>
  <si>
    <t>TM # = 3</t>
  </si>
  <si>
    <t>TM # &lt; 3</t>
  </si>
  <si>
    <t>TM % &gt; 3</t>
  </si>
  <si>
    <t>TM % = 3</t>
  </si>
  <si>
    <t>TM % &lt; 3</t>
  </si>
  <si>
    <t>Man. # &gt; 3</t>
  </si>
  <si>
    <t>Man. # = 3</t>
  </si>
  <si>
    <t>Man. # &lt; 3</t>
  </si>
  <si>
    <t>Man. % &gt; 3</t>
  </si>
  <si>
    <t>Man. % = 3</t>
  </si>
  <si>
    <t>Man. % &lt; 3</t>
  </si>
  <si>
    <t>Q1</t>
  </si>
  <si>
    <t>Time</t>
  </si>
  <si>
    <t>How long have you been involved in software development projects in a professional setting?</t>
  </si>
  <si>
    <t>Depuis combien de temps participez-vous à des projets de développement logiciel dans un cadre professionnel ?</t>
  </si>
  <si>
    <t>More than 10 years</t>
  </si>
  <si>
    <t>Between 3 and 5 years</t>
  </si>
  <si>
    <t>Less than a year</t>
  </si>
  <si>
    <t>Between 5 and 10 years</t>
  </si>
  <si>
    <t>Q2</t>
  </si>
  <si>
    <t>Number</t>
  </si>
  <si>
    <t>How many organizations, including this one, have you worked for so far (as an employee or as a consultant)?</t>
  </si>
  <si>
    <t>Pour combien d’organisations, en comptant celle-ci, avez-vous travaillé jusqu’à présent (en tant que salarié ou en tant que consultant) ?</t>
  </si>
  <si>
    <t>10 (10 or more)</t>
  </si>
  <si>
    <t>2 (2 or 3)</t>
  </si>
  <si>
    <t>1 (1)</t>
  </si>
  <si>
    <t>8 (Between 7 and 9)</t>
  </si>
  <si>
    <t>30 (10 or more)</t>
  </si>
  <si>
    <t>7 (Between 7 and 9)</t>
  </si>
  <si>
    <t>6 (Between 4 and 6)</t>
  </si>
  <si>
    <t>13 (10 or more)</t>
  </si>
  <si>
    <t>12 (10 or more)</t>
  </si>
  <si>
    <t>Q3</t>
  </si>
  <si>
    <t>Open-ended question</t>
  </si>
  <si>
    <t>In which sectors are/were these organizations active?</t>
  </si>
  <si>
    <t>Dans quels secteurs ces organisations sont-elles ou étaient-elles actives ?</t>
  </si>
  <si>
    <t>Finance, Services, Energy, Automotive</t>
  </si>
  <si>
    <t>Services, Event management</t>
  </si>
  <si>
    <t>Governement</t>
  </si>
  <si>
    <t>Maintenance, Web content,  telecommunications, government</t>
  </si>
  <si>
    <t>Industry, telecommunications, automotive, energy, government</t>
  </si>
  <si>
    <t>Insurance, banking, industry, government</t>
  </si>
  <si>
    <t>Nil</t>
  </si>
  <si>
    <t>Insurance, electronic payment, transport, government</t>
  </si>
  <si>
    <t>Government</t>
  </si>
  <si>
    <t>Telecommunications, government, IT consulting</t>
  </si>
  <si>
    <t>Consulting, human resources, digital, government</t>
  </si>
  <si>
    <t>Consulting, human resources, government</t>
  </si>
  <si>
    <t>N/A</t>
  </si>
  <si>
    <t>Q4</t>
  </si>
  <si>
    <t>How long have you been practicing your current profession (the most recent one)? E.g., developer, analyst, etc.</t>
  </si>
  <si>
    <t>Depuis combien de temps exercez-vous votre profession actuelle (la dernière en date, donc) ? Ex : développeur, analyste, …</t>
  </si>
  <si>
    <t>Between 1 and 3 years</t>
  </si>
  <si>
    <t>Q5</t>
  </si>
  <si>
    <t>How long have you been working for this organization / company?</t>
  </si>
  <si>
    <t>Depuis combien de temps travaillez-vous pour cette organisation / entreprise ?</t>
  </si>
  <si>
    <t>Q6</t>
  </si>
  <si>
    <t>Clarity</t>
  </si>
  <si>
    <t>I find that the proposed definition for socio-technical debt is:</t>
  </si>
  <si>
    <t>Je trouve que la définition donnée de la dette socio-technique est :</t>
  </si>
  <si>
    <t>Clear</t>
  </si>
  <si>
    <t>Perfectly clear</t>
  </si>
  <si>
    <t>Q7</t>
  </si>
  <si>
    <t>Agreement</t>
  </si>
  <si>
    <t>Socio-technical debt elements make my tasks less efficient:</t>
  </si>
  <si>
    <t>Des éléments de dette socio-technique rendent mes tâches moins efficientes :</t>
  </si>
  <si>
    <t>Strongly agree</t>
  </si>
  <si>
    <t>Agree</t>
  </si>
  <si>
    <t>Neither agree nor disagree</t>
  </si>
  <si>
    <t>Q8</t>
  </si>
  <si>
    <t>Socio-technical debt elements affecting my work pose risks to the organization:</t>
  </si>
  <si>
    <t>Des éléments de dette socio-technique affectant mon travail font prendre des risques à l’organisation :</t>
  </si>
  <si>
    <t>Q9</t>
  </si>
  <si>
    <t>Frequency</t>
  </si>
  <si>
    <t>Socio-technical debt elements affect my work:</t>
  </si>
  <si>
    <t>Des éléments de dette socio-technique affectent mon travail :</t>
  </si>
  <si>
    <t>Very often</t>
  </si>
  <si>
    <t>Often</t>
  </si>
  <si>
    <t>Sometimes</t>
  </si>
  <si>
    <t>Q10</t>
  </si>
  <si>
    <t>I have already consciously created a socio-technical debt element to meet a constraint (e.g., a deadline, budget restrictions, etc.):</t>
  </si>
  <si>
    <t>J’ai déjà été amené(e) à créer consciemment un élément de dette socio-technique pour répondre à une contrainte (ex : une deadline, des restrictions budgétaires, …) :</t>
  </si>
  <si>
    <t>Disagree</t>
  </si>
  <si>
    <t>Q11</t>
  </si>
  <si>
    <t>I have unintentionally generated a socio-technical debt element before:</t>
  </si>
  <si>
    <t>Il m’est déjà arrivé de générer de façon inconsciente un élément de dette socio-technique :</t>
  </si>
  <si>
    <t>Q12</t>
  </si>
  <si>
    <t>The socio-technical debt elements that affect my tasks are discussed with my immediate colleagues:</t>
  </si>
  <si>
    <t>Les éléments de dette socio-technique qui affectent mes tâches sont discutés avec mes collègues directs :</t>
  </si>
  <si>
    <t>Never</t>
  </si>
  <si>
    <t>Q13</t>
  </si>
  <si>
    <t>The socio-technical debt elements that affect my tasks are discussed with my manager/supervisor:</t>
  </si>
  <si>
    <t>Les éléments de dette socio-technique qui affectent mes tâches sont discutés avec mon manager / superviseur :</t>
  </si>
  <si>
    <t>Rarely</t>
  </si>
  <si>
    <t>Q14</t>
  </si>
  <si>
    <t>The socio-technical debt elements affecting my work are explicitly identified by the organization (e.g., in a backlog):</t>
  </si>
  <si>
    <t>Les éléments de dette socio-technique affectant mon travail sont explicitement identifiés par l’organisation (par exemple dans un backlog) :</t>
  </si>
  <si>
    <t>Q15</t>
  </si>
  <si>
    <t>The socio-technical debt elements affecting my activities are the subject of explicit decisions by the organization (e.g., resolution, non-resolution, prioritization, reevaluation at a later stage):</t>
  </si>
  <si>
    <t>Les éléments de dette socio-technique affectant mes activités font l’objet de décisions explicites de l’organisation (ex : résolution, non-résolution, objectivation, réévaluation ultérieure) :</t>
  </si>
  <si>
    <t>Q16</t>
  </si>
  <si>
    <t>The format proposed for the Debt Story allowed me to express socio-technical debt elements that affect my tasks:</t>
  </si>
  <si>
    <t>Le format proposé par la Debt Story m’a permis d’exprimer des éléments de dette socio-technique qui affectent mes tâches :</t>
  </si>
  <si>
    <t>Q17</t>
  </si>
  <si>
    <t>The format proposed for the Debt Story provided me with enough flexibility to cover both technical aspects and social/organizational aspects of my work:</t>
  </si>
  <si>
    <t>Le format proposé par la Debt Story m’a offert suffisamment de flexibilité pour couvrir à la fois des aspects techniques et des aspects et sociaux/organisationnels de mon travail :</t>
  </si>
  <si>
    <t>Q18</t>
  </si>
  <si>
    <t>I found it easy to formulate Debt Stories during round 1 of the workshop (before having seen any examples):</t>
  </si>
  <si>
    <t>J’ai trouvé qu’il était aisé de formuler des Debt Stories lors du round 1 du workshop (avant d’avoir vu des exemples) :</t>
  </si>
  <si>
    <t>Q19</t>
  </si>
  <si>
    <t>I found it easy to formulate Debt Stories during round 2 of the workshop (after having seen some examples):</t>
  </si>
  <si>
    <t>J’ai trouvé qu’il était aisé de formuler des Debt Stories lors du round 2 du workshop (après avoir vu des exemples) :</t>
  </si>
  <si>
    <t>Q20</t>
  </si>
  <si>
    <t>The act of formulating Debt Stories allowed me to better understand what socio-technical debt is:</t>
  </si>
  <si>
    <t>Le fait de formuler des Debt Stories m’a permis de mieux cerner ce qu’est la dette socio-technique :</t>
  </si>
  <si>
    <t>Q21</t>
  </si>
  <si>
    <t>To what extent did the Debt Stories formulated by other people (examples given during the workshop and Debt Stories proposed by other participants) appear clear to you?</t>
  </si>
  <si>
    <t>Dans quelle mesure les Debt Stories formulées par d’autres personnes (exemples donnés en début de workshop et Debt Stories proposées par les autres participants) vous ont parues claires ?</t>
  </si>
  <si>
    <t>Neither clear nor confusing</t>
  </si>
  <si>
    <t>Q22</t>
  </si>
  <si>
    <t>I am familiar with the format of User Stories traditionally used in agile development to describe a user's need or request:</t>
  </si>
  <si>
    <t>Je suis familier avec le format des User Stories traditionnellement utilisées dans les développements agiles pour décrire un besoin ou une demande d’un utilisateur :</t>
  </si>
  <si>
    <t>Q23</t>
  </si>
  <si>
    <t>I use traditional User Stories to describe a user's need or request:</t>
  </si>
  <si>
    <t>J’utilise les User Stories traditionnelles pour décrire un besoin ou une demande d’un utilisateur :</t>
  </si>
  <si>
    <t>Q24</t>
  </si>
  <si>
    <t>How long have you been using User Stories in your development projects?</t>
  </si>
  <si>
    <t>Depuis combien de temps utilisez-vous les User Stories dans vos projets de développement ?</t>
  </si>
  <si>
    <t>Q25</t>
  </si>
  <si>
    <t>I believe that the format of traditional User Stories effectively allows expressing a user's need or request:</t>
  </si>
  <si>
    <t>Je pense que le format des User Stories traditionnelles permet d’exprimer efficacement un besoin ou une demande d’un utilisateur :</t>
  </si>
  <si>
    <t>Q26</t>
  </si>
  <si>
    <t>I think that the fact that the Debt Story is inspired by the User Story makes it easier for people with experience in agile development to adopt it:</t>
  </si>
  <si>
    <t>Je pense que le fait que la Debt Story soit inspirée de la User Story rend son adoption plus aisée pour les personnes qui ont une expérience avec les développements agiles :</t>
  </si>
  <si>
    <t>Q27</t>
  </si>
  <si>
    <t>I believe that the Debt Story is a suitable tool for discussing socio-technical debt elements in our organization:</t>
  </si>
  <si>
    <t>Je pense que la Debt Story est un outil adéquat pour discuter des éléments de dette socio-technique dans notre organisation :</t>
  </si>
  <si>
    <t>Q28</t>
  </si>
  <si>
    <t>I believe that the Debt Story is a tool that encourages bringing socio-technical debt issues affecting my work to the attention of my hierarchy:</t>
  </si>
  <si>
    <t>Je pense que la Debt Story est un outil qui favorise la remontée de problèmes de dette socio-technique affectant mon travail :</t>
  </si>
  <si>
    <t>Q29</t>
  </si>
  <si>
    <t>I think there would be added value in integrating the use of Debt Stories in our organization:</t>
  </si>
  <si>
    <t>Je pense qu’il y aurait une plus-value à intégrer l’utilisation des Debt Stories dans notre organisation :</t>
  </si>
  <si>
    <t>Q30</t>
  </si>
  <si>
    <t>I think there would be added value in integrating the use of Debt Stories into our tools (e.g., Azure DevOps boards):</t>
  </si>
  <si>
    <t>Je pense qu’il y aurait une plus-value à intégrer l’utilisation des Debt Stories dans nos outils (ex : boards d’Azure DevOps) :</t>
  </si>
  <si>
    <t>Q31</t>
  </si>
  <si>
    <t>Are there elements that make my tasks less efficient or riskier but do not seem to fit the proposed definition of socio-technical debt?</t>
  </si>
  <si>
    <t>Existe-il des éléments rendant mes tâches moins efficientes ou plus risquées mais qui ne me semblent pas répondre à la définition donnée de la dette socio-technique ?</t>
  </si>
  <si>
    <t>No, the definition of socio-technical debt is flexible enough to cover all elements.</t>
  </si>
  <si>
    <t>No.</t>
  </si>
  <si>
    <t>I don't see any at the moment.</t>
  </si>
  <si>
    <t>Job protection: Some individuals prefer not to delegate, withhold information with the intention of being indispensable. This makes us dependent on them for certain tasks and thus reliant on their availability. Comfort zone: People may be resistant to change, for example, because they are currently proficient in what they do, and modifying certain aspects of their work forces them to step out of their comfort zone, even if what is currently being done is not efficient.</t>
  </si>
  <si>
    <t>The main elements affecting my tasks are exclusively those that fit the definition of technical debt. There might be issues related to personal behavior within a team that could hinder a task or the search for solutions, but generally alternative solutions are found.</t>
  </si>
  <si>
    <t>Nothing comes to mind.</t>
  </si>
  <si>
    <t>My soft skills can sometimes hinder the understanding of my messages.</t>
  </si>
  <si>
    <t>No</t>
  </si>
  <si>
    <t>At first glance, no. All the elements I'm aware of fit within the given definition.</t>
  </si>
  <si>
    <t>I don't have an example in mind after the workshop.</t>
  </si>
  <si>
    <t>Most likely the higher-level process aspects, lack of strategy, etc.</t>
  </si>
  <si>
    <t>Q32</t>
  </si>
  <si>
    <t>What difficulties did you encounter in formulating Debt Stories?</t>
  </si>
  <si>
    <t>Quelles difficultés avez-vous rencontrées dans la formulation de Debt Stories ?</t>
  </si>
  <si>
    <t>The type of impact can be confusing: for example, a 'risky' impact could represent a cost risk (in terms of time or money).</t>
  </si>
  <si>
    <t>The expression in the 'problem - cause' format is quite concise.</t>
  </si>
  <si>
    <t>The lack of time to reflect on the socio-technical debt elements.
If there hadn't been a brief presentation with a few examples at the beginning of the workshop, I would have had more difficulties creating and defining debt stories (role: Front-end Developer, ...; context: ...)(best practices, processes, lack of collaboration, ...).</t>
  </si>
  <si>
    <t>Not to frustrate certain people in the meeting.</t>
  </si>
  <si>
    <t>I personally didn't encounter any difficulty while crafting a debt story. Perhaps my experience with user stories allowed me to adapt to this new format.</t>
  </si>
  <si>
    <t>Being concise and clear. Round 1 allowed me to formulate, and Round 2 to synthesize.</t>
  </si>
  <si>
    <t>The biggest challenge was more personal and in quickly analyzing the points that could be mentioned.</t>
  </si>
  <si>
    <t>Assigning a role and a social/technical context.</t>
  </si>
  <si>
    <t>Lack of experience as a junior developer: I haven't encountered all situations. I tried to generalize: if the Debt Story becomes an opening for discussion, it can be challenging to relate to the issues faced if the role is too specific.</t>
  </si>
  <si>
    <t>Being able to identify the encountered challenges and put words to them that accurately reflect the reality. This is especially true since we can quickly get into emotions ('difficult,' 'frustrating,' …).</t>
  </si>
  <si>
    <t>I didn't have any, the use of User Stories helped me fill in the Debt Stories.</t>
  </si>
  <si>
    <t>Making what is expressed 'SMART'.</t>
  </si>
  <si>
    <t>Q33</t>
  </si>
  <si>
    <t>What difficulties did you encounter in understanding the Debt Stories formulated by other participants?</t>
  </si>
  <si>
    <t>Quelles difficultés avez-vous rencontrées dans la compréhension des Debt Stories formulées par les autres participants ?</t>
  </si>
  <si>
    <t>Debt stories that apply to a specific role may not necessarily apply to other roles and may, therefore, seem less relevant.</t>
  </si>
  <si>
    <t>The issues presented were not always familiar to me.</t>
  </si>
  <si>
    <t>The length of the sentences used: the longer and more detailed the sentence, the more precise the example. When the example is generic, I am more likely to be impacted by it.</t>
  </si>
  <si>
    <t>None.</t>
  </si>
  <si>
    <t>The only difficulty I encountered relates to the context of certain debt stories, which I don't know well enough to fully understand.</t>
  </si>
  <si>
    <t>Lack of contextual elements to understand, as the discussed elements are specific to another team or use acronyms that I'm not familiar with.</t>
  </si>
  <si>
    <t>None, it was generally very clear. Except for some complex sentence structures or instances of missing words.</t>
  </si>
  <si>
    <t>I struggle to categorize (or not) other Debt Stories into the same category as the issues I personally face.</t>
  </si>
  <si>
    <t>Ditto. If the role and problem were too specific, I couldn't relate, so I ignored it</t>
  </si>
  <si>
    <t>None. Due to my role and responsibilities within the organization, I had already been briefed on / discussed this kind of topic with my colleagues and superiors.</t>
  </si>
  <si>
    <t>Nothing special. It was well expressed.</t>
  </si>
  <si>
    <t>Q34</t>
  </si>
  <si>
    <t>For what reasons, if any, were you tempted to give a +1 to a Debt Story before reconsidering?</t>
  </si>
  <si>
    <t>Pour quelles raisons avez-vous, le cas échéant, été tenté d'attribuer un +1 à une Debt Story avant de vous raviser ?</t>
  </si>
  <si>
    <t>We sometimes tend to put ourselves in the shoes of the person who formulated the debt story (in their role). In that case, the debt story seems entirely realistic/relevant/imaginable. However, it does not necessarily mean that it also applies to our own situation or role in the organization.</t>
  </si>
  <si>
    <t>I realized upon rereading the debt story that it did not match my experience.</t>
  </si>
  <si>
    <t>Problem of responsibility (role).</t>
  </si>
  <si>
    <t>I haven't encountered this case.</t>
  </si>
  <si>
    <t>The Debt Story was relevant but didn't align with my own experience.</t>
  </si>
  <si>
    <t>There were sometimes ideas/topics that seemed relevant but didn't apply to me.</t>
  </si>
  <si>
    <t>I wasn't sure if the issue was similar to mine.</t>
  </si>
  <si>
    <t>I asked myself this question: 'Am I truly affected by this?'.</t>
  </si>
  <si>
    <t>An overly complex sentence, potentially only partially understood, can give the sensation of experiencing a similar socio-technical debt situation.</t>
  </si>
  <si>
    <t>Because I could relate to the Debt Story and was aligned with what was expressed.</t>
  </si>
  <si>
    <t>The Debt Story seemed the same as another one previously expressed.</t>
  </si>
  <si>
    <t>Q35</t>
  </si>
  <si>
    <t>What modifications would you like to make to the proposed format for the Debt Story?</t>
  </si>
  <si>
    <t>Quelles modifications souhaiteriez-vous apporter au format proposé pour la Debt Story ?</t>
  </si>
  <si>
    <t>The types of impact could be refined (see the answer to question 32)</t>
  </si>
  <si>
    <t>No modification to the Debt story.</t>
  </si>
  <si>
    <t>Nothing to report.</t>
  </si>
  <si>
    <t>The 'increasingly' part disturbs me a little bit. Sometimes the type of impact (discontent, frustration, cost) can remain constant over time.</t>
  </si>
  <si>
    <t>Worry/fear/stress isn't addressed, yet I believe they can be the cause of certain debts as they might prevent individuals from speaking up or taking certain initiatives, for instance.</t>
  </si>
  <si>
    <t>If possible, simplify the components to the maximum. User Stories help quickly understand the significance as the questions of who, what, and why are as simple as they are important. In this case, the type of impact doesn't allow me to grasp how constraining a debt can be.</t>
  </si>
  <si>
    <t>Perhaps more general in roles. For instance: developer instead of front-end developer in dev support, analyst instead of team XX analyst for project XX. I believe the 'general' role is sufficient.</t>
  </si>
  <si>
    <t>The structure is well thought out and seems to allow for expressing socio-technical debt scenarios. The justification part can quickly become unreadable / hard to understand. Bullet points should prevent the use of conjunctions and consequently, long sentences.</t>
  </si>
  <si>
    <t>I find the format to be appropriate. I wouldn't change it.</t>
  </si>
  <si>
    <t>Q36</t>
  </si>
  <si>
    <t>Other comments:</t>
  </si>
  <si>
    <t>Autres commentaires :</t>
  </si>
  <si>
    <t>Asked about the follow-up to the debt elements identified during the workshop.</t>
  </si>
  <si>
    <t>I'm not certain about the relevance of the following idea, but it appears that it could be interesting to not only gather factors leading to debt but also collect elements that could help limit this debt. For instance, when writing Debt Stories, having the option to provide possible improvement suggestions?</t>
  </si>
  <si>
    <t>Without having had a workshop on 'what to do' with Debt Stories, I cannot provide an opinion on whether this tool is practical. At present, my only sense is that it helps identify and communicate forms of debt. I'm unsure if it facilitates the reduction of technical debt.</t>
  </si>
  <si>
    <t>I was able to exchange, listen, and understand the frustrations and challenges of other teams that I might not have considered. Sharing frustration or difficulty is crucial for making progress and aligning our efforts. If all teams encounter the same issue, it would enable us to try to anticipate it.</t>
  </si>
  <si>
    <t>Thank you for the brainstorming exercise, and best of luck going forward!</t>
  </si>
  <si>
    <t>I believe that expressing socio-cultural debt in a structured way is useful. The 'tool' (the Debt Story itself, not the Excel spreadsheet) is simple and can be quickly read and understood. I have some doubts about tracking the Debt Stories, which, from my perspective, is one of the points of friction when it comes to following the evolution of an idea. In other words, once the Debt Story is expressed, what will we do next? How do we evaluate its relevance, its significance, and the solution to provide?"</t>
  </si>
  <si>
    <t>I'm wondering about the personnel from other departments who are not familiar with user stories. To effectively manage debt, we also need to collect data from Infrastructure, Data, User Support, among others. We need to make sure it resonates with them. I also wonder if we risk of losing sight that we're discussing general software development here and not other considerations. The risk of ending up with a register of complaints drifting away from the main topic is high if we don't pay attention to it.</t>
  </si>
  <si>
    <t>Variable</t>
  </si>
  <si>
    <t>Value</t>
  </si>
  <si>
    <t>Number of participants (global)</t>
  </si>
  <si>
    <t>Number of participants (workshop 1)</t>
  </si>
  <si>
    <t>Number of participants (workshop 2)</t>
  </si>
  <si>
    <t>Number of participants (workshop 3)</t>
  </si>
  <si>
    <t>Number of team members (workshops 1 &amp; 2)</t>
  </si>
  <si>
    <t>Number of managers (workshop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</si>
</sst>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8"/>
      <name val="Calibri"/>
      <family val="2"/>
      <scheme val="minor"/>
    </font>
    <font>
      <i/>
      <sz val="11"/>
      <color theme="1"/>
      <name val="Calibri"/>
      <family val="2"/>
      <scheme val="minor"/>
    </font>
    <font>
      <sz val="9"/>
      <color indexed="81"/>
      <name val="Tahoma"/>
      <family val="2"/>
    </font>
    <font>
      <b/>
      <sz val="9"/>
      <color indexed="81"/>
      <name val="Tahoma"/>
      <family val="2"/>
    </font>
    <font>
      <b/>
      <sz val="1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
      <patternFill patternType="solid">
        <fgColor theme="6" tint="0.59999389629810485"/>
        <bgColor indexed="64"/>
      </patternFill>
    </fill>
  </fills>
  <borders count="11">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9">
    <xf numFmtId="0" fontId="0" fillId="0" borderId="0" xfId="0"/>
    <xf numFmtId="0" fontId="0" fillId="0" borderId="0" xfId="0" applyAlignment="1">
      <alignment wrapText="1"/>
    </xf>
    <xf numFmtId="0" fontId="0" fillId="0" borderId="3" xfId="0" applyBorder="1"/>
    <xf numFmtId="0" fontId="0" fillId="0" borderId="5" xfId="0" applyBorder="1"/>
    <xf numFmtId="0" fontId="0" fillId="0" borderId="3" xfId="0" applyBorder="1" applyAlignment="1">
      <alignment vertical="top" wrapText="1"/>
    </xf>
    <xf numFmtId="0" fontId="0" fillId="0" borderId="0" xfId="0" applyAlignment="1">
      <alignment vertical="top" wrapText="1"/>
    </xf>
    <xf numFmtId="0" fontId="0" fillId="0" borderId="4" xfId="0" applyBorder="1" applyAlignment="1">
      <alignment vertical="top" wrapText="1"/>
    </xf>
    <xf numFmtId="0" fontId="6" fillId="0" borderId="0" xfId="0" applyFont="1" applyAlignment="1">
      <alignment vertical="top" wrapText="1"/>
    </xf>
    <xf numFmtId="0" fontId="0" fillId="0" borderId="6" xfId="0" applyBorder="1"/>
    <xf numFmtId="0" fontId="0" fillId="0" borderId="7" xfId="0" applyBorder="1"/>
    <xf numFmtId="0" fontId="4" fillId="5" borderId="1" xfId="0" applyFont="1" applyFill="1" applyBorder="1" applyAlignment="1">
      <alignment horizontal="center"/>
    </xf>
    <xf numFmtId="0" fontId="4" fillId="5" borderId="9" xfId="0" applyFont="1" applyFill="1" applyBorder="1" applyAlignment="1">
      <alignment horizontal="center"/>
    </xf>
    <xf numFmtId="0" fontId="0" fillId="0" borderId="2" xfId="0" applyBorder="1"/>
    <xf numFmtId="0" fontId="0" fillId="0" borderId="10" xfId="0" applyBorder="1"/>
    <xf numFmtId="0" fontId="0" fillId="0" borderId="3" xfId="0" applyBorder="1" applyAlignment="1">
      <alignment vertical="top"/>
    </xf>
    <xf numFmtId="0" fontId="0" fillId="0" borderId="6" xfId="0" applyBorder="1" applyAlignment="1">
      <alignment vertical="top" wrapText="1"/>
    </xf>
    <xf numFmtId="0" fontId="0" fillId="0" borderId="0" xfId="0" applyAlignment="1">
      <alignment vertical="top"/>
    </xf>
    <xf numFmtId="0" fontId="0" fillId="0" borderId="4" xfId="0" applyBorder="1" applyAlignment="1">
      <alignment vertical="top"/>
    </xf>
    <xf numFmtId="0" fontId="1" fillId="2" borderId="3" xfId="1" applyBorder="1" applyAlignment="1">
      <alignment vertical="top"/>
    </xf>
    <xf numFmtId="0" fontId="3" fillId="4" borderId="0" xfId="3" applyBorder="1" applyAlignment="1">
      <alignment vertical="top"/>
    </xf>
    <xf numFmtId="0" fontId="2" fillId="3" borderId="8" xfId="2" applyBorder="1" applyAlignment="1">
      <alignment vertical="top"/>
    </xf>
    <xf numFmtId="0" fontId="1" fillId="2" borderId="0" xfId="1" applyBorder="1" applyAlignment="1">
      <alignment vertical="top"/>
    </xf>
    <xf numFmtId="0" fontId="2" fillId="3" borderId="4" xfId="2" applyBorder="1" applyAlignment="1">
      <alignment vertical="top"/>
    </xf>
    <xf numFmtId="0" fontId="0" fillId="6" borderId="3" xfId="0" applyFill="1" applyBorder="1" applyAlignment="1">
      <alignment horizontal="center" vertical="top"/>
    </xf>
    <xf numFmtId="0" fontId="0" fillId="6" borderId="0" xfId="0" applyFill="1" applyAlignment="1">
      <alignment horizontal="center" vertical="top"/>
    </xf>
    <xf numFmtId="0" fontId="0" fillId="6" borderId="4" xfId="0" applyFill="1" applyBorder="1" applyAlignment="1">
      <alignment horizontal="center" vertical="top"/>
    </xf>
    <xf numFmtId="0" fontId="0" fillId="6" borderId="8" xfId="0" applyFill="1" applyBorder="1" applyAlignment="1">
      <alignment horizontal="center" vertical="top"/>
    </xf>
    <xf numFmtId="0" fontId="0" fillId="6" borderId="3" xfId="0" applyFill="1" applyBorder="1" applyAlignment="1">
      <alignment vertical="top"/>
    </xf>
    <xf numFmtId="0" fontId="0" fillId="6" borderId="0" xfId="0" applyFill="1" applyAlignment="1">
      <alignment vertical="top"/>
    </xf>
    <xf numFmtId="0" fontId="2" fillId="3" borderId="0" xfId="2" applyBorder="1" applyAlignment="1">
      <alignment vertical="top"/>
    </xf>
    <xf numFmtId="0" fontId="6" fillId="0" borderId="3" xfId="0" applyFont="1" applyBorder="1" applyAlignment="1">
      <alignment vertical="top" wrapText="1"/>
    </xf>
    <xf numFmtId="0" fontId="9" fillId="5" borderId="0" xfId="0" applyFont="1" applyFill="1" applyAlignment="1">
      <alignment horizontal="center"/>
    </xf>
    <xf numFmtId="0" fontId="9" fillId="5" borderId="0" xfId="0" applyFont="1" applyFill="1" applyAlignment="1">
      <alignment horizontal="center" wrapText="1"/>
    </xf>
    <xf numFmtId="0" fontId="9" fillId="5" borderId="6" xfId="0" applyFont="1" applyFill="1" applyBorder="1" applyAlignment="1">
      <alignment horizontal="center" wrapText="1"/>
    </xf>
    <xf numFmtId="0" fontId="9" fillId="5" borderId="3" xfId="0" applyFont="1" applyFill="1" applyBorder="1" applyAlignment="1">
      <alignment horizontal="center" wrapText="1"/>
    </xf>
    <xf numFmtId="0" fontId="9" fillId="5" borderId="4" xfId="0" applyFont="1" applyFill="1" applyBorder="1" applyAlignment="1">
      <alignment horizontal="center" wrapText="1"/>
    </xf>
    <xf numFmtId="0" fontId="9" fillId="5" borderId="3" xfId="0" applyFont="1" applyFill="1" applyBorder="1" applyAlignment="1">
      <alignment horizontal="center"/>
    </xf>
    <xf numFmtId="0" fontId="9" fillId="5" borderId="4" xfId="0" applyFont="1" applyFill="1" applyBorder="1" applyAlignment="1">
      <alignment horizontal="center"/>
    </xf>
    <xf numFmtId="0" fontId="9" fillId="5" borderId="8" xfId="0" applyFont="1" applyFill="1" applyBorder="1" applyAlignment="1">
      <alignment horizontal="center"/>
    </xf>
  </cellXfs>
  <cellStyles count="4">
    <cellStyle name="Insatisfaisant" xfId="2" builtinId="27"/>
    <cellStyle name="Neutre" xfId="3" builtinId="28"/>
    <cellStyle name="Normal" xfId="0" builtinId="0"/>
    <cellStyle name="Satisfaisant" xfId="1" builtinId="26"/>
  </cellStyles>
  <dxfs count="48">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border diagonalUp="0" diagonalDown="0">
        <left/>
        <right style="thin">
          <color indexed="64"/>
        </right>
        <top/>
        <bottom/>
        <vertical/>
        <horizontal/>
      </border>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border diagonalUp="0" diagonalDown="0">
        <left style="medium">
          <color indexed="64"/>
        </left>
        <right/>
        <top/>
        <bottom/>
        <vertical/>
        <horizontal/>
      </border>
    </dxf>
    <dxf>
      <fill>
        <patternFill patternType="solid">
          <fgColor indexed="64"/>
          <bgColor theme="6" tint="0.59999389629810485"/>
        </patternFill>
      </fill>
      <alignment horizontal="center" vertical="top" textRotation="0" wrapText="0" indent="0" justifyLastLine="0" shrinkToFit="0" readingOrder="0"/>
      <border diagonalUp="0" diagonalDown="0">
        <left/>
        <right style="medium">
          <color indexed="64"/>
        </right>
        <top/>
        <bottom/>
        <vertical/>
        <horizontal/>
      </border>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border diagonalUp="0" diagonalDown="0">
        <left/>
        <right style="thin">
          <color indexed="64"/>
        </right>
        <top/>
        <bottom/>
        <vertical/>
        <horizontal/>
      </border>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border diagonalUp="0" diagonalDown="0">
        <left style="medium">
          <color indexed="64"/>
        </left>
        <right/>
        <top/>
        <bottom/>
        <vertical/>
        <horizontal/>
      </border>
    </dxf>
    <dxf>
      <fill>
        <patternFill patternType="solid">
          <fgColor indexed="64"/>
          <bgColor theme="6" tint="0.59999389629810485"/>
        </patternFill>
      </fill>
      <alignment horizontal="center" vertical="top" textRotation="0" wrapText="0" indent="0" justifyLastLine="0" shrinkToFit="0" readingOrder="0"/>
      <border diagonalUp="0" diagonalDown="0">
        <left/>
        <right style="medium">
          <color indexed="64"/>
        </right>
        <top/>
        <bottom/>
        <vertical/>
        <horizontal/>
      </border>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border diagonalUp="0" diagonalDown="0">
        <left/>
        <right style="thin">
          <color indexed="64"/>
        </right>
        <top/>
        <bottom/>
        <vertical/>
        <horizontal/>
      </border>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border diagonalUp="0" diagonalDown="0">
        <left style="medium">
          <color indexed="64"/>
        </left>
        <right/>
        <top/>
        <bottom/>
        <vertical/>
        <horizontal/>
      </border>
    </dxf>
    <dxf>
      <fill>
        <patternFill patternType="solid">
          <fgColor indexed="64"/>
          <bgColor theme="6" tint="0.59999389629810485"/>
        </patternFill>
      </fill>
      <alignment horizontal="center" vertical="top" textRotation="0" wrapText="0" indent="0" justifyLastLine="0" shrinkToFit="0" readingOrder="0"/>
      <border diagonalUp="0" diagonalDown="0">
        <left/>
        <right style="medium">
          <color indexed="64"/>
        </right>
        <top/>
        <bottom/>
        <vertical/>
        <horizontal/>
      </border>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center" vertical="top" textRotation="0" wrapText="0" indent="0" justifyLastLine="0" shrinkToFit="0" readingOrder="0"/>
    </dxf>
    <dxf>
      <fill>
        <patternFill patternType="solid">
          <fgColor indexed="64"/>
          <bgColor theme="6" tint="0.59999389629810485"/>
        </patternFill>
      </fill>
      <alignment horizontal="general" vertical="top" textRotation="0" wrapText="0" indent="0" justifyLastLine="0" shrinkToFit="0" readingOrder="0"/>
    </dxf>
    <dxf>
      <fill>
        <patternFill patternType="solid">
          <fgColor indexed="64"/>
          <bgColor theme="6" tint="0.59999389629810485"/>
        </patternFill>
      </fill>
      <alignment horizontal="general" vertical="top" textRotation="0" wrapText="0" indent="0" justifyLastLine="0" shrinkToFit="0" readingOrder="0"/>
      <border diagonalUp="0" diagonalDown="0">
        <left style="medium">
          <color indexed="64"/>
        </left>
        <right/>
        <top/>
        <bottom/>
        <vertical/>
        <horizontal/>
      </border>
    </dxf>
    <dxf>
      <alignment horizontal="general" vertical="top" textRotation="0" wrapText="1" indent="0" justifyLastLine="0" shrinkToFit="0" readingOrder="0"/>
      <border diagonalUp="0" diagonalDown="0">
        <left/>
        <right style="medium">
          <color indexed="64"/>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medium">
          <color indexed="64"/>
        </left>
        <right/>
        <top/>
        <bottom/>
        <vertical/>
        <horizontal/>
      </border>
    </dxf>
    <dxf>
      <alignment horizontal="general" vertical="top" textRotation="0" wrapText="1" indent="0" justifyLastLine="0" shrinkToFit="0" readingOrder="0"/>
      <border diagonalUp="0" diagonalDown="0">
        <left style="medium">
          <color indexed="64"/>
        </left>
        <right style="medium">
          <color indexed="64"/>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border outline="0">
        <left style="medium">
          <color indexed="64"/>
        </left>
        <right style="medium">
          <color indexed="64"/>
        </right>
        <top style="medium">
          <color indexed="64"/>
        </top>
        <bottom style="medium">
          <color indexed="64"/>
        </bottom>
      </border>
    </dxf>
    <dxf>
      <fill>
        <patternFill patternType="solid">
          <fgColor indexed="64"/>
          <bgColor theme="6" tint="0.59999389629810485"/>
        </patternFill>
      </fill>
      <alignment horizontal="center" vertical="top"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solid">
          <fgColor indexed="64"/>
          <bgColor theme="4" tint="0.3999755851924192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A73AAF-108A-4DC1-82DB-359D717DDFC5}" name="Tableau2" displayName="Tableau2" ref="A1:AT37" totalsRowShown="0" headerRowDxfId="47" dataDxfId="46" tableBorderDxfId="45">
  <autoFilter ref="A1:AT37" xr:uid="{6DA73AAF-108A-4DC1-82DB-359D717DDFC5}"/>
  <tableColumns count="46">
    <tableColumn id="1" xr3:uid="{0A964E16-1406-4116-A523-8042E1EC3A56}" name="Question #" dataDxfId="44"/>
    <tableColumn id="2" xr3:uid="{74108DB1-7F6E-48CD-986A-CAEBA76FC7AC}" name="Scale" dataDxfId="43"/>
    <tableColumn id="3" xr3:uid="{E145D36B-1FF7-4FBB-A123-69B3BDB54813}" name="Question" dataDxfId="42"/>
    <tableColumn id="4" xr3:uid="{6A7AB1D8-35B9-4F80-B5CD-7BE90B4E6452}" name="Original question in French" dataDxfId="41"/>
    <tableColumn id="5" xr3:uid="{C4E1A0DE-03FA-439B-A137-B54AFC2D7B04}" name="P1 Answer" dataDxfId="40"/>
    <tableColumn id="6" xr3:uid="{845636CD-3186-4C90-B2F9-24BB65E9FCA8}" name="P2 Answer" dataDxfId="39"/>
    <tableColumn id="7" xr3:uid="{227FC075-730B-4836-A940-BAB21DB28B20}" name="P3 Answer" dataDxfId="38"/>
    <tableColumn id="8" xr3:uid="{BB972D90-3E54-4A10-B49A-C28C9EEDB50A}" name="P4 Answer" dataDxfId="37"/>
    <tableColumn id="9" xr3:uid="{2886DFBF-67BD-447D-8297-3EA5E655293D}" name="P5 Answer" dataDxfId="36"/>
    <tableColumn id="10" xr3:uid="{CA0D6208-FEE9-4E76-A893-A4D9F8D0A1F6}" name="P6 Answer" dataDxfId="35"/>
    <tableColumn id="11" xr3:uid="{665DB131-24B6-4501-8BF7-E96DC313076E}" name="P7 Answer" dataDxfId="34"/>
    <tableColumn id="12" xr3:uid="{63FFEEB2-A9D0-43B9-B680-4A5F36F451B0}" name="P8 Answer" dataDxfId="33"/>
    <tableColumn id="13" xr3:uid="{B6AB85E6-8B8D-4954-BC1C-DC161F3DEB58}" name="P9 Answer" dataDxfId="32"/>
    <tableColumn id="14" xr3:uid="{FEFD8044-2C1B-49B3-B7D7-6D1D376B8E34}" name="P10 Answer" dataDxfId="31"/>
    <tableColumn id="15" xr3:uid="{54A55197-17EA-45B9-8D63-439CC826322B}" name="P11 Answer (man.)"/>
    <tableColumn id="16" xr3:uid="{BAD6C1A1-018B-48D3-8AC5-9D80554F3687}" name="P12 Answer (man.)" dataDxfId="30"/>
    <tableColumn id="17" xr3:uid="{AB5BE84C-58E1-428F-9A27-B3A1FF3BC53B}" name="P1 Scale Value" dataDxfId="29"/>
    <tableColumn id="18" xr3:uid="{2016852F-A839-45E3-9AE3-26D675C2ECE2}" name="P2 Scale Value" dataDxfId="28"/>
    <tableColumn id="19" xr3:uid="{C5C40DBC-9A70-4057-BD87-F759360552E5}" name="P3  Scale Value" dataDxfId="27"/>
    <tableColumn id="20" xr3:uid="{C23105E2-FDB9-41D1-8B8F-C7927DBE878F}" name="P4  Scale Value" dataDxfId="26"/>
    <tableColumn id="21" xr3:uid="{CE75240B-07B5-4F20-A99C-07903AD37ECD}" name="P5  Scale Value" dataDxfId="25"/>
    <tableColumn id="22" xr3:uid="{9724075E-3977-4DD3-AAC1-AE36BD7B3CD4}" name="P6  Scale Value" dataDxfId="24"/>
    <tableColumn id="23" xr3:uid="{110829F9-1A1E-4C15-9046-CAA5C145C6B7}" name="P7  Scale Value" dataDxfId="23"/>
    <tableColumn id="24" xr3:uid="{6134EDB2-2138-4699-89A7-12F5FFB61EE8}" name="P8  Scale Value" dataDxfId="22"/>
    <tableColumn id="25" xr3:uid="{C6AC7CF6-82FA-41F8-AC92-F30529877BE7}" name="P9  Scale Value" dataDxfId="21"/>
    <tableColumn id="26" xr3:uid="{75706EA9-4434-4FEF-9448-257AD0FA58F1}" name="P10  Scale Value" dataDxfId="20"/>
    <tableColumn id="27" xr3:uid="{17A33412-3A09-4F44-99E8-8925ABB9DD46}" name="P11  Scale Value" dataDxfId="19"/>
    <tableColumn id="28" xr3:uid="{9A39ABCF-2C3E-4345-9753-EA9CCA3448CE}" name="P12  Scale Value" dataDxfId="18"/>
    <tableColumn id="29" xr3:uid="{40B64264-895F-4F42-BF87-909BBB39E66C}" name="Tot # &gt; 3" dataDxfId="17"/>
    <tableColumn id="30" xr3:uid="{D59014F9-F35C-4442-8C0D-66064472E047}" name="Tot # = 3" dataDxfId="16"/>
    <tableColumn id="31" xr3:uid="{7914974D-2137-4FF1-B084-C803E8809570}" name="Tot # &lt; 3" dataDxfId="15"/>
    <tableColumn id="32" xr3:uid="{E11EA49E-C2D6-4021-957C-A0735B2A0346}" name="Tot % &gt; 3" dataDxfId="14"/>
    <tableColumn id="33" xr3:uid="{25BBE883-A0B9-444B-B461-62FDF50E8CA9}" name="Tot % = 3" dataDxfId="13"/>
    <tableColumn id="34" xr3:uid="{C45D0463-571B-4FB3-ACE1-EDA81FA19B13}" name="Tot % &lt; 3" dataDxfId="12"/>
    <tableColumn id="35" xr3:uid="{413BDB27-00B0-44ED-8B39-1221B76C1F38}" name="TM # &gt; 3" dataDxfId="11"/>
    <tableColumn id="36" xr3:uid="{13B5AEE2-5BD0-4177-B798-53129A15B7C9}" name="TM # = 3" dataDxfId="10"/>
    <tableColumn id="37" xr3:uid="{FAEBEA33-D76D-4833-BA7C-C4F3897C7EA7}" name="TM # &lt; 3" dataDxfId="9"/>
    <tableColumn id="38" xr3:uid="{017F07F7-8E35-4127-9E60-8D8336E51E1A}" name="TM % &gt; 3" dataDxfId="8"/>
    <tableColumn id="39" xr3:uid="{A5D8DC0D-957B-4BA4-8924-2E76F1B19159}" name="TM % = 3" dataDxfId="7"/>
    <tableColumn id="40" xr3:uid="{DFBA6FC1-4B4C-4E1C-8C42-7DC7D52AA2BF}" name="TM % &lt; 3" dataDxfId="6"/>
    <tableColumn id="41" xr3:uid="{61C81E51-9FEF-402A-970E-A6A323290EEA}" name="Man. # &gt; 3" dataDxfId="5"/>
    <tableColumn id="42" xr3:uid="{AA610358-4A47-460E-BFB3-BB4D26C208E7}" name="Man. # = 3" dataDxfId="4"/>
    <tableColumn id="43" xr3:uid="{12910EDE-8EB0-4FA2-B336-DAA80FC0D5CB}" name="Man. # &lt; 3" dataDxfId="3"/>
    <tableColumn id="44" xr3:uid="{8B39A066-353D-4821-A67C-4CB52CBCA8A3}" name="Man. % &gt; 3" dataDxfId="2"/>
    <tableColumn id="45" xr3:uid="{060520F0-4D3A-449F-B8AF-A9142382787F}" name="Man. % = 3" dataDxfId="1"/>
    <tableColumn id="46" xr3:uid="{3CF82898-E805-4904-9A1C-1D9158CD10A9}" name="Man. % &lt; 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7"/>
  <sheetViews>
    <sheetView tabSelected="1" workbookViewId="0">
      <pane xSplit="3" ySplit="1" topLeftCell="D2" activePane="bottomRight" state="frozen"/>
      <selection pane="topRight" activeCell="D1" sqref="D1"/>
      <selection pane="bottomLeft" activeCell="A2" sqref="A2"/>
      <selection pane="bottomRight" activeCell="A2" sqref="A2"/>
    </sheetView>
  </sheetViews>
  <sheetFormatPr baseColWidth="10" defaultColWidth="9.140625" defaultRowHeight="15" x14ac:dyDescent="0.25"/>
  <cols>
    <col min="1" max="1" width="12.7109375" customWidth="1"/>
    <col min="2" max="2" width="13" style="1" customWidth="1"/>
    <col min="3" max="4" width="60.140625" style="1" customWidth="1"/>
    <col min="5" max="5" width="20.42578125" style="1" bestFit="1" customWidth="1"/>
    <col min="6" max="6" width="20.140625" style="1" bestFit="1" customWidth="1"/>
    <col min="7" max="7" width="20.7109375" style="1" customWidth="1"/>
    <col min="8" max="8" width="19.85546875" style="1" bestFit="1" customWidth="1"/>
    <col min="9" max="10" width="20.42578125" style="1" bestFit="1" customWidth="1"/>
    <col min="11" max="11" width="20.28515625" style="1" bestFit="1" customWidth="1"/>
    <col min="12" max="12" width="20.7109375" style="1" customWidth="1"/>
    <col min="13" max="14" width="20.42578125" style="1" bestFit="1" customWidth="1"/>
    <col min="15" max="16" width="22.28515625" style="1" bestFit="1" customWidth="1"/>
    <col min="17" max="18" width="18.28515625" bestFit="1" customWidth="1"/>
    <col min="19" max="25" width="18.7109375" bestFit="1" customWidth="1"/>
    <col min="26" max="28" width="19.7109375" bestFit="1" customWidth="1"/>
    <col min="29" max="31" width="12.7109375" bestFit="1" customWidth="1"/>
    <col min="32" max="34" width="13.28515625" bestFit="1" customWidth="1"/>
    <col min="35" max="37" width="12.7109375" bestFit="1" customWidth="1"/>
    <col min="38" max="40" width="13.28515625" bestFit="1" customWidth="1"/>
    <col min="41" max="43" width="14.42578125" bestFit="1" customWidth="1"/>
    <col min="44" max="46" width="15" bestFit="1" customWidth="1"/>
  </cols>
  <sheetData>
    <row r="1" spans="1:46" x14ac:dyDescent="0.25">
      <c r="A1" s="31" t="s">
        <v>0</v>
      </c>
      <c r="B1" s="32" t="s">
        <v>1</v>
      </c>
      <c r="C1" s="32" t="s">
        <v>2</v>
      </c>
      <c r="D1" s="33" t="s">
        <v>3</v>
      </c>
      <c r="E1" s="34" t="s">
        <v>4</v>
      </c>
      <c r="F1" s="32" t="s">
        <v>5</v>
      </c>
      <c r="G1" s="32" t="s">
        <v>6</v>
      </c>
      <c r="H1" s="32" t="s">
        <v>7</v>
      </c>
      <c r="I1" s="32" t="s">
        <v>8</v>
      </c>
      <c r="J1" s="32" t="s">
        <v>9</v>
      </c>
      <c r="K1" s="32" t="s">
        <v>10</v>
      </c>
      <c r="L1" s="32" t="s">
        <v>11</v>
      </c>
      <c r="M1" s="32" t="s">
        <v>12</v>
      </c>
      <c r="N1" s="32" t="s">
        <v>13</v>
      </c>
      <c r="O1" s="32" t="s">
        <v>14</v>
      </c>
      <c r="P1" s="35" t="s">
        <v>15</v>
      </c>
      <c r="Q1" s="36" t="s">
        <v>16</v>
      </c>
      <c r="R1" s="31" t="s">
        <v>17</v>
      </c>
      <c r="S1" s="31" t="s">
        <v>18</v>
      </c>
      <c r="T1" s="31" t="s">
        <v>19</v>
      </c>
      <c r="U1" s="31" t="s">
        <v>20</v>
      </c>
      <c r="V1" s="31" t="s">
        <v>21</v>
      </c>
      <c r="W1" s="31" t="s">
        <v>22</v>
      </c>
      <c r="X1" s="31" t="s">
        <v>23</v>
      </c>
      <c r="Y1" s="31" t="s">
        <v>24</v>
      </c>
      <c r="Z1" s="31" t="s">
        <v>25</v>
      </c>
      <c r="AA1" s="31" t="s">
        <v>26</v>
      </c>
      <c r="AB1" s="37" t="s">
        <v>27</v>
      </c>
      <c r="AC1" s="36" t="s">
        <v>28</v>
      </c>
      <c r="AD1" s="31" t="s">
        <v>29</v>
      </c>
      <c r="AE1" s="38" t="s">
        <v>30</v>
      </c>
      <c r="AF1" s="31" t="s">
        <v>31</v>
      </c>
      <c r="AG1" s="31" t="s">
        <v>32</v>
      </c>
      <c r="AH1" s="37" t="s">
        <v>33</v>
      </c>
      <c r="AI1" s="36" t="s">
        <v>34</v>
      </c>
      <c r="AJ1" s="31" t="s">
        <v>35</v>
      </c>
      <c r="AK1" s="38" t="s">
        <v>36</v>
      </c>
      <c r="AL1" s="31" t="s">
        <v>37</v>
      </c>
      <c r="AM1" s="31" t="s">
        <v>38</v>
      </c>
      <c r="AN1" s="37" t="s">
        <v>39</v>
      </c>
      <c r="AO1" s="36" t="s">
        <v>40</v>
      </c>
      <c r="AP1" s="31" t="s">
        <v>41</v>
      </c>
      <c r="AQ1" s="38" t="s">
        <v>42</v>
      </c>
      <c r="AR1" s="31" t="s">
        <v>43</v>
      </c>
      <c r="AS1" s="31" t="s">
        <v>44</v>
      </c>
      <c r="AT1" s="31" t="s">
        <v>45</v>
      </c>
    </row>
    <row r="2" spans="1:46" ht="30" x14ac:dyDescent="0.25">
      <c r="A2" s="16" t="s">
        <v>46</v>
      </c>
      <c r="B2" s="5" t="s">
        <v>47</v>
      </c>
      <c r="C2" s="5" t="s">
        <v>48</v>
      </c>
      <c r="D2" s="15" t="s">
        <v>49</v>
      </c>
      <c r="E2" s="4" t="s">
        <v>50</v>
      </c>
      <c r="F2" s="5" t="s">
        <v>51</v>
      </c>
      <c r="G2" s="5" t="s">
        <v>52</v>
      </c>
      <c r="H2" s="5" t="s">
        <v>50</v>
      </c>
      <c r="I2" s="5" t="s">
        <v>50</v>
      </c>
      <c r="J2" s="5" t="s">
        <v>50</v>
      </c>
      <c r="K2" s="5" t="s">
        <v>53</v>
      </c>
      <c r="L2" s="5" t="s">
        <v>53</v>
      </c>
      <c r="M2" s="5" t="s">
        <v>52</v>
      </c>
      <c r="N2" s="5" t="s">
        <v>50</v>
      </c>
      <c r="O2" s="5" t="s">
        <v>50</v>
      </c>
      <c r="P2" s="5" t="s">
        <v>50</v>
      </c>
      <c r="Q2" s="14">
        <v>5</v>
      </c>
      <c r="R2" s="16">
        <v>3</v>
      </c>
      <c r="S2" s="16">
        <v>1</v>
      </c>
      <c r="T2" s="16">
        <v>5</v>
      </c>
      <c r="U2" s="16">
        <v>5</v>
      </c>
      <c r="V2" s="16">
        <v>5</v>
      </c>
      <c r="W2" s="16">
        <v>4</v>
      </c>
      <c r="X2" s="16">
        <v>4</v>
      </c>
      <c r="Y2" s="16">
        <v>1</v>
      </c>
      <c r="Z2" s="16">
        <v>5</v>
      </c>
      <c r="AA2" s="16">
        <v>5</v>
      </c>
      <c r="AB2" s="17">
        <v>5</v>
      </c>
      <c r="AC2" s="18">
        <f>COUNTIF($Q2:$AB2,"&gt;3")</f>
        <v>9</v>
      </c>
      <c r="AD2" s="19">
        <f>COUNTIF($Q2:$AB2,"=3")</f>
        <v>1</v>
      </c>
      <c r="AE2" s="20">
        <f>COUNTIF($Q2:$AB2,"&lt;3")</f>
        <v>2</v>
      </c>
      <c r="AF2" s="21">
        <f>AC2/Config!$B$2*100</f>
        <v>75</v>
      </c>
      <c r="AG2" s="19">
        <f>AD2/Config!$B$2*100</f>
        <v>8.3333333333333321</v>
      </c>
      <c r="AH2" s="22">
        <f>AE2/Config!$B$2*100</f>
        <v>16.666666666666664</v>
      </c>
      <c r="AI2" s="18">
        <f>COUNTIF($Q2:$Z2,"&gt;3")</f>
        <v>7</v>
      </c>
      <c r="AJ2" s="19">
        <f>COUNTIF($Q2:$Z2,"=3")</f>
        <v>1</v>
      </c>
      <c r="AK2" s="20">
        <f>COUNTIF($Q2:$Z2,"&lt;3")</f>
        <v>2</v>
      </c>
      <c r="AL2" s="21">
        <f>AI2/Config!$B$6*100</f>
        <v>70</v>
      </c>
      <c r="AM2" s="19">
        <f>AJ2/Config!$B$6*100</f>
        <v>10</v>
      </c>
      <c r="AN2" s="22">
        <f>AK2/Config!$B$6*100</f>
        <v>20</v>
      </c>
      <c r="AO2" s="18">
        <f>COUNTIF($AA2:$AB2,"&gt;3")</f>
        <v>2</v>
      </c>
      <c r="AP2" s="19">
        <f>COUNTIF($AA2:$AB2,"=3")</f>
        <v>0</v>
      </c>
      <c r="AQ2" s="20">
        <f>COUNTIF($AA2:$AB2,"&lt;3")</f>
        <v>0</v>
      </c>
      <c r="AR2" s="21">
        <f>AO2/Config!$B$7*100</f>
        <v>100</v>
      </c>
      <c r="AS2" s="19">
        <f>AP2/Config!$B$7*100</f>
        <v>0</v>
      </c>
      <c r="AT2" s="29">
        <f>AQ2/Config!$B$7*100</f>
        <v>0</v>
      </c>
    </row>
    <row r="3" spans="1:46" ht="45" x14ac:dyDescent="0.25">
      <c r="A3" s="16" t="s">
        <v>54</v>
      </c>
      <c r="B3" s="5" t="s">
        <v>55</v>
      </c>
      <c r="C3" s="5" t="s">
        <v>56</v>
      </c>
      <c r="D3" s="15" t="s">
        <v>57</v>
      </c>
      <c r="E3" s="4" t="s">
        <v>58</v>
      </c>
      <c r="F3" s="5" t="s">
        <v>59</v>
      </c>
      <c r="G3" s="5" t="s">
        <v>60</v>
      </c>
      <c r="H3" s="5" t="s">
        <v>61</v>
      </c>
      <c r="I3" s="5" t="s">
        <v>61</v>
      </c>
      <c r="J3" s="5" t="s">
        <v>62</v>
      </c>
      <c r="K3" s="5" t="s">
        <v>63</v>
      </c>
      <c r="L3" s="5" t="s">
        <v>64</v>
      </c>
      <c r="M3" s="5" t="s">
        <v>60</v>
      </c>
      <c r="N3" s="5" t="s">
        <v>65</v>
      </c>
      <c r="O3" s="5" t="s">
        <v>66</v>
      </c>
      <c r="P3" s="5" t="s">
        <v>58</v>
      </c>
      <c r="Q3" s="4">
        <v>5</v>
      </c>
      <c r="R3" s="16">
        <v>2</v>
      </c>
      <c r="S3" s="5">
        <v>1</v>
      </c>
      <c r="T3" s="5">
        <v>4</v>
      </c>
      <c r="U3" s="5">
        <v>4</v>
      </c>
      <c r="V3" s="5">
        <v>5</v>
      </c>
      <c r="W3" s="5">
        <v>4</v>
      </c>
      <c r="X3" s="5">
        <v>3</v>
      </c>
      <c r="Y3" s="5">
        <v>1</v>
      </c>
      <c r="Z3" s="5">
        <v>5</v>
      </c>
      <c r="AA3" s="5">
        <v>5</v>
      </c>
      <c r="AB3" s="6">
        <v>5</v>
      </c>
      <c r="AC3" s="18">
        <f>COUNTIF($Q3:$AB3,"&gt;3")</f>
        <v>8</v>
      </c>
      <c r="AD3" s="19">
        <f>COUNTIF($Q3:$AB3,"=3")</f>
        <v>1</v>
      </c>
      <c r="AE3" s="20">
        <f>COUNTIF($Q3:$AB3,"&lt;3")</f>
        <v>3</v>
      </c>
      <c r="AF3" s="21">
        <f>AC3/Config!$B$2*100</f>
        <v>66.666666666666657</v>
      </c>
      <c r="AG3" s="19">
        <f>AD3/Config!$B$2*100</f>
        <v>8.3333333333333321</v>
      </c>
      <c r="AH3" s="22">
        <f>AE3/Config!$B$2*100</f>
        <v>25</v>
      </c>
      <c r="AI3" s="18">
        <f>COUNTIF($Q3:$Z3,"&gt;3")</f>
        <v>6</v>
      </c>
      <c r="AJ3" s="19">
        <f>COUNTIF($Q3:$Z3,"=3")</f>
        <v>1</v>
      </c>
      <c r="AK3" s="20">
        <f>COUNTIF($Q3:$Z3,"&lt;3")</f>
        <v>3</v>
      </c>
      <c r="AL3" s="21">
        <f>AI3/Config!$B$6*100</f>
        <v>60</v>
      </c>
      <c r="AM3" s="19">
        <f>AJ3/Config!$B$6*100</f>
        <v>10</v>
      </c>
      <c r="AN3" s="22">
        <f>AK3/Config!$B$6*100</f>
        <v>30</v>
      </c>
      <c r="AO3" s="18">
        <f>COUNTIF($AA3:$AB3,"&gt;3")</f>
        <v>2</v>
      </c>
      <c r="AP3" s="19">
        <f>COUNTIF($AA3:$AB3,"=3")</f>
        <v>0</v>
      </c>
      <c r="AQ3" s="20">
        <f>COUNTIF($AA3:$AB3,"&lt;3")</f>
        <v>0</v>
      </c>
      <c r="AR3" s="21">
        <f>AO3/Config!$B$7*100</f>
        <v>100</v>
      </c>
      <c r="AS3" s="19">
        <f>AP3/Config!$B$7*100</f>
        <v>0</v>
      </c>
      <c r="AT3" s="29">
        <f>AQ3/Config!$B$7*100</f>
        <v>0</v>
      </c>
    </row>
    <row r="4" spans="1:46" ht="60" x14ac:dyDescent="0.25">
      <c r="A4" s="16" t="s">
        <v>67</v>
      </c>
      <c r="B4" s="5" t="s">
        <v>68</v>
      </c>
      <c r="C4" s="5" t="s">
        <v>69</v>
      </c>
      <c r="D4" s="15" t="s">
        <v>70</v>
      </c>
      <c r="E4" s="4" t="s">
        <v>71</v>
      </c>
      <c r="F4" s="5" t="s">
        <v>72</v>
      </c>
      <c r="G4" s="5" t="s">
        <v>73</v>
      </c>
      <c r="H4" s="5" t="s">
        <v>74</v>
      </c>
      <c r="I4" s="5" t="s">
        <v>75</v>
      </c>
      <c r="J4" s="5" t="s">
        <v>76</v>
      </c>
      <c r="K4" s="7" t="s">
        <v>77</v>
      </c>
      <c r="L4" s="5" t="s">
        <v>78</v>
      </c>
      <c r="M4" s="5" t="s">
        <v>79</v>
      </c>
      <c r="N4" s="5" t="s">
        <v>80</v>
      </c>
      <c r="O4" s="5" t="s">
        <v>81</v>
      </c>
      <c r="P4" s="6" t="s">
        <v>82</v>
      </c>
      <c r="Q4" s="23" t="s">
        <v>83</v>
      </c>
      <c r="R4" s="24" t="s">
        <v>83</v>
      </c>
      <c r="S4" s="24" t="s">
        <v>83</v>
      </c>
      <c r="T4" s="24" t="s">
        <v>83</v>
      </c>
      <c r="U4" s="24" t="s">
        <v>83</v>
      </c>
      <c r="V4" s="24" t="s">
        <v>83</v>
      </c>
      <c r="W4" s="24" t="s">
        <v>83</v>
      </c>
      <c r="X4" s="24" t="s">
        <v>83</v>
      </c>
      <c r="Y4" s="24" t="s">
        <v>83</v>
      </c>
      <c r="Z4" s="24" t="s">
        <v>83</v>
      </c>
      <c r="AA4" s="24" t="s">
        <v>83</v>
      </c>
      <c r="AB4" s="25" t="s">
        <v>83</v>
      </c>
      <c r="AC4" s="23" t="s">
        <v>83</v>
      </c>
      <c r="AD4" s="24" t="s">
        <v>83</v>
      </c>
      <c r="AE4" s="26" t="s">
        <v>83</v>
      </c>
      <c r="AF4" s="24" t="s">
        <v>83</v>
      </c>
      <c r="AG4" s="24" t="s">
        <v>83</v>
      </c>
      <c r="AH4" s="25" t="s">
        <v>83</v>
      </c>
      <c r="AI4" s="23" t="s">
        <v>83</v>
      </c>
      <c r="AJ4" s="24" t="s">
        <v>83</v>
      </c>
      <c r="AK4" s="26" t="s">
        <v>83</v>
      </c>
      <c r="AL4" s="24" t="s">
        <v>83</v>
      </c>
      <c r="AM4" s="24" t="s">
        <v>83</v>
      </c>
      <c r="AN4" s="25" t="s">
        <v>83</v>
      </c>
      <c r="AO4" s="23" t="s">
        <v>83</v>
      </c>
      <c r="AP4" s="24" t="s">
        <v>83</v>
      </c>
      <c r="AQ4" s="26" t="s">
        <v>83</v>
      </c>
      <c r="AR4" s="24" t="s">
        <v>83</v>
      </c>
      <c r="AS4" s="24" t="s">
        <v>83</v>
      </c>
      <c r="AT4" s="24" t="s">
        <v>83</v>
      </c>
    </row>
    <row r="5" spans="1:46" ht="30" x14ac:dyDescent="0.25">
      <c r="A5" s="16" t="s">
        <v>84</v>
      </c>
      <c r="B5" s="5" t="s">
        <v>47</v>
      </c>
      <c r="C5" s="5" t="s">
        <v>85</v>
      </c>
      <c r="D5" s="15" t="s">
        <v>86</v>
      </c>
      <c r="E5" s="4" t="s">
        <v>51</v>
      </c>
      <c r="F5" s="5" t="s">
        <v>51</v>
      </c>
      <c r="G5" s="5" t="s">
        <v>52</v>
      </c>
      <c r="H5" s="5" t="s">
        <v>51</v>
      </c>
      <c r="I5" s="5" t="s">
        <v>87</v>
      </c>
      <c r="J5" s="5" t="s">
        <v>50</v>
      </c>
      <c r="K5" s="5" t="s">
        <v>51</v>
      </c>
      <c r="L5" s="5" t="s">
        <v>53</v>
      </c>
      <c r="M5" s="5" t="s">
        <v>52</v>
      </c>
      <c r="N5" s="5" t="s">
        <v>50</v>
      </c>
      <c r="O5" s="5" t="s">
        <v>50</v>
      </c>
      <c r="P5" s="5" t="s">
        <v>50</v>
      </c>
      <c r="Q5" s="14">
        <v>3</v>
      </c>
      <c r="R5" s="16">
        <v>3</v>
      </c>
      <c r="S5" s="16">
        <v>1</v>
      </c>
      <c r="T5" s="16">
        <v>3</v>
      </c>
      <c r="U5" s="16">
        <v>2</v>
      </c>
      <c r="V5" s="16">
        <v>5</v>
      </c>
      <c r="W5" s="16">
        <v>3</v>
      </c>
      <c r="X5" s="16">
        <v>4</v>
      </c>
      <c r="Y5" s="16">
        <v>1</v>
      </c>
      <c r="Z5" s="16">
        <v>5</v>
      </c>
      <c r="AA5" s="16">
        <v>5</v>
      </c>
      <c r="AB5" s="17">
        <v>5</v>
      </c>
      <c r="AC5" s="18">
        <f>COUNTIF($Q5:$AB5,"&gt;3")</f>
        <v>5</v>
      </c>
      <c r="AD5" s="19">
        <f>COUNTIF($Q5:$AB5,"=3")</f>
        <v>4</v>
      </c>
      <c r="AE5" s="20">
        <f>COUNTIF($Q5:$AB5,"&lt;3")</f>
        <v>3</v>
      </c>
      <c r="AF5" s="21">
        <f>AC5/Config!$B$2*100</f>
        <v>41.666666666666671</v>
      </c>
      <c r="AG5" s="19">
        <f>AD5/Config!$B$2*100</f>
        <v>33.333333333333329</v>
      </c>
      <c r="AH5" s="22">
        <f>AE5/Config!$B$2*100</f>
        <v>25</v>
      </c>
      <c r="AI5" s="18">
        <f>COUNTIF($Q5:$Z5,"&gt;3")</f>
        <v>3</v>
      </c>
      <c r="AJ5" s="19">
        <f>COUNTIF($Q5:$Z5,"=3")</f>
        <v>4</v>
      </c>
      <c r="AK5" s="20">
        <f>COUNTIF($Q5:$Z5,"&lt;3")</f>
        <v>3</v>
      </c>
      <c r="AL5" s="21">
        <f>AI5/Config!$B$6*100</f>
        <v>30</v>
      </c>
      <c r="AM5" s="19">
        <f>AJ5/Config!$B$6*100</f>
        <v>40</v>
      </c>
      <c r="AN5" s="22">
        <f>AK5/Config!$B$6*100</f>
        <v>30</v>
      </c>
      <c r="AO5" s="18">
        <f>COUNTIF($AA5:$AB5,"&gt;3")</f>
        <v>2</v>
      </c>
      <c r="AP5" s="19">
        <f>COUNTIF($AA5:$AB5,"=3")</f>
        <v>0</v>
      </c>
      <c r="AQ5" s="20">
        <f>COUNTIF($AA5:$AB5,"&lt;3")</f>
        <v>0</v>
      </c>
      <c r="AR5" s="21">
        <f>AO5/Config!$B$7*100</f>
        <v>100</v>
      </c>
      <c r="AS5" s="19">
        <f>AP5/Config!$B$7*100</f>
        <v>0</v>
      </c>
      <c r="AT5" s="29">
        <f>AQ5/Config!$B$7*100</f>
        <v>0</v>
      </c>
    </row>
    <row r="6" spans="1:46" ht="30" x14ac:dyDescent="0.25">
      <c r="A6" s="16" t="s">
        <v>88</v>
      </c>
      <c r="B6" s="5" t="s">
        <v>47</v>
      </c>
      <c r="C6" s="5" t="s">
        <v>89</v>
      </c>
      <c r="D6" s="15" t="s">
        <v>90</v>
      </c>
      <c r="E6" s="4" t="s">
        <v>52</v>
      </c>
      <c r="F6" s="5" t="s">
        <v>51</v>
      </c>
      <c r="G6" s="5" t="s">
        <v>52</v>
      </c>
      <c r="H6" s="5" t="s">
        <v>53</v>
      </c>
      <c r="I6" s="5" t="s">
        <v>87</v>
      </c>
      <c r="J6" s="5" t="s">
        <v>53</v>
      </c>
      <c r="K6" s="5" t="s">
        <v>51</v>
      </c>
      <c r="L6" s="5" t="s">
        <v>52</v>
      </c>
      <c r="M6" s="5" t="s">
        <v>52</v>
      </c>
      <c r="N6" s="5" t="s">
        <v>51</v>
      </c>
      <c r="O6" s="5" t="s">
        <v>87</v>
      </c>
      <c r="P6" s="5" t="s">
        <v>50</v>
      </c>
      <c r="Q6" s="14">
        <v>1</v>
      </c>
      <c r="R6" s="16">
        <v>3</v>
      </c>
      <c r="S6" s="16">
        <v>1</v>
      </c>
      <c r="T6" s="16">
        <v>4</v>
      </c>
      <c r="U6" s="16">
        <v>2</v>
      </c>
      <c r="V6" s="16">
        <v>4</v>
      </c>
      <c r="W6" s="16">
        <v>3</v>
      </c>
      <c r="X6" s="16">
        <v>1</v>
      </c>
      <c r="Y6" s="16">
        <v>1</v>
      </c>
      <c r="Z6" s="16">
        <v>3</v>
      </c>
      <c r="AA6" s="16">
        <v>2</v>
      </c>
      <c r="AB6" s="17">
        <v>5</v>
      </c>
      <c r="AC6" s="18">
        <f t="shared" ref="AC6:AC31" si="0">COUNTIF($Q6:$AB6,"&gt;3")</f>
        <v>3</v>
      </c>
      <c r="AD6" s="19">
        <f t="shared" ref="AD6:AD31" si="1">COUNTIF($Q6:$AB6,"=3")</f>
        <v>3</v>
      </c>
      <c r="AE6" s="20">
        <f t="shared" ref="AE6:AE31" si="2">COUNTIF($Q6:$AB6,"&lt;3")</f>
        <v>6</v>
      </c>
      <c r="AF6" s="21">
        <f>AC6/Config!$B$2*100</f>
        <v>25</v>
      </c>
      <c r="AG6" s="19">
        <f>AD6/Config!$B$2*100</f>
        <v>25</v>
      </c>
      <c r="AH6" s="22">
        <f>AE6/Config!$B$2*100</f>
        <v>50</v>
      </c>
      <c r="AI6" s="18">
        <f t="shared" ref="AI6:AI31" si="3">COUNTIF($Q6:$Z6,"&gt;3")</f>
        <v>2</v>
      </c>
      <c r="AJ6" s="19">
        <f t="shared" ref="AJ6:AJ31" si="4">COUNTIF($Q6:$Z6,"=3")</f>
        <v>3</v>
      </c>
      <c r="AK6" s="20">
        <f t="shared" ref="AK6:AK31" si="5">COUNTIF($Q6:$Z6,"&lt;3")</f>
        <v>5</v>
      </c>
      <c r="AL6" s="21">
        <f>AI6/Config!$B$6*100</f>
        <v>20</v>
      </c>
      <c r="AM6" s="19">
        <f>AJ6/Config!$B$6*100</f>
        <v>30</v>
      </c>
      <c r="AN6" s="22">
        <f>AK6/Config!$B$6*100</f>
        <v>50</v>
      </c>
      <c r="AO6" s="18">
        <f t="shared" ref="AO6:AO31" si="6">COUNTIF($AA6:$AB6,"&gt;3")</f>
        <v>1</v>
      </c>
      <c r="AP6" s="19">
        <f t="shared" ref="AP6:AP31" si="7">COUNTIF($AA6:$AB6,"=3")</f>
        <v>0</v>
      </c>
      <c r="AQ6" s="20">
        <f t="shared" ref="AQ6:AQ31" si="8">COUNTIF($AA6:$AB6,"&lt;3")</f>
        <v>1</v>
      </c>
      <c r="AR6" s="21">
        <f>AO6/Config!$B$7*100</f>
        <v>50</v>
      </c>
      <c r="AS6" s="19">
        <f>AP6/Config!$B$7*100</f>
        <v>0</v>
      </c>
      <c r="AT6" s="29">
        <f>AQ6/Config!$B$7*100</f>
        <v>50</v>
      </c>
    </row>
    <row r="7" spans="1:46" ht="30" x14ac:dyDescent="0.25">
      <c r="A7" s="16" t="s">
        <v>91</v>
      </c>
      <c r="B7" s="5" t="s">
        <v>92</v>
      </c>
      <c r="C7" s="5" t="s">
        <v>93</v>
      </c>
      <c r="D7" s="15" t="s">
        <v>94</v>
      </c>
      <c r="E7" s="4" t="s">
        <v>95</v>
      </c>
      <c r="F7" s="5" t="s">
        <v>95</v>
      </c>
      <c r="G7" s="5" t="s">
        <v>95</v>
      </c>
      <c r="H7" s="5" t="s">
        <v>96</v>
      </c>
      <c r="I7" s="5" t="s">
        <v>96</v>
      </c>
      <c r="J7" s="5" t="s">
        <v>96</v>
      </c>
      <c r="K7" s="5" t="s">
        <v>95</v>
      </c>
      <c r="L7" s="5" t="s">
        <v>95</v>
      </c>
      <c r="M7" s="5" t="s">
        <v>96</v>
      </c>
      <c r="N7" s="5" t="s">
        <v>96</v>
      </c>
      <c r="O7" s="5" t="s">
        <v>96</v>
      </c>
      <c r="P7" s="5" t="s">
        <v>95</v>
      </c>
      <c r="Q7" s="14">
        <v>4</v>
      </c>
      <c r="R7" s="16">
        <v>4</v>
      </c>
      <c r="S7" s="16">
        <v>4</v>
      </c>
      <c r="T7" s="16">
        <v>5</v>
      </c>
      <c r="U7" s="16">
        <v>5</v>
      </c>
      <c r="V7" s="16">
        <v>5</v>
      </c>
      <c r="W7" s="16">
        <v>4</v>
      </c>
      <c r="X7" s="16">
        <v>4</v>
      </c>
      <c r="Y7" s="16">
        <v>5</v>
      </c>
      <c r="Z7" s="16">
        <v>5</v>
      </c>
      <c r="AA7" s="16">
        <v>5</v>
      </c>
      <c r="AB7" s="17">
        <v>4</v>
      </c>
      <c r="AC7" s="18">
        <f t="shared" si="0"/>
        <v>12</v>
      </c>
      <c r="AD7" s="19">
        <f t="shared" si="1"/>
        <v>0</v>
      </c>
      <c r="AE7" s="20">
        <f t="shared" si="2"/>
        <v>0</v>
      </c>
      <c r="AF7" s="21">
        <f>AC7/Config!$B$2*100</f>
        <v>100</v>
      </c>
      <c r="AG7" s="19">
        <f>AD7/Config!$B$2*100</f>
        <v>0</v>
      </c>
      <c r="AH7" s="22">
        <f>AE7/Config!$B$2*100</f>
        <v>0</v>
      </c>
      <c r="AI7" s="18">
        <f t="shared" si="3"/>
        <v>10</v>
      </c>
      <c r="AJ7" s="19">
        <f t="shared" si="4"/>
        <v>0</v>
      </c>
      <c r="AK7" s="20">
        <f t="shared" si="5"/>
        <v>0</v>
      </c>
      <c r="AL7" s="21">
        <f>AI7/Config!$B$6*100</f>
        <v>100</v>
      </c>
      <c r="AM7" s="19">
        <f>AJ7/Config!$B$6*100</f>
        <v>0</v>
      </c>
      <c r="AN7" s="22">
        <f>AK7/Config!$B$6*100</f>
        <v>0</v>
      </c>
      <c r="AO7" s="18">
        <f t="shared" si="6"/>
        <v>2</v>
      </c>
      <c r="AP7" s="19">
        <f t="shared" si="7"/>
        <v>0</v>
      </c>
      <c r="AQ7" s="20">
        <f t="shared" si="8"/>
        <v>0</v>
      </c>
      <c r="AR7" s="21">
        <f>AO7/Config!$B$7*100</f>
        <v>100</v>
      </c>
      <c r="AS7" s="19">
        <f>AP7/Config!$B$7*100</f>
        <v>0</v>
      </c>
      <c r="AT7" s="29">
        <f>AQ7/Config!$B$7*100</f>
        <v>0</v>
      </c>
    </row>
    <row r="8" spans="1:46" ht="30" x14ac:dyDescent="0.25">
      <c r="A8" s="16" t="s">
        <v>97</v>
      </c>
      <c r="B8" s="5" t="s">
        <v>98</v>
      </c>
      <c r="C8" s="5" t="s">
        <v>99</v>
      </c>
      <c r="D8" s="15" t="s">
        <v>100</v>
      </c>
      <c r="E8" s="4" t="s">
        <v>101</v>
      </c>
      <c r="F8" s="5" t="s">
        <v>101</v>
      </c>
      <c r="G8" s="5" t="s">
        <v>102</v>
      </c>
      <c r="H8" s="5" t="s">
        <v>101</v>
      </c>
      <c r="I8" s="5" t="s">
        <v>102</v>
      </c>
      <c r="J8" s="5" t="s">
        <v>102</v>
      </c>
      <c r="K8" s="5" t="s">
        <v>101</v>
      </c>
      <c r="L8" s="5" t="s">
        <v>101</v>
      </c>
      <c r="M8" s="5" t="s">
        <v>103</v>
      </c>
      <c r="N8" s="5" t="s">
        <v>101</v>
      </c>
      <c r="O8" s="5" t="s">
        <v>102</v>
      </c>
      <c r="P8" s="5" t="s">
        <v>101</v>
      </c>
      <c r="Q8" s="14">
        <v>5</v>
      </c>
      <c r="R8" s="16">
        <v>5</v>
      </c>
      <c r="S8" s="16">
        <v>4</v>
      </c>
      <c r="T8" s="16">
        <v>5</v>
      </c>
      <c r="U8" s="16">
        <v>4</v>
      </c>
      <c r="V8" s="16">
        <v>4</v>
      </c>
      <c r="W8" s="16">
        <v>5</v>
      </c>
      <c r="X8" s="16">
        <v>5</v>
      </c>
      <c r="Y8" s="16">
        <v>3</v>
      </c>
      <c r="Z8" s="16">
        <v>5</v>
      </c>
      <c r="AA8" s="16">
        <v>4</v>
      </c>
      <c r="AB8" s="17">
        <v>5</v>
      </c>
      <c r="AC8" s="18">
        <f t="shared" si="0"/>
        <v>11</v>
      </c>
      <c r="AD8" s="19">
        <f t="shared" si="1"/>
        <v>1</v>
      </c>
      <c r="AE8" s="20">
        <f t="shared" si="2"/>
        <v>0</v>
      </c>
      <c r="AF8" s="21">
        <f>AC8/Config!$B$2*100</f>
        <v>91.666666666666657</v>
      </c>
      <c r="AG8" s="19">
        <f>AD8/Config!$B$2*100</f>
        <v>8.3333333333333321</v>
      </c>
      <c r="AH8" s="22">
        <f>AE8/Config!$B$2*100</f>
        <v>0</v>
      </c>
      <c r="AI8" s="18">
        <f t="shared" si="3"/>
        <v>9</v>
      </c>
      <c r="AJ8" s="19">
        <f t="shared" si="4"/>
        <v>1</v>
      </c>
      <c r="AK8" s="20">
        <f t="shared" si="5"/>
        <v>0</v>
      </c>
      <c r="AL8" s="21">
        <f>AI8/Config!$B$6*100</f>
        <v>90</v>
      </c>
      <c r="AM8" s="19">
        <f>AJ8/Config!$B$6*100</f>
        <v>10</v>
      </c>
      <c r="AN8" s="22">
        <f>AK8/Config!$B$6*100</f>
        <v>0</v>
      </c>
      <c r="AO8" s="18">
        <f t="shared" si="6"/>
        <v>2</v>
      </c>
      <c r="AP8" s="19">
        <f t="shared" si="7"/>
        <v>0</v>
      </c>
      <c r="AQ8" s="20">
        <f t="shared" si="8"/>
        <v>0</v>
      </c>
      <c r="AR8" s="21">
        <f>AO8/Config!$B$7*100</f>
        <v>100</v>
      </c>
      <c r="AS8" s="19">
        <f>AP8/Config!$B$7*100</f>
        <v>0</v>
      </c>
      <c r="AT8" s="29">
        <f>AQ8/Config!$B$7*100</f>
        <v>0</v>
      </c>
    </row>
    <row r="9" spans="1:46" ht="30" x14ac:dyDescent="0.25">
      <c r="A9" s="16" t="s">
        <v>104</v>
      </c>
      <c r="B9" s="5" t="s">
        <v>98</v>
      </c>
      <c r="C9" s="5" t="s">
        <v>105</v>
      </c>
      <c r="D9" s="15" t="s">
        <v>106</v>
      </c>
      <c r="E9" s="4" t="s">
        <v>101</v>
      </c>
      <c r="F9" s="5" t="s">
        <v>102</v>
      </c>
      <c r="G9" s="5" t="s">
        <v>103</v>
      </c>
      <c r="H9" s="5" t="s">
        <v>101</v>
      </c>
      <c r="I9" s="5" t="s">
        <v>102</v>
      </c>
      <c r="J9" s="5" t="s">
        <v>102</v>
      </c>
      <c r="K9" s="5" t="s">
        <v>102</v>
      </c>
      <c r="L9" s="5" t="s">
        <v>101</v>
      </c>
      <c r="M9" s="5" t="s">
        <v>103</v>
      </c>
      <c r="N9" s="5" t="s">
        <v>101</v>
      </c>
      <c r="O9" s="5" t="s">
        <v>102</v>
      </c>
      <c r="P9" s="5" t="s">
        <v>101</v>
      </c>
      <c r="Q9" s="14">
        <v>5</v>
      </c>
      <c r="R9" s="16">
        <v>4</v>
      </c>
      <c r="S9" s="16">
        <v>3</v>
      </c>
      <c r="T9" s="16">
        <v>5</v>
      </c>
      <c r="U9" s="16">
        <v>4</v>
      </c>
      <c r="V9" s="16">
        <v>4</v>
      </c>
      <c r="W9" s="16">
        <v>4</v>
      </c>
      <c r="X9" s="16">
        <v>5</v>
      </c>
      <c r="Y9" s="16">
        <v>3</v>
      </c>
      <c r="Z9" s="16">
        <v>5</v>
      </c>
      <c r="AA9" s="16">
        <v>4</v>
      </c>
      <c r="AB9" s="17">
        <v>5</v>
      </c>
      <c r="AC9" s="18">
        <f t="shared" si="0"/>
        <v>10</v>
      </c>
      <c r="AD9" s="19">
        <f t="shared" si="1"/>
        <v>2</v>
      </c>
      <c r="AE9" s="20">
        <f t="shared" si="2"/>
        <v>0</v>
      </c>
      <c r="AF9" s="21">
        <f>AC9/Config!$B$2*100</f>
        <v>83.333333333333343</v>
      </c>
      <c r="AG9" s="19">
        <f>AD9/Config!$B$2*100</f>
        <v>16.666666666666664</v>
      </c>
      <c r="AH9" s="22">
        <f>AE9/Config!$B$2*100</f>
        <v>0</v>
      </c>
      <c r="AI9" s="18">
        <f t="shared" si="3"/>
        <v>8</v>
      </c>
      <c r="AJ9" s="19">
        <f t="shared" si="4"/>
        <v>2</v>
      </c>
      <c r="AK9" s="20">
        <f t="shared" si="5"/>
        <v>0</v>
      </c>
      <c r="AL9" s="21">
        <f>AI9/Config!$B$6*100</f>
        <v>80</v>
      </c>
      <c r="AM9" s="19">
        <f>AJ9/Config!$B$6*100</f>
        <v>20</v>
      </c>
      <c r="AN9" s="22">
        <f>AK9/Config!$B$6*100</f>
        <v>0</v>
      </c>
      <c r="AO9" s="18">
        <f t="shared" si="6"/>
        <v>2</v>
      </c>
      <c r="AP9" s="19">
        <f t="shared" si="7"/>
        <v>0</v>
      </c>
      <c r="AQ9" s="20">
        <f t="shared" si="8"/>
        <v>0</v>
      </c>
      <c r="AR9" s="21">
        <f>AO9/Config!$B$7*100</f>
        <v>100</v>
      </c>
      <c r="AS9" s="19">
        <f>AP9/Config!$B$7*100</f>
        <v>0</v>
      </c>
      <c r="AT9" s="29">
        <f>AQ9/Config!$B$7*100</f>
        <v>0</v>
      </c>
    </row>
    <row r="10" spans="1:46" x14ac:dyDescent="0.25">
      <c r="A10" s="16" t="s">
        <v>107</v>
      </c>
      <c r="B10" s="5" t="s">
        <v>108</v>
      </c>
      <c r="C10" s="5" t="s">
        <v>109</v>
      </c>
      <c r="D10" s="15" t="s">
        <v>110</v>
      </c>
      <c r="E10" s="4" t="s">
        <v>111</v>
      </c>
      <c r="F10" s="5" t="s">
        <v>112</v>
      </c>
      <c r="G10" s="5" t="s">
        <v>112</v>
      </c>
      <c r="H10" s="5" t="s">
        <v>111</v>
      </c>
      <c r="I10" s="5" t="s">
        <v>111</v>
      </c>
      <c r="J10" s="5" t="s">
        <v>111</v>
      </c>
      <c r="K10" s="5" t="s">
        <v>112</v>
      </c>
      <c r="L10" s="5" t="s">
        <v>112</v>
      </c>
      <c r="M10" s="5" t="s">
        <v>113</v>
      </c>
      <c r="N10" s="5" t="s">
        <v>112</v>
      </c>
      <c r="O10" s="5" t="s">
        <v>113</v>
      </c>
      <c r="P10" s="5" t="s">
        <v>112</v>
      </c>
      <c r="Q10" s="14">
        <v>5</v>
      </c>
      <c r="R10" s="16">
        <v>4</v>
      </c>
      <c r="S10" s="16">
        <v>4</v>
      </c>
      <c r="T10" s="16">
        <v>5</v>
      </c>
      <c r="U10" s="16">
        <v>5</v>
      </c>
      <c r="V10" s="16">
        <v>5</v>
      </c>
      <c r="W10" s="16">
        <v>4</v>
      </c>
      <c r="X10" s="16">
        <v>4</v>
      </c>
      <c r="Y10" s="16">
        <v>3</v>
      </c>
      <c r="Z10" s="16">
        <v>4</v>
      </c>
      <c r="AA10" s="16">
        <v>3</v>
      </c>
      <c r="AB10" s="17">
        <v>4</v>
      </c>
      <c r="AC10" s="18">
        <f t="shared" si="0"/>
        <v>10</v>
      </c>
      <c r="AD10" s="19">
        <f t="shared" si="1"/>
        <v>2</v>
      </c>
      <c r="AE10" s="20">
        <f t="shared" si="2"/>
        <v>0</v>
      </c>
      <c r="AF10" s="21">
        <f>AC10/Config!$B$2*100</f>
        <v>83.333333333333343</v>
      </c>
      <c r="AG10" s="19">
        <f>AD10/Config!$B$2*100</f>
        <v>16.666666666666664</v>
      </c>
      <c r="AH10" s="22">
        <f>AE10/Config!$B$2*100</f>
        <v>0</v>
      </c>
      <c r="AI10" s="18">
        <f t="shared" si="3"/>
        <v>9</v>
      </c>
      <c r="AJ10" s="19">
        <f t="shared" si="4"/>
        <v>1</v>
      </c>
      <c r="AK10" s="20">
        <f t="shared" si="5"/>
        <v>0</v>
      </c>
      <c r="AL10" s="21">
        <f>AI10/Config!$B$6*100</f>
        <v>90</v>
      </c>
      <c r="AM10" s="19">
        <f>AJ10/Config!$B$6*100</f>
        <v>10</v>
      </c>
      <c r="AN10" s="22">
        <f>AK10/Config!$B$6*100</f>
        <v>0</v>
      </c>
      <c r="AO10" s="18">
        <f t="shared" si="6"/>
        <v>1</v>
      </c>
      <c r="AP10" s="19">
        <f t="shared" si="7"/>
        <v>1</v>
      </c>
      <c r="AQ10" s="20">
        <f t="shared" si="8"/>
        <v>0</v>
      </c>
      <c r="AR10" s="21">
        <f>AO10/Config!$B$7*100</f>
        <v>50</v>
      </c>
      <c r="AS10" s="19">
        <f>AP10/Config!$B$7*100</f>
        <v>50</v>
      </c>
      <c r="AT10" s="29">
        <f>AQ10/Config!$B$7*100</f>
        <v>0</v>
      </c>
    </row>
    <row r="11" spans="1:46" ht="45" x14ac:dyDescent="0.25">
      <c r="A11" s="16" t="s">
        <v>114</v>
      </c>
      <c r="B11" s="5" t="s">
        <v>98</v>
      </c>
      <c r="C11" s="5" t="s">
        <v>115</v>
      </c>
      <c r="D11" s="15" t="s">
        <v>116</v>
      </c>
      <c r="E11" s="4" t="s">
        <v>101</v>
      </c>
      <c r="F11" s="5" t="s">
        <v>102</v>
      </c>
      <c r="G11" s="5" t="s">
        <v>103</v>
      </c>
      <c r="H11" s="5" t="s">
        <v>103</v>
      </c>
      <c r="I11" s="5" t="s">
        <v>102</v>
      </c>
      <c r="J11" s="5" t="s">
        <v>101</v>
      </c>
      <c r="K11" s="5" t="s">
        <v>101</v>
      </c>
      <c r="L11" s="5" t="s">
        <v>101</v>
      </c>
      <c r="M11" s="5" t="s">
        <v>117</v>
      </c>
      <c r="N11" s="5" t="s">
        <v>101</v>
      </c>
      <c r="O11" s="5" t="s">
        <v>102</v>
      </c>
      <c r="P11" s="5" t="s">
        <v>103</v>
      </c>
      <c r="Q11" s="14">
        <v>5</v>
      </c>
      <c r="R11" s="16">
        <v>4</v>
      </c>
      <c r="S11" s="16">
        <v>3</v>
      </c>
      <c r="T11" s="16">
        <v>3</v>
      </c>
      <c r="U11" s="16">
        <v>4</v>
      </c>
      <c r="V11" s="16">
        <v>5</v>
      </c>
      <c r="W11" s="16">
        <v>5</v>
      </c>
      <c r="X11" s="16">
        <v>5</v>
      </c>
      <c r="Y11" s="16">
        <v>2</v>
      </c>
      <c r="Z11" s="16">
        <v>5</v>
      </c>
      <c r="AA11" s="16">
        <v>4</v>
      </c>
      <c r="AB11" s="17">
        <v>3</v>
      </c>
      <c r="AC11" s="18">
        <f t="shared" si="0"/>
        <v>8</v>
      </c>
      <c r="AD11" s="19">
        <f t="shared" si="1"/>
        <v>3</v>
      </c>
      <c r="AE11" s="20">
        <f t="shared" si="2"/>
        <v>1</v>
      </c>
      <c r="AF11" s="21">
        <f>AC11/Config!$B$2*100</f>
        <v>66.666666666666657</v>
      </c>
      <c r="AG11" s="19">
        <f>AD11/Config!$B$2*100</f>
        <v>25</v>
      </c>
      <c r="AH11" s="22">
        <f>AE11/Config!$B$2*100</f>
        <v>8.3333333333333321</v>
      </c>
      <c r="AI11" s="18">
        <f t="shared" si="3"/>
        <v>7</v>
      </c>
      <c r="AJ11" s="19">
        <f t="shared" si="4"/>
        <v>2</v>
      </c>
      <c r="AK11" s="20">
        <f t="shared" si="5"/>
        <v>1</v>
      </c>
      <c r="AL11" s="21">
        <f>AI11/Config!$B$6*100</f>
        <v>70</v>
      </c>
      <c r="AM11" s="19">
        <f>AJ11/Config!$B$6*100</f>
        <v>20</v>
      </c>
      <c r="AN11" s="22">
        <f>AK11/Config!$B$6*100</f>
        <v>10</v>
      </c>
      <c r="AO11" s="18">
        <f t="shared" si="6"/>
        <v>1</v>
      </c>
      <c r="AP11" s="19">
        <f t="shared" si="7"/>
        <v>1</v>
      </c>
      <c r="AQ11" s="20">
        <f t="shared" si="8"/>
        <v>0</v>
      </c>
      <c r="AR11" s="21">
        <f>AO11/Config!$B$7*100</f>
        <v>50</v>
      </c>
      <c r="AS11" s="19">
        <f>AP11/Config!$B$7*100</f>
        <v>50</v>
      </c>
      <c r="AT11" s="29">
        <f>AQ11/Config!$B$7*100</f>
        <v>0</v>
      </c>
    </row>
    <row r="12" spans="1:46" ht="30" x14ac:dyDescent="0.25">
      <c r="A12" s="16" t="s">
        <v>118</v>
      </c>
      <c r="B12" s="5" t="s">
        <v>98</v>
      </c>
      <c r="C12" s="5" t="s">
        <v>119</v>
      </c>
      <c r="D12" s="15" t="s">
        <v>120</v>
      </c>
      <c r="E12" s="4" t="s">
        <v>101</v>
      </c>
      <c r="F12" s="5" t="s">
        <v>102</v>
      </c>
      <c r="G12" s="5" t="s">
        <v>102</v>
      </c>
      <c r="H12" s="5" t="s">
        <v>101</v>
      </c>
      <c r="I12" s="5" t="s">
        <v>101</v>
      </c>
      <c r="J12" s="5" t="s">
        <v>102</v>
      </c>
      <c r="K12" s="5" t="s">
        <v>101</v>
      </c>
      <c r="L12" s="5" t="s">
        <v>101</v>
      </c>
      <c r="M12" s="5" t="s">
        <v>102</v>
      </c>
      <c r="N12" s="5" t="s">
        <v>101</v>
      </c>
      <c r="O12" s="5" t="s">
        <v>101</v>
      </c>
      <c r="P12" s="5" t="s">
        <v>103</v>
      </c>
      <c r="Q12" s="14">
        <v>5</v>
      </c>
      <c r="R12" s="16">
        <v>4</v>
      </c>
      <c r="S12" s="16">
        <v>4</v>
      </c>
      <c r="T12" s="16">
        <v>5</v>
      </c>
      <c r="U12" s="16">
        <v>5</v>
      </c>
      <c r="V12" s="16">
        <v>4</v>
      </c>
      <c r="W12" s="16">
        <v>5</v>
      </c>
      <c r="X12" s="16">
        <v>5</v>
      </c>
      <c r="Y12" s="16">
        <v>4</v>
      </c>
      <c r="Z12" s="16">
        <v>5</v>
      </c>
      <c r="AA12" s="16">
        <v>5</v>
      </c>
      <c r="AB12" s="17">
        <v>3</v>
      </c>
      <c r="AC12" s="18">
        <f t="shared" si="0"/>
        <v>11</v>
      </c>
      <c r="AD12" s="19">
        <f t="shared" si="1"/>
        <v>1</v>
      </c>
      <c r="AE12" s="20">
        <f t="shared" si="2"/>
        <v>0</v>
      </c>
      <c r="AF12" s="21">
        <f>AC12/Config!$B$2*100</f>
        <v>91.666666666666657</v>
      </c>
      <c r="AG12" s="19">
        <f>AD12/Config!$B$2*100</f>
        <v>8.3333333333333321</v>
      </c>
      <c r="AH12" s="22">
        <f>AE12/Config!$B$2*100</f>
        <v>0</v>
      </c>
      <c r="AI12" s="18">
        <f t="shared" si="3"/>
        <v>10</v>
      </c>
      <c r="AJ12" s="19">
        <f t="shared" si="4"/>
        <v>0</v>
      </c>
      <c r="AK12" s="20">
        <f t="shared" si="5"/>
        <v>0</v>
      </c>
      <c r="AL12" s="21">
        <f>AI12/Config!$B$6*100</f>
        <v>100</v>
      </c>
      <c r="AM12" s="19">
        <f>AJ12/Config!$B$6*100</f>
        <v>0</v>
      </c>
      <c r="AN12" s="22">
        <f>AK12/Config!$B$6*100</f>
        <v>0</v>
      </c>
      <c r="AO12" s="18">
        <f t="shared" si="6"/>
        <v>1</v>
      </c>
      <c r="AP12" s="19">
        <f t="shared" si="7"/>
        <v>1</v>
      </c>
      <c r="AQ12" s="20">
        <f t="shared" si="8"/>
        <v>0</v>
      </c>
      <c r="AR12" s="21">
        <f>AO12/Config!$B$7*100</f>
        <v>50</v>
      </c>
      <c r="AS12" s="19">
        <f>AP12/Config!$B$7*100</f>
        <v>50</v>
      </c>
      <c r="AT12" s="29">
        <f>AQ12/Config!$B$7*100</f>
        <v>0</v>
      </c>
    </row>
    <row r="13" spans="1:46" ht="30" x14ac:dyDescent="0.25">
      <c r="A13" s="16" t="s">
        <v>121</v>
      </c>
      <c r="B13" s="5" t="s">
        <v>108</v>
      </c>
      <c r="C13" s="5" t="s">
        <v>122</v>
      </c>
      <c r="D13" s="15" t="s">
        <v>123</v>
      </c>
      <c r="E13" s="4" t="s">
        <v>113</v>
      </c>
      <c r="F13" s="5" t="s">
        <v>112</v>
      </c>
      <c r="G13" s="5" t="s">
        <v>113</v>
      </c>
      <c r="H13" s="5" t="s">
        <v>113</v>
      </c>
      <c r="I13" s="5" t="s">
        <v>112</v>
      </c>
      <c r="J13" s="5" t="s">
        <v>124</v>
      </c>
      <c r="K13" s="5" t="s">
        <v>112</v>
      </c>
      <c r="L13" s="5" t="s">
        <v>112</v>
      </c>
      <c r="M13" s="5" t="s">
        <v>111</v>
      </c>
      <c r="N13" s="5" t="s">
        <v>112</v>
      </c>
      <c r="O13" s="5" t="s">
        <v>113</v>
      </c>
      <c r="P13" s="5" t="s">
        <v>113</v>
      </c>
      <c r="Q13" s="14">
        <v>3</v>
      </c>
      <c r="R13" s="16">
        <v>4</v>
      </c>
      <c r="S13" s="16">
        <v>3</v>
      </c>
      <c r="T13" s="16">
        <v>3</v>
      </c>
      <c r="U13" s="16">
        <v>4</v>
      </c>
      <c r="V13" s="16">
        <v>1</v>
      </c>
      <c r="W13" s="16">
        <v>4</v>
      </c>
      <c r="X13" s="16">
        <v>4</v>
      </c>
      <c r="Y13" s="16">
        <v>5</v>
      </c>
      <c r="Z13" s="16">
        <v>4</v>
      </c>
      <c r="AA13" s="16">
        <v>3</v>
      </c>
      <c r="AB13" s="17">
        <v>3</v>
      </c>
      <c r="AC13" s="18">
        <f t="shared" si="0"/>
        <v>6</v>
      </c>
      <c r="AD13" s="19">
        <f t="shared" si="1"/>
        <v>5</v>
      </c>
      <c r="AE13" s="20">
        <f t="shared" si="2"/>
        <v>1</v>
      </c>
      <c r="AF13" s="21">
        <f>AC13/Config!$B$2*100</f>
        <v>50</v>
      </c>
      <c r="AG13" s="19">
        <f>AD13/Config!$B$2*100</f>
        <v>41.666666666666671</v>
      </c>
      <c r="AH13" s="22">
        <f>AE13/Config!$B$2*100</f>
        <v>8.3333333333333321</v>
      </c>
      <c r="AI13" s="18">
        <f t="shared" si="3"/>
        <v>6</v>
      </c>
      <c r="AJ13" s="19">
        <f t="shared" si="4"/>
        <v>3</v>
      </c>
      <c r="AK13" s="20">
        <f t="shared" si="5"/>
        <v>1</v>
      </c>
      <c r="AL13" s="21">
        <f>AI13/Config!$B$6*100</f>
        <v>60</v>
      </c>
      <c r="AM13" s="19">
        <f>AJ13/Config!$B$6*100</f>
        <v>30</v>
      </c>
      <c r="AN13" s="22">
        <f>AK13/Config!$B$6*100</f>
        <v>10</v>
      </c>
      <c r="AO13" s="18">
        <f t="shared" si="6"/>
        <v>0</v>
      </c>
      <c r="AP13" s="19">
        <f t="shared" si="7"/>
        <v>2</v>
      </c>
      <c r="AQ13" s="20">
        <f t="shared" si="8"/>
        <v>0</v>
      </c>
      <c r="AR13" s="21">
        <f>AO13/Config!$B$7*100</f>
        <v>0</v>
      </c>
      <c r="AS13" s="19">
        <f>AP13/Config!$B$7*100</f>
        <v>100</v>
      </c>
      <c r="AT13" s="29">
        <f>AQ13/Config!$B$7*100</f>
        <v>0</v>
      </c>
    </row>
    <row r="14" spans="1:46" ht="30" x14ac:dyDescent="0.25">
      <c r="A14" s="16" t="s">
        <v>125</v>
      </c>
      <c r="B14" s="5" t="s">
        <v>108</v>
      </c>
      <c r="C14" s="5" t="s">
        <v>126</v>
      </c>
      <c r="D14" s="15" t="s">
        <v>127</v>
      </c>
      <c r="E14" s="4" t="s">
        <v>113</v>
      </c>
      <c r="F14" s="5" t="s">
        <v>113</v>
      </c>
      <c r="G14" s="5" t="s">
        <v>128</v>
      </c>
      <c r="H14" s="5" t="s">
        <v>113</v>
      </c>
      <c r="I14" s="5" t="s">
        <v>112</v>
      </c>
      <c r="J14" s="5" t="s">
        <v>124</v>
      </c>
      <c r="K14" s="5" t="s">
        <v>113</v>
      </c>
      <c r="L14" s="5" t="s">
        <v>112</v>
      </c>
      <c r="M14" s="5" t="s">
        <v>111</v>
      </c>
      <c r="N14" s="5" t="s">
        <v>113</v>
      </c>
      <c r="O14" s="5" t="s">
        <v>128</v>
      </c>
      <c r="P14" s="5" t="s">
        <v>113</v>
      </c>
      <c r="Q14" s="14">
        <v>3</v>
      </c>
      <c r="R14" s="16">
        <v>3</v>
      </c>
      <c r="S14" s="16">
        <v>2</v>
      </c>
      <c r="T14" s="16">
        <v>3</v>
      </c>
      <c r="U14" s="16">
        <v>4</v>
      </c>
      <c r="V14" s="16">
        <v>1</v>
      </c>
      <c r="W14" s="16">
        <v>3</v>
      </c>
      <c r="X14" s="16">
        <v>4</v>
      </c>
      <c r="Y14" s="16">
        <v>5</v>
      </c>
      <c r="Z14" s="16">
        <v>3</v>
      </c>
      <c r="AA14" s="16">
        <v>2</v>
      </c>
      <c r="AB14" s="17">
        <v>3</v>
      </c>
      <c r="AC14" s="18">
        <f t="shared" si="0"/>
        <v>3</v>
      </c>
      <c r="AD14" s="19">
        <f t="shared" si="1"/>
        <v>6</v>
      </c>
      <c r="AE14" s="20">
        <f t="shared" si="2"/>
        <v>3</v>
      </c>
      <c r="AF14" s="21">
        <f>AC14/Config!$B$2*100</f>
        <v>25</v>
      </c>
      <c r="AG14" s="19">
        <f>AD14/Config!$B$2*100</f>
        <v>50</v>
      </c>
      <c r="AH14" s="22">
        <f>AE14/Config!$B$2*100</f>
        <v>25</v>
      </c>
      <c r="AI14" s="18">
        <f t="shared" si="3"/>
        <v>3</v>
      </c>
      <c r="AJ14" s="19">
        <f t="shared" si="4"/>
        <v>5</v>
      </c>
      <c r="AK14" s="20">
        <f t="shared" si="5"/>
        <v>2</v>
      </c>
      <c r="AL14" s="21">
        <f>AI14/Config!$B$6*100</f>
        <v>30</v>
      </c>
      <c r="AM14" s="19">
        <f>AJ14/Config!$B$6*100</f>
        <v>50</v>
      </c>
      <c r="AN14" s="22">
        <f>AK14/Config!$B$6*100</f>
        <v>20</v>
      </c>
      <c r="AO14" s="18">
        <f t="shared" si="6"/>
        <v>0</v>
      </c>
      <c r="AP14" s="19">
        <f t="shared" si="7"/>
        <v>1</v>
      </c>
      <c r="AQ14" s="20">
        <f t="shared" si="8"/>
        <v>1</v>
      </c>
      <c r="AR14" s="21">
        <f>AO14/Config!$B$7*100</f>
        <v>0</v>
      </c>
      <c r="AS14" s="19">
        <f>AP14/Config!$B$7*100</f>
        <v>50</v>
      </c>
      <c r="AT14" s="29">
        <f>AQ14/Config!$B$7*100</f>
        <v>50</v>
      </c>
    </row>
    <row r="15" spans="1:46" ht="45" x14ac:dyDescent="0.25">
      <c r="A15" s="16" t="s">
        <v>129</v>
      </c>
      <c r="B15" s="5" t="s">
        <v>98</v>
      </c>
      <c r="C15" s="5" t="s">
        <v>130</v>
      </c>
      <c r="D15" s="15" t="s">
        <v>131</v>
      </c>
      <c r="E15" s="4" t="s">
        <v>117</v>
      </c>
      <c r="F15" s="5" t="s">
        <v>102</v>
      </c>
      <c r="G15" s="5" t="s">
        <v>117</v>
      </c>
      <c r="H15" s="5" t="s">
        <v>102</v>
      </c>
      <c r="I15" s="5" t="s">
        <v>102</v>
      </c>
      <c r="J15" s="5" t="s">
        <v>117</v>
      </c>
      <c r="K15" s="5" t="s">
        <v>103</v>
      </c>
      <c r="L15" s="5" t="s">
        <v>103</v>
      </c>
      <c r="M15" s="5" t="s">
        <v>117</v>
      </c>
      <c r="N15" s="5" t="s">
        <v>103</v>
      </c>
      <c r="O15" s="5" t="s">
        <v>117</v>
      </c>
      <c r="P15" s="5" t="s">
        <v>117</v>
      </c>
      <c r="Q15" s="14">
        <v>2</v>
      </c>
      <c r="R15" s="16">
        <v>4</v>
      </c>
      <c r="S15" s="16">
        <v>2</v>
      </c>
      <c r="T15" s="16">
        <v>4</v>
      </c>
      <c r="U15" s="16">
        <v>4</v>
      </c>
      <c r="V15" s="16">
        <v>2</v>
      </c>
      <c r="W15" s="16">
        <v>3</v>
      </c>
      <c r="X15" s="16">
        <v>3</v>
      </c>
      <c r="Y15" s="16">
        <v>2</v>
      </c>
      <c r="Z15" s="16">
        <v>3</v>
      </c>
      <c r="AA15" s="16">
        <v>2</v>
      </c>
      <c r="AB15" s="17">
        <v>2</v>
      </c>
      <c r="AC15" s="18">
        <f t="shared" si="0"/>
        <v>3</v>
      </c>
      <c r="AD15" s="19">
        <f t="shared" si="1"/>
        <v>3</v>
      </c>
      <c r="AE15" s="20">
        <f t="shared" si="2"/>
        <v>6</v>
      </c>
      <c r="AF15" s="21">
        <f>AC15/Config!$B$2*100</f>
        <v>25</v>
      </c>
      <c r="AG15" s="19">
        <f>AD15/Config!$B$2*100</f>
        <v>25</v>
      </c>
      <c r="AH15" s="22">
        <f>AE15/Config!$B$2*100</f>
        <v>50</v>
      </c>
      <c r="AI15" s="18">
        <f t="shared" si="3"/>
        <v>3</v>
      </c>
      <c r="AJ15" s="19">
        <f t="shared" si="4"/>
        <v>3</v>
      </c>
      <c r="AK15" s="20">
        <f t="shared" si="5"/>
        <v>4</v>
      </c>
      <c r="AL15" s="21">
        <f>AI15/Config!$B$6*100</f>
        <v>30</v>
      </c>
      <c r="AM15" s="19">
        <f>AJ15/Config!$B$6*100</f>
        <v>30</v>
      </c>
      <c r="AN15" s="22">
        <f>AK15/Config!$B$6*100</f>
        <v>40</v>
      </c>
      <c r="AO15" s="18">
        <f t="shared" si="6"/>
        <v>0</v>
      </c>
      <c r="AP15" s="19">
        <f t="shared" si="7"/>
        <v>0</v>
      </c>
      <c r="AQ15" s="20">
        <f t="shared" si="8"/>
        <v>2</v>
      </c>
      <c r="AR15" s="21">
        <f>AO15/Config!$B$7*100</f>
        <v>0</v>
      </c>
      <c r="AS15" s="19">
        <f>AP15/Config!$B$7*100</f>
        <v>0</v>
      </c>
      <c r="AT15" s="29">
        <f>AQ15/Config!$B$7*100</f>
        <v>100</v>
      </c>
    </row>
    <row r="16" spans="1:46" ht="60" x14ac:dyDescent="0.25">
      <c r="A16" s="16" t="s">
        <v>132</v>
      </c>
      <c r="B16" s="5" t="s">
        <v>108</v>
      </c>
      <c r="C16" s="5" t="s">
        <v>133</v>
      </c>
      <c r="D16" s="15" t="s">
        <v>134</v>
      </c>
      <c r="E16" s="4" t="s">
        <v>113</v>
      </c>
      <c r="F16" s="5" t="s">
        <v>113</v>
      </c>
      <c r="G16" s="5" t="s">
        <v>113</v>
      </c>
      <c r="H16" s="5" t="s">
        <v>113</v>
      </c>
      <c r="I16" s="5" t="s">
        <v>112</v>
      </c>
      <c r="J16" s="5" t="s">
        <v>113</v>
      </c>
      <c r="K16" s="5" t="s">
        <v>113</v>
      </c>
      <c r="L16" s="5" t="s">
        <v>112</v>
      </c>
      <c r="M16" s="5" t="s">
        <v>112</v>
      </c>
      <c r="N16" s="5" t="s">
        <v>113</v>
      </c>
      <c r="O16" s="5" t="s">
        <v>128</v>
      </c>
      <c r="P16" s="5" t="s">
        <v>113</v>
      </c>
      <c r="Q16" s="14">
        <v>3</v>
      </c>
      <c r="R16" s="16">
        <v>3</v>
      </c>
      <c r="S16" s="16">
        <v>3</v>
      </c>
      <c r="T16" s="16">
        <v>3</v>
      </c>
      <c r="U16" s="16">
        <v>4</v>
      </c>
      <c r="V16" s="16">
        <v>3</v>
      </c>
      <c r="W16" s="16">
        <v>3</v>
      </c>
      <c r="X16" s="16">
        <v>4</v>
      </c>
      <c r="Y16" s="16">
        <v>4</v>
      </c>
      <c r="Z16" s="16">
        <v>3</v>
      </c>
      <c r="AA16" s="16">
        <v>2</v>
      </c>
      <c r="AB16" s="17">
        <v>3</v>
      </c>
      <c r="AC16" s="18">
        <f t="shared" si="0"/>
        <v>3</v>
      </c>
      <c r="AD16" s="19">
        <f t="shared" si="1"/>
        <v>8</v>
      </c>
      <c r="AE16" s="20">
        <f t="shared" si="2"/>
        <v>1</v>
      </c>
      <c r="AF16" s="21">
        <f>AC16/Config!$B$2*100</f>
        <v>25</v>
      </c>
      <c r="AG16" s="19">
        <f>AD16/Config!$B$2*100</f>
        <v>66.666666666666657</v>
      </c>
      <c r="AH16" s="22">
        <f>AE16/Config!$B$2*100</f>
        <v>8.3333333333333321</v>
      </c>
      <c r="AI16" s="18">
        <f t="shared" si="3"/>
        <v>3</v>
      </c>
      <c r="AJ16" s="19">
        <f t="shared" si="4"/>
        <v>7</v>
      </c>
      <c r="AK16" s="20">
        <f t="shared" si="5"/>
        <v>0</v>
      </c>
      <c r="AL16" s="21">
        <f>AI16/Config!$B$6*100</f>
        <v>30</v>
      </c>
      <c r="AM16" s="19">
        <f>AJ16/Config!$B$6*100</f>
        <v>70</v>
      </c>
      <c r="AN16" s="22">
        <f>AK16/Config!$B$6*100</f>
        <v>0</v>
      </c>
      <c r="AO16" s="18">
        <f t="shared" si="6"/>
        <v>0</v>
      </c>
      <c r="AP16" s="19">
        <f t="shared" si="7"/>
        <v>1</v>
      </c>
      <c r="AQ16" s="20">
        <f t="shared" si="8"/>
        <v>1</v>
      </c>
      <c r="AR16" s="21">
        <f>AO16/Config!$B$7*100</f>
        <v>0</v>
      </c>
      <c r="AS16" s="19">
        <f>AP16/Config!$B$7*100</f>
        <v>50</v>
      </c>
      <c r="AT16" s="29">
        <f>AQ16/Config!$B$7*100</f>
        <v>50</v>
      </c>
    </row>
    <row r="17" spans="1:46" ht="30" x14ac:dyDescent="0.25">
      <c r="A17" s="16" t="s">
        <v>135</v>
      </c>
      <c r="B17" s="5" t="s">
        <v>98</v>
      </c>
      <c r="C17" s="5" t="s">
        <v>136</v>
      </c>
      <c r="D17" s="15" t="s">
        <v>137</v>
      </c>
      <c r="E17" s="4" t="s">
        <v>102</v>
      </c>
      <c r="F17" s="5" t="s">
        <v>102</v>
      </c>
      <c r="G17" s="5" t="s">
        <v>101</v>
      </c>
      <c r="H17" s="5" t="s">
        <v>103</v>
      </c>
      <c r="I17" s="5" t="s">
        <v>101</v>
      </c>
      <c r="J17" s="5" t="s">
        <v>101</v>
      </c>
      <c r="K17" s="5" t="s">
        <v>101</v>
      </c>
      <c r="L17" s="5" t="s">
        <v>101</v>
      </c>
      <c r="M17" s="5" t="s">
        <v>101</v>
      </c>
      <c r="N17" s="5" t="s">
        <v>101</v>
      </c>
      <c r="O17" s="5" t="s">
        <v>101</v>
      </c>
      <c r="P17" s="5" t="s">
        <v>102</v>
      </c>
      <c r="Q17" s="14">
        <v>4</v>
      </c>
      <c r="R17" s="16">
        <v>4</v>
      </c>
      <c r="S17" s="16">
        <v>5</v>
      </c>
      <c r="T17" s="16">
        <v>3</v>
      </c>
      <c r="U17" s="16">
        <v>5</v>
      </c>
      <c r="V17" s="16">
        <v>5</v>
      </c>
      <c r="W17" s="16">
        <v>5</v>
      </c>
      <c r="X17" s="16">
        <v>5</v>
      </c>
      <c r="Y17" s="16">
        <v>5</v>
      </c>
      <c r="Z17" s="16">
        <v>5</v>
      </c>
      <c r="AA17" s="16">
        <v>5</v>
      </c>
      <c r="AB17" s="17">
        <v>4</v>
      </c>
      <c r="AC17" s="18">
        <f t="shared" si="0"/>
        <v>11</v>
      </c>
      <c r="AD17" s="19">
        <f t="shared" si="1"/>
        <v>1</v>
      </c>
      <c r="AE17" s="20">
        <f t="shared" si="2"/>
        <v>0</v>
      </c>
      <c r="AF17" s="21">
        <f>AC17/Config!$B$2*100</f>
        <v>91.666666666666657</v>
      </c>
      <c r="AG17" s="19">
        <f>AD17/Config!$B$2*100</f>
        <v>8.3333333333333321</v>
      </c>
      <c r="AH17" s="22">
        <f>AE17/Config!$B$2*100</f>
        <v>0</v>
      </c>
      <c r="AI17" s="18">
        <f t="shared" si="3"/>
        <v>9</v>
      </c>
      <c r="AJ17" s="19">
        <f t="shared" si="4"/>
        <v>1</v>
      </c>
      <c r="AK17" s="20">
        <f t="shared" si="5"/>
        <v>0</v>
      </c>
      <c r="AL17" s="21">
        <f>AI17/Config!$B$6*100</f>
        <v>90</v>
      </c>
      <c r="AM17" s="19">
        <f>AJ17/Config!$B$6*100</f>
        <v>10</v>
      </c>
      <c r="AN17" s="22">
        <f>AK17/Config!$B$6*100</f>
        <v>0</v>
      </c>
      <c r="AO17" s="18">
        <f t="shared" si="6"/>
        <v>2</v>
      </c>
      <c r="AP17" s="19">
        <f t="shared" si="7"/>
        <v>0</v>
      </c>
      <c r="AQ17" s="20">
        <f t="shared" si="8"/>
        <v>0</v>
      </c>
      <c r="AR17" s="21">
        <f>AO17/Config!$B$7*100</f>
        <v>100</v>
      </c>
      <c r="AS17" s="19">
        <f>AP17/Config!$B$7*100</f>
        <v>0</v>
      </c>
      <c r="AT17" s="29">
        <f>AQ17/Config!$B$7*100</f>
        <v>0</v>
      </c>
    </row>
    <row r="18" spans="1:46" ht="45" x14ac:dyDescent="0.25">
      <c r="A18" s="16" t="s">
        <v>138</v>
      </c>
      <c r="B18" s="5" t="s">
        <v>98</v>
      </c>
      <c r="C18" s="5" t="s">
        <v>139</v>
      </c>
      <c r="D18" s="15" t="s">
        <v>140</v>
      </c>
      <c r="E18" s="4" t="s">
        <v>102</v>
      </c>
      <c r="F18" s="5" t="s">
        <v>101</v>
      </c>
      <c r="G18" s="5" t="s">
        <v>102</v>
      </c>
      <c r="H18" s="5" t="s">
        <v>102</v>
      </c>
      <c r="I18" s="5" t="s">
        <v>102</v>
      </c>
      <c r="J18" s="5" t="s">
        <v>101</v>
      </c>
      <c r="K18" s="5" t="s">
        <v>102</v>
      </c>
      <c r="L18" s="5" t="s">
        <v>102</v>
      </c>
      <c r="M18" s="5" t="s">
        <v>101</v>
      </c>
      <c r="N18" s="5" t="s">
        <v>101</v>
      </c>
      <c r="O18" s="5" t="s">
        <v>101</v>
      </c>
      <c r="P18" s="5" t="s">
        <v>101</v>
      </c>
      <c r="Q18" s="14">
        <v>4</v>
      </c>
      <c r="R18" s="16">
        <v>5</v>
      </c>
      <c r="S18" s="16">
        <v>4</v>
      </c>
      <c r="T18" s="16">
        <v>4</v>
      </c>
      <c r="U18" s="16">
        <v>4</v>
      </c>
      <c r="V18" s="16">
        <v>5</v>
      </c>
      <c r="W18" s="16">
        <v>4</v>
      </c>
      <c r="X18" s="16">
        <v>4</v>
      </c>
      <c r="Y18" s="16">
        <v>5</v>
      </c>
      <c r="Z18" s="16">
        <v>5</v>
      </c>
      <c r="AA18" s="16">
        <v>5</v>
      </c>
      <c r="AB18" s="17">
        <v>5</v>
      </c>
      <c r="AC18" s="18">
        <f t="shared" si="0"/>
        <v>12</v>
      </c>
      <c r="AD18" s="19">
        <f t="shared" si="1"/>
        <v>0</v>
      </c>
      <c r="AE18" s="20">
        <f t="shared" si="2"/>
        <v>0</v>
      </c>
      <c r="AF18" s="21">
        <f>AC18/Config!$B$2*100</f>
        <v>100</v>
      </c>
      <c r="AG18" s="19">
        <f>AD18/Config!$B$2*100</f>
        <v>0</v>
      </c>
      <c r="AH18" s="22">
        <f>AE18/Config!$B$2*100</f>
        <v>0</v>
      </c>
      <c r="AI18" s="18">
        <f t="shared" si="3"/>
        <v>10</v>
      </c>
      <c r="AJ18" s="19">
        <f t="shared" si="4"/>
        <v>0</v>
      </c>
      <c r="AK18" s="20">
        <f t="shared" si="5"/>
        <v>0</v>
      </c>
      <c r="AL18" s="21">
        <f>AI18/Config!$B$6*100</f>
        <v>100</v>
      </c>
      <c r="AM18" s="19">
        <f>AJ18/Config!$B$6*100</f>
        <v>0</v>
      </c>
      <c r="AN18" s="22">
        <f>AK18/Config!$B$6*100</f>
        <v>0</v>
      </c>
      <c r="AO18" s="18">
        <f t="shared" si="6"/>
        <v>2</v>
      </c>
      <c r="AP18" s="19">
        <f t="shared" si="7"/>
        <v>0</v>
      </c>
      <c r="AQ18" s="20">
        <f t="shared" si="8"/>
        <v>0</v>
      </c>
      <c r="AR18" s="21">
        <f>AO18/Config!$B$7*100</f>
        <v>100</v>
      </c>
      <c r="AS18" s="19">
        <f>AP18/Config!$B$7*100</f>
        <v>0</v>
      </c>
      <c r="AT18" s="29">
        <f>AQ18/Config!$B$7*100</f>
        <v>0</v>
      </c>
    </row>
    <row r="19" spans="1:46" ht="30" x14ac:dyDescent="0.25">
      <c r="A19" s="16" t="s">
        <v>141</v>
      </c>
      <c r="B19" s="5" t="s">
        <v>98</v>
      </c>
      <c r="C19" s="5" t="s">
        <v>142</v>
      </c>
      <c r="D19" s="15" t="s">
        <v>143</v>
      </c>
      <c r="E19" s="4" t="s">
        <v>102</v>
      </c>
      <c r="F19" s="5" t="s">
        <v>103</v>
      </c>
      <c r="G19" s="5" t="s">
        <v>102</v>
      </c>
      <c r="H19" s="5" t="s">
        <v>102</v>
      </c>
      <c r="I19" s="5" t="s">
        <v>101</v>
      </c>
      <c r="J19" s="5" t="s">
        <v>103</v>
      </c>
      <c r="K19" s="5" t="s">
        <v>102</v>
      </c>
      <c r="L19" s="5" t="s">
        <v>102</v>
      </c>
      <c r="M19" s="5" t="s">
        <v>102</v>
      </c>
      <c r="N19" s="5" t="s">
        <v>103</v>
      </c>
      <c r="O19" s="5" t="s">
        <v>102</v>
      </c>
      <c r="P19" s="5" t="s">
        <v>103</v>
      </c>
      <c r="Q19" s="14">
        <v>4</v>
      </c>
      <c r="R19" s="16">
        <v>3</v>
      </c>
      <c r="S19" s="16">
        <v>4</v>
      </c>
      <c r="T19" s="16">
        <v>4</v>
      </c>
      <c r="U19" s="16">
        <v>5</v>
      </c>
      <c r="V19" s="16">
        <v>3</v>
      </c>
      <c r="W19" s="16">
        <v>4</v>
      </c>
      <c r="X19" s="16">
        <v>4</v>
      </c>
      <c r="Y19" s="16">
        <v>4</v>
      </c>
      <c r="Z19" s="16">
        <v>3</v>
      </c>
      <c r="AA19" s="16">
        <v>4</v>
      </c>
      <c r="AB19" s="17">
        <v>3</v>
      </c>
      <c r="AC19" s="18">
        <f t="shared" si="0"/>
        <v>8</v>
      </c>
      <c r="AD19" s="19">
        <f t="shared" si="1"/>
        <v>4</v>
      </c>
      <c r="AE19" s="20">
        <f t="shared" si="2"/>
        <v>0</v>
      </c>
      <c r="AF19" s="21">
        <f>AC19/Config!$B$2*100</f>
        <v>66.666666666666657</v>
      </c>
      <c r="AG19" s="19">
        <f>AD19/Config!$B$2*100</f>
        <v>33.333333333333329</v>
      </c>
      <c r="AH19" s="22">
        <f>AE19/Config!$B$2*100</f>
        <v>0</v>
      </c>
      <c r="AI19" s="18">
        <f t="shared" si="3"/>
        <v>7</v>
      </c>
      <c r="AJ19" s="19">
        <f t="shared" si="4"/>
        <v>3</v>
      </c>
      <c r="AK19" s="20">
        <f t="shared" si="5"/>
        <v>0</v>
      </c>
      <c r="AL19" s="21">
        <f>AI19/Config!$B$6*100</f>
        <v>70</v>
      </c>
      <c r="AM19" s="19">
        <f>AJ19/Config!$B$6*100</f>
        <v>30</v>
      </c>
      <c r="AN19" s="22">
        <f>AK19/Config!$B$6*100</f>
        <v>0</v>
      </c>
      <c r="AO19" s="18">
        <f t="shared" si="6"/>
        <v>1</v>
      </c>
      <c r="AP19" s="19">
        <f t="shared" si="7"/>
        <v>1</v>
      </c>
      <c r="AQ19" s="20">
        <f t="shared" si="8"/>
        <v>0</v>
      </c>
      <c r="AR19" s="21">
        <f>AO19/Config!$B$7*100</f>
        <v>50</v>
      </c>
      <c r="AS19" s="19">
        <f>AP19/Config!$B$7*100</f>
        <v>50</v>
      </c>
      <c r="AT19" s="29">
        <f>AQ19/Config!$B$7*100</f>
        <v>0</v>
      </c>
    </row>
    <row r="20" spans="1:46" ht="30" x14ac:dyDescent="0.25">
      <c r="A20" s="16" t="s">
        <v>144</v>
      </c>
      <c r="B20" s="5" t="s">
        <v>98</v>
      </c>
      <c r="C20" s="5" t="s">
        <v>145</v>
      </c>
      <c r="D20" s="15" t="s">
        <v>146</v>
      </c>
      <c r="E20" s="4" t="s">
        <v>102</v>
      </c>
      <c r="F20" s="5" t="s">
        <v>102</v>
      </c>
      <c r="G20" s="5" t="s">
        <v>101</v>
      </c>
      <c r="H20" s="5" t="s">
        <v>102</v>
      </c>
      <c r="I20" s="5" t="s">
        <v>102</v>
      </c>
      <c r="J20" s="5" t="s">
        <v>102</v>
      </c>
      <c r="K20" s="5" t="s">
        <v>101</v>
      </c>
      <c r="L20" s="5" t="s">
        <v>101</v>
      </c>
      <c r="M20" s="5" t="s">
        <v>101</v>
      </c>
      <c r="N20" s="5" t="s">
        <v>102</v>
      </c>
      <c r="O20" s="5" t="s">
        <v>101</v>
      </c>
      <c r="P20" s="5" t="s">
        <v>102</v>
      </c>
      <c r="Q20" s="14">
        <v>4</v>
      </c>
      <c r="R20" s="16">
        <v>4</v>
      </c>
      <c r="S20" s="16">
        <v>5</v>
      </c>
      <c r="T20" s="16">
        <v>4</v>
      </c>
      <c r="U20" s="16">
        <v>4</v>
      </c>
      <c r="V20" s="16">
        <v>4</v>
      </c>
      <c r="W20" s="16">
        <v>5</v>
      </c>
      <c r="X20" s="16">
        <v>5</v>
      </c>
      <c r="Y20" s="16">
        <v>5</v>
      </c>
      <c r="Z20" s="16">
        <v>4</v>
      </c>
      <c r="AA20" s="16">
        <v>5</v>
      </c>
      <c r="AB20" s="17">
        <v>4</v>
      </c>
      <c r="AC20" s="18">
        <f t="shared" si="0"/>
        <v>12</v>
      </c>
      <c r="AD20" s="19">
        <f t="shared" si="1"/>
        <v>0</v>
      </c>
      <c r="AE20" s="20">
        <f t="shared" si="2"/>
        <v>0</v>
      </c>
      <c r="AF20" s="21">
        <f>AC20/Config!$B$2*100</f>
        <v>100</v>
      </c>
      <c r="AG20" s="19">
        <f>AD20/Config!$B$2*100</f>
        <v>0</v>
      </c>
      <c r="AH20" s="22">
        <f>AE20/Config!$B$2*100</f>
        <v>0</v>
      </c>
      <c r="AI20" s="18">
        <f t="shared" si="3"/>
        <v>10</v>
      </c>
      <c r="AJ20" s="19">
        <f t="shared" si="4"/>
        <v>0</v>
      </c>
      <c r="AK20" s="20">
        <f t="shared" si="5"/>
        <v>0</v>
      </c>
      <c r="AL20" s="21">
        <f>AI20/Config!$B$6*100</f>
        <v>100</v>
      </c>
      <c r="AM20" s="19">
        <f>AJ20/Config!$B$6*100</f>
        <v>0</v>
      </c>
      <c r="AN20" s="22">
        <f>AK20/Config!$B$6*100</f>
        <v>0</v>
      </c>
      <c r="AO20" s="18">
        <f t="shared" si="6"/>
        <v>2</v>
      </c>
      <c r="AP20" s="19">
        <f t="shared" si="7"/>
        <v>0</v>
      </c>
      <c r="AQ20" s="20">
        <f t="shared" si="8"/>
        <v>0</v>
      </c>
      <c r="AR20" s="21">
        <f>AO20/Config!$B$7*100</f>
        <v>100</v>
      </c>
      <c r="AS20" s="19">
        <f>AP20/Config!$B$7*100</f>
        <v>0</v>
      </c>
      <c r="AT20" s="29">
        <f>AQ20/Config!$B$7*100</f>
        <v>0</v>
      </c>
    </row>
    <row r="21" spans="1:46" ht="30" x14ac:dyDescent="0.25">
      <c r="A21" s="16" t="s">
        <v>147</v>
      </c>
      <c r="B21" s="5" t="s">
        <v>98</v>
      </c>
      <c r="C21" s="5" t="s">
        <v>148</v>
      </c>
      <c r="D21" s="15" t="s">
        <v>149</v>
      </c>
      <c r="E21" s="4" t="s">
        <v>103</v>
      </c>
      <c r="F21" s="5" t="s">
        <v>102</v>
      </c>
      <c r="G21" s="5" t="s">
        <v>101</v>
      </c>
      <c r="H21" s="5" t="s">
        <v>102</v>
      </c>
      <c r="I21" s="5" t="s">
        <v>103</v>
      </c>
      <c r="J21" s="5" t="s">
        <v>101</v>
      </c>
      <c r="K21" s="5" t="s">
        <v>102</v>
      </c>
      <c r="L21" s="5" t="s">
        <v>117</v>
      </c>
      <c r="M21" s="5" t="s">
        <v>101</v>
      </c>
      <c r="N21" s="5" t="s">
        <v>103</v>
      </c>
      <c r="O21" s="5" t="s">
        <v>102</v>
      </c>
      <c r="P21" s="5" t="s">
        <v>102</v>
      </c>
      <c r="Q21" s="14">
        <v>3</v>
      </c>
      <c r="R21" s="16">
        <v>4</v>
      </c>
      <c r="S21" s="16">
        <v>5</v>
      </c>
      <c r="T21" s="16">
        <v>4</v>
      </c>
      <c r="U21" s="16">
        <v>3</v>
      </c>
      <c r="V21" s="16">
        <v>5</v>
      </c>
      <c r="W21" s="16">
        <v>4</v>
      </c>
      <c r="X21" s="16">
        <v>2</v>
      </c>
      <c r="Y21" s="16">
        <v>5</v>
      </c>
      <c r="Z21" s="16">
        <v>3</v>
      </c>
      <c r="AA21" s="16">
        <v>4</v>
      </c>
      <c r="AB21" s="17">
        <v>4</v>
      </c>
      <c r="AC21" s="18">
        <f t="shared" si="0"/>
        <v>8</v>
      </c>
      <c r="AD21" s="19">
        <f t="shared" si="1"/>
        <v>3</v>
      </c>
      <c r="AE21" s="20">
        <f t="shared" si="2"/>
        <v>1</v>
      </c>
      <c r="AF21" s="21">
        <f>AC21/Config!$B$2*100</f>
        <v>66.666666666666657</v>
      </c>
      <c r="AG21" s="19">
        <f>AD21/Config!$B$2*100</f>
        <v>25</v>
      </c>
      <c r="AH21" s="22">
        <f>AE21/Config!$B$2*100</f>
        <v>8.3333333333333321</v>
      </c>
      <c r="AI21" s="18">
        <f t="shared" si="3"/>
        <v>6</v>
      </c>
      <c r="AJ21" s="19">
        <f t="shared" si="4"/>
        <v>3</v>
      </c>
      <c r="AK21" s="20">
        <f t="shared" si="5"/>
        <v>1</v>
      </c>
      <c r="AL21" s="21">
        <f>AI21/Config!$B$6*100</f>
        <v>60</v>
      </c>
      <c r="AM21" s="19">
        <f>AJ21/Config!$B$6*100</f>
        <v>30</v>
      </c>
      <c r="AN21" s="22">
        <f>AK21/Config!$B$6*100</f>
        <v>10</v>
      </c>
      <c r="AO21" s="18">
        <f t="shared" si="6"/>
        <v>2</v>
      </c>
      <c r="AP21" s="19">
        <f t="shared" si="7"/>
        <v>0</v>
      </c>
      <c r="AQ21" s="20">
        <f t="shared" si="8"/>
        <v>0</v>
      </c>
      <c r="AR21" s="21">
        <f>AO21/Config!$B$7*100</f>
        <v>100</v>
      </c>
      <c r="AS21" s="19">
        <f>AP21/Config!$B$7*100</f>
        <v>0</v>
      </c>
      <c r="AT21" s="29">
        <f>AQ21/Config!$B$7*100</f>
        <v>0</v>
      </c>
    </row>
    <row r="22" spans="1:46" ht="60" x14ac:dyDescent="0.25">
      <c r="A22" s="16" t="s">
        <v>150</v>
      </c>
      <c r="B22" s="5" t="s">
        <v>92</v>
      </c>
      <c r="C22" s="5" t="s">
        <v>151</v>
      </c>
      <c r="D22" s="15" t="s">
        <v>152</v>
      </c>
      <c r="E22" s="4" t="s">
        <v>153</v>
      </c>
      <c r="F22" s="5" t="s">
        <v>95</v>
      </c>
      <c r="G22" s="5" t="s">
        <v>95</v>
      </c>
      <c r="H22" s="5" t="s">
        <v>95</v>
      </c>
      <c r="I22" s="5" t="s">
        <v>95</v>
      </c>
      <c r="J22" s="5" t="s">
        <v>95</v>
      </c>
      <c r="K22" s="5" t="s">
        <v>96</v>
      </c>
      <c r="L22" s="5" t="s">
        <v>95</v>
      </c>
      <c r="M22" s="5" t="s">
        <v>96</v>
      </c>
      <c r="N22" s="5" t="s">
        <v>95</v>
      </c>
      <c r="O22" s="5" t="s">
        <v>96</v>
      </c>
      <c r="P22" s="5" t="s">
        <v>96</v>
      </c>
      <c r="Q22" s="14">
        <v>3</v>
      </c>
      <c r="R22" s="16">
        <v>4</v>
      </c>
      <c r="S22" s="16">
        <v>4</v>
      </c>
      <c r="T22" s="16">
        <v>4</v>
      </c>
      <c r="U22" s="16">
        <v>4</v>
      </c>
      <c r="V22" s="16">
        <v>4</v>
      </c>
      <c r="W22" s="16">
        <v>5</v>
      </c>
      <c r="X22" s="16">
        <v>4</v>
      </c>
      <c r="Y22" s="16">
        <v>5</v>
      </c>
      <c r="Z22" s="16">
        <v>4</v>
      </c>
      <c r="AA22" s="16">
        <v>5</v>
      </c>
      <c r="AB22" s="17">
        <v>5</v>
      </c>
      <c r="AC22" s="18">
        <f t="shared" si="0"/>
        <v>11</v>
      </c>
      <c r="AD22" s="19">
        <f t="shared" si="1"/>
        <v>1</v>
      </c>
      <c r="AE22" s="20">
        <f t="shared" si="2"/>
        <v>0</v>
      </c>
      <c r="AF22" s="21">
        <f>AC22/Config!$B$2*100</f>
        <v>91.666666666666657</v>
      </c>
      <c r="AG22" s="19">
        <f>AD22/Config!$B$2*100</f>
        <v>8.3333333333333321</v>
      </c>
      <c r="AH22" s="22">
        <f>AE22/Config!$B$2*100</f>
        <v>0</v>
      </c>
      <c r="AI22" s="18">
        <f t="shared" si="3"/>
        <v>9</v>
      </c>
      <c r="AJ22" s="19">
        <f t="shared" si="4"/>
        <v>1</v>
      </c>
      <c r="AK22" s="20">
        <f t="shared" si="5"/>
        <v>0</v>
      </c>
      <c r="AL22" s="21">
        <f>AI22/Config!$B$6*100</f>
        <v>90</v>
      </c>
      <c r="AM22" s="19">
        <f>AJ22/Config!$B$6*100</f>
        <v>10</v>
      </c>
      <c r="AN22" s="22">
        <f>AK22/Config!$B$6*100</f>
        <v>0</v>
      </c>
      <c r="AO22" s="18">
        <f t="shared" si="6"/>
        <v>2</v>
      </c>
      <c r="AP22" s="19">
        <f t="shared" si="7"/>
        <v>0</v>
      </c>
      <c r="AQ22" s="20">
        <f t="shared" si="8"/>
        <v>0</v>
      </c>
      <c r="AR22" s="21">
        <f>AO22/Config!$B$7*100</f>
        <v>100</v>
      </c>
      <c r="AS22" s="19">
        <f>AP22/Config!$B$7*100</f>
        <v>0</v>
      </c>
      <c r="AT22" s="29">
        <f>AQ22/Config!$B$7*100</f>
        <v>0</v>
      </c>
    </row>
    <row r="23" spans="1:46" ht="45" x14ac:dyDescent="0.25">
      <c r="A23" s="16" t="s">
        <v>154</v>
      </c>
      <c r="B23" s="5" t="s">
        <v>98</v>
      </c>
      <c r="C23" s="5" t="s">
        <v>155</v>
      </c>
      <c r="D23" s="15" t="s">
        <v>156</v>
      </c>
      <c r="E23" s="4" t="s">
        <v>101</v>
      </c>
      <c r="F23" s="5" t="s">
        <v>101</v>
      </c>
      <c r="G23" s="5" t="s">
        <v>101</v>
      </c>
      <c r="H23" s="5" t="s">
        <v>101</v>
      </c>
      <c r="I23" s="5" t="s">
        <v>102</v>
      </c>
      <c r="J23" s="5" t="s">
        <v>101</v>
      </c>
      <c r="K23" s="5" t="s">
        <v>102</v>
      </c>
      <c r="L23" s="5" t="s">
        <v>101</v>
      </c>
      <c r="M23" s="5" t="s">
        <v>102</v>
      </c>
      <c r="N23" s="5" t="s">
        <v>101</v>
      </c>
      <c r="O23" s="5" t="s">
        <v>101</v>
      </c>
      <c r="P23" s="5" t="s">
        <v>102</v>
      </c>
      <c r="Q23" s="14">
        <v>5</v>
      </c>
      <c r="R23" s="16">
        <v>5</v>
      </c>
      <c r="S23" s="16">
        <v>5</v>
      </c>
      <c r="T23" s="16">
        <v>5</v>
      </c>
      <c r="U23" s="16">
        <v>4</v>
      </c>
      <c r="V23" s="16">
        <v>5</v>
      </c>
      <c r="W23" s="16">
        <v>4</v>
      </c>
      <c r="X23" s="16">
        <v>5</v>
      </c>
      <c r="Y23" s="16">
        <v>4</v>
      </c>
      <c r="Z23" s="16">
        <v>5</v>
      </c>
      <c r="AA23" s="16">
        <v>5</v>
      </c>
      <c r="AB23" s="17">
        <v>4</v>
      </c>
      <c r="AC23" s="18">
        <f t="shared" si="0"/>
        <v>12</v>
      </c>
      <c r="AD23" s="19">
        <f t="shared" si="1"/>
        <v>0</v>
      </c>
      <c r="AE23" s="20">
        <f t="shared" si="2"/>
        <v>0</v>
      </c>
      <c r="AF23" s="21">
        <f>AC23/Config!$B$2*100</f>
        <v>100</v>
      </c>
      <c r="AG23" s="19">
        <f>AD23/Config!$B$2*100</f>
        <v>0</v>
      </c>
      <c r="AH23" s="22">
        <f>AE23/Config!$B$2*100</f>
        <v>0</v>
      </c>
      <c r="AI23" s="18">
        <f t="shared" si="3"/>
        <v>10</v>
      </c>
      <c r="AJ23" s="19">
        <f t="shared" si="4"/>
        <v>0</v>
      </c>
      <c r="AK23" s="20">
        <f t="shared" si="5"/>
        <v>0</v>
      </c>
      <c r="AL23" s="21">
        <f>AI23/Config!$B$6*100</f>
        <v>100</v>
      </c>
      <c r="AM23" s="19">
        <f>AJ23/Config!$B$6*100</f>
        <v>0</v>
      </c>
      <c r="AN23" s="22">
        <f>AK23/Config!$B$6*100</f>
        <v>0</v>
      </c>
      <c r="AO23" s="18">
        <f t="shared" si="6"/>
        <v>2</v>
      </c>
      <c r="AP23" s="19">
        <f t="shared" si="7"/>
        <v>0</v>
      </c>
      <c r="AQ23" s="20">
        <f t="shared" si="8"/>
        <v>0</v>
      </c>
      <c r="AR23" s="21">
        <f>AO23/Config!$B$7*100</f>
        <v>100</v>
      </c>
      <c r="AS23" s="19">
        <f>AP23/Config!$B$7*100</f>
        <v>0</v>
      </c>
      <c r="AT23" s="29">
        <f>AQ23/Config!$B$7*100</f>
        <v>0</v>
      </c>
    </row>
    <row r="24" spans="1:46" ht="30" x14ac:dyDescent="0.25">
      <c r="A24" s="16" t="s">
        <v>157</v>
      </c>
      <c r="B24" s="5" t="s">
        <v>108</v>
      </c>
      <c r="C24" s="5" t="s">
        <v>158</v>
      </c>
      <c r="D24" s="15" t="s">
        <v>159</v>
      </c>
      <c r="E24" s="4" t="s">
        <v>113</v>
      </c>
      <c r="F24" s="5" t="s">
        <v>113</v>
      </c>
      <c r="G24" s="5" t="s">
        <v>111</v>
      </c>
      <c r="H24" s="5" t="s">
        <v>113</v>
      </c>
      <c r="I24" s="5" t="s">
        <v>113</v>
      </c>
      <c r="J24" s="5" t="s">
        <v>113</v>
      </c>
      <c r="K24" s="5" t="s">
        <v>113</v>
      </c>
      <c r="L24" s="5" t="s">
        <v>128</v>
      </c>
      <c r="M24" s="5" t="s">
        <v>113</v>
      </c>
      <c r="N24" s="5" t="s">
        <v>113</v>
      </c>
      <c r="O24" s="5" t="s">
        <v>113</v>
      </c>
      <c r="P24" s="5" t="s">
        <v>113</v>
      </c>
      <c r="Q24" s="14">
        <v>3</v>
      </c>
      <c r="R24" s="16">
        <v>3</v>
      </c>
      <c r="S24" s="16">
        <v>5</v>
      </c>
      <c r="T24" s="16">
        <v>3</v>
      </c>
      <c r="U24" s="16">
        <v>3</v>
      </c>
      <c r="V24" s="16">
        <v>3</v>
      </c>
      <c r="W24" s="16">
        <v>3</v>
      </c>
      <c r="X24" s="16">
        <v>2</v>
      </c>
      <c r="Y24" s="16">
        <v>3</v>
      </c>
      <c r="Z24" s="16">
        <v>3</v>
      </c>
      <c r="AA24" s="16">
        <v>3</v>
      </c>
      <c r="AB24" s="17">
        <v>3</v>
      </c>
      <c r="AC24" s="18">
        <f t="shared" si="0"/>
        <v>1</v>
      </c>
      <c r="AD24" s="19">
        <f t="shared" si="1"/>
        <v>10</v>
      </c>
      <c r="AE24" s="20">
        <f t="shared" si="2"/>
        <v>1</v>
      </c>
      <c r="AF24" s="21">
        <f>AC24/Config!$B$2*100</f>
        <v>8.3333333333333321</v>
      </c>
      <c r="AG24" s="19">
        <f>AD24/Config!$B$2*100</f>
        <v>83.333333333333343</v>
      </c>
      <c r="AH24" s="22">
        <f>AE24/Config!$B$2*100</f>
        <v>8.3333333333333321</v>
      </c>
      <c r="AI24" s="18">
        <f t="shared" si="3"/>
        <v>1</v>
      </c>
      <c r="AJ24" s="19">
        <f t="shared" si="4"/>
        <v>8</v>
      </c>
      <c r="AK24" s="20">
        <f t="shared" si="5"/>
        <v>1</v>
      </c>
      <c r="AL24" s="21">
        <f>AI24/Config!$B$6*100</f>
        <v>10</v>
      </c>
      <c r="AM24" s="19">
        <f>AJ24/Config!$B$6*100</f>
        <v>80</v>
      </c>
      <c r="AN24" s="22">
        <f>AK24/Config!$B$6*100</f>
        <v>10</v>
      </c>
      <c r="AO24" s="18">
        <f t="shared" si="6"/>
        <v>0</v>
      </c>
      <c r="AP24" s="19">
        <f t="shared" si="7"/>
        <v>2</v>
      </c>
      <c r="AQ24" s="20">
        <f t="shared" si="8"/>
        <v>0</v>
      </c>
      <c r="AR24" s="21">
        <f>AO24/Config!$B$7*100</f>
        <v>0</v>
      </c>
      <c r="AS24" s="19">
        <f>AP24/Config!$B$7*100</f>
        <v>100</v>
      </c>
      <c r="AT24" s="29">
        <f>AQ24/Config!$B$7*100</f>
        <v>0</v>
      </c>
    </row>
    <row r="25" spans="1:46" ht="30" x14ac:dyDescent="0.25">
      <c r="A25" s="16" t="s">
        <v>160</v>
      </c>
      <c r="B25" s="5" t="s">
        <v>47</v>
      </c>
      <c r="C25" s="5" t="s">
        <v>161</v>
      </c>
      <c r="D25" s="15" t="s">
        <v>162</v>
      </c>
      <c r="E25" s="4" t="s">
        <v>50</v>
      </c>
      <c r="F25" s="5" t="s">
        <v>87</v>
      </c>
      <c r="G25" s="5" t="s">
        <v>52</v>
      </c>
      <c r="H25" s="5" t="s">
        <v>53</v>
      </c>
      <c r="I25" s="5" t="s">
        <v>87</v>
      </c>
      <c r="J25" s="5" t="s">
        <v>52</v>
      </c>
      <c r="K25" s="5" t="s">
        <v>53</v>
      </c>
      <c r="L25" s="5" t="s">
        <v>51</v>
      </c>
      <c r="M25" s="5" t="s">
        <v>52</v>
      </c>
      <c r="N25" s="5" t="s">
        <v>50</v>
      </c>
      <c r="O25" s="5" t="s">
        <v>53</v>
      </c>
      <c r="P25" s="5" t="s">
        <v>87</v>
      </c>
      <c r="Q25" s="14">
        <v>5</v>
      </c>
      <c r="R25" s="16">
        <v>2</v>
      </c>
      <c r="S25" s="16">
        <v>1</v>
      </c>
      <c r="T25" s="16">
        <v>4</v>
      </c>
      <c r="U25" s="16">
        <v>2</v>
      </c>
      <c r="V25" s="16">
        <v>1</v>
      </c>
      <c r="W25" s="16">
        <v>4</v>
      </c>
      <c r="X25" s="16">
        <v>3</v>
      </c>
      <c r="Y25" s="16">
        <v>1</v>
      </c>
      <c r="Z25" s="16">
        <v>5</v>
      </c>
      <c r="AA25" s="16">
        <v>4</v>
      </c>
      <c r="AB25" s="17">
        <v>2</v>
      </c>
      <c r="AC25" s="18">
        <f t="shared" si="0"/>
        <v>5</v>
      </c>
      <c r="AD25" s="19">
        <f t="shared" si="1"/>
        <v>1</v>
      </c>
      <c r="AE25" s="20">
        <f t="shared" si="2"/>
        <v>6</v>
      </c>
      <c r="AF25" s="21">
        <f>AC25/Config!$B$2*100</f>
        <v>41.666666666666671</v>
      </c>
      <c r="AG25" s="19">
        <f>AD25/Config!$B$2*100</f>
        <v>8.3333333333333321</v>
      </c>
      <c r="AH25" s="22">
        <f>AE25/Config!$B$2*100</f>
        <v>50</v>
      </c>
      <c r="AI25" s="18">
        <f t="shared" si="3"/>
        <v>4</v>
      </c>
      <c r="AJ25" s="19">
        <f t="shared" si="4"/>
        <v>1</v>
      </c>
      <c r="AK25" s="20">
        <f t="shared" si="5"/>
        <v>5</v>
      </c>
      <c r="AL25" s="21">
        <f>AI25/Config!$B$6*100</f>
        <v>40</v>
      </c>
      <c r="AM25" s="19">
        <f>AJ25/Config!$B$6*100</f>
        <v>10</v>
      </c>
      <c r="AN25" s="22">
        <f>AK25/Config!$B$6*100</f>
        <v>50</v>
      </c>
      <c r="AO25" s="18">
        <f t="shared" si="6"/>
        <v>1</v>
      </c>
      <c r="AP25" s="19">
        <f t="shared" si="7"/>
        <v>0</v>
      </c>
      <c r="AQ25" s="20">
        <f t="shared" si="8"/>
        <v>1</v>
      </c>
      <c r="AR25" s="21">
        <f>AO25/Config!$B$7*100</f>
        <v>50</v>
      </c>
      <c r="AS25" s="19">
        <f>AP25/Config!$B$7*100</f>
        <v>0</v>
      </c>
      <c r="AT25" s="29">
        <f>AQ25/Config!$B$7*100</f>
        <v>50</v>
      </c>
    </row>
    <row r="26" spans="1:46" ht="45" x14ac:dyDescent="0.25">
      <c r="A26" s="16" t="s">
        <v>163</v>
      </c>
      <c r="B26" s="5" t="s">
        <v>98</v>
      </c>
      <c r="C26" s="5" t="s">
        <v>164</v>
      </c>
      <c r="D26" s="15" t="s">
        <v>165</v>
      </c>
      <c r="E26" s="4" t="s">
        <v>102</v>
      </c>
      <c r="F26" s="5" t="s">
        <v>102</v>
      </c>
      <c r="G26" s="5" t="s">
        <v>103</v>
      </c>
      <c r="H26" s="5" t="s">
        <v>101</v>
      </c>
      <c r="I26" s="5" t="s">
        <v>103</v>
      </c>
      <c r="J26" s="5" t="s">
        <v>101</v>
      </c>
      <c r="K26" s="5" t="s">
        <v>102</v>
      </c>
      <c r="L26" s="5" t="s">
        <v>101</v>
      </c>
      <c r="M26" s="5" t="s">
        <v>101</v>
      </c>
      <c r="N26" s="5" t="s">
        <v>101</v>
      </c>
      <c r="O26" s="5" t="s">
        <v>102</v>
      </c>
      <c r="P26" s="5" t="s">
        <v>102</v>
      </c>
      <c r="Q26" s="14">
        <v>4</v>
      </c>
      <c r="R26" s="16">
        <v>4</v>
      </c>
      <c r="S26" s="16">
        <v>3</v>
      </c>
      <c r="T26" s="16">
        <v>5</v>
      </c>
      <c r="U26" s="16">
        <v>3</v>
      </c>
      <c r="V26" s="16">
        <v>5</v>
      </c>
      <c r="W26" s="16">
        <v>4</v>
      </c>
      <c r="X26" s="16">
        <v>5</v>
      </c>
      <c r="Y26" s="16">
        <v>5</v>
      </c>
      <c r="Z26" s="16">
        <v>5</v>
      </c>
      <c r="AA26" s="16">
        <v>4</v>
      </c>
      <c r="AB26" s="17">
        <v>4</v>
      </c>
      <c r="AC26" s="18">
        <f t="shared" si="0"/>
        <v>10</v>
      </c>
      <c r="AD26" s="19">
        <f t="shared" si="1"/>
        <v>2</v>
      </c>
      <c r="AE26" s="20">
        <f t="shared" si="2"/>
        <v>0</v>
      </c>
      <c r="AF26" s="21">
        <f>AC26/Config!$B$2*100</f>
        <v>83.333333333333343</v>
      </c>
      <c r="AG26" s="19">
        <f>AD26/Config!$B$2*100</f>
        <v>16.666666666666664</v>
      </c>
      <c r="AH26" s="22">
        <f>AE26/Config!$B$2*100</f>
        <v>0</v>
      </c>
      <c r="AI26" s="18">
        <f t="shared" si="3"/>
        <v>8</v>
      </c>
      <c r="AJ26" s="19">
        <f t="shared" si="4"/>
        <v>2</v>
      </c>
      <c r="AK26" s="20">
        <f t="shared" si="5"/>
        <v>0</v>
      </c>
      <c r="AL26" s="21">
        <f>AI26/Config!$B$6*100</f>
        <v>80</v>
      </c>
      <c r="AM26" s="19">
        <f>AJ26/Config!$B$6*100</f>
        <v>20</v>
      </c>
      <c r="AN26" s="22">
        <f>AK26/Config!$B$6*100</f>
        <v>0</v>
      </c>
      <c r="AO26" s="18">
        <f t="shared" si="6"/>
        <v>2</v>
      </c>
      <c r="AP26" s="19">
        <f t="shared" si="7"/>
        <v>0</v>
      </c>
      <c r="AQ26" s="20">
        <f t="shared" si="8"/>
        <v>0</v>
      </c>
      <c r="AR26" s="21">
        <f>AO26/Config!$B$7*100</f>
        <v>100</v>
      </c>
      <c r="AS26" s="19">
        <f>AP26/Config!$B$7*100</f>
        <v>0</v>
      </c>
      <c r="AT26" s="29">
        <f>AQ26/Config!$B$7*100</f>
        <v>0</v>
      </c>
    </row>
    <row r="27" spans="1:46" ht="45" x14ac:dyDescent="0.25">
      <c r="A27" s="16" t="s">
        <v>166</v>
      </c>
      <c r="B27" s="5" t="s">
        <v>98</v>
      </c>
      <c r="C27" s="5" t="s">
        <v>167</v>
      </c>
      <c r="D27" s="15" t="s">
        <v>168</v>
      </c>
      <c r="E27" s="4" t="s">
        <v>102</v>
      </c>
      <c r="F27" s="5" t="s">
        <v>102</v>
      </c>
      <c r="G27" s="5" t="s">
        <v>101</v>
      </c>
      <c r="H27" s="5" t="s">
        <v>102</v>
      </c>
      <c r="I27" s="5" t="s">
        <v>102</v>
      </c>
      <c r="J27" s="5" t="s">
        <v>101</v>
      </c>
      <c r="K27" s="5" t="s">
        <v>103</v>
      </c>
      <c r="L27" s="5" t="s">
        <v>103</v>
      </c>
      <c r="M27" s="5" t="s">
        <v>102</v>
      </c>
      <c r="N27" s="5" t="s">
        <v>101</v>
      </c>
      <c r="O27" s="5" t="s">
        <v>101</v>
      </c>
      <c r="P27" s="5" t="s">
        <v>101</v>
      </c>
      <c r="Q27" s="14">
        <v>4</v>
      </c>
      <c r="R27" s="16">
        <v>4</v>
      </c>
      <c r="S27" s="16">
        <v>5</v>
      </c>
      <c r="T27" s="16">
        <v>4</v>
      </c>
      <c r="U27" s="16">
        <v>4</v>
      </c>
      <c r="V27" s="16">
        <v>5</v>
      </c>
      <c r="W27" s="16">
        <v>3</v>
      </c>
      <c r="X27" s="16">
        <v>3</v>
      </c>
      <c r="Y27" s="16">
        <v>4</v>
      </c>
      <c r="Z27" s="16">
        <v>5</v>
      </c>
      <c r="AA27" s="16">
        <v>5</v>
      </c>
      <c r="AB27" s="17">
        <v>5</v>
      </c>
      <c r="AC27" s="18">
        <f t="shared" si="0"/>
        <v>10</v>
      </c>
      <c r="AD27" s="19">
        <f t="shared" si="1"/>
        <v>2</v>
      </c>
      <c r="AE27" s="20">
        <f t="shared" si="2"/>
        <v>0</v>
      </c>
      <c r="AF27" s="21">
        <f>AC27/Config!$B$2*100</f>
        <v>83.333333333333343</v>
      </c>
      <c r="AG27" s="19">
        <f>AD27/Config!$B$2*100</f>
        <v>16.666666666666664</v>
      </c>
      <c r="AH27" s="22">
        <f>AE27/Config!$B$2*100</f>
        <v>0</v>
      </c>
      <c r="AI27" s="18">
        <f t="shared" si="3"/>
        <v>8</v>
      </c>
      <c r="AJ27" s="19">
        <f t="shared" si="4"/>
        <v>2</v>
      </c>
      <c r="AK27" s="20">
        <f t="shared" si="5"/>
        <v>0</v>
      </c>
      <c r="AL27" s="21">
        <f>AI27/Config!$B$6*100</f>
        <v>80</v>
      </c>
      <c r="AM27" s="19">
        <f>AJ27/Config!$B$6*100</f>
        <v>20</v>
      </c>
      <c r="AN27" s="22">
        <f>AK27/Config!$B$6*100</f>
        <v>0</v>
      </c>
      <c r="AO27" s="18">
        <f t="shared" si="6"/>
        <v>2</v>
      </c>
      <c r="AP27" s="19">
        <f t="shared" si="7"/>
        <v>0</v>
      </c>
      <c r="AQ27" s="20">
        <f t="shared" si="8"/>
        <v>0</v>
      </c>
      <c r="AR27" s="21">
        <f>AO27/Config!$B$7*100</f>
        <v>100</v>
      </c>
      <c r="AS27" s="19">
        <f>AP27/Config!$B$7*100</f>
        <v>0</v>
      </c>
      <c r="AT27" s="29">
        <f>AQ27/Config!$B$7*100</f>
        <v>0</v>
      </c>
    </row>
    <row r="28" spans="1:46" ht="30" x14ac:dyDescent="0.25">
      <c r="A28" s="16" t="s">
        <v>169</v>
      </c>
      <c r="B28" s="5" t="s">
        <v>98</v>
      </c>
      <c r="C28" s="5" t="s">
        <v>170</v>
      </c>
      <c r="D28" s="15" t="s">
        <v>171</v>
      </c>
      <c r="E28" s="4" t="s">
        <v>101</v>
      </c>
      <c r="F28" s="5" t="s">
        <v>102</v>
      </c>
      <c r="G28" s="5" t="s">
        <v>101</v>
      </c>
      <c r="H28" s="5" t="s">
        <v>102</v>
      </c>
      <c r="I28" s="5" t="s">
        <v>101</v>
      </c>
      <c r="J28" s="5" t="s">
        <v>101</v>
      </c>
      <c r="K28" s="5" t="s">
        <v>102</v>
      </c>
      <c r="L28" s="5" t="s">
        <v>103</v>
      </c>
      <c r="M28" s="5" t="s">
        <v>101</v>
      </c>
      <c r="N28" s="5" t="s">
        <v>101</v>
      </c>
      <c r="O28" s="5" t="s">
        <v>101</v>
      </c>
      <c r="P28" s="5" t="s">
        <v>102</v>
      </c>
      <c r="Q28" s="14">
        <v>5</v>
      </c>
      <c r="R28" s="16">
        <v>4</v>
      </c>
      <c r="S28" s="16">
        <v>5</v>
      </c>
      <c r="T28" s="16">
        <v>4</v>
      </c>
      <c r="U28" s="16">
        <v>5</v>
      </c>
      <c r="V28" s="16">
        <v>5</v>
      </c>
      <c r="W28" s="16">
        <v>4</v>
      </c>
      <c r="X28" s="16">
        <v>3</v>
      </c>
      <c r="Y28" s="16">
        <v>5</v>
      </c>
      <c r="Z28" s="16">
        <v>5</v>
      </c>
      <c r="AA28" s="16">
        <v>5</v>
      </c>
      <c r="AB28" s="17">
        <v>4</v>
      </c>
      <c r="AC28" s="18">
        <f t="shared" si="0"/>
        <v>11</v>
      </c>
      <c r="AD28" s="19">
        <f t="shared" si="1"/>
        <v>1</v>
      </c>
      <c r="AE28" s="20">
        <f t="shared" si="2"/>
        <v>0</v>
      </c>
      <c r="AF28" s="21">
        <f>AC28/Config!$B$2*100</f>
        <v>91.666666666666657</v>
      </c>
      <c r="AG28" s="19">
        <f>AD28/Config!$B$2*100</f>
        <v>8.3333333333333321</v>
      </c>
      <c r="AH28" s="22">
        <f>AE28/Config!$B$2*100</f>
        <v>0</v>
      </c>
      <c r="AI28" s="18">
        <f t="shared" si="3"/>
        <v>9</v>
      </c>
      <c r="AJ28" s="19">
        <f t="shared" si="4"/>
        <v>1</v>
      </c>
      <c r="AK28" s="20">
        <f t="shared" si="5"/>
        <v>0</v>
      </c>
      <c r="AL28" s="21">
        <f>AI28/Config!$B$6*100</f>
        <v>90</v>
      </c>
      <c r="AM28" s="19">
        <f>AJ28/Config!$B$6*100</f>
        <v>10</v>
      </c>
      <c r="AN28" s="22">
        <f>AK28/Config!$B$6*100</f>
        <v>0</v>
      </c>
      <c r="AO28" s="18">
        <f t="shared" si="6"/>
        <v>2</v>
      </c>
      <c r="AP28" s="19">
        <f t="shared" si="7"/>
        <v>0</v>
      </c>
      <c r="AQ28" s="20">
        <f t="shared" si="8"/>
        <v>0</v>
      </c>
      <c r="AR28" s="21">
        <f>AO28/Config!$B$7*100</f>
        <v>100</v>
      </c>
      <c r="AS28" s="19">
        <f>AP28/Config!$B$7*100</f>
        <v>0</v>
      </c>
      <c r="AT28" s="29">
        <f>AQ28/Config!$B$7*100</f>
        <v>0</v>
      </c>
    </row>
    <row r="29" spans="1:46" ht="45" x14ac:dyDescent="0.25">
      <c r="A29" s="16" t="s">
        <v>172</v>
      </c>
      <c r="B29" s="5" t="s">
        <v>98</v>
      </c>
      <c r="C29" s="5" t="s">
        <v>173</v>
      </c>
      <c r="D29" s="15" t="s">
        <v>174</v>
      </c>
      <c r="E29" s="4" t="s">
        <v>101</v>
      </c>
      <c r="F29" s="5" t="s">
        <v>102</v>
      </c>
      <c r="G29" s="5" t="s">
        <v>101</v>
      </c>
      <c r="H29" s="5" t="s">
        <v>102</v>
      </c>
      <c r="I29" s="5" t="s">
        <v>102</v>
      </c>
      <c r="J29" s="5" t="s">
        <v>101</v>
      </c>
      <c r="K29" s="5" t="s">
        <v>102</v>
      </c>
      <c r="L29" s="5" t="s">
        <v>103</v>
      </c>
      <c r="M29" s="5" t="s">
        <v>101</v>
      </c>
      <c r="N29" s="5" t="s">
        <v>101</v>
      </c>
      <c r="O29" s="5" t="s">
        <v>101</v>
      </c>
      <c r="P29" s="5" t="s">
        <v>102</v>
      </c>
      <c r="Q29" s="14">
        <v>5</v>
      </c>
      <c r="R29" s="16">
        <v>4</v>
      </c>
      <c r="S29" s="16">
        <v>5</v>
      </c>
      <c r="T29" s="16">
        <v>4</v>
      </c>
      <c r="U29" s="16">
        <v>4</v>
      </c>
      <c r="V29" s="16">
        <v>5</v>
      </c>
      <c r="W29" s="16">
        <v>4</v>
      </c>
      <c r="X29" s="16">
        <v>3</v>
      </c>
      <c r="Y29" s="16">
        <v>5</v>
      </c>
      <c r="Z29" s="16">
        <v>5</v>
      </c>
      <c r="AA29" s="16">
        <v>5</v>
      </c>
      <c r="AB29" s="17">
        <v>4</v>
      </c>
      <c r="AC29" s="18">
        <f t="shared" si="0"/>
        <v>11</v>
      </c>
      <c r="AD29" s="19">
        <f t="shared" si="1"/>
        <v>1</v>
      </c>
      <c r="AE29" s="20">
        <f t="shared" si="2"/>
        <v>0</v>
      </c>
      <c r="AF29" s="21">
        <f>AC29/Config!$B$2*100</f>
        <v>91.666666666666657</v>
      </c>
      <c r="AG29" s="19">
        <f>AD29/Config!$B$2*100</f>
        <v>8.3333333333333321</v>
      </c>
      <c r="AH29" s="22">
        <f>AE29/Config!$B$2*100</f>
        <v>0</v>
      </c>
      <c r="AI29" s="18">
        <f t="shared" si="3"/>
        <v>9</v>
      </c>
      <c r="AJ29" s="19">
        <f t="shared" si="4"/>
        <v>1</v>
      </c>
      <c r="AK29" s="20">
        <f t="shared" si="5"/>
        <v>0</v>
      </c>
      <c r="AL29" s="21">
        <f>AI29/Config!$B$6*100</f>
        <v>90</v>
      </c>
      <c r="AM29" s="19">
        <f>AJ29/Config!$B$6*100</f>
        <v>10</v>
      </c>
      <c r="AN29" s="22">
        <f>AK29/Config!$B$6*100</f>
        <v>0</v>
      </c>
      <c r="AO29" s="18">
        <f t="shared" si="6"/>
        <v>2</v>
      </c>
      <c r="AP29" s="19">
        <f t="shared" si="7"/>
        <v>0</v>
      </c>
      <c r="AQ29" s="20">
        <f t="shared" si="8"/>
        <v>0</v>
      </c>
      <c r="AR29" s="21">
        <f>AO29/Config!$B$7*100</f>
        <v>100</v>
      </c>
      <c r="AS29" s="19">
        <f>AP29/Config!$B$7*100</f>
        <v>0</v>
      </c>
      <c r="AT29" s="29">
        <f>AQ29/Config!$B$7*100</f>
        <v>0</v>
      </c>
    </row>
    <row r="30" spans="1:46" ht="30" x14ac:dyDescent="0.25">
      <c r="A30" s="16" t="s">
        <v>175</v>
      </c>
      <c r="B30" s="5" t="s">
        <v>98</v>
      </c>
      <c r="C30" s="5" t="s">
        <v>176</v>
      </c>
      <c r="D30" s="15" t="s">
        <v>177</v>
      </c>
      <c r="E30" s="4" t="s">
        <v>101</v>
      </c>
      <c r="F30" s="5" t="s">
        <v>102</v>
      </c>
      <c r="G30" s="5" t="s">
        <v>102</v>
      </c>
      <c r="H30" s="5" t="s">
        <v>103</v>
      </c>
      <c r="I30" s="5" t="s">
        <v>101</v>
      </c>
      <c r="J30" s="5" t="s">
        <v>101</v>
      </c>
      <c r="K30" s="5" t="s">
        <v>102</v>
      </c>
      <c r="L30" s="5" t="s">
        <v>103</v>
      </c>
      <c r="M30" s="5" t="s">
        <v>101</v>
      </c>
      <c r="N30" s="5" t="s">
        <v>101</v>
      </c>
      <c r="O30" s="5" t="s">
        <v>102</v>
      </c>
      <c r="P30" s="5" t="s">
        <v>101</v>
      </c>
      <c r="Q30" s="14">
        <v>5</v>
      </c>
      <c r="R30" s="16">
        <v>4</v>
      </c>
      <c r="S30" s="16">
        <v>4</v>
      </c>
      <c r="T30" s="16">
        <v>3</v>
      </c>
      <c r="U30" s="16">
        <v>5</v>
      </c>
      <c r="V30" s="16">
        <v>5</v>
      </c>
      <c r="W30" s="16">
        <v>4</v>
      </c>
      <c r="X30" s="16">
        <v>3</v>
      </c>
      <c r="Y30" s="16">
        <v>5</v>
      </c>
      <c r="Z30" s="16">
        <v>5</v>
      </c>
      <c r="AA30" s="16">
        <v>4</v>
      </c>
      <c r="AB30" s="17">
        <v>5</v>
      </c>
      <c r="AC30" s="18">
        <f t="shared" si="0"/>
        <v>10</v>
      </c>
      <c r="AD30" s="19">
        <f t="shared" si="1"/>
        <v>2</v>
      </c>
      <c r="AE30" s="20">
        <f t="shared" si="2"/>
        <v>0</v>
      </c>
      <c r="AF30" s="21">
        <f>AC30/Config!$B$2*100</f>
        <v>83.333333333333343</v>
      </c>
      <c r="AG30" s="19">
        <f>AD30/Config!$B$2*100</f>
        <v>16.666666666666664</v>
      </c>
      <c r="AH30" s="22">
        <f>AE30/Config!$B$2*100</f>
        <v>0</v>
      </c>
      <c r="AI30" s="18">
        <f t="shared" si="3"/>
        <v>8</v>
      </c>
      <c r="AJ30" s="19">
        <f t="shared" si="4"/>
        <v>2</v>
      </c>
      <c r="AK30" s="20">
        <f t="shared" si="5"/>
        <v>0</v>
      </c>
      <c r="AL30" s="21">
        <f>AI30/Config!$B$6*100</f>
        <v>80</v>
      </c>
      <c r="AM30" s="19">
        <f>AJ30/Config!$B$6*100</f>
        <v>20</v>
      </c>
      <c r="AN30" s="22">
        <f>AK30/Config!$B$6*100</f>
        <v>0</v>
      </c>
      <c r="AO30" s="18">
        <f t="shared" si="6"/>
        <v>2</v>
      </c>
      <c r="AP30" s="19">
        <f t="shared" si="7"/>
        <v>0</v>
      </c>
      <c r="AQ30" s="20">
        <f t="shared" si="8"/>
        <v>0</v>
      </c>
      <c r="AR30" s="21">
        <f>AO30/Config!$B$7*100</f>
        <v>100</v>
      </c>
      <c r="AS30" s="19">
        <f>AP30/Config!$B$7*100</f>
        <v>0</v>
      </c>
      <c r="AT30" s="29">
        <f>AQ30/Config!$B$7*100</f>
        <v>0</v>
      </c>
    </row>
    <row r="31" spans="1:46" ht="30" x14ac:dyDescent="0.25">
      <c r="A31" s="16" t="s">
        <v>178</v>
      </c>
      <c r="B31" s="5" t="s">
        <v>98</v>
      </c>
      <c r="C31" s="5" t="s">
        <v>179</v>
      </c>
      <c r="D31" s="15" t="s">
        <v>180</v>
      </c>
      <c r="E31" s="4" t="s">
        <v>101</v>
      </c>
      <c r="F31" s="5" t="s">
        <v>103</v>
      </c>
      <c r="G31" s="5" t="s">
        <v>103</v>
      </c>
      <c r="H31" s="5" t="s">
        <v>103</v>
      </c>
      <c r="I31" s="5" t="s">
        <v>101</v>
      </c>
      <c r="J31" s="5" t="s">
        <v>101</v>
      </c>
      <c r="K31" s="5" t="s">
        <v>102</v>
      </c>
      <c r="L31" s="5" t="s">
        <v>103</v>
      </c>
      <c r="M31" s="5" t="s">
        <v>102</v>
      </c>
      <c r="N31" s="5" t="s">
        <v>101</v>
      </c>
      <c r="O31" s="5" t="s">
        <v>101</v>
      </c>
      <c r="P31" s="5" t="s">
        <v>102</v>
      </c>
      <c r="Q31" s="14">
        <v>5</v>
      </c>
      <c r="R31" s="16">
        <v>3</v>
      </c>
      <c r="S31" s="16">
        <v>3</v>
      </c>
      <c r="T31" s="16">
        <v>3</v>
      </c>
      <c r="U31" s="16">
        <v>5</v>
      </c>
      <c r="V31" s="16">
        <v>5</v>
      </c>
      <c r="W31" s="16">
        <v>4</v>
      </c>
      <c r="X31" s="16">
        <v>3</v>
      </c>
      <c r="Y31" s="16">
        <v>4</v>
      </c>
      <c r="Z31" s="16">
        <v>5</v>
      </c>
      <c r="AA31" s="16">
        <v>5</v>
      </c>
      <c r="AB31" s="17">
        <v>4</v>
      </c>
      <c r="AC31" s="18">
        <f t="shared" si="0"/>
        <v>8</v>
      </c>
      <c r="AD31" s="19">
        <f t="shared" si="1"/>
        <v>4</v>
      </c>
      <c r="AE31" s="20">
        <f t="shared" si="2"/>
        <v>0</v>
      </c>
      <c r="AF31" s="21">
        <f>AC31/Config!$B$2*100</f>
        <v>66.666666666666657</v>
      </c>
      <c r="AG31" s="19">
        <f>AD31/Config!$B$2*100</f>
        <v>33.333333333333329</v>
      </c>
      <c r="AH31" s="22">
        <f>AE31/Config!$B$2*100</f>
        <v>0</v>
      </c>
      <c r="AI31" s="18">
        <f t="shared" si="3"/>
        <v>6</v>
      </c>
      <c r="AJ31" s="19">
        <f t="shared" si="4"/>
        <v>4</v>
      </c>
      <c r="AK31" s="20">
        <f t="shared" si="5"/>
        <v>0</v>
      </c>
      <c r="AL31" s="21">
        <f>AI31/Config!$B$6*100</f>
        <v>60</v>
      </c>
      <c r="AM31" s="19">
        <f>AJ31/Config!$B$6*100</f>
        <v>40</v>
      </c>
      <c r="AN31" s="22">
        <f>AK31/Config!$B$6*100</f>
        <v>0</v>
      </c>
      <c r="AO31" s="18">
        <f t="shared" si="6"/>
        <v>2</v>
      </c>
      <c r="AP31" s="19">
        <f t="shared" si="7"/>
        <v>0</v>
      </c>
      <c r="AQ31" s="20">
        <f t="shared" si="8"/>
        <v>0</v>
      </c>
      <c r="AR31" s="21">
        <f>AO31/Config!$B$7*100</f>
        <v>100</v>
      </c>
      <c r="AS31" s="19">
        <f>AP31/Config!$B$7*100</f>
        <v>0</v>
      </c>
      <c r="AT31" s="29">
        <f>AQ31/Config!$B$7*100</f>
        <v>0</v>
      </c>
    </row>
    <row r="32" spans="1:46" ht="345" x14ac:dyDescent="0.25">
      <c r="A32" s="16" t="s">
        <v>181</v>
      </c>
      <c r="B32" s="5" t="s">
        <v>68</v>
      </c>
      <c r="C32" s="5" t="s">
        <v>182</v>
      </c>
      <c r="D32" s="15" t="s">
        <v>183</v>
      </c>
      <c r="E32" s="4" t="s">
        <v>184</v>
      </c>
      <c r="F32" s="5" t="s">
        <v>185</v>
      </c>
      <c r="G32" s="5" t="s">
        <v>186</v>
      </c>
      <c r="H32" s="5" t="s">
        <v>185</v>
      </c>
      <c r="I32" s="5" t="s">
        <v>187</v>
      </c>
      <c r="J32" s="5" t="s">
        <v>188</v>
      </c>
      <c r="K32" s="5" t="s">
        <v>189</v>
      </c>
      <c r="L32" s="5" t="s">
        <v>190</v>
      </c>
      <c r="M32" s="5" t="s">
        <v>191</v>
      </c>
      <c r="N32" s="5" t="s">
        <v>192</v>
      </c>
      <c r="O32" s="5" t="s">
        <v>193</v>
      </c>
      <c r="P32" s="6" t="s">
        <v>194</v>
      </c>
      <c r="Q32" s="27" t="s">
        <v>83</v>
      </c>
      <c r="R32" s="28" t="s">
        <v>83</v>
      </c>
      <c r="S32" s="24" t="s">
        <v>83</v>
      </c>
      <c r="T32" s="24" t="s">
        <v>83</v>
      </c>
      <c r="U32" s="24" t="s">
        <v>83</v>
      </c>
      <c r="V32" s="24" t="s">
        <v>83</v>
      </c>
      <c r="W32" s="24" t="s">
        <v>83</v>
      </c>
      <c r="X32" s="24" t="s">
        <v>83</v>
      </c>
      <c r="Y32" s="24" t="s">
        <v>83</v>
      </c>
      <c r="Z32" s="24" t="s">
        <v>83</v>
      </c>
      <c r="AA32" s="24" t="s">
        <v>83</v>
      </c>
      <c r="AB32" s="25" t="s">
        <v>83</v>
      </c>
      <c r="AC32" s="23" t="s">
        <v>83</v>
      </c>
      <c r="AD32" s="24" t="s">
        <v>83</v>
      </c>
      <c r="AE32" s="26" t="s">
        <v>83</v>
      </c>
      <c r="AF32" s="24" t="s">
        <v>83</v>
      </c>
      <c r="AG32" s="24" t="s">
        <v>83</v>
      </c>
      <c r="AH32" s="25" t="s">
        <v>83</v>
      </c>
      <c r="AI32" s="23" t="s">
        <v>83</v>
      </c>
      <c r="AJ32" s="24" t="s">
        <v>83</v>
      </c>
      <c r="AK32" s="26" t="s">
        <v>83</v>
      </c>
      <c r="AL32" s="24" t="s">
        <v>83</v>
      </c>
      <c r="AM32" s="24" t="s">
        <v>83</v>
      </c>
      <c r="AN32" s="25" t="s">
        <v>83</v>
      </c>
      <c r="AO32" s="23" t="s">
        <v>83</v>
      </c>
      <c r="AP32" s="24" t="s">
        <v>83</v>
      </c>
      <c r="AQ32" s="26" t="s">
        <v>83</v>
      </c>
      <c r="AR32" s="24" t="s">
        <v>83</v>
      </c>
      <c r="AS32" s="24" t="s">
        <v>83</v>
      </c>
      <c r="AT32" s="24" t="s">
        <v>83</v>
      </c>
    </row>
    <row r="33" spans="1:46" ht="270" x14ac:dyDescent="0.25">
      <c r="A33" s="16" t="s">
        <v>195</v>
      </c>
      <c r="B33" s="5" t="s">
        <v>68</v>
      </c>
      <c r="C33" s="5" t="s">
        <v>196</v>
      </c>
      <c r="D33" s="15" t="s">
        <v>197</v>
      </c>
      <c r="E33" s="4" t="s">
        <v>198</v>
      </c>
      <c r="F33" s="5" t="s">
        <v>199</v>
      </c>
      <c r="G33" s="5" t="s">
        <v>200</v>
      </c>
      <c r="H33" s="5" t="s">
        <v>201</v>
      </c>
      <c r="I33" s="5" t="s">
        <v>202</v>
      </c>
      <c r="J33" s="5" t="s">
        <v>203</v>
      </c>
      <c r="K33" s="5" t="s">
        <v>204</v>
      </c>
      <c r="L33" s="5" t="s">
        <v>205</v>
      </c>
      <c r="M33" s="5" t="s">
        <v>206</v>
      </c>
      <c r="N33" s="5" t="s">
        <v>207</v>
      </c>
      <c r="O33" s="5" t="s">
        <v>208</v>
      </c>
      <c r="P33" s="6" t="s">
        <v>209</v>
      </c>
      <c r="Q33" s="27" t="s">
        <v>83</v>
      </c>
      <c r="R33" s="28" t="s">
        <v>83</v>
      </c>
      <c r="S33" s="24" t="s">
        <v>83</v>
      </c>
      <c r="T33" s="24" t="s">
        <v>83</v>
      </c>
      <c r="U33" s="24" t="s">
        <v>83</v>
      </c>
      <c r="V33" s="24" t="s">
        <v>83</v>
      </c>
      <c r="W33" s="24" t="s">
        <v>83</v>
      </c>
      <c r="X33" s="24" t="s">
        <v>83</v>
      </c>
      <c r="Y33" s="24" t="s">
        <v>83</v>
      </c>
      <c r="Z33" s="24" t="s">
        <v>83</v>
      </c>
      <c r="AA33" s="24" t="s">
        <v>83</v>
      </c>
      <c r="AB33" s="25" t="s">
        <v>83</v>
      </c>
      <c r="AC33" s="23" t="s">
        <v>83</v>
      </c>
      <c r="AD33" s="24" t="s">
        <v>83</v>
      </c>
      <c r="AE33" s="26" t="s">
        <v>83</v>
      </c>
      <c r="AF33" s="24" t="s">
        <v>83</v>
      </c>
      <c r="AG33" s="24" t="s">
        <v>83</v>
      </c>
      <c r="AH33" s="25" t="s">
        <v>83</v>
      </c>
      <c r="AI33" s="23" t="s">
        <v>83</v>
      </c>
      <c r="AJ33" s="24" t="s">
        <v>83</v>
      </c>
      <c r="AK33" s="26" t="s">
        <v>83</v>
      </c>
      <c r="AL33" s="24" t="s">
        <v>83</v>
      </c>
      <c r="AM33" s="24" t="s">
        <v>83</v>
      </c>
      <c r="AN33" s="25" t="s">
        <v>83</v>
      </c>
      <c r="AO33" s="23" t="s">
        <v>83</v>
      </c>
      <c r="AP33" s="24" t="s">
        <v>83</v>
      </c>
      <c r="AQ33" s="26" t="s">
        <v>83</v>
      </c>
      <c r="AR33" s="24" t="s">
        <v>83</v>
      </c>
      <c r="AS33" s="24" t="s">
        <v>83</v>
      </c>
      <c r="AT33" s="24" t="s">
        <v>83</v>
      </c>
    </row>
    <row r="34" spans="1:46" ht="150" x14ac:dyDescent="0.25">
      <c r="A34" s="16" t="s">
        <v>210</v>
      </c>
      <c r="B34" s="5" t="s">
        <v>68</v>
      </c>
      <c r="C34" s="5" t="s">
        <v>211</v>
      </c>
      <c r="D34" s="15" t="s">
        <v>212</v>
      </c>
      <c r="E34" s="4" t="s">
        <v>213</v>
      </c>
      <c r="F34" s="5" t="s">
        <v>214</v>
      </c>
      <c r="G34" s="5" t="s">
        <v>215</v>
      </c>
      <c r="H34" s="5" t="s">
        <v>216</v>
      </c>
      <c r="I34" s="5" t="s">
        <v>217</v>
      </c>
      <c r="J34" s="5" t="s">
        <v>218</v>
      </c>
      <c r="K34" s="5" t="s">
        <v>219</v>
      </c>
      <c r="L34" s="5" t="s">
        <v>220</v>
      </c>
      <c r="M34" s="5" t="s">
        <v>221</v>
      </c>
      <c r="N34" s="5" t="s">
        <v>222</v>
      </c>
      <c r="O34" s="7" t="s">
        <v>77</v>
      </c>
      <c r="P34" s="6" t="s">
        <v>223</v>
      </c>
      <c r="Q34" s="27" t="s">
        <v>83</v>
      </c>
      <c r="R34" s="28" t="s">
        <v>83</v>
      </c>
      <c r="S34" s="24" t="s">
        <v>83</v>
      </c>
      <c r="T34" s="24" t="s">
        <v>83</v>
      </c>
      <c r="U34" s="24" t="s">
        <v>83</v>
      </c>
      <c r="V34" s="24" t="s">
        <v>83</v>
      </c>
      <c r="W34" s="24" t="s">
        <v>83</v>
      </c>
      <c r="X34" s="24" t="s">
        <v>83</v>
      </c>
      <c r="Y34" s="24" t="s">
        <v>83</v>
      </c>
      <c r="Z34" s="24" t="s">
        <v>83</v>
      </c>
      <c r="AA34" s="24" t="s">
        <v>83</v>
      </c>
      <c r="AB34" s="25" t="s">
        <v>83</v>
      </c>
      <c r="AC34" s="23" t="s">
        <v>83</v>
      </c>
      <c r="AD34" s="24" t="s">
        <v>83</v>
      </c>
      <c r="AE34" s="26" t="s">
        <v>83</v>
      </c>
      <c r="AF34" s="24" t="s">
        <v>83</v>
      </c>
      <c r="AG34" s="24" t="s">
        <v>83</v>
      </c>
      <c r="AH34" s="25" t="s">
        <v>83</v>
      </c>
      <c r="AI34" s="23" t="s">
        <v>83</v>
      </c>
      <c r="AJ34" s="24" t="s">
        <v>83</v>
      </c>
      <c r="AK34" s="26" t="s">
        <v>83</v>
      </c>
      <c r="AL34" s="24" t="s">
        <v>83</v>
      </c>
      <c r="AM34" s="24" t="s">
        <v>83</v>
      </c>
      <c r="AN34" s="25" t="s">
        <v>83</v>
      </c>
      <c r="AO34" s="23" t="s">
        <v>83</v>
      </c>
      <c r="AP34" s="24" t="s">
        <v>83</v>
      </c>
      <c r="AQ34" s="26" t="s">
        <v>83</v>
      </c>
      <c r="AR34" s="24" t="s">
        <v>83</v>
      </c>
      <c r="AS34" s="24" t="s">
        <v>83</v>
      </c>
      <c r="AT34" s="24" t="s">
        <v>83</v>
      </c>
    </row>
    <row r="35" spans="1:46" ht="225" x14ac:dyDescent="0.25">
      <c r="A35" s="16" t="s">
        <v>224</v>
      </c>
      <c r="B35" s="5" t="s">
        <v>68</v>
      </c>
      <c r="C35" s="5" t="s">
        <v>225</v>
      </c>
      <c r="D35" s="15" t="s">
        <v>226</v>
      </c>
      <c r="E35" s="4" t="s">
        <v>227</v>
      </c>
      <c r="F35" s="7" t="s">
        <v>77</v>
      </c>
      <c r="G35" s="5" t="s">
        <v>228</v>
      </c>
      <c r="H35" s="5" t="s">
        <v>229</v>
      </c>
      <c r="I35" s="5" t="s">
        <v>230</v>
      </c>
      <c r="J35" s="5" t="s">
        <v>231</v>
      </c>
      <c r="K35" s="5" t="s">
        <v>232</v>
      </c>
      <c r="L35" s="5" t="s">
        <v>233</v>
      </c>
      <c r="M35" s="5" t="s">
        <v>234</v>
      </c>
      <c r="N35" s="5" t="s">
        <v>235</v>
      </c>
      <c r="O35" s="5" t="s">
        <v>236</v>
      </c>
      <c r="P35" s="6" t="s">
        <v>237</v>
      </c>
      <c r="Q35" s="27" t="s">
        <v>83</v>
      </c>
      <c r="R35" s="28" t="s">
        <v>83</v>
      </c>
      <c r="S35" s="24" t="s">
        <v>83</v>
      </c>
      <c r="T35" s="24" t="s">
        <v>83</v>
      </c>
      <c r="U35" s="24" t="s">
        <v>83</v>
      </c>
      <c r="V35" s="24" t="s">
        <v>83</v>
      </c>
      <c r="W35" s="24" t="s">
        <v>83</v>
      </c>
      <c r="X35" s="24" t="s">
        <v>83</v>
      </c>
      <c r="Y35" s="24" t="s">
        <v>83</v>
      </c>
      <c r="Z35" s="24" t="s">
        <v>83</v>
      </c>
      <c r="AA35" s="24" t="s">
        <v>83</v>
      </c>
      <c r="AB35" s="25" t="s">
        <v>83</v>
      </c>
      <c r="AC35" s="23" t="s">
        <v>83</v>
      </c>
      <c r="AD35" s="24" t="s">
        <v>83</v>
      </c>
      <c r="AE35" s="26" t="s">
        <v>83</v>
      </c>
      <c r="AF35" s="24" t="s">
        <v>83</v>
      </c>
      <c r="AG35" s="24" t="s">
        <v>83</v>
      </c>
      <c r="AH35" s="25" t="s">
        <v>83</v>
      </c>
      <c r="AI35" s="23" t="s">
        <v>83</v>
      </c>
      <c r="AJ35" s="24" t="s">
        <v>83</v>
      </c>
      <c r="AK35" s="26" t="s">
        <v>83</v>
      </c>
      <c r="AL35" s="24" t="s">
        <v>83</v>
      </c>
      <c r="AM35" s="24" t="s">
        <v>83</v>
      </c>
      <c r="AN35" s="25" t="s">
        <v>83</v>
      </c>
      <c r="AO35" s="23" t="s">
        <v>83</v>
      </c>
      <c r="AP35" s="24" t="s">
        <v>83</v>
      </c>
      <c r="AQ35" s="26" t="s">
        <v>83</v>
      </c>
      <c r="AR35" s="24" t="s">
        <v>83</v>
      </c>
      <c r="AS35" s="24" t="s">
        <v>83</v>
      </c>
      <c r="AT35" s="24" t="s">
        <v>83</v>
      </c>
    </row>
    <row r="36" spans="1:46" ht="225" x14ac:dyDescent="0.25">
      <c r="A36" s="16" t="s">
        <v>238</v>
      </c>
      <c r="B36" s="5" t="s">
        <v>68</v>
      </c>
      <c r="C36" s="5" t="s">
        <v>239</v>
      </c>
      <c r="D36" s="15" t="s">
        <v>240</v>
      </c>
      <c r="E36" s="4" t="s">
        <v>241</v>
      </c>
      <c r="F36" s="5" t="s">
        <v>216</v>
      </c>
      <c r="G36" s="5" t="s">
        <v>242</v>
      </c>
      <c r="H36" s="5" t="s">
        <v>243</v>
      </c>
      <c r="I36" s="5" t="s">
        <v>244</v>
      </c>
      <c r="J36" s="5" t="s">
        <v>216</v>
      </c>
      <c r="K36" s="5" t="s">
        <v>245</v>
      </c>
      <c r="L36" s="5" t="s">
        <v>246</v>
      </c>
      <c r="M36" s="5" t="s">
        <v>247</v>
      </c>
      <c r="N36" s="5" t="s">
        <v>248</v>
      </c>
      <c r="O36" s="7" t="s">
        <v>77</v>
      </c>
      <c r="P36" s="6" t="s">
        <v>249</v>
      </c>
      <c r="Q36" s="27" t="s">
        <v>83</v>
      </c>
      <c r="R36" s="28" t="s">
        <v>83</v>
      </c>
      <c r="S36" s="24" t="s">
        <v>83</v>
      </c>
      <c r="T36" s="24" t="s">
        <v>83</v>
      </c>
      <c r="U36" s="24" t="s">
        <v>83</v>
      </c>
      <c r="V36" s="24" t="s">
        <v>83</v>
      </c>
      <c r="W36" s="24" t="s">
        <v>83</v>
      </c>
      <c r="X36" s="24" t="s">
        <v>83</v>
      </c>
      <c r="Y36" s="24" t="s">
        <v>83</v>
      </c>
      <c r="Z36" s="24" t="s">
        <v>83</v>
      </c>
      <c r="AA36" s="24" t="s">
        <v>83</v>
      </c>
      <c r="AB36" s="25" t="s">
        <v>83</v>
      </c>
      <c r="AC36" s="23" t="s">
        <v>83</v>
      </c>
      <c r="AD36" s="24" t="s">
        <v>83</v>
      </c>
      <c r="AE36" s="26" t="s">
        <v>83</v>
      </c>
      <c r="AF36" s="24" t="s">
        <v>83</v>
      </c>
      <c r="AG36" s="24" t="s">
        <v>83</v>
      </c>
      <c r="AH36" s="25" t="s">
        <v>83</v>
      </c>
      <c r="AI36" s="23" t="s">
        <v>83</v>
      </c>
      <c r="AJ36" s="24" t="s">
        <v>83</v>
      </c>
      <c r="AK36" s="26" t="s">
        <v>83</v>
      </c>
      <c r="AL36" s="24" t="s">
        <v>83</v>
      </c>
      <c r="AM36" s="24" t="s">
        <v>83</v>
      </c>
      <c r="AN36" s="25" t="s">
        <v>83</v>
      </c>
      <c r="AO36" s="23" t="s">
        <v>83</v>
      </c>
      <c r="AP36" s="24" t="s">
        <v>83</v>
      </c>
      <c r="AQ36" s="26" t="s">
        <v>83</v>
      </c>
      <c r="AR36" s="24" t="s">
        <v>83</v>
      </c>
      <c r="AS36" s="24" t="s">
        <v>83</v>
      </c>
      <c r="AT36" s="24" t="s">
        <v>83</v>
      </c>
    </row>
    <row r="37" spans="1:46" ht="375" x14ac:dyDescent="0.25">
      <c r="A37" s="16" t="s">
        <v>250</v>
      </c>
      <c r="B37" s="5" t="s">
        <v>68</v>
      </c>
      <c r="C37" s="5" t="s">
        <v>251</v>
      </c>
      <c r="D37" s="15" t="s">
        <v>252</v>
      </c>
      <c r="E37" s="30" t="s">
        <v>77</v>
      </c>
      <c r="F37" s="7" t="s">
        <v>77</v>
      </c>
      <c r="G37" s="5" t="s">
        <v>253</v>
      </c>
      <c r="H37" s="7" t="s">
        <v>77</v>
      </c>
      <c r="I37" s="7" t="s">
        <v>77</v>
      </c>
      <c r="J37" s="7" t="s">
        <v>77</v>
      </c>
      <c r="K37" s="5" t="s">
        <v>254</v>
      </c>
      <c r="L37" s="5" t="s">
        <v>255</v>
      </c>
      <c r="M37" s="5" t="s">
        <v>256</v>
      </c>
      <c r="N37" s="5" t="s">
        <v>257</v>
      </c>
      <c r="O37" s="5" t="s">
        <v>258</v>
      </c>
      <c r="P37" s="6" t="s">
        <v>259</v>
      </c>
      <c r="Q37" s="27" t="s">
        <v>83</v>
      </c>
      <c r="R37" s="28" t="s">
        <v>83</v>
      </c>
      <c r="S37" s="24" t="s">
        <v>83</v>
      </c>
      <c r="T37" s="24" t="s">
        <v>83</v>
      </c>
      <c r="U37" s="24" t="s">
        <v>83</v>
      </c>
      <c r="V37" s="24" t="s">
        <v>83</v>
      </c>
      <c r="W37" s="24" t="s">
        <v>83</v>
      </c>
      <c r="X37" s="24" t="s">
        <v>83</v>
      </c>
      <c r="Y37" s="24" t="s">
        <v>83</v>
      </c>
      <c r="Z37" s="24" t="s">
        <v>83</v>
      </c>
      <c r="AA37" s="24" t="s">
        <v>83</v>
      </c>
      <c r="AB37" s="25" t="s">
        <v>83</v>
      </c>
      <c r="AC37" s="23" t="s">
        <v>83</v>
      </c>
      <c r="AD37" s="24" t="s">
        <v>83</v>
      </c>
      <c r="AE37" s="26" t="s">
        <v>83</v>
      </c>
      <c r="AF37" s="24" t="s">
        <v>83</v>
      </c>
      <c r="AG37" s="24" t="s">
        <v>83</v>
      </c>
      <c r="AH37" s="25" t="s">
        <v>83</v>
      </c>
      <c r="AI37" s="23" t="s">
        <v>83</v>
      </c>
      <c r="AJ37" s="24" t="s">
        <v>83</v>
      </c>
      <c r="AK37" s="26" t="s">
        <v>83</v>
      </c>
      <c r="AL37" s="24" t="s">
        <v>83</v>
      </c>
      <c r="AM37" s="24" t="s">
        <v>83</v>
      </c>
      <c r="AN37" s="25" t="s">
        <v>83</v>
      </c>
      <c r="AO37" s="23" t="s">
        <v>83</v>
      </c>
      <c r="AP37" s="24" t="s">
        <v>83</v>
      </c>
      <c r="AQ37" s="26" t="s">
        <v>83</v>
      </c>
      <c r="AR37" s="24" t="s">
        <v>83</v>
      </c>
      <c r="AS37" s="24" t="s">
        <v>83</v>
      </c>
      <c r="AT37" s="24" t="s">
        <v>83</v>
      </c>
    </row>
  </sheetData>
  <phoneticPr fontId="5" type="noConversion"/>
  <dataValidations count="1">
    <dataValidation type="list" allowBlank="1" showInputMessage="1" showErrorMessage="1" sqref="B2:B1048576" xr:uid="{686C3B5A-88A9-428C-94C9-57147509DDA8}">
      <formula1>"Agreement,Clarity,Frequency,Number,Time,Open-ended question"</formula1>
    </dataValidation>
  </dataValidations>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991E0-F9BD-4B8F-B9A4-3BE20F9D8F8F}">
  <dimension ref="A1:B7"/>
  <sheetViews>
    <sheetView workbookViewId="0">
      <selection activeCell="A9" sqref="A9"/>
    </sheetView>
  </sheetViews>
  <sheetFormatPr baseColWidth="10" defaultColWidth="11.42578125" defaultRowHeight="15" x14ac:dyDescent="0.25"/>
  <cols>
    <col min="1" max="1" width="41.28515625" bestFit="1" customWidth="1"/>
  </cols>
  <sheetData>
    <row r="1" spans="1:2" ht="15.75" thickBot="1" x14ac:dyDescent="0.3">
      <c r="A1" s="10" t="s">
        <v>260</v>
      </c>
      <c r="B1" s="11" t="s">
        <v>261</v>
      </c>
    </row>
    <row r="2" spans="1:2" ht="15.75" thickBot="1" x14ac:dyDescent="0.3">
      <c r="A2" s="2" t="s">
        <v>262</v>
      </c>
      <c r="B2" s="8">
        <f>SUM(B3:B5)</f>
        <v>12</v>
      </c>
    </row>
    <row r="3" spans="1:2" x14ac:dyDescent="0.25">
      <c r="A3" s="12" t="s">
        <v>263</v>
      </c>
      <c r="B3" s="13">
        <v>4</v>
      </c>
    </row>
    <row r="4" spans="1:2" x14ac:dyDescent="0.25">
      <c r="A4" s="2" t="s">
        <v>264</v>
      </c>
      <c r="B4" s="8">
        <v>6</v>
      </c>
    </row>
    <row r="5" spans="1:2" ht="15.75" thickBot="1" x14ac:dyDescent="0.3">
      <c r="A5" s="3" t="s">
        <v>265</v>
      </c>
      <c r="B5" s="9">
        <v>2</v>
      </c>
    </row>
    <row r="6" spans="1:2" x14ac:dyDescent="0.25">
      <c r="A6" s="12" t="s">
        <v>266</v>
      </c>
      <c r="B6" s="13">
        <f>SUM(B3,B4)</f>
        <v>10</v>
      </c>
    </row>
    <row r="7" spans="1:2" ht="15.75" thickBot="1" x14ac:dyDescent="0.3">
      <c r="A7" s="3" t="s">
        <v>267</v>
      </c>
      <c r="B7" s="9">
        <f>B5</f>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471615C7653694BAD531649F3065910" ma:contentTypeVersion="14" ma:contentTypeDescription="Crée un document." ma:contentTypeScope="" ma:versionID="f54d98cfbce2821cfc4cf03d5dd59eb6">
  <xsd:schema xmlns:xsd="http://www.w3.org/2001/XMLSchema" xmlns:xs="http://www.w3.org/2001/XMLSchema" xmlns:p="http://schemas.microsoft.com/office/2006/metadata/properties" xmlns:ns2="a697d244-72d9-441d-9556-c0cac17fbbdf" xmlns:ns3="0727e2e5-5ba5-4b12-9c72-931fdf323147" targetNamespace="http://schemas.microsoft.com/office/2006/metadata/properties" ma:root="true" ma:fieldsID="7c2871794f9ced4b722866f98a2f225a" ns2:_="" ns3:_="">
    <xsd:import namespace="a697d244-72d9-441d-9556-c0cac17fbbdf"/>
    <xsd:import namespace="0727e2e5-5ba5-4b12-9c72-931fdf32314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97d244-72d9-441d-9556-c0cac17fbb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Balises d’images" ma:readOnly="false" ma:fieldId="{5cf76f15-5ced-4ddc-b409-7134ff3c332f}" ma:taxonomyMulti="true" ma:sspId="c73016ee-f6f3-49f5-9926-fe02af74ff8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27e2e5-5ba5-4b12-9c72-931fdf323147"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TaxCatchAll" ma:index="20" nillable="true" ma:displayName="Taxonomy Catch All Column" ma:hidden="true" ma:list="{31ca1a1b-91d2-4907-a62a-0db5b957b635}" ma:internalName="TaxCatchAll" ma:showField="CatchAllData" ma:web="0727e2e5-5ba5-4b12-9c72-931fdf3231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9A8BEB-F29F-4C38-BBB6-099626CE5EA8}">
  <ds:schemaRefs>
    <ds:schemaRef ds:uri="http://schemas.microsoft.com/sharepoint/v3/contenttype/forms"/>
  </ds:schemaRefs>
</ds:datastoreItem>
</file>

<file path=customXml/itemProps2.xml><?xml version="1.0" encoding="utf-8"?>
<ds:datastoreItem xmlns:ds="http://schemas.openxmlformats.org/officeDocument/2006/customXml" ds:itemID="{A679FD5E-21C9-48CC-A7F6-17DFA4F04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97d244-72d9-441d-9556-c0cac17fbbdf"/>
    <ds:schemaRef ds:uri="0727e2e5-5ba5-4b12-9c72-931fdf3231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RIQUET Nicolas</dc:creator>
  <cp:keywords/>
  <dc:description/>
  <cp:lastModifiedBy>RIQUET Nicolas</cp:lastModifiedBy>
  <cp:revision/>
  <dcterms:created xsi:type="dcterms:W3CDTF">2015-06-05T18:17:20Z</dcterms:created>
  <dcterms:modified xsi:type="dcterms:W3CDTF">2024-01-16T09:41:06Z</dcterms:modified>
  <cp:category/>
  <cp:contentStatus/>
</cp:coreProperties>
</file>