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 DE VARIABLES" sheetId="1" r:id="rId4"/>
    <sheet state="visible" name="Loops" sheetId="2" r:id="rId5"/>
    <sheet state="visible" name="Loops ID" sheetId="3" r:id="rId6"/>
  </sheets>
  <definedNames>
    <definedName hidden="1" localSheetId="1" name="_xlnm._FilterDatabase">Loops!$A$1:$EW$935</definedName>
  </definedNames>
  <calcPr/>
</workbook>
</file>

<file path=xl/sharedStrings.xml><?xml version="1.0" encoding="utf-8"?>
<sst xmlns="http://schemas.openxmlformats.org/spreadsheetml/2006/main" count="628" uniqueCount="164">
  <si>
    <t>VARIABLES</t>
  </si>
  <si>
    <t>RELACIONES</t>
  </si>
  <si>
    <t>BUCLES</t>
  </si>
  <si>
    <t>id Variable</t>
  </si>
  <si>
    <t>Nombre</t>
  </si>
  <si>
    <t>id Relación</t>
  </si>
  <si>
    <t>de</t>
  </si>
  <si>
    <t>Variable</t>
  </si>
  <si>
    <t>a</t>
  </si>
  <si>
    <t>id</t>
  </si>
  <si>
    <t>tipo</t>
  </si>
  <si>
    <t>lenght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</si>
  <si>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</si>
  <si>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</si>
  <si>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</si>
  <si>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</si>
  <si>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</si>
  <si>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</si>
  <si>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</si>
  <si>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</si>
  <si>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</si>
  <si>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</si>
  <si>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</si>
  <si>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v01</t>
  </si>
  <si>
    <t>AHORRO_EQUIPOS</t>
  </si>
  <si>
    <t>r01</t>
  </si>
  <si>
    <t>v06</t>
  </si>
  <si>
    <t>v04</t>
  </si>
  <si>
    <t>l01</t>
  </si>
  <si>
    <t>B</t>
  </si>
  <si>
    <t>v03</t>
  </si>
  <si>
    <t>v14</t>
  </si>
  <si>
    <t>v02</t>
  </si>
  <si>
    <t>EQUIPOS_MINERIA</t>
  </si>
  <si>
    <t>r02</t>
  </si>
  <si>
    <t>l02</t>
  </si>
  <si>
    <t>v05</t>
  </si>
  <si>
    <t>GANANCIA</t>
  </si>
  <si>
    <t>r03</t>
  </si>
  <si>
    <t>v17</t>
  </si>
  <si>
    <t>l03</t>
  </si>
  <si>
    <t>v08</t>
  </si>
  <si>
    <t>v09</t>
  </si>
  <si>
    <t>v18</t>
  </si>
  <si>
    <t>a_inversion</t>
  </si>
  <si>
    <t>r04</t>
  </si>
  <si>
    <t>l04</t>
  </si>
  <si>
    <t>R</t>
  </si>
  <si>
    <t>v15</t>
  </si>
  <si>
    <t>v16</t>
  </si>
  <si>
    <t>ahorro</t>
  </si>
  <si>
    <t>r05</t>
  </si>
  <si>
    <t>v21</t>
  </si>
  <si>
    <t>l05</t>
  </si>
  <si>
    <t>v10</t>
  </si>
  <si>
    <t>v13</t>
  </si>
  <si>
    <t>auxiliar_tiempo</t>
  </si>
  <si>
    <t>r06</t>
  </si>
  <si>
    <t>l06</t>
  </si>
  <si>
    <t>v19</t>
  </si>
  <si>
    <t>v07</t>
  </si>
  <si>
    <t>cadaMes</t>
  </si>
  <si>
    <t>r07</t>
  </si>
  <si>
    <t>v20</t>
  </si>
  <si>
    <t>l07</t>
  </si>
  <si>
    <t>cant_equipos_posibles</t>
  </si>
  <si>
    <t>r08</t>
  </si>
  <si>
    <t>l08</t>
  </si>
  <si>
    <t>comprar</t>
  </si>
  <si>
    <t>r09</t>
  </si>
  <si>
    <t>l09</t>
  </si>
  <si>
    <t>consumo_electrico</t>
  </si>
  <si>
    <t>r10</t>
  </si>
  <si>
    <t>p01</t>
  </si>
  <si>
    <t>cierre_mensual</t>
  </si>
  <si>
    <t>l10</t>
  </si>
  <si>
    <t>v11</t>
  </si>
  <si>
    <t>v22</t>
  </si>
  <si>
    <t>diferencia</t>
  </si>
  <si>
    <t>r11</t>
  </si>
  <si>
    <t>l11</t>
  </si>
  <si>
    <t>v12</t>
  </si>
  <si>
    <t>dificultad_resolucion</t>
  </si>
  <si>
    <t>r12</t>
  </si>
  <si>
    <t>l12</t>
  </si>
  <si>
    <t>gasto_electrico</t>
  </si>
  <si>
    <t>r13</t>
  </si>
  <si>
    <t>l13</t>
  </si>
  <si>
    <t>gastos_varios</t>
  </si>
  <si>
    <t>r14</t>
  </si>
  <si>
    <t>p02</t>
  </si>
  <si>
    <t>consumo_medio</t>
  </si>
  <si>
    <t>hashing</t>
  </si>
  <si>
    <t>r15</t>
  </si>
  <si>
    <t>p04</t>
  </si>
  <si>
    <t>costo_medio</t>
  </si>
  <si>
    <t>ingresos_mineria</t>
  </si>
  <si>
    <t>r16</t>
  </si>
  <si>
    <t>inversion</t>
  </si>
  <si>
    <t>r17</t>
  </si>
  <si>
    <t>mantenimiento</t>
  </si>
  <si>
    <t>r18</t>
  </si>
  <si>
    <t>obsolescencia</t>
  </si>
  <si>
    <t>r19</t>
  </si>
  <si>
    <t>obsolescenciaEquiposInicial</t>
  </si>
  <si>
    <t>r20</t>
  </si>
  <si>
    <t>p05</t>
  </si>
  <si>
    <t>equipos_ini</t>
  </si>
  <si>
    <t>obsolescenciaNuevosEquipos</t>
  </si>
  <si>
    <t>r21</t>
  </si>
  <si>
    <t>porc_ahorro</t>
  </si>
  <si>
    <t>r22</t>
  </si>
  <si>
    <t>v23</t>
  </si>
  <si>
    <t>equipos_max</t>
  </si>
  <si>
    <t>r23</t>
  </si>
  <si>
    <t>p06</t>
  </si>
  <si>
    <t>equipos_metro</t>
  </si>
  <si>
    <t>r24</t>
  </si>
  <si>
    <t>r25</t>
  </si>
  <si>
    <t>r26</t>
  </si>
  <si>
    <t>r27</t>
  </si>
  <si>
    <t>r28</t>
  </si>
  <si>
    <t>p07</t>
  </si>
  <si>
    <t>frecuencia_mantenimiento</t>
  </si>
  <si>
    <t>r29</t>
  </si>
  <si>
    <t>r30</t>
  </si>
  <si>
    <t>r31</t>
  </si>
  <si>
    <t>p08</t>
  </si>
  <si>
    <t>ganancia_bloque</t>
  </si>
  <si>
    <t>r32</t>
  </si>
  <si>
    <t>r33</t>
  </si>
  <si>
    <t>p09</t>
  </si>
  <si>
    <t>metros_disponibles</t>
  </si>
  <si>
    <t>r34</t>
  </si>
  <si>
    <t>r35</t>
  </si>
  <si>
    <t>r36</t>
  </si>
  <si>
    <t>p10</t>
  </si>
  <si>
    <t>poder_hash_equipo</t>
  </si>
  <si>
    <t>r37</t>
  </si>
  <si>
    <t>r38</t>
  </si>
  <si>
    <t>porc_gastos</t>
  </si>
  <si>
    <t>PARAMETROS</t>
  </si>
  <si>
    <t>r39</t>
  </si>
  <si>
    <t>p12</t>
  </si>
  <si>
    <t>valor_kwh</t>
  </si>
  <si>
    <t>r40</t>
  </si>
  <si>
    <t>p13</t>
  </si>
  <si>
    <t>vida_promedio</t>
  </si>
  <si>
    <t>r41</t>
  </si>
  <si>
    <t>p03</t>
  </si>
  <si>
    <t>costo_mantenimiento_promedio</t>
  </si>
  <si>
    <t>r42</t>
  </si>
  <si>
    <t>p11</t>
  </si>
  <si>
    <t>p16</t>
  </si>
  <si>
    <t>p17</t>
  </si>
  <si>
    <t>gastos varios</t>
  </si>
  <si>
    <t>AHORRO EQUIPOS</t>
  </si>
  <si>
    <t>cant equipos posibles</t>
  </si>
  <si>
    <t>EQUIPOS MINERIA</t>
  </si>
  <si>
    <t>ingresos mineria</t>
  </si>
  <si>
    <t>consumo electrico</t>
  </si>
  <si>
    <t>gasto electrico</t>
  </si>
  <si>
    <t>a inversion</t>
  </si>
  <si>
    <t>porc ahorro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</si>
</sst>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Alignment="1" applyBorder="1" applyFont="1">
      <alignment horizontal="right" vertical="bottom"/>
    </xf>
    <xf borderId="1" fillId="0" fontId="1" numFmtId="0" xfId="0" applyBorder="1" applyFont="1"/>
    <xf borderId="1" fillId="0" fontId="1" numFmtId="0" xfId="0" applyBorder="1" applyFont="1"/>
    <xf borderId="2" fillId="3" fontId="3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8.43"/>
    <col customWidth="1" min="3" max="3" width="7.57"/>
    <col customWidth="1" min="4" max="4" width="10.57"/>
    <col customWidth="1" min="5" max="5" width="11.14"/>
    <col customWidth="1" min="6" max="6" width="28.29"/>
    <col customWidth="1" min="7" max="7" width="12.71"/>
    <col customWidth="1" min="8" max="8" width="28.29"/>
    <col customWidth="1" min="9" max="9" width="6.14"/>
    <col customWidth="1" min="10" max="10" width="7.86"/>
    <col customWidth="1" min="11" max="11" width="4.14"/>
    <col customWidth="1" min="12" max="21" width="4.86"/>
    <col customWidth="1" min="22" max="22" width="5.86"/>
    <col customWidth="1" min="23" max="23" width="5.71"/>
  </cols>
  <sheetData>
    <row r="1">
      <c r="A1" s="1" t="s">
        <v>0</v>
      </c>
      <c r="D1" s="1" t="s">
        <v>1</v>
      </c>
      <c r="J1" s="1" t="s">
        <v>2</v>
      </c>
    </row>
    <row r="2">
      <c r="A2" s="2" t="s">
        <v>3</v>
      </c>
      <c r="B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7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>
      <c r="A3" s="4" t="s">
        <v>23</v>
      </c>
      <c r="B3" s="4" t="s">
        <v>24</v>
      </c>
      <c r="D3" s="4" t="s">
        <v>25</v>
      </c>
      <c r="E3" s="4" t="s">
        <v>26</v>
      </c>
      <c r="F3" s="5" t="str">
        <f t="shared" ref="F3:F11" si="1">VLOOKUP(E3,$A$3:$B$24,2)</f>
        <v>auxiliar_tiempo</v>
      </c>
      <c r="G3" s="4" t="s">
        <v>27</v>
      </c>
      <c r="H3" s="5" t="str">
        <f t="shared" ref="H3:H24" si="2">VLOOKUP(G3,$A$3:$B$24,2)</f>
        <v>a_inversion</v>
      </c>
      <c r="J3" s="2" t="s">
        <v>28</v>
      </c>
      <c r="K3" s="2" t="s">
        <v>29</v>
      </c>
      <c r="L3" s="6">
        <f t="shared" ref="L3:L15" si="3">COUNTA(M3:W3)</f>
        <v>2</v>
      </c>
      <c r="M3" s="2" t="s">
        <v>30</v>
      </c>
      <c r="N3" s="2" t="s">
        <v>31</v>
      </c>
      <c r="O3" s="7"/>
      <c r="P3" s="7"/>
      <c r="Q3" s="7"/>
      <c r="R3" s="7"/>
      <c r="S3" s="7"/>
      <c r="T3" s="7"/>
      <c r="U3" s="7"/>
      <c r="V3" s="7"/>
      <c r="W3" s="7"/>
    </row>
    <row r="4">
      <c r="A4" s="4" t="s">
        <v>32</v>
      </c>
      <c r="B4" s="4" t="s">
        <v>33</v>
      </c>
      <c r="D4" s="4" t="s">
        <v>34</v>
      </c>
      <c r="E4" s="4" t="s">
        <v>26</v>
      </c>
      <c r="F4" s="5" t="str">
        <f t="shared" si="1"/>
        <v>auxiliar_tiempo</v>
      </c>
      <c r="G4" s="4" t="s">
        <v>31</v>
      </c>
      <c r="H4" s="5" t="str">
        <f t="shared" si="2"/>
        <v>gastos_varios</v>
      </c>
      <c r="J4" s="2" t="s">
        <v>35</v>
      </c>
      <c r="K4" s="2" t="s">
        <v>29</v>
      </c>
      <c r="L4" s="6">
        <f t="shared" si="3"/>
        <v>2</v>
      </c>
      <c r="M4" s="2" t="s">
        <v>30</v>
      </c>
      <c r="N4" s="2" t="s">
        <v>36</v>
      </c>
      <c r="O4" s="7"/>
      <c r="P4" s="7"/>
      <c r="Q4" s="7"/>
      <c r="R4" s="7"/>
      <c r="S4" s="7"/>
      <c r="T4" s="7"/>
      <c r="U4" s="7"/>
      <c r="V4" s="7"/>
      <c r="W4" s="7"/>
    </row>
    <row r="5">
      <c r="A5" s="4" t="s">
        <v>30</v>
      </c>
      <c r="B5" s="4" t="s">
        <v>37</v>
      </c>
      <c r="D5" s="4" t="s">
        <v>38</v>
      </c>
      <c r="E5" s="4" t="s">
        <v>26</v>
      </c>
      <c r="F5" s="5" t="str">
        <f t="shared" si="1"/>
        <v>auxiliar_tiempo</v>
      </c>
      <c r="G5" s="4" t="s">
        <v>39</v>
      </c>
      <c r="H5" s="5" t="str">
        <f t="shared" si="2"/>
        <v>inversion</v>
      </c>
      <c r="J5" s="2" t="s">
        <v>40</v>
      </c>
      <c r="K5" s="2" t="s">
        <v>29</v>
      </c>
      <c r="L5" s="6">
        <f t="shared" si="3"/>
        <v>8</v>
      </c>
      <c r="M5" s="2" t="s">
        <v>30</v>
      </c>
      <c r="N5" s="2" t="s">
        <v>36</v>
      </c>
      <c r="O5" s="2" t="s">
        <v>23</v>
      </c>
      <c r="P5" s="2" t="s">
        <v>41</v>
      </c>
      <c r="Q5" s="2" t="s">
        <v>42</v>
      </c>
      <c r="R5" s="2" t="s">
        <v>39</v>
      </c>
      <c r="S5" s="2" t="s">
        <v>32</v>
      </c>
      <c r="T5" s="2" t="s">
        <v>43</v>
      </c>
      <c r="U5" s="7"/>
      <c r="V5" s="7"/>
      <c r="W5" s="7"/>
    </row>
    <row r="6">
      <c r="A6" s="4" t="s">
        <v>27</v>
      </c>
      <c r="B6" s="4" t="s">
        <v>44</v>
      </c>
      <c r="D6" s="4" t="s">
        <v>45</v>
      </c>
      <c r="E6" s="4" t="s">
        <v>26</v>
      </c>
      <c r="F6" s="5" t="str">
        <f t="shared" si="1"/>
        <v>auxiliar_tiempo</v>
      </c>
      <c r="G6" s="4" t="s">
        <v>43</v>
      </c>
      <c r="H6" s="5" t="str">
        <f t="shared" si="2"/>
        <v>mantenimiento</v>
      </c>
      <c r="J6" s="2" t="s">
        <v>46</v>
      </c>
      <c r="K6" s="2" t="s">
        <v>47</v>
      </c>
      <c r="L6" s="6">
        <f t="shared" si="3"/>
        <v>9</v>
      </c>
      <c r="M6" s="2" t="s">
        <v>30</v>
      </c>
      <c r="N6" s="2" t="s">
        <v>36</v>
      </c>
      <c r="O6" s="2" t="s">
        <v>23</v>
      </c>
      <c r="P6" s="2" t="s">
        <v>41</v>
      </c>
      <c r="Q6" s="2" t="s">
        <v>42</v>
      </c>
      <c r="R6" s="2" t="s">
        <v>39</v>
      </c>
      <c r="S6" s="2" t="s">
        <v>32</v>
      </c>
      <c r="T6" s="2" t="s">
        <v>48</v>
      </c>
      <c r="U6" s="2" t="s">
        <v>49</v>
      </c>
      <c r="V6" s="8"/>
      <c r="W6" s="8"/>
    </row>
    <row r="7">
      <c r="A7" s="4" t="s">
        <v>36</v>
      </c>
      <c r="B7" s="4" t="s">
        <v>50</v>
      </c>
      <c r="D7" s="4" t="s">
        <v>51</v>
      </c>
      <c r="E7" s="4" t="s">
        <v>39</v>
      </c>
      <c r="F7" s="5" t="str">
        <f t="shared" si="1"/>
        <v>inversion</v>
      </c>
      <c r="G7" s="4" t="s">
        <v>52</v>
      </c>
      <c r="H7" s="5" t="str">
        <f t="shared" si="2"/>
        <v>obsolescenciaNuevosEquipos</v>
      </c>
      <c r="J7" s="2" t="s">
        <v>53</v>
      </c>
      <c r="K7" s="2" t="s">
        <v>29</v>
      </c>
      <c r="L7" s="6">
        <f t="shared" si="3"/>
        <v>9</v>
      </c>
      <c r="M7" s="2" t="s">
        <v>30</v>
      </c>
      <c r="N7" s="2" t="s">
        <v>36</v>
      </c>
      <c r="O7" s="2" t="s">
        <v>23</v>
      </c>
      <c r="P7" s="2" t="s">
        <v>41</v>
      </c>
      <c r="Q7" s="2" t="s">
        <v>42</v>
      </c>
      <c r="R7" s="2" t="s">
        <v>39</v>
      </c>
      <c r="S7" s="2" t="s">
        <v>32</v>
      </c>
      <c r="T7" s="2" t="s">
        <v>54</v>
      </c>
      <c r="U7" s="2" t="s">
        <v>55</v>
      </c>
      <c r="V7" s="8"/>
      <c r="W7" s="8"/>
    </row>
    <row r="8">
      <c r="A8" s="4" t="s">
        <v>26</v>
      </c>
      <c r="B8" s="4" t="s">
        <v>56</v>
      </c>
      <c r="D8" s="4" t="s">
        <v>57</v>
      </c>
      <c r="E8" s="4" t="s">
        <v>23</v>
      </c>
      <c r="F8" s="5" t="str">
        <f t="shared" si="1"/>
        <v>AHORRO_EQUIPOS</v>
      </c>
      <c r="G8" s="4" t="s">
        <v>41</v>
      </c>
      <c r="H8" s="5" t="str">
        <f t="shared" si="2"/>
        <v>cant_equipos_posibles</v>
      </c>
      <c r="J8" s="2" t="s">
        <v>58</v>
      </c>
      <c r="K8" s="2" t="s">
        <v>47</v>
      </c>
      <c r="L8" s="6">
        <f t="shared" si="3"/>
        <v>10</v>
      </c>
      <c r="M8" s="2" t="s">
        <v>30</v>
      </c>
      <c r="N8" s="2" t="s">
        <v>36</v>
      </c>
      <c r="O8" s="2" t="s">
        <v>23</v>
      </c>
      <c r="P8" s="2" t="s">
        <v>41</v>
      </c>
      <c r="Q8" s="2" t="s">
        <v>42</v>
      </c>
      <c r="R8" s="2" t="s">
        <v>39</v>
      </c>
      <c r="S8" s="2" t="s">
        <v>52</v>
      </c>
      <c r="T8" s="2" t="s">
        <v>59</v>
      </c>
      <c r="U8" s="2" t="s">
        <v>32</v>
      </c>
      <c r="V8" s="2" t="s">
        <v>43</v>
      </c>
      <c r="W8" s="8"/>
    </row>
    <row r="9">
      <c r="A9" s="4" t="s">
        <v>60</v>
      </c>
      <c r="B9" s="4" t="s">
        <v>61</v>
      </c>
      <c r="D9" s="4" t="s">
        <v>62</v>
      </c>
      <c r="E9" s="4" t="s">
        <v>26</v>
      </c>
      <c r="F9" s="5" t="str">
        <f t="shared" si="1"/>
        <v>auxiliar_tiempo</v>
      </c>
      <c r="G9" s="4" t="s">
        <v>63</v>
      </c>
      <c r="H9" s="5" t="str">
        <f t="shared" si="2"/>
        <v>obsolescenciaEquiposInicial</v>
      </c>
      <c r="J9" s="2" t="s">
        <v>64</v>
      </c>
      <c r="K9" s="2" t="s">
        <v>47</v>
      </c>
      <c r="L9" s="6">
        <f t="shared" si="3"/>
        <v>11</v>
      </c>
      <c r="M9" s="2" t="s">
        <v>30</v>
      </c>
      <c r="N9" s="2" t="s">
        <v>36</v>
      </c>
      <c r="O9" s="2" t="s">
        <v>23</v>
      </c>
      <c r="P9" s="2" t="s">
        <v>41</v>
      </c>
      <c r="Q9" s="2" t="s">
        <v>42</v>
      </c>
      <c r="R9" s="2" t="s">
        <v>39</v>
      </c>
      <c r="S9" s="2" t="s">
        <v>52</v>
      </c>
      <c r="T9" s="2" t="s">
        <v>59</v>
      </c>
      <c r="U9" s="2" t="s">
        <v>32</v>
      </c>
      <c r="V9" s="2" t="s">
        <v>54</v>
      </c>
      <c r="W9" s="2" t="s">
        <v>55</v>
      </c>
    </row>
    <row r="10">
      <c r="A10" s="4" t="s">
        <v>41</v>
      </c>
      <c r="B10" s="4" t="s">
        <v>65</v>
      </c>
      <c r="D10" s="4" t="s">
        <v>66</v>
      </c>
      <c r="E10" s="4" t="s">
        <v>60</v>
      </c>
      <c r="F10" s="5" t="str">
        <f t="shared" si="1"/>
        <v>cadaMes</v>
      </c>
      <c r="G10" s="4" t="s">
        <v>36</v>
      </c>
      <c r="H10" s="5" t="str">
        <f t="shared" si="2"/>
        <v>ahorro</v>
      </c>
      <c r="J10" s="2" t="s">
        <v>67</v>
      </c>
      <c r="K10" s="2" t="s">
        <v>29</v>
      </c>
      <c r="L10" s="6">
        <f t="shared" si="3"/>
        <v>11</v>
      </c>
      <c r="M10" s="2" t="s">
        <v>30</v>
      </c>
      <c r="N10" s="2" t="s">
        <v>36</v>
      </c>
      <c r="O10" s="2" t="s">
        <v>23</v>
      </c>
      <c r="P10" s="2" t="s">
        <v>41</v>
      </c>
      <c r="Q10" s="2" t="s">
        <v>42</v>
      </c>
      <c r="R10" s="2" t="s">
        <v>39</v>
      </c>
      <c r="S10" s="2" t="s">
        <v>52</v>
      </c>
      <c r="T10" s="2" t="s">
        <v>59</v>
      </c>
      <c r="U10" s="2" t="s">
        <v>32</v>
      </c>
      <c r="V10" s="2" t="s">
        <v>48</v>
      </c>
      <c r="W10" s="2" t="s">
        <v>49</v>
      </c>
    </row>
    <row r="11">
      <c r="A11" s="4" t="s">
        <v>42</v>
      </c>
      <c r="B11" s="4" t="s">
        <v>68</v>
      </c>
      <c r="D11" s="4" t="s">
        <v>69</v>
      </c>
      <c r="E11" s="4" t="s">
        <v>41</v>
      </c>
      <c r="F11" s="5" t="str">
        <f t="shared" si="1"/>
        <v>cant_equipos_posibles</v>
      </c>
      <c r="G11" s="4" t="s">
        <v>42</v>
      </c>
      <c r="H11" s="5" t="str">
        <f t="shared" si="2"/>
        <v>comprar</v>
      </c>
      <c r="J11" s="2" t="s">
        <v>70</v>
      </c>
      <c r="K11" s="2" t="s">
        <v>29</v>
      </c>
      <c r="L11" s="6">
        <f t="shared" si="3"/>
        <v>4</v>
      </c>
      <c r="M11" s="2" t="s">
        <v>23</v>
      </c>
      <c r="N11" s="2" t="s">
        <v>41</v>
      </c>
      <c r="O11" s="2" t="s">
        <v>42</v>
      </c>
      <c r="P11" s="2" t="s">
        <v>27</v>
      </c>
      <c r="Q11" s="8"/>
      <c r="R11" s="8"/>
      <c r="S11" s="8"/>
      <c r="T11" s="8"/>
      <c r="U11" s="8"/>
      <c r="V11" s="8"/>
      <c r="W11" s="8"/>
    </row>
    <row r="12">
      <c r="A12" s="4" t="s">
        <v>54</v>
      </c>
      <c r="B12" s="4" t="s">
        <v>71</v>
      </c>
      <c r="D12" s="4" t="s">
        <v>72</v>
      </c>
      <c r="E12" s="4" t="s">
        <v>73</v>
      </c>
      <c r="F12" s="5" t="s">
        <v>74</v>
      </c>
      <c r="G12" s="4" t="s">
        <v>31</v>
      </c>
      <c r="H12" s="5" t="str">
        <f t="shared" si="2"/>
        <v>gastos_varios</v>
      </c>
      <c r="J12" s="2" t="s">
        <v>75</v>
      </c>
      <c r="K12" s="2" t="s">
        <v>29</v>
      </c>
      <c r="L12" s="6">
        <f t="shared" si="3"/>
        <v>8</v>
      </c>
      <c r="M12" s="2" t="s">
        <v>23</v>
      </c>
      <c r="N12" s="2" t="s">
        <v>41</v>
      </c>
      <c r="O12" s="2" t="s">
        <v>42</v>
      </c>
      <c r="P12" s="2" t="s">
        <v>39</v>
      </c>
      <c r="Q12" s="2" t="s">
        <v>32</v>
      </c>
      <c r="R12" s="2" t="s">
        <v>76</v>
      </c>
      <c r="S12" s="2" t="s">
        <v>77</v>
      </c>
      <c r="T12" s="2" t="s">
        <v>36</v>
      </c>
      <c r="U12" s="8"/>
      <c r="V12" s="8"/>
      <c r="W12" s="8"/>
    </row>
    <row r="13">
      <c r="A13" s="4" t="s">
        <v>76</v>
      </c>
      <c r="B13" s="4" t="s">
        <v>78</v>
      </c>
      <c r="D13" s="4" t="s">
        <v>79</v>
      </c>
      <c r="E13" s="4" t="s">
        <v>42</v>
      </c>
      <c r="F13" s="5" t="str">
        <f t="shared" ref="F13:F15" si="4">VLOOKUP(E13,$A$3:$B$24,2)</f>
        <v>comprar</v>
      </c>
      <c r="G13" s="4" t="s">
        <v>27</v>
      </c>
      <c r="H13" s="5" t="str">
        <f t="shared" si="2"/>
        <v>a_inversion</v>
      </c>
      <c r="J13" s="2" t="s">
        <v>80</v>
      </c>
      <c r="K13" s="2" t="s">
        <v>47</v>
      </c>
      <c r="L13" s="6">
        <f t="shared" si="3"/>
        <v>10</v>
      </c>
      <c r="M13" s="2" t="s">
        <v>23</v>
      </c>
      <c r="N13" s="2" t="s">
        <v>41</v>
      </c>
      <c r="O13" s="2" t="s">
        <v>42</v>
      </c>
      <c r="P13" s="2" t="s">
        <v>39</v>
      </c>
      <c r="Q13" s="2" t="s">
        <v>52</v>
      </c>
      <c r="R13" s="2" t="s">
        <v>59</v>
      </c>
      <c r="S13" s="2" t="s">
        <v>32</v>
      </c>
      <c r="T13" s="2" t="s">
        <v>76</v>
      </c>
      <c r="U13" s="2" t="s">
        <v>77</v>
      </c>
      <c r="V13" s="2" t="s">
        <v>36</v>
      </c>
      <c r="W13" s="8"/>
    </row>
    <row r="14">
      <c r="A14" s="4" t="s">
        <v>81</v>
      </c>
      <c r="B14" s="4" t="s">
        <v>82</v>
      </c>
      <c r="D14" s="4" t="s">
        <v>83</v>
      </c>
      <c r="E14" s="4" t="s">
        <v>42</v>
      </c>
      <c r="F14" s="5" t="str">
        <f t="shared" si="4"/>
        <v>comprar</v>
      </c>
      <c r="G14" s="4" t="s">
        <v>39</v>
      </c>
      <c r="H14" s="5" t="str">
        <f t="shared" si="2"/>
        <v>inversion</v>
      </c>
      <c r="J14" s="2" t="s">
        <v>84</v>
      </c>
      <c r="K14" s="2" t="s">
        <v>29</v>
      </c>
      <c r="L14" s="6">
        <f t="shared" si="3"/>
        <v>4</v>
      </c>
      <c r="M14" s="2" t="s">
        <v>32</v>
      </c>
      <c r="N14" s="2" t="s">
        <v>76</v>
      </c>
      <c r="O14" s="2" t="s">
        <v>42</v>
      </c>
      <c r="P14" s="2" t="s">
        <v>39</v>
      </c>
      <c r="Q14" s="8"/>
      <c r="R14" s="8"/>
      <c r="S14" s="8"/>
      <c r="T14" s="8"/>
      <c r="U14" s="8"/>
      <c r="V14" s="8"/>
      <c r="W14" s="8"/>
    </row>
    <row r="15">
      <c r="A15" s="4" t="s">
        <v>55</v>
      </c>
      <c r="B15" s="4" t="s">
        <v>85</v>
      </c>
      <c r="D15" s="4" t="s">
        <v>86</v>
      </c>
      <c r="E15" s="4" t="s">
        <v>54</v>
      </c>
      <c r="F15" s="5" t="str">
        <f t="shared" si="4"/>
        <v>consumo_electrico</v>
      </c>
      <c r="G15" s="4" t="s">
        <v>55</v>
      </c>
      <c r="H15" s="5" t="str">
        <f t="shared" si="2"/>
        <v>gasto_electrico</v>
      </c>
      <c r="J15" s="2" t="s">
        <v>87</v>
      </c>
      <c r="K15" s="2" t="s">
        <v>47</v>
      </c>
      <c r="L15" s="6">
        <f t="shared" si="3"/>
        <v>6</v>
      </c>
      <c r="M15" s="2" t="s">
        <v>32</v>
      </c>
      <c r="N15" s="2" t="s">
        <v>76</v>
      </c>
      <c r="O15" s="2" t="s">
        <v>42</v>
      </c>
      <c r="P15" s="2" t="s">
        <v>39</v>
      </c>
      <c r="Q15" s="2" t="s">
        <v>52</v>
      </c>
      <c r="R15" s="2" t="s">
        <v>59</v>
      </c>
      <c r="S15" s="8"/>
      <c r="T15" s="8"/>
      <c r="U15" s="8"/>
      <c r="V15" s="8"/>
      <c r="W15" s="8"/>
    </row>
    <row r="16">
      <c r="A16" s="4" t="s">
        <v>31</v>
      </c>
      <c r="B16" s="4" t="s">
        <v>88</v>
      </c>
      <c r="D16" s="4" t="s">
        <v>89</v>
      </c>
      <c r="E16" s="4" t="s">
        <v>90</v>
      </c>
      <c r="F16" s="4" t="s">
        <v>91</v>
      </c>
      <c r="G16" s="4" t="s">
        <v>54</v>
      </c>
      <c r="H16" s="5" t="str">
        <f t="shared" si="2"/>
        <v>consumo_electrico</v>
      </c>
    </row>
    <row r="17">
      <c r="A17" s="4" t="s">
        <v>48</v>
      </c>
      <c r="B17" s="4" t="s">
        <v>92</v>
      </c>
      <c r="D17" s="4" t="s">
        <v>93</v>
      </c>
      <c r="E17" s="4" t="s">
        <v>94</v>
      </c>
      <c r="F17" s="4" t="s">
        <v>95</v>
      </c>
      <c r="G17" s="4" t="s">
        <v>27</v>
      </c>
      <c r="H17" s="5" t="str">
        <f t="shared" si="2"/>
        <v>a_inversion</v>
      </c>
    </row>
    <row r="18">
      <c r="A18" s="4" t="s">
        <v>49</v>
      </c>
      <c r="B18" s="4" t="s">
        <v>96</v>
      </c>
      <c r="D18" s="4" t="s">
        <v>97</v>
      </c>
      <c r="E18" s="4" t="s">
        <v>94</v>
      </c>
      <c r="F18" s="4" t="s">
        <v>95</v>
      </c>
      <c r="G18" s="4" t="s">
        <v>41</v>
      </c>
      <c r="H18" s="5" t="str">
        <f t="shared" si="2"/>
        <v>cant_equipos_posibles</v>
      </c>
    </row>
    <row r="19">
      <c r="A19" s="4" t="s">
        <v>39</v>
      </c>
      <c r="B19" s="4" t="s">
        <v>98</v>
      </c>
      <c r="D19" s="4" t="s">
        <v>99</v>
      </c>
      <c r="E19" s="4" t="s">
        <v>76</v>
      </c>
      <c r="F19" s="5" t="str">
        <f t="shared" ref="F19:F21" si="5">VLOOKUP(E19,$A$3:$B$24,2)</f>
        <v>diferencia</v>
      </c>
      <c r="G19" s="4" t="s">
        <v>42</v>
      </c>
      <c r="H19" s="5" t="str">
        <f t="shared" si="2"/>
        <v>comprar</v>
      </c>
    </row>
    <row r="20">
      <c r="A20" s="4" t="s">
        <v>43</v>
      </c>
      <c r="B20" s="9" t="s">
        <v>100</v>
      </c>
      <c r="D20" s="4" t="s">
        <v>101</v>
      </c>
      <c r="E20" s="4" t="s">
        <v>76</v>
      </c>
      <c r="F20" s="5" t="str">
        <f t="shared" si="5"/>
        <v>diferencia</v>
      </c>
      <c r="G20" s="4" t="s">
        <v>77</v>
      </c>
      <c r="H20" s="5" t="str">
        <f t="shared" si="2"/>
        <v>porc_ahorro</v>
      </c>
    </row>
    <row r="21">
      <c r="A21" s="4" t="s">
        <v>59</v>
      </c>
      <c r="B21" s="4" t="s">
        <v>102</v>
      </c>
      <c r="D21" s="4" t="s">
        <v>103</v>
      </c>
      <c r="E21" s="4" t="s">
        <v>81</v>
      </c>
      <c r="F21" s="5" t="str">
        <f t="shared" si="5"/>
        <v>dificultad_resolucion</v>
      </c>
      <c r="G21" s="4" t="s">
        <v>49</v>
      </c>
      <c r="H21" s="5" t="str">
        <f t="shared" si="2"/>
        <v>ingresos_mineria</v>
      </c>
    </row>
    <row r="22">
      <c r="A22" s="4" t="s">
        <v>63</v>
      </c>
      <c r="B22" s="4" t="s">
        <v>104</v>
      </c>
      <c r="D22" s="4" t="s">
        <v>105</v>
      </c>
      <c r="E22" s="4" t="s">
        <v>106</v>
      </c>
      <c r="F22" s="4" t="s">
        <v>107</v>
      </c>
      <c r="G22" s="4" t="s">
        <v>32</v>
      </c>
      <c r="H22" s="5" t="str">
        <f t="shared" si="2"/>
        <v>EQUIPOS_MINERIA</v>
      </c>
    </row>
    <row r="23">
      <c r="A23" s="4" t="s">
        <v>52</v>
      </c>
      <c r="B23" s="9" t="s">
        <v>108</v>
      </c>
      <c r="D23" s="4" t="s">
        <v>109</v>
      </c>
      <c r="E23" s="4" t="s">
        <v>106</v>
      </c>
      <c r="F23" s="4" t="s">
        <v>107</v>
      </c>
      <c r="G23" s="4" t="s">
        <v>63</v>
      </c>
      <c r="H23" s="5" t="str">
        <f t="shared" si="2"/>
        <v>obsolescenciaEquiposInicial</v>
      </c>
    </row>
    <row r="24">
      <c r="A24" s="4" t="s">
        <v>77</v>
      </c>
      <c r="B24" s="4" t="s">
        <v>110</v>
      </c>
      <c r="D24" s="4" t="s">
        <v>111</v>
      </c>
      <c r="E24" s="4" t="s">
        <v>112</v>
      </c>
      <c r="F24" s="5" t="str">
        <f>VLOOKUP(E24,$A$3:$B$26,2)</f>
        <v>equipos_max</v>
      </c>
      <c r="G24" s="4" t="s">
        <v>76</v>
      </c>
      <c r="H24" s="5" t="str">
        <f t="shared" si="2"/>
        <v>diferencia</v>
      </c>
    </row>
    <row r="25">
      <c r="A25" s="4" t="s">
        <v>112</v>
      </c>
      <c r="B25" s="4" t="s">
        <v>113</v>
      </c>
      <c r="D25" s="4" t="s">
        <v>114</v>
      </c>
      <c r="E25" s="4" t="s">
        <v>115</v>
      </c>
      <c r="F25" s="4" t="s">
        <v>116</v>
      </c>
      <c r="G25" s="4" t="s">
        <v>112</v>
      </c>
      <c r="H25" s="5" t="str">
        <f t="shared" ref="H25:H44" si="6">VLOOKUP(G25,$A$3:$B$25,2)</f>
        <v>equipos_max</v>
      </c>
    </row>
    <row r="26">
      <c r="A26" s="4"/>
      <c r="B26" s="4"/>
      <c r="D26" s="4" t="s">
        <v>117</v>
      </c>
      <c r="E26" s="4" t="s">
        <v>32</v>
      </c>
      <c r="F26" s="5" t="str">
        <f t="shared" ref="F26:F29" si="7">VLOOKUP(E26,$A$3:$B$24,2)</f>
        <v>EQUIPOS_MINERIA</v>
      </c>
      <c r="G26" s="4" t="s">
        <v>54</v>
      </c>
      <c r="H26" s="5" t="str">
        <f t="shared" si="6"/>
        <v>consumo_electrico</v>
      </c>
    </row>
    <row r="27">
      <c r="A27" s="4"/>
      <c r="B27" s="4"/>
      <c r="D27" s="4" t="s">
        <v>118</v>
      </c>
      <c r="E27" s="4" t="s">
        <v>32</v>
      </c>
      <c r="F27" s="5" t="str">
        <f t="shared" si="7"/>
        <v>EQUIPOS_MINERIA</v>
      </c>
      <c r="G27" s="4" t="s">
        <v>76</v>
      </c>
      <c r="H27" s="5" t="str">
        <f t="shared" si="6"/>
        <v>diferencia</v>
      </c>
    </row>
    <row r="28">
      <c r="A28" s="4"/>
      <c r="B28" s="4"/>
      <c r="D28" s="4" t="s">
        <v>119</v>
      </c>
      <c r="E28" s="4" t="s">
        <v>32</v>
      </c>
      <c r="F28" s="5" t="str">
        <f t="shared" si="7"/>
        <v>EQUIPOS_MINERIA</v>
      </c>
      <c r="G28" s="4" t="s">
        <v>48</v>
      </c>
      <c r="H28" s="5" t="str">
        <f t="shared" si="6"/>
        <v>hashing</v>
      </c>
    </row>
    <row r="29">
      <c r="A29" s="4"/>
      <c r="B29" s="4"/>
      <c r="D29" s="4" t="s">
        <v>120</v>
      </c>
      <c r="E29" s="4" t="s">
        <v>32</v>
      </c>
      <c r="F29" s="5" t="str">
        <f t="shared" si="7"/>
        <v>EQUIPOS_MINERIA</v>
      </c>
      <c r="G29" s="4" t="s">
        <v>43</v>
      </c>
      <c r="H29" s="5" t="str">
        <f t="shared" si="6"/>
        <v>mantenimiento</v>
      </c>
    </row>
    <row r="30">
      <c r="A30" s="4"/>
      <c r="B30" s="4"/>
      <c r="D30" s="4" t="s">
        <v>121</v>
      </c>
      <c r="E30" s="4" t="s">
        <v>122</v>
      </c>
      <c r="F30" s="4" t="s">
        <v>123</v>
      </c>
      <c r="G30" s="4" t="s">
        <v>43</v>
      </c>
      <c r="H30" s="5" t="str">
        <f t="shared" si="6"/>
        <v>mantenimiento</v>
      </c>
    </row>
    <row r="31">
      <c r="A31" s="4"/>
      <c r="B31" s="4"/>
      <c r="D31" s="4" t="s">
        <v>124</v>
      </c>
      <c r="E31" s="4" t="s">
        <v>30</v>
      </c>
      <c r="F31" s="5" t="str">
        <f t="shared" ref="F31:F32" si="8">VLOOKUP(E31,$A$3:$B$24,2)</f>
        <v>GANANCIA</v>
      </c>
      <c r="G31" s="4" t="s">
        <v>36</v>
      </c>
      <c r="H31" s="5" t="str">
        <f t="shared" si="6"/>
        <v>ahorro</v>
      </c>
    </row>
    <row r="32">
      <c r="A32" s="4"/>
      <c r="B32" s="4"/>
      <c r="D32" s="4" t="s">
        <v>125</v>
      </c>
      <c r="E32" s="4" t="s">
        <v>30</v>
      </c>
      <c r="F32" s="5" t="str">
        <f t="shared" si="8"/>
        <v>GANANCIA</v>
      </c>
      <c r="G32" s="4" t="s">
        <v>31</v>
      </c>
      <c r="H32" s="5" t="str">
        <f t="shared" si="6"/>
        <v>gastos_varios</v>
      </c>
    </row>
    <row r="33">
      <c r="A33" s="4"/>
      <c r="B33" s="4"/>
      <c r="D33" s="4" t="s">
        <v>126</v>
      </c>
      <c r="E33" s="4" t="s">
        <v>127</v>
      </c>
      <c r="F33" s="4" t="s">
        <v>128</v>
      </c>
      <c r="G33" s="4" t="s">
        <v>49</v>
      </c>
      <c r="H33" s="5" t="str">
        <f t="shared" si="6"/>
        <v>ingresos_mineria</v>
      </c>
    </row>
    <row r="34">
      <c r="A34" s="4"/>
      <c r="B34" s="4"/>
      <c r="D34" s="4" t="s">
        <v>129</v>
      </c>
      <c r="E34" s="4" t="s">
        <v>48</v>
      </c>
      <c r="F34" s="5" t="str">
        <f>VLOOKUP(E34,$A$3:$B$24,2)</f>
        <v>hashing</v>
      </c>
      <c r="G34" s="4" t="s">
        <v>49</v>
      </c>
      <c r="H34" s="5" t="str">
        <f t="shared" si="6"/>
        <v>ingresos_mineria</v>
      </c>
    </row>
    <row r="35">
      <c r="A35" s="4"/>
      <c r="B35" s="4"/>
      <c r="D35" s="4" t="s">
        <v>130</v>
      </c>
      <c r="E35" s="4" t="s">
        <v>131</v>
      </c>
      <c r="F35" s="4" t="s">
        <v>132</v>
      </c>
      <c r="G35" s="4" t="s">
        <v>112</v>
      </c>
      <c r="H35" s="5" t="str">
        <f t="shared" si="6"/>
        <v>equipos_max</v>
      </c>
    </row>
    <row r="36">
      <c r="A36" s="4"/>
      <c r="B36" s="4"/>
      <c r="D36" s="4" t="s">
        <v>133</v>
      </c>
      <c r="E36" s="4" t="s">
        <v>63</v>
      </c>
      <c r="F36" s="5" t="str">
        <f t="shared" ref="F36:F37" si="9">VLOOKUP(E36,$A$3:$B$24,2)</f>
        <v>obsolescenciaEquiposInicial</v>
      </c>
      <c r="G36" s="4" t="s">
        <v>59</v>
      </c>
      <c r="H36" s="5" t="str">
        <f t="shared" si="6"/>
        <v>obsolescencia</v>
      </c>
    </row>
    <row r="37">
      <c r="A37" s="4"/>
      <c r="B37" s="4"/>
      <c r="D37" s="4" t="s">
        <v>134</v>
      </c>
      <c r="E37" s="4" t="s">
        <v>52</v>
      </c>
      <c r="F37" s="5" t="str">
        <f t="shared" si="9"/>
        <v>obsolescenciaNuevosEquipos</v>
      </c>
      <c r="G37" s="4" t="s">
        <v>59</v>
      </c>
      <c r="H37" s="5" t="str">
        <f t="shared" si="6"/>
        <v>obsolescencia</v>
      </c>
    </row>
    <row r="38">
      <c r="A38" s="4"/>
      <c r="B38" s="4"/>
      <c r="D38" s="4" t="s">
        <v>135</v>
      </c>
      <c r="E38" s="4" t="s">
        <v>136</v>
      </c>
      <c r="F38" s="4" t="s">
        <v>137</v>
      </c>
      <c r="G38" s="4" t="s">
        <v>48</v>
      </c>
      <c r="H38" s="5" t="str">
        <f t="shared" si="6"/>
        <v>hashing</v>
      </c>
    </row>
    <row r="39">
      <c r="A39" s="4"/>
      <c r="B39" s="4"/>
      <c r="D39" s="4" t="s">
        <v>138</v>
      </c>
      <c r="E39" s="4" t="s">
        <v>77</v>
      </c>
      <c r="F39" s="5" t="str">
        <f>VLOOKUP(E39,$A$3:$B$24,2)</f>
        <v>porc_ahorro</v>
      </c>
      <c r="G39" s="4" t="s">
        <v>36</v>
      </c>
      <c r="H39" s="5" t="str">
        <f t="shared" si="6"/>
        <v>ahorro</v>
      </c>
    </row>
    <row r="40">
      <c r="A40" s="10"/>
      <c r="B40" s="10"/>
      <c r="D40" s="4" t="s">
        <v>139</v>
      </c>
      <c r="E40" s="4" t="s">
        <v>136</v>
      </c>
      <c r="F40" s="4" t="s">
        <v>140</v>
      </c>
      <c r="G40" s="4" t="s">
        <v>31</v>
      </c>
      <c r="H40" s="5" t="str">
        <f t="shared" si="6"/>
        <v>gastos_varios</v>
      </c>
    </row>
    <row r="41">
      <c r="A41" s="11"/>
      <c r="B41" s="12" t="s">
        <v>141</v>
      </c>
      <c r="D41" s="4" t="s">
        <v>142</v>
      </c>
      <c r="E41" s="4" t="s">
        <v>143</v>
      </c>
      <c r="F41" s="4" t="s">
        <v>144</v>
      </c>
      <c r="G41" s="4" t="s">
        <v>55</v>
      </c>
      <c r="H41" s="5" t="str">
        <f t="shared" si="6"/>
        <v>gasto_electrico</v>
      </c>
    </row>
    <row r="42">
      <c r="A42" s="13" t="s">
        <v>73</v>
      </c>
      <c r="B42" s="13" t="s">
        <v>74</v>
      </c>
      <c r="D42" s="4" t="s">
        <v>145</v>
      </c>
      <c r="E42" s="4" t="s">
        <v>146</v>
      </c>
      <c r="F42" s="4" t="s">
        <v>147</v>
      </c>
      <c r="G42" s="4" t="s">
        <v>63</v>
      </c>
      <c r="H42" s="5" t="str">
        <f t="shared" si="6"/>
        <v>obsolescenciaEquiposInicial</v>
      </c>
    </row>
    <row r="43">
      <c r="A43" s="4" t="s">
        <v>90</v>
      </c>
      <c r="B43" s="4" t="s">
        <v>91</v>
      </c>
      <c r="D43" s="4" t="s">
        <v>148</v>
      </c>
      <c r="E43" s="4" t="s">
        <v>146</v>
      </c>
      <c r="F43" s="4" t="s">
        <v>147</v>
      </c>
      <c r="G43" s="4" t="s">
        <v>52</v>
      </c>
      <c r="H43" s="5" t="str">
        <f t="shared" si="6"/>
        <v>obsolescenciaNuevosEquipos</v>
      </c>
    </row>
    <row r="44">
      <c r="A44" s="4" t="s">
        <v>149</v>
      </c>
      <c r="B44" s="4" t="s">
        <v>150</v>
      </c>
      <c r="D44" s="4" t="s">
        <v>151</v>
      </c>
      <c r="E44" s="4" t="s">
        <v>31</v>
      </c>
      <c r="F44" s="5" t="str">
        <f>VLOOKUP(E44,$A$3:$B$24,2)</f>
        <v>gastos_varios</v>
      </c>
      <c r="G44" s="4" t="s">
        <v>30</v>
      </c>
      <c r="H44" s="5" t="str">
        <f t="shared" si="6"/>
        <v>GANANCIA</v>
      </c>
    </row>
    <row r="45">
      <c r="A45" s="4" t="s">
        <v>94</v>
      </c>
      <c r="B45" s="4" t="s">
        <v>95</v>
      </c>
      <c r="D45" s="14"/>
      <c r="E45" s="14"/>
      <c r="G45" s="14"/>
    </row>
    <row r="46">
      <c r="A46" s="4" t="s">
        <v>106</v>
      </c>
      <c r="B46" s="4" t="s">
        <v>107</v>
      </c>
    </row>
    <row r="47">
      <c r="A47" s="4" t="s">
        <v>115</v>
      </c>
      <c r="B47" s="4" t="s">
        <v>116</v>
      </c>
    </row>
    <row r="48">
      <c r="A48" s="4" t="s">
        <v>122</v>
      </c>
      <c r="B48" s="4" t="s">
        <v>123</v>
      </c>
    </row>
    <row r="49">
      <c r="A49" s="4" t="s">
        <v>127</v>
      </c>
      <c r="B49" s="4" t="s">
        <v>128</v>
      </c>
    </row>
    <row r="50">
      <c r="A50" s="4" t="s">
        <v>131</v>
      </c>
      <c r="B50" s="4" t="s">
        <v>132</v>
      </c>
    </row>
    <row r="51">
      <c r="A51" s="4" t="s">
        <v>136</v>
      </c>
      <c r="B51" s="4" t="s">
        <v>137</v>
      </c>
    </row>
    <row r="52">
      <c r="A52" s="4" t="s">
        <v>152</v>
      </c>
      <c r="B52" s="4" t="s">
        <v>140</v>
      </c>
    </row>
    <row r="53">
      <c r="A53" s="4" t="s">
        <v>143</v>
      </c>
      <c r="B53" s="4" t="s">
        <v>144</v>
      </c>
    </row>
    <row r="54">
      <c r="A54" s="4" t="s">
        <v>153</v>
      </c>
      <c r="B54" s="4" t="s">
        <v>144</v>
      </c>
    </row>
    <row r="55">
      <c r="A55" s="4" t="s">
        <v>154</v>
      </c>
      <c r="B55" s="10" t="s">
        <v>147</v>
      </c>
    </row>
  </sheetData>
  <mergeCells count="3">
    <mergeCell ref="A1:B1"/>
    <mergeCell ref="D1:H1"/>
    <mergeCell ref="J1: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.0"/>
    <col customWidth="1" min="3" max="3" width="4.43"/>
    <col customWidth="1" min="4" max="4" width="19.57"/>
    <col customWidth="1" min="5" max="5" width="19.43"/>
    <col customWidth="1" min="6" max="6" width="19.57"/>
    <col customWidth="1" min="7" max="7" width="20.29"/>
    <col customWidth="1" min="8" max="8" width="26.86"/>
    <col customWidth="1" min="9" max="9" width="13.71"/>
    <col customWidth="1" min="10" max="10" width="26.57"/>
  </cols>
  <sheetData>
    <row r="1">
      <c r="A1" s="14" t="s">
        <v>9</v>
      </c>
      <c r="B1" s="14" t="s">
        <v>10</v>
      </c>
      <c r="C1" s="15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  <c r="O1" s="16"/>
      <c r="P1" s="16"/>
    </row>
    <row r="2">
      <c r="A2" s="14" t="s">
        <v>28</v>
      </c>
      <c r="B2" s="14" t="s">
        <v>29</v>
      </c>
      <c r="C2" s="17">
        <f t="shared" ref="C2:C14" si="1">COUNTA(D2:N2)</f>
        <v>2</v>
      </c>
      <c r="D2" s="16" t="s">
        <v>37</v>
      </c>
      <c r="E2" s="16" t="s">
        <v>155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>
      <c r="A3" s="14" t="s">
        <v>35</v>
      </c>
      <c r="B3" s="14" t="s">
        <v>29</v>
      </c>
      <c r="C3" s="17">
        <f t="shared" si="1"/>
        <v>2</v>
      </c>
      <c r="D3" s="16" t="s">
        <v>37</v>
      </c>
      <c r="E3" s="16" t="s">
        <v>50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>
      <c r="A4" s="14" t="s">
        <v>40</v>
      </c>
      <c r="B4" s="14" t="s">
        <v>29</v>
      </c>
      <c r="C4" s="17">
        <f t="shared" si="1"/>
        <v>8</v>
      </c>
      <c r="D4" s="16" t="s">
        <v>37</v>
      </c>
      <c r="E4" s="16" t="s">
        <v>50</v>
      </c>
      <c r="F4" s="16" t="s">
        <v>156</v>
      </c>
      <c r="G4" s="16" t="s">
        <v>157</v>
      </c>
      <c r="H4" s="16" t="s">
        <v>68</v>
      </c>
      <c r="I4" s="16" t="s">
        <v>98</v>
      </c>
      <c r="J4" s="16" t="s">
        <v>158</v>
      </c>
      <c r="K4" s="16" t="s">
        <v>100</v>
      </c>
      <c r="L4" s="16"/>
      <c r="M4" s="16"/>
      <c r="N4" s="16"/>
      <c r="O4" s="16"/>
      <c r="P4" s="16"/>
    </row>
    <row r="5">
      <c r="A5" s="14" t="s">
        <v>46</v>
      </c>
      <c r="B5" s="14" t="s">
        <v>47</v>
      </c>
      <c r="C5" s="17">
        <f t="shared" si="1"/>
        <v>9</v>
      </c>
      <c r="D5" s="16" t="s">
        <v>37</v>
      </c>
      <c r="E5" s="16" t="s">
        <v>50</v>
      </c>
      <c r="F5" s="16" t="s">
        <v>156</v>
      </c>
      <c r="G5" s="16" t="s">
        <v>157</v>
      </c>
      <c r="H5" s="16" t="s">
        <v>68</v>
      </c>
      <c r="I5" s="16" t="s">
        <v>98</v>
      </c>
      <c r="J5" s="16" t="s">
        <v>158</v>
      </c>
      <c r="K5" s="16" t="s">
        <v>92</v>
      </c>
      <c r="L5" s="16" t="s">
        <v>159</v>
      </c>
    </row>
    <row r="6">
      <c r="A6" s="14" t="s">
        <v>53</v>
      </c>
      <c r="B6" s="14" t="s">
        <v>29</v>
      </c>
      <c r="C6" s="17">
        <f t="shared" si="1"/>
        <v>9</v>
      </c>
      <c r="D6" s="16" t="s">
        <v>37</v>
      </c>
      <c r="E6" s="16" t="s">
        <v>50</v>
      </c>
      <c r="F6" s="16" t="s">
        <v>156</v>
      </c>
      <c r="G6" s="16" t="s">
        <v>157</v>
      </c>
      <c r="H6" s="16" t="s">
        <v>68</v>
      </c>
      <c r="I6" s="16" t="s">
        <v>98</v>
      </c>
      <c r="J6" s="16" t="s">
        <v>158</v>
      </c>
      <c r="K6" s="16" t="s">
        <v>160</v>
      </c>
      <c r="L6" s="16" t="s">
        <v>161</v>
      </c>
    </row>
    <row r="7">
      <c r="A7" s="14" t="s">
        <v>58</v>
      </c>
      <c r="B7" s="14" t="s">
        <v>47</v>
      </c>
      <c r="C7" s="17">
        <f t="shared" si="1"/>
        <v>10</v>
      </c>
      <c r="D7" s="16" t="s">
        <v>37</v>
      </c>
      <c r="E7" s="16" t="s">
        <v>50</v>
      </c>
      <c r="F7" s="16" t="s">
        <v>156</v>
      </c>
      <c r="G7" s="16" t="s">
        <v>157</v>
      </c>
      <c r="H7" s="16" t="s">
        <v>68</v>
      </c>
      <c r="I7" s="16" t="s">
        <v>98</v>
      </c>
      <c r="J7" s="16" t="s">
        <v>108</v>
      </c>
      <c r="K7" s="16" t="s">
        <v>102</v>
      </c>
      <c r="L7" s="16" t="s">
        <v>158</v>
      </c>
      <c r="M7" s="16" t="s">
        <v>100</v>
      </c>
    </row>
    <row r="8">
      <c r="A8" s="14" t="s">
        <v>64</v>
      </c>
      <c r="B8" s="14" t="s">
        <v>47</v>
      </c>
      <c r="C8" s="17">
        <f t="shared" si="1"/>
        <v>11</v>
      </c>
      <c r="D8" s="16" t="s">
        <v>37</v>
      </c>
      <c r="E8" s="16" t="s">
        <v>50</v>
      </c>
      <c r="F8" s="16" t="s">
        <v>156</v>
      </c>
      <c r="G8" s="16" t="s">
        <v>157</v>
      </c>
      <c r="H8" s="16" t="s">
        <v>68</v>
      </c>
      <c r="I8" s="16" t="s">
        <v>98</v>
      </c>
      <c r="J8" s="16" t="s">
        <v>108</v>
      </c>
      <c r="K8" s="16" t="s">
        <v>102</v>
      </c>
      <c r="L8" s="16" t="s">
        <v>158</v>
      </c>
      <c r="M8" s="16" t="s">
        <v>160</v>
      </c>
      <c r="N8" s="16" t="s">
        <v>161</v>
      </c>
    </row>
    <row r="9">
      <c r="A9" s="14" t="s">
        <v>67</v>
      </c>
      <c r="B9" s="14" t="s">
        <v>29</v>
      </c>
      <c r="C9" s="17">
        <f t="shared" si="1"/>
        <v>11</v>
      </c>
      <c r="D9" s="16" t="s">
        <v>37</v>
      </c>
      <c r="E9" s="16" t="s">
        <v>50</v>
      </c>
      <c r="F9" s="16" t="s">
        <v>156</v>
      </c>
      <c r="G9" s="16" t="s">
        <v>157</v>
      </c>
      <c r="H9" s="16" t="s">
        <v>68</v>
      </c>
      <c r="I9" s="16" t="s">
        <v>98</v>
      </c>
      <c r="J9" s="16" t="s">
        <v>108</v>
      </c>
      <c r="K9" s="16" t="s">
        <v>102</v>
      </c>
      <c r="L9" s="16" t="s">
        <v>158</v>
      </c>
      <c r="M9" s="16" t="s">
        <v>92</v>
      </c>
      <c r="N9" s="16" t="s">
        <v>159</v>
      </c>
    </row>
    <row r="10">
      <c r="A10" s="14" t="s">
        <v>70</v>
      </c>
      <c r="B10" s="14" t="s">
        <v>29</v>
      </c>
      <c r="C10" s="17">
        <f t="shared" si="1"/>
        <v>4</v>
      </c>
      <c r="D10" s="16" t="s">
        <v>156</v>
      </c>
      <c r="E10" s="16" t="s">
        <v>157</v>
      </c>
      <c r="F10" s="16" t="s">
        <v>68</v>
      </c>
      <c r="G10" s="16" t="s">
        <v>162</v>
      </c>
    </row>
    <row r="11">
      <c r="A11" s="14" t="s">
        <v>75</v>
      </c>
      <c r="B11" s="14" t="s">
        <v>29</v>
      </c>
      <c r="C11" s="17">
        <f t="shared" si="1"/>
        <v>8</v>
      </c>
      <c r="D11" s="16" t="s">
        <v>156</v>
      </c>
      <c r="E11" s="16" t="s">
        <v>157</v>
      </c>
      <c r="F11" s="16" t="s">
        <v>68</v>
      </c>
      <c r="G11" s="16" t="s">
        <v>98</v>
      </c>
      <c r="H11" s="16" t="s">
        <v>158</v>
      </c>
      <c r="I11" s="16" t="s">
        <v>78</v>
      </c>
      <c r="J11" s="16" t="s">
        <v>163</v>
      </c>
      <c r="K11" s="16" t="s">
        <v>50</v>
      </c>
    </row>
    <row r="12">
      <c r="A12" s="14" t="s">
        <v>80</v>
      </c>
      <c r="B12" s="14" t="s">
        <v>47</v>
      </c>
      <c r="C12" s="17">
        <f t="shared" si="1"/>
        <v>10</v>
      </c>
      <c r="D12" s="16" t="s">
        <v>156</v>
      </c>
      <c r="E12" s="16" t="s">
        <v>157</v>
      </c>
      <c r="F12" s="16" t="s">
        <v>68</v>
      </c>
      <c r="G12" s="16" t="s">
        <v>98</v>
      </c>
      <c r="H12" s="16" t="s">
        <v>108</v>
      </c>
      <c r="I12" s="16" t="s">
        <v>102</v>
      </c>
      <c r="J12" s="16" t="s">
        <v>158</v>
      </c>
      <c r="K12" s="16" t="s">
        <v>78</v>
      </c>
      <c r="L12" s="16" t="s">
        <v>163</v>
      </c>
      <c r="M12" s="16" t="s">
        <v>50</v>
      </c>
    </row>
    <row r="13">
      <c r="A13" s="14" t="s">
        <v>84</v>
      </c>
      <c r="B13" s="14" t="s">
        <v>29</v>
      </c>
      <c r="C13" s="17">
        <f t="shared" si="1"/>
        <v>4</v>
      </c>
      <c r="D13" s="14" t="s">
        <v>158</v>
      </c>
      <c r="E13" s="14" t="s">
        <v>78</v>
      </c>
      <c r="F13" s="14" t="s">
        <v>68</v>
      </c>
      <c r="G13" s="14" t="s">
        <v>98</v>
      </c>
    </row>
    <row r="14">
      <c r="A14" s="14" t="s">
        <v>87</v>
      </c>
      <c r="B14" s="14" t="s">
        <v>47</v>
      </c>
      <c r="C14" s="17">
        <f t="shared" si="1"/>
        <v>6</v>
      </c>
      <c r="D14" s="14" t="s">
        <v>158</v>
      </c>
      <c r="E14" s="14" t="s">
        <v>78</v>
      </c>
      <c r="F14" s="14" t="s">
        <v>68</v>
      </c>
      <c r="G14" s="14" t="s">
        <v>98</v>
      </c>
      <c r="H14" s="14" t="s">
        <v>108</v>
      </c>
      <c r="I14" s="14" t="s">
        <v>102</v>
      </c>
    </row>
    <row r="15">
      <c r="C15" s="18"/>
    </row>
    <row r="16">
      <c r="C16" s="18"/>
    </row>
    <row r="17">
      <c r="C17" s="18"/>
    </row>
    <row r="18">
      <c r="C18" s="18"/>
    </row>
    <row r="19">
      <c r="C19" s="18"/>
    </row>
    <row r="20">
      <c r="C20" s="18"/>
    </row>
    <row r="21">
      <c r="C21" s="18"/>
    </row>
    <row r="22">
      <c r="C22" s="18"/>
    </row>
    <row r="23">
      <c r="C23" s="18"/>
    </row>
    <row r="24">
      <c r="C24" s="18"/>
    </row>
    <row r="25">
      <c r="C25" s="18"/>
    </row>
    <row r="26">
      <c r="C26" s="18"/>
    </row>
    <row r="27">
      <c r="C27" s="18"/>
    </row>
    <row r="28">
      <c r="C28" s="18"/>
    </row>
    <row r="29">
      <c r="C29" s="18"/>
    </row>
    <row r="30">
      <c r="C30" s="18"/>
    </row>
    <row r="31">
      <c r="C31" s="18"/>
    </row>
    <row r="32">
      <c r="C32" s="18"/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</sheetData>
  <autoFilter ref="$A$1:$EW$935">
    <sortState ref="A1:EW935">
      <sortCondition ref="A1:A935"/>
      <sortCondition descending="1" ref="C1:C935"/>
      <sortCondition ref="I1:I935"/>
      <sortCondition ref="J1:J935"/>
      <sortCondition ref="K1:K935"/>
      <sortCondition ref="L1:L935"/>
      <sortCondition ref="M1:M935"/>
      <sortCondition ref="N1:N935"/>
      <sortCondition ref="D1:D93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.14"/>
    <col customWidth="1" min="3" max="3" width="6.86"/>
    <col customWidth="1" min="4" max="12" width="4.86"/>
    <col customWidth="1" min="13" max="13" width="5.86"/>
    <col customWidth="1" min="14" max="14" width="5.71"/>
  </cols>
  <sheetData>
    <row r="1">
      <c r="A1" s="14" t="s">
        <v>9</v>
      </c>
      <c r="B1" s="14" t="s">
        <v>10</v>
      </c>
      <c r="C1" s="15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</row>
    <row r="2">
      <c r="A2" s="14" t="s">
        <v>28</v>
      </c>
      <c r="B2" s="14" t="s">
        <v>29</v>
      </c>
      <c r="C2" s="17">
        <f t="shared" ref="C2:C14" si="1">COUNTA(D2:N2)</f>
        <v>2</v>
      </c>
      <c r="D2" s="14" t="s">
        <v>30</v>
      </c>
      <c r="E2" s="14" t="s">
        <v>31</v>
      </c>
      <c r="F2" s="16"/>
      <c r="G2" s="16"/>
      <c r="H2" s="16"/>
      <c r="I2" s="16"/>
      <c r="J2" s="16"/>
      <c r="K2" s="16"/>
      <c r="L2" s="16"/>
      <c r="M2" s="16"/>
      <c r="N2" s="16"/>
    </row>
    <row r="3">
      <c r="A3" s="14" t="s">
        <v>35</v>
      </c>
      <c r="B3" s="14" t="s">
        <v>29</v>
      </c>
      <c r="C3" s="17">
        <f t="shared" si="1"/>
        <v>2</v>
      </c>
      <c r="D3" s="14" t="s">
        <v>30</v>
      </c>
      <c r="E3" s="14" t="s">
        <v>36</v>
      </c>
      <c r="F3" s="16"/>
      <c r="G3" s="16"/>
      <c r="H3" s="16"/>
      <c r="I3" s="16"/>
      <c r="J3" s="16"/>
      <c r="K3" s="16"/>
      <c r="L3" s="16"/>
      <c r="M3" s="16"/>
      <c r="N3" s="16"/>
    </row>
    <row r="4">
      <c r="A4" s="14" t="s">
        <v>40</v>
      </c>
      <c r="B4" s="14" t="s">
        <v>29</v>
      </c>
      <c r="C4" s="17">
        <f t="shared" si="1"/>
        <v>8</v>
      </c>
      <c r="D4" s="14" t="s">
        <v>30</v>
      </c>
      <c r="E4" s="14" t="s">
        <v>36</v>
      </c>
      <c r="F4" s="14" t="s">
        <v>23</v>
      </c>
      <c r="G4" s="14" t="s">
        <v>41</v>
      </c>
      <c r="H4" s="14" t="s">
        <v>42</v>
      </c>
      <c r="I4" s="14" t="s">
        <v>39</v>
      </c>
      <c r="J4" s="14" t="s">
        <v>32</v>
      </c>
      <c r="K4" s="14" t="s">
        <v>43</v>
      </c>
      <c r="L4" s="16"/>
      <c r="M4" s="16"/>
      <c r="N4" s="16"/>
    </row>
    <row r="5">
      <c r="A5" s="14" t="s">
        <v>46</v>
      </c>
      <c r="B5" s="14" t="s">
        <v>47</v>
      </c>
      <c r="C5" s="17">
        <f t="shared" si="1"/>
        <v>9</v>
      </c>
      <c r="D5" s="14" t="s">
        <v>30</v>
      </c>
      <c r="E5" s="14" t="s">
        <v>36</v>
      </c>
      <c r="F5" s="14" t="s">
        <v>23</v>
      </c>
      <c r="G5" s="14" t="s">
        <v>41</v>
      </c>
      <c r="H5" s="14" t="s">
        <v>42</v>
      </c>
      <c r="I5" s="14" t="s">
        <v>39</v>
      </c>
      <c r="J5" s="14" t="s">
        <v>32</v>
      </c>
      <c r="K5" s="14" t="s">
        <v>48</v>
      </c>
      <c r="L5" s="14" t="s">
        <v>49</v>
      </c>
    </row>
    <row r="6">
      <c r="A6" s="14" t="s">
        <v>53</v>
      </c>
      <c r="B6" s="14" t="s">
        <v>29</v>
      </c>
      <c r="C6" s="17">
        <f t="shared" si="1"/>
        <v>9</v>
      </c>
      <c r="D6" s="14" t="s">
        <v>30</v>
      </c>
      <c r="E6" s="14" t="s">
        <v>36</v>
      </c>
      <c r="F6" s="14" t="s">
        <v>23</v>
      </c>
      <c r="G6" s="14" t="s">
        <v>41</v>
      </c>
      <c r="H6" s="14" t="s">
        <v>42</v>
      </c>
      <c r="I6" s="14" t="s">
        <v>39</v>
      </c>
      <c r="J6" s="14" t="s">
        <v>32</v>
      </c>
      <c r="K6" s="14" t="s">
        <v>54</v>
      </c>
      <c r="L6" s="14" t="s">
        <v>55</v>
      </c>
    </row>
    <row r="7">
      <c r="A7" s="14" t="s">
        <v>58</v>
      </c>
      <c r="B7" s="14" t="s">
        <v>47</v>
      </c>
      <c r="C7" s="17">
        <f t="shared" si="1"/>
        <v>10</v>
      </c>
      <c r="D7" s="14" t="s">
        <v>30</v>
      </c>
      <c r="E7" s="14" t="s">
        <v>36</v>
      </c>
      <c r="F7" s="14" t="s">
        <v>23</v>
      </c>
      <c r="G7" s="14" t="s">
        <v>41</v>
      </c>
      <c r="H7" s="14" t="s">
        <v>42</v>
      </c>
      <c r="I7" s="14" t="s">
        <v>39</v>
      </c>
      <c r="J7" s="14" t="s">
        <v>52</v>
      </c>
      <c r="K7" s="14" t="s">
        <v>59</v>
      </c>
      <c r="L7" s="14" t="s">
        <v>32</v>
      </c>
      <c r="M7" s="14" t="s">
        <v>43</v>
      </c>
    </row>
    <row r="8">
      <c r="A8" s="14" t="s">
        <v>64</v>
      </c>
      <c r="B8" s="14" t="s">
        <v>47</v>
      </c>
      <c r="C8" s="17">
        <f t="shared" si="1"/>
        <v>11</v>
      </c>
      <c r="D8" s="14" t="s">
        <v>30</v>
      </c>
      <c r="E8" s="14" t="s">
        <v>36</v>
      </c>
      <c r="F8" s="14" t="s">
        <v>23</v>
      </c>
      <c r="G8" s="14" t="s">
        <v>41</v>
      </c>
      <c r="H8" s="14" t="s">
        <v>42</v>
      </c>
      <c r="I8" s="14" t="s">
        <v>39</v>
      </c>
      <c r="J8" s="14" t="s">
        <v>52</v>
      </c>
      <c r="K8" s="14" t="s">
        <v>59</v>
      </c>
      <c r="L8" s="14" t="s">
        <v>32</v>
      </c>
      <c r="M8" s="14" t="s">
        <v>54</v>
      </c>
      <c r="N8" s="14" t="s">
        <v>55</v>
      </c>
    </row>
    <row r="9">
      <c r="A9" s="14" t="s">
        <v>67</v>
      </c>
      <c r="B9" s="14" t="s">
        <v>29</v>
      </c>
      <c r="C9" s="17">
        <f t="shared" si="1"/>
        <v>11</v>
      </c>
      <c r="D9" s="14" t="s">
        <v>30</v>
      </c>
      <c r="E9" s="14" t="s">
        <v>36</v>
      </c>
      <c r="F9" s="14" t="s">
        <v>23</v>
      </c>
      <c r="G9" s="14" t="s">
        <v>41</v>
      </c>
      <c r="H9" s="14" t="s">
        <v>42</v>
      </c>
      <c r="I9" s="14" t="s">
        <v>39</v>
      </c>
      <c r="J9" s="14" t="s">
        <v>52</v>
      </c>
      <c r="K9" s="14" t="s">
        <v>59</v>
      </c>
      <c r="L9" s="14" t="s">
        <v>32</v>
      </c>
      <c r="M9" s="14" t="s">
        <v>48</v>
      </c>
      <c r="N9" s="14" t="s">
        <v>49</v>
      </c>
    </row>
    <row r="10">
      <c r="A10" s="14" t="s">
        <v>70</v>
      </c>
      <c r="B10" s="14" t="s">
        <v>29</v>
      </c>
      <c r="C10" s="17">
        <f t="shared" si="1"/>
        <v>4</v>
      </c>
      <c r="D10" s="14" t="s">
        <v>23</v>
      </c>
      <c r="E10" s="14" t="s">
        <v>41</v>
      </c>
      <c r="F10" s="14" t="s">
        <v>42</v>
      </c>
      <c r="G10" s="14" t="s">
        <v>27</v>
      </c>
    </row>
    <row r="11">
      <c r="A11" s="14" t="s">
        <v>75</v>
      </c>
      <c r="B11" s="14" t="s">
        <v>29</v>
      </c>
      <c r="C11" s="17">
        <f t="shared" si="1"/>
        <v>8</v>
      </c>
      <c r="D11" s="14" t="s">
        <v>23</v>
      </c>
      <c r="E11" s="14" t="s">
        <v>41</v>
      </c>
      <c r="F11" s="14" t="s">
        <v>42</v>
      </c>
      <c r="G11" s="14" t="s">
        <v>39</v>
      </c>
      <c r="H11" s="14" t="s">
        <v>32</v>
      </c>
      <c r="I11" s="14" t="s">
        <v>76</v>
      </c>
      <c r="J11" s="14" t="s">
        <v>77</v>
      </c>
      <c r="K11" s="14" t="s">
        <v>36</v>
      </c>
    </row>
    <row r="12">
      <c r="A12" s="14" t="s">
        <v>80</v>
      </c>
      <c r="B12" s="14" t="s">
        <v>47</v>
      </c>
      <c r="C12" s="17">
        <f t="shared" si="1"/>
        <v>10</v>
      </c>
      <c r="D12" s="14" t="s">
        <v>23</v>
      </c>
      <c r="E12" s="14" t="s">
        <v>41</v>
      </c>
      <c r="F12" s="14" t="s">
        <v>42</v>
      </c>
      <c r="G12" s="14" t="s">
        <v>39</v>
      </c>
      <c r="H12" s="14" t="s">
        <v>52</v>
      </c>
      <c r="I12" s="14" t="s">
        <v>59</v>
      </c>
      <c r="J12" s="14" t="s">
        <v>32</v>
      </c>
      <c r="K12" s="14" t="s">
        <v>76</v>
      </c>
      <c r="L12" s="14" t="s">
        <v>77</v>
      </c>
      <c r="M12" s="14" t="s">
        <v>36</v>
      </c>
    </row>
    <row r="13">
      <c r="A13" s="14" t="s">
        <v>84</v>
      </c>
      <c r="B13" s="14" t="s">
        <v>29</v>
      </c>
      <c r="C13" s="17">
        <f t="shared" si="1"/>
        <v>4</v>
      </c>
      <c r="D13" s="14" t="s">
        <v>32</v>
      </c>
      <c r="E13" s="14" t="s">
        <v>76</v>
      </c>
      <c r="F13" s="14" t="s">
        <v>42</v>
      </c>
      <c r="G13" s="14" t="s">
        <v>39</v>
      </c>
    </row>
    <row r="14">
      <c r="A14" s="14" t="s">
        <v>87</v>
      </c>
      <c r="B14" s="14" t="s">
        <v>47</v>
      </c>
      <c r="C14" s="17">
        <f t="shared" si="1"/>
        <v>6</v>
      </c>
      <c r="D14" s="14" t="s">
        <v>32</v>
      </c>
      <c r="E14" s="14" t="s">
        <v>76</v>
      </c>
      <c r="F14" s="14" t="s">
        <v>42</v>
      </c>
      <c r="G14" s="14" t="s">
        <v>39</v>
      </c>
      <c r="H14" s="14" t="s">
        <v>52</v>
      </c>
      <c r="I14" s="14" t="s">
        <v>59</v>
      </c>
    </row>
  </sheetData>
  <drawing r:id="rId1"/>
</worksheet>
</file>