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e93ad95b3f7bd/Desktop/PITONISA2/"/>
    </mc:Choice>
  </mc:AlternateContent>
  <xr:revisionPtr revIDLastSave="82" documentId="8_{BD1EFF85-0447-4567-9953-7E4992A66757}" xr6:coauthVersionLast="47" xr6:coauthVersionMax="47" xr10:uidLastSave="{356F56B4-03DF-4C31-A7A9-8F4815153CB1}"/>
  <bookViews>
    <workbookView xWindow="-110" yWindow="-110" windowWidth="19420" windowHeight="11020" firstSheet="4" activeTab="7" xr2:uid="{51CC5EC5-8921-474D-B172-9CCB763D3AF1}"/>
  </bookViews>
  <sheets>
    <sheet name="Feriados" sheetId="4" r:id="rId1"/>
    <sheet name="MATRIZ" sheetId="12" r:id="rId2"/>
    <sheet name="PRED_VENTA" sheetId="6" r:id="rId3"/>
    <sheet name="CLIMA 14 DIAS" sheetId="16" r:id="rId4"/>
    <sheet name="VENTA_DIARIA" sheetId="8" r:id="rId5"/>
    <sheet name="PEDIDO_CP" sheetId="13" r:id="rId6"/>
    <sheet name="DIARIO" sheetId="7" r:id="rId7"/>
    <sheet name="ESPERADO_DIA" sheetId="17" r:id="rId8"/>
    <sheet name="INVENTARIO P PEDIDO" sheetId="15" r:id="rId9"/>
    <sheet name="Festivos" sheetId="2" r:id="rId10"/>
  </sheets>
  <definedNames>
    <definedName name="DatosExternos_1" localSheetId="4" hidden="1">VENTA_DIARIA!$A$1:$O$225</definedName>
    <definedName name="DatosExternos_2" localSheetId="0" hidden="1">Feriados!$A$1:$D$17</definedName>
    <definedName name="PRED_Q">_xlfn._LONGTEXT("LAMBDA(_prod;_fec;LET(_dia;MAYUSC(TEXTO(_fec;""DDD""));_sem;BUSCARX(_fec;VENTA_DIARIA!$B:$B;VENTA_DIARIA!$D:$D);_est;SI.ERROR(BUSCARX(_fec-1;VENTA_DIARIA!$B:$B;VENTA_DIARIA!$H:$H);""— OK"");_EH;VENTA_DIARIA!$H$2:$H$100000;_EM;VENTA_DIARIA!$H$3:$H$100001;_DS;V","ENTA_DIARIA!$A$3:$A$100001;_SM;VENTA_DIARIA!$D$3:$D$100001;_FB;VENTA_DIARIA!$B$2:$B$100000;_FM;VENTA_DIARIA!$B$3:$B$100001;c1;SUMAPRODUCTO((_EH=_est)*(_EM=""▼▼ CRIT"")*(_DS=_dia)*(_SM=_sem)*(_FB&lt;_fec)*(_FM&lt;_fec));c2;SUMAPRODUCTO((_EH=_est)*(_EM=""▼ BAJO"")*(_","DS=_dia)*(_SM=_sem)*(_FB&lt;_fec)*(_FM&lt;_fec));c3;SUMAPRODUCTO((_EH=_est)*(_EM=""— OK"")*(_DS=_dia)*(_SM=_sem)*(_FB&lt;_fec)*(_FM&lt;_fec));c4;SUMAPRODUCTO((_EH=_est)*(_EM=""▲ BUENO"")*(_DS=_dia)*(_SM=_sem)*(_FB&lt;_fec)*(_FM&lt;_fec));c5;SUMAPRODUCTO((_EH=_est)*(_EM=""▲▲ TOP",""")*(_DS=_dia)*(_SM=_sem)*(_FB&lt;_fec)*(_FM&lt;_fec));tot;c1+c2+c3+c4+c5;p1;(c1+1)/(tot+5);p2;(c2+1)/(tot+5);p3;(c3+1)/(tot+5);p4;(c4+1)/(tot+5);p5;(c5+1)/(tot+5);fe1;FILTRAR(DIARIO!$B:$B;(DIARIO!$H:$H=""▼▼ CRIT"")*(DIARIO!$B:$B&lt;_fec));q1;SI.ERROR(PROMEDIO(SUMAR.","SI.CONJUNTO(DIARIO!$L:$L;DIARIO!$B:$B;fe1;DIARIO!$I:$I;_prod));0);fe2;FILTRAR(DIARIO!$B:$B;(DIARIO!$H:$H=""▼ BAJO"")*(DIARIO!$B:$B&lt;_fec));q2;SI.ERROR(PROMEDIO(SUMAR.SI.CONJUNTO(DIARIO!$L:$L;DIARIO!$B:$B;fe2;DIARIO!$I:$I;_prod));0);fe3;FILTRAR(DIARIO!$B:$B;(","DIARIO!$H:$H=""— OK"")*(DIARIO!$B:$B&lt;_fec));q3;SI.ERROR(PROMEDIO(SUMAR.SI.CONJUNTO(DIARIO!$L:$L;DIARIO!$B:$B;fe3;DIARIO!$I:$I;_prod));0);fe4;FILTRAR(DIARIO!$B:$B;(DIARIO!$H:$H=""▲ BUENO"")*(DIARIO!$B:$B&lt;_fec));q4;SI.ERROR(PROMEDIO(SUMAR.SI.CONJUNTO(DIARIO!$L:","$L;DIARIO!$B:$B;fe4;DIARIO!$I:$I;_prod));0);fe5;FILTRAR(DIARIO!$B:$B;(DIARIO!$H:$H=""▲▲ TOP"")*(DIARIO!$B:$B&lt;_fec));q5;SI.ERROR(PROMEDIO(SUMAR.SI.CONJUNTO(DIARIO!$L:$L;DIARIO!$B:$B;fe5;DIARIO!$I:$I;_prod));0);MAX(0;p1*q1+p2*q2+p3*q3+p4*q4+p5*q5))")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8" l="1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A2265" i="7"/>
  <c r="A2266" i="7"/>
  <c r="A2267" i="7"/>
  <c r="A2268" i="7"/>
  <c r="A2269" i="7"/>
  <c r="A2270" i="7"/>
  <c r="A2271" i="7"/>
  <c r="A2272" i="7"/>
  <c r="A2273" i="7"/>
  <c r="A2274" i="7"/>
  <c r="A2275" i="7"/>
  <c r="A2276" i="7"/>
  <c r="A2277" i="7"/>
  <c r="A2278" i="7"/>
  <c r="A2279" i="7"/>
  <c r="A2280" i="7"/>
  <c r="A2281" i="7"/>
  <c r="A2282" i="7"/>
  <c r="A2283" i="7"/>
  <c r="A2284" i="7"/>
  <c r="A2285" i="7"/>
  <c r="A2286" i="7"/>
  <c r="A2287" i="7"/>
  <c r="A2288" i="7"/>
  <c r="A2289" i="7"/>
  <c r="A2290" i="7"/>
  <c r="A2291" i="7"/>
  <c r="A2292" i="7"/>
  <c r="A2293" i="7"/>
  <c r="A2294" i="7"/>
  <c r="A2295" i="7"/>
  <c r="A2296" i="7"/>
  <c r="A2297" i="7"/>
  <c r="A2298" i="7"/>
  <c r="A2299" i="7"/>
  <c r="A2300" i="7"/>
  <c r="A2301" i="7"/>
  <c r="A2302" i="7"/>
  <c r="A2303" i="7"/>
  <c r="A2304" i="7"/>
  <c r="A2305" i="7"/>
  <c r="A2306" i="7"/>
  <c r="A2307" i="7"/>
  <c r="A2308" i="7"/>
  <c r="A2309" i="7"/>
  <c r="A2310" i="7"/>
  <c r="A2311" i="7"/>
  <c r="A2312" i="7"/>
  <c r="A2313" i="7"/>
  <c r="A2314" i="7"/>
  <c r="A2315" i="7"/>
  <c r="A2316" i="7"/>
  <c r="A2317" i="7"/>
  <c r="A2318" i="7"/>
  <c r="A2319" i="7"/>
  <c r="A2320" i="7"/>
  <c r="A2321" i="7"/>
  <c r="A2322" i="7"/>
  <c r="A2323" i="7"/>
  <c r="A2324" i="7"/>
  <c r="A2325" i="7"/>
  <c r="A2326" i="7"/>
  <c r="A2327" i="7"/>
  <c r="A2328" i="7"/>
  <c r="A2329" i="7"/>
  <c r="A2330" i="7"/>
  <c r="A2331" i="7"/>
  <c r="A2332" i="7"/>
  <c r="A2333" i="7"/>
  <c r="A2334" i="7"/>
  <c r="A2335" i="7"/>
  <c r="A2336" i="7"/>
  <c r="A2337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H2265" i="7"/>
  <c r="H2266" i="7"/>
  <c r="H2267" i="7"/>
  <c r="H2268" i="7"/>
  <c r="H2269" i="7"/>
  <c r="H2270" i="7"/>
  <c r="H2271" i="7"/>
  <c r="H2272" i="7"/>
  <c r="H2273" i="7"/>
  <c r="H2274" i="7"/>
  <c r="H2275" i="7"/>
  <c r="H2276" i="7"/>
  <c r="H2277" i="7"/>
  <c r="H2278" i="7"/>
  <c r="H2279" i="7"/>
  <c r="H2280" i="7"/>
  <c r="H2281" i="7"/>
  <c r="H2282" i="7"/>
  <c r="H2283" i="7"/>
  <c r="H2284" i="7"/>
  <c r="H2285" i="7"/>
  <c r="H2286" i="7"/>
  <c r="H2287" i="7"/>
  <c r="H2288" i="7"/>
  <c r="H2289" i="7"/>
  <c r="H2290" i="7"/>
  <c r="H2291" i="7"/>
  <c r="H2292" i="7"/>
  <c r="H2293" i="7"/>
  <c r="H2294" i="7"/>
  <c r="H2295" i="7"/>
  <c r="H2296" i="7"/>
  <c r="H2297" i="7"/>
  <c r="H2298" i="7"/>
  <c r="H2299" i="7"/>
  <c r="H2300" i="7"/>
  <c r="H2301" i="7"/>
  <c r="H2302" i="7"/>
  <c r="H2303" i="7"/>
  <c r="H2304" i="7"/>
  <c r="H2305" i="7"/>
  <c r="H2306" i="7"/>
  <c r="H2307" i="7"/>
  <c r="H2308" i="7"/>
  <c r="H2309" i="7"/>
  <c r="H2310" i="7"/>
  <c r="H2311" i="7"/>
  <c r="H2312" i="7"/>
  <c r="H2313" i="7"/>
  <c r="H2314" i="7"/>
  <c r="H2315" i="7"/>
  <c r="H2316" i="7"/>
  <c r="H2317" i="7"/>
  <c r="H2318" i="7"/>
  <c r="H2319" i="7"/>
  <c r="H2320" i="7"/>
  <c r="H2321" i="7"/>
  <c r="H2322" i="7"/>
  <c r="H2323" i="7"/>
  <c r="H2324" i="7"/>
  <c r="H2325" i="7"/>
  <c r="H2326" i="7"/>
  <c r="H2327" i="7"/>
  <c r="H2328" i="7"/>
  <c r="H2329" i="7"/>
  <c r="H2330" i="7"/>
  <c r="H2331" i="7"/>
  <c r="H2332" i="7"/>
  <c r="H2333" i="7"/>
  <c r="H2334" i="7"/>
  <c r="H2335" i="7"/>
  <c r="H2336" i="7"/>
  <c r="H2337" i="7"/>
  <c r="A2197" i="7"/>
  <c r="A2198" i="7"/>
  <c r="A2199" i="7"/>
  <c r="A2200" i="7"/>
  <c r="A2201" i="7"/>
  <c r="A2202" i="7"/>
  <c r="A2203" i="7"/>
  <c r="A2204" i="7"/>
  <c r="A2205" i="7"/>
  <c r="A2206" i="7"/>
  <c r="A2207" i="7"/>
  <c r="A2208" i="7"/>
  <c r="A2209" i="7"/>
  <c r="A2210" i="7"/>
  <c r="A2211" i="7"/>
  <c r="A2212" i="7"/>
  <c r="A2213" i="7"/>
  <c r="A2214" i="7"/>
  <c r="A2215" i="7"/>
  <c r="A2216" i="7"/>
  <c r="A2217" i="7"/>
  <c r="A2218" i="7"/>
  <c r="A2219" i="7"/>
  <c r="A2220" i="7"/>
  <c r="A2221" i="7"/>
  <c r="A2222" i="7"/>
  <c r="A2223" i="7"/>
  <c r="A2224" i="7"/>
  <c r="A2225" i="7"/>
  <c r="A2226" i="7"/>
  <c r="A2227" i="7"/>
  <c r="A2228" i="7"/>
  <c r="A2229" i="7"/>
  <c r="A2230" i="7"/>
  <c r="A2231" i="7"/>
  <c r="A2232" i="7"/>
  <c r="A2233" i="7"/>
  <c r="A2234" i="7"/>
  <c r="A2235" i="7"/>
  <c r="A2236" i="7"/>
  <c r="A2237" i="7"/>
  <c r="A2238" i="7"/>
  <c r="A2239" i="7"/>
  <c r="A2240" i="7"/>
  <c r="A2241" i="7"/>
  <c r="A2242" i="7"/>
  <c r="A2243" i="7"/>
  <c r="A2244" i="7"/>
  <c r="A2245" i="7"/>
  <c r="A2246" i="7"/>
  <c r="A2247" i="7"/>
  <c r="A2248" i="7"/>
  <c r="A2249" i="7"/>
  <c r="A2250" i="7"/>
  <c r="A2251" i="7"/>
  <c r="A2252" i="7"/>
  <c r="A2253" i="7"/>
  <c r="A2254" i="7"/>
  <c r="A2255" i="7"/>
  <c r="A2256" i="7"/>
  <c r="A2257" i="7"/>
  <c r="A2258" i="7"/>
  <c r="A2259" i="7"/>
  <c r="A2260" i="7"/>
  <c r="A2261" i="7"/>
  <c r="A2262" i="7"/>
  <c r="A2263" i="7"/>
  <c r="A2264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H2197" i="7"/>
  <c r="H2198" i="7"/>
  <c r="H2199" i="7"/>
  <c r="H2200" i="7"/>
  <c r="H2201" i="7"/>
  <c r="H2202" i="7"/>
  <c r="H2203" i="7"/>
  <c r="H2204" i="7"/>
  <c r="H2205" i="7"/>
  <c r="H2206" i="7"/>
  <c r="H2207" i="7"/>
  <c r="H2208" i="7"/>
  <c r="H2209" i="7"/>
  <c r="H2210" i="7"/>
  <c r="H2211" i="7"/>
  <c r="H2212" i="7"/>
  <c r="H2213" i="7"/>
  <c r="H2214" i="7"/>
  <c r="H2215" i="7"/>
  <c r="H2216" i="7"/>
  <c r="H2217" i="7"/>
  <c r="H2218" i="7"/>
  <c r="H2219" i="7"/>
  <c r="H2220" i="7"/>
  <c r="H2221" i="7"/>
  <c r="H2222" i="7"/>
  <c r="H2223" i="7"/>
  <c r="H2224" i="7"/>
  <c r="H2225" i="7"/>
  <c r="H2226" i="7"/>
  <c r="H2227" i="7"/>
  <c r="H2228" i="7"/>
  <c r="H2229" i="7"/>
  <c r="H2230" i="7"/>
  <c r="H2231" i="7"/>
  <c r="H2232" i="7"/>
  <c r="H2233" i="7"/>
  <c r="H2234" i="7"/>
  <c r="H2235" i="7"/>
  <c r="H2236" i="7"/>
  <c r="H2237" i="7"/>
  <c r="H2238" i="7"/>
  <c r="H2239" i="7"/>
  <c r="H2240" i="7"/>
  <c r="H2241" i="7"/>
  <c r="H2242" i="7"/>
  <c r="H2243" i="7"/>
  <c r="H2244" i="7"/>
  <c r="H2245" i="7"/>
  <c r="H2246" i="7"/>
  <c r="H2247" i="7"/>
  <c r="H2248" i="7"/>
  <c r="H2249" i="7"/>
  <c r="H2250" i="7"/>
  <c r="H2251" i="7"/>
  <c r="H2252" i="7"/>
  <c r="H2253" i="7"/>
  <c r="H2254" i="7"/>
  <c r="H2255" i="7"/>
  <c r="H2256" i="7"/>
  <c r="H2257" i="7"/>
  <c r="H2258" i="7"/>
  <c r="H2259" i="7"/>
  <c r="H2260" i="7"/>
  <c r="H2261" i="7"/>
  <c r="H2262" i="7"/>
  <c r="H2263" i="7"/>
  <c r="H2264" i="7"/>
  <c r="A2154" i="7"/>
  <c r="A2155" i="7"/>
  <c r="A2156" i="7"/>
  <c r="A2157" i="7"/>
  <c r="A2158" i="7"/>
  <c r="A2159" i="7"/>
  <c r="A2160" i="7"/>
  <c r="A2161" i="7"/>
  <c r="A2162" i="7"/>
  <c r="A2163" i="7"/>
  <c r="A2164" i="7"/>
  <c r="A2165" i="7"/>
  <c r="A2166" i="7"/>
  <c r="A2167" i="7"/>
  <c r="A2168" i="7"/>
  <c r="A2169" i="7"/>
  <c r="A2170" i="7"/>
  <c r="A2171" i="7"/>
  <c r="A2172" i="7"/>
  <c r="A2173" i="7"/>
  <c r="A2174" i="7"/>
  <c r="A2175" i="7"/>
  <c r="A2176" i="7"/>
  <c r="A2177" i="7"/>
  <c r="A2178" i="7"/>
  <c r="A2179" i="7"/>
  <c r="A2180" i="7"/>
  <c r="A2181" i="7"/>
  <c r="A2182" i="7"/>
  <c r="A2183" i="7"/>
  <c r="A2184" i="7"/>
  <c r="A2185" i="7"/>
  <c r="A2186" i="7"/>
  <c r="A2187" i="7"/>
  <c r="A2188" i="7"/>
  <c r="A2189" i="7"/>
  <c r="A2190" i="7"/>
  <c r="A2191" i="7"/>
  <c r="A2192" i="7"/>
  <c r="A2193" i="7"/>
  <c r="A2194" i="7"/>
  <c r="A2195" i="7"/>
  <c r="A2196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H2154" i="7"/>
  <c r="H2155" i="7"/>
  <c r="H2156" i="7"/>
  <c r="H2157" i="7"/>
  <c r="H2158" i="7"/>
  <c r="H2159" i="7"/>
  <c r="H2160" i="7"/>
  <c r="H2161" i="7"/>
  <c r="H2162" i="7"/>
  <c r="H2163" i="7"/>
  <c r="H2164" i="7"/>
  <c r="H2165" i="7"/>
  <c r="H2166" i="7"/>
  <c r="H2167" i="7"/>
  <c r="H2168" i="7"/>
  <c r="H2169" i="7"/>
  <c r="H2170" i="7"/>
  <c r="H2171" i="7"/>
  <c r="H2172" i="7"/>
  <c r="H2173" i="7"/>
  <c r="H2174" i="7"/>
  <c r="H2175" i="7"/>
  <c r="H2176" i="7"/>
  <c r="H2177" i="7"/>
  <c r="H2178" i="7"/>
  <c r="H2179" i="7"/>
  <c r="H2180" i="7"/>
  <c r="H2181" i="7"/>
  <c r="H2182" i="7"/>
  <c r="H2183" i="7"/>
  <c r="H2184" i="7"/>
  <c r="H2185" i="7"/>
  <c r="H2186" i="7"/>
  <c r="H2187" i="7"/>
  <c r="H2188" i="7"/>
  <c r="H2189" i="7"/>
  <c r="H2190" i="7"/>
  <c r="H2191" i="7"/>
  <c r="H2192" i="7"/>
  <c r="H2193" i="7"/>
  <c r="H2194" i="7"/>
  <c r="H2195" i="7"/>
  <c r="H2196" i="7"/>
  <c r="A2098" i="7"/>
  <c r="A2099" i="7"/>
  <c r="A2100" i="7"/>
  <c r="A2101" i="7"/>
  <c r="A2102" i="7"/>
  <c r="A2103" i="7"/>
  <c r="A2104" i="7"/>
  <c r="A2105" i="7"/>
  <c r="A2106" i="7"/>
  <c r="A2107" i="7"/>
  <c r="A2108" i="7"/>
  <c r="A2109" i="7"/>
  <c r="A2110" i="7"/>
  <c r="A2111" i="7"/>
  <c r="A2112" i="7"/>
  <c r="A2113" i="7"/>
  <c r="A2114" i="7"/>
  <c r="A2115" i="7"/>
  <c r="A2116" i="7"/>
  <c r="A2117" i="7"/>
  <c r="A2118" i="7"/>
  <c r="A2119" i="7"/>
  <c r="A2120" i="7"/>
  <c r="A2121" i="7"/>
  <c r="A2122" i="7"/>
  <c r="A2123" i="7"/>
  <c r="A2124" i="7"/>
  <c r="A2125" i="7"/>
  <c r="A2126" i="7"/>
  <c r="A2127" i="7"/>
  <c r="A2128" i="7"/>
  <c r="A2129" i="7"/>
  <c r="A2130" i="7"/>
  <c r="A2131" i="7"/>
  <c r="A2132" i="7"/>
  <c r="A2133" i="7"/>
  <c r="A2134" i="7"/>
  <c r="A2135" i="7"/>
  <c r="A2136" i="7"/>
  <c r="A2137" i="7"/>
  <c r="A2138" i="7"/>
  <c r="A2139" i="7"/>
  <c r="A2140" i="7"/>
  <c r="A2141" i="7"/>
  <c r="A2142" i="7"/>
  <c r="A2143" i="7"/>
  <c r="A2144" i="7"/>
  <c r="A2145" i="7"/>
  <c r="A2146" i="7"/>
  <c r="A2147" i="7"/>
  <c r="A2148" i="7"/>
  <c r="A2149" i="7"/>
  <c r="A2150" i="7"/>
  <c r="A2151" i="7"/>
  <c r="A2152" i="7"/>
  <c r="A2153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H2098" i="7"/>
  <c r="H2099" i="7"/>
  <c r="H2100" i="7"/>
  <c r="H2101" i="7"/>
  <c r="H2102" i="7"/>
  <c r="H2103" i="7"/>
  <c r="H2104" i="7"/>
  <c r="H2105" i="7"/>
  <c r="H2106" i="7"/>
  <c r="H2107" i="7"/>
  <c r="H2108" i="7"/>
  <c r="H2109" i="7"/>
  <c r="H2110" i="7"/>
  <c r="H2111" i="7"/>
  <c r="H2112" i="7"/>
  <c r="H2113" i="7"/>
  <c r="H2114" i="7"/>
  <c r="H2115" i="7"/>
  <c r="H2116" i="7"/>
  <c r="H2117" i="7"/>
  <c r="H2118" i="7"/>
  <c r="H2119" i="7"/>
  <c r="H2120" i="7"/>
  <c r="H2121" i="7"/>
  <c r="H2122" i="7"/>
  <c r="H2123" i="7"/>
  <c r="H2124" i="7"/>
  <c r="H2125" i="7"/>
  <c r="H2126" i="7"/>
  <c r="H2127" i="7"/>
  <c r="H2128" i="7"/>
  <c r="H2129" i="7"/>
  <c r="H2130" i="7"/>
  <c r="H2131" i="7"/>
  <c r="H2132" i="7"/>
  <c r="H2133" i="7"/>
  <c r="H2134" i="7"/>
  <c r="H2135" i="7"/>
  <c r="H2136" i="7"/>
  <c r="H2137" i="7"/>
  <c r="H2138" i="7"/>
  <c r="H2139" i="7"/>
  <c r="H2140" i="7"/>
  <c r="H2141" i="7"/>
  <c r="H2142" i="7"/>
  <c r="H2143" i="7"/>
  <c r="H2144" i="7"/>
  <c r="H2145" i="7"/>
  <c r="H2146" i="7"/>
  <c r="H2147" i="7"/>
  <c r="H2148" i="7"/>
  <c r="H2149" i="7"/>
  <c r="H2150" i="7"/>
  <c r="H2151" i="7"/>
  <c r="H2152" i="7"/>
  <c r="H2153" i="7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B14" i="6"/>
  <c r="A14" i="6" s="1"/>
  <c r="C14" i="6"/>
  <c r="D14" i="6"/>
  <c r="B15" i="6"/>
  <c r="A15" i="6" s="1"/>
  <c r="C15" i="6"/>
  <c r="D15" i="6"/>
  <c r="B16" i="6"/>
  <c r="A16" i="6" s="1"/>
  <c r="C16" i="6"/>
  <c r="D16" i="6"/>
  <c r="K16" i="6"/>
  <c r="B5" i="6"/>
  <c r="B6" i="6" s="1"/>
  <c r="B7" i="6" s="1"/>
  <c r="B8" i="6" s="1"/>
  <c r="B9" i="6" s="1"/>
  <c r="B10" i="6" s="1"/>
  <c r="B11" i="6" s="1"/>
  <c r="B12" i="6" s="1"/>
  <c r="B13" i="6" s="1"/>
  <c r="B4" i="6"/>
  <c r="C20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H14" i="6" l="1"/>
  <c r="G14" i="6"/>
  <c r="H15" i="6"/>
  <c r="G15" i="6"/>
  <c r="H16" i="6"/>
  <c r="G16" i="6"/>
  <c r="H1891" i="7"/>
  <c r="G1891" i="7"/>
  <c r="F1891" i="7"/>
  <c r="E1891" i="7"/>
  <c r="D1891" i="7"/>
  <c r="H1890" i="7"/>
  <c r="G1890" i="7"/>
  <c r="F1890" i="7"/>
  <c r="E1890" i="7"/>
  <c r="D1890" i="7"/>
  <c r="H1889" i="7"/>
  <c r="G1889" i="7"/>
  <c r="F1889" i="7"/>
  <c r="E1889" i="7"/>
  <c r="D1889" i="7"/>
  <c r="H2097" i="7"/>
  <c r="G2097" i="7"/>
  <c r="F2097" i="7"/>
  <c r="E2097" i="7"/>
  <c r="D2097" i="7"/>
  <c r="H2096" i="7"/>
  <c r="G2096" i="7"/>
  <c r="F2096" i="7"/>
  <c r="E2096" i="7"/>
  <c r="D2096" i="7"/>
  <c r="H2095" i="7"/>
  <c r="G2095" i="7"/>
  <c r="F2095" i="7"/>
  <c r="E2095" i="7"/>
  <c r="D2095" i="7"/>
  <c r="H2094" i="7"/>
  <c r="G2094" i="7"/>
  <c r="F2094" i="7"/>
  <c r="E2094" i="7"/>
  <c r="D2094" i="7"/>
  <c r="H2093" i="7"/>
  <c r="G2093" i="7"/>
  <c r="F2093" i="7"/>
  <c r="E2093" i="7"/>
  <c r="D2093" i="7"/>
  <c r="H2092" i="7"/>
  <c r="G2092" i="7"/>
  <c r="F2092" i="7"/>
  <c r="E2092" i="7"/>
  <c r="D2092" i="7"/>
  <c r="H2091" i="7"/>
  <c r="G2091" i="7"/>
  <c r="F2091" i="7"/>
  <c r="E2091" i="7"/>
  <c r="D2091" i="7"/>
  <c r="H2090" i="7"/>
  <c r="G2090" i="7"/>
  <c r="F2090" i="7"/>
  <c r="E2090" i="7"/>
  <c r="D2090" i="7"/>
  <c r="H2089" i="7"/>
  <c r="G2089" i="7"/>
  <c r="F2089" i="7"/>
  <c r="E2089" i="7"/>
  <c r="D2089" i="7"/>
  <c r="H2088" i="7"/>
  <c r="G2088" i="7"/>
  <c r="F2088" i="7"/>
  <c r="E2088" i="7"/>
  <c r="D2088" i="7"/>
  <c r="H2087" i="7"/>
  <c r="G2087" i="7"/>
  <c r="F2087" i="7"/>
  <c r="E2087" i="7"/>
  <c r="D2087" i="7"/>
  <c r="H2086" i="7"/>
  <c r="G2086" i="7"/>
  <c r="F2086" i="7"/>
  <c r="E2086" i="7"/>
  <c r="D2086" i="7"/>
  <c r="H2085" i="7"/>
  <c r="G2085" i="7"/>
  <c r="F2085" i="7"/>
  <c r="E2085" i="7"/>
  <c r="D2085" i="7"/>
  <c r="H2084" i="7"/>
  <c r="G2084" i="7"/>
  <c r="F2084" i="7"/>
  <c r="E2084" i="7"/>
  <c r="D2084" i="7"/>
  <c r="H2083" i="7"/>
  <c r="G2083" i="7"/>
  <c r="F2083" i="7"/>
  <c r="E2083" i="7"/>
  <c r="D2083" i="7"/>
  <c r="H2082" i="7"/>
  <c r="G2082" i="7"/>
  <c r="F2082" i="7"/>
  <c r="E2082" i="7"/>
  <c r="D2082" i="7"/>
  <c r="H2081" i="7"/>
  <c r="G2081" i="7"/>
  <c r="F2081" i="7"/>
  <c r="E2081" i="7"/>
  <c r="D2081" i="7"/>
  <c r="H2080" i="7"/>
  <c r="G2080" i="7"/>
  <c r="F2080" i="7"/>
  <c r="E2080" i="7"/>
  <c r="D2080" i="7"/>
  <c r="H2079" i="7"/>
  <c r="G2079" i="7"/>
  <c r="F2079" i="7"/>
  <c r="E2079" i="7"/>
  <c r="D2079" i="7"/>
  <c r="H2078" i="7"/>
  <c r="G2078" i="7"/>
  <c r="F2078" i="7"/>
  <c r="E2078" i="7"/>
  <c r="D2078" i="7"/>
  <c r="H2077" i="7"/>
  <c r="G2077" i="7"/>
  <c r="F2077" i="7"/>
  <c r="E2077" i="7"/>
  <c r="D2077" i="7"/>
  <c r="H2076" i="7"/>
  <c r="G2076" i="7"/>
  <c r="F2076" i="7"/>
  <c r="E2076" i="7"/>
  <c r="D2076" i="7"/>
  <c r="H2075" i="7"/>
  <c r="G2075" i="7"/>
  <c r="F2075" i="7"/>
  <c r="E2075" i="7"/>
  <c r="D2075" i="7"/>
  <c r="H2074" i="7"/>
  <c r="G2074" i="7"/>
  <c r="F2074" i="7"/>
  <c r="E2074" i="7"/>
  <c r="D2074" i="7"/>
  <c r="H2073" i="7"/>
  <c r="G2073" i="7"/>
  <c r="F2073" i="7"/>
  <c r="E2073" i="7"/>
  <c r="D2073" i="7"/>
  <c r="H2072" i="7"/>
  <c r="G2072" i="7"/>
  <c r="F2072" i="7"/>
  <c r="E2072" i="7"/>
  <c r="D2072" i="7"/>
  <c r="H2071" i="7"/>
  <c r="G2071" i="7"/>
  <c r="F2071" i="7"/>
  <c r="E2071" i="7"/>
  <c r="D2071" i="7"/>
  <c r="H2070" i="7"/>
  <c r="G2070" i="7"/>
  <c r="F2070" i="7"/>
  <c r="E2070" i="7"/>
  <c r="D2070" i="7"/>
  <c r="H2069" i="7"/>
  <c r="G2069" i="7"/>
  <c r="F2069" i="7"/>
  <c r="E2069" i="7"/>
  <c r="D2069" i="7"/>
  <c r="H2068" i="7"/>
  <c r="G2068" i="7"/>
  <c r="F2068" i="7"/>
  <c r="E2068" i="7"/>
  <c r="D2068" i="7"/>
  <c r="H2067" i="7"/>
  <c r="G2067" i="7"/>
  <c r="F2067" i="7"/>
  <c r="E2067" i="7"/>
  <c r="D2067" i="7"/>
  <c r="H2066" i="7"/>
  <c r="G2066" i="7"/>
  <c r="F2066" i="7"/>
  <c r="E2066" i="7"/>
  <c r="D2066" i="7"/>
  <c r="H2065" i="7"/>
  <c r="G2065" i="7"/>
  <c r="F2065" i="7"/>
  <c r="E2065" i="7"/>
  <c r="D2065" i="7"/>
  <c r="H2064" i="7"/>
  <c r="G2064" i="7"/>
  <c r="F2064" i="7"/>
  <c r="E2064" i="7"/>
  <c r="D2064" i="7"/>
  <c r="H2063" i="7"/>
  <c r="G2063" i="7"/>
  <c r="F2063" i="7"/>
  <c r="E2063" i="7"/>
  <c r="D2063" i="7"/>
  <c r="H2062" i="7"/>
  <c r="G2062" i="7"/>
  <c r="F2062" i="7"/>
  <c r="E2062" i="7"/>
  <c r="D2062" i="7"/>
  <c r="H2061" i="7"/>
  <c r="G2061" i="7"/>
  <c r="F2061" i="7"/>
  <c r="E2061" i="7"/>
  <c r="D2061" i="7"/>
  <c r="H2060" i="7"/>
  <c r="G2060" i="7"/>
  <c r="F2060" i="7"/>
  <c r="E2060" i="7"/>
  <c r="D2060" i="7"/>
  <c r="H2059" i="7"/>
  <c r="G2059" i="7"/>
  <c r="F2059" i="7"/>
  <c r="E2059" i="7"/>
  <c r="D2059" i="7"/>
  <c r="H2058" i="7"/>
  <c r="G2058" i="7"/>
  <c r="F2058" i="7"/>
  <c r="E2058" i="7"/>
  <c r="D2058" i="7"/>
  <c r="H2057" i="7"/>
  <c r="G2057" i="7"/>
  <c r="F2057" i="7"/>
  <c r="E2057" i="7"/>
  <c r="D2057" i="7"/>
  <c r="H2056" i="7"/>
  <c r="G2056" i="7"/>
  <c r="F2056" i="7"/>
  <c r="E2056" i="7"/>
  <c r="D2056" i="7"/>
  <c r="H2055" i="7"/>
  <c r="G2055" i="7"/>
  <c r="F2055" i="7"/>
  <c r="E2055" i="7"/>
  <c r="D2055" i="7"/>
  <c r="H2054" i="7"/>
  <c r="G2054" i="7"/>
  <c r="F2054" i="7"/>
  <c r="E2054" i="7"/>
  <c r="D2054" i="7"/>
  <c r="H2053" i="7"/>
  <c r="G2053" i="7"/>
  <c r="F2053" i="7"/>
  <c r="E2053" i="7"/>
  <c r="D2053" i="7"/>
  <c r="H2052" i="7"/>
  <c r="G2052" i="7"/>
  <c r="F2052" i="7"/>
  <c r="E2052" i="7"/>
  <c r="D2052" i="7"/>
  <c r="H2051" i="7"/>
  <c r="G2051" i="7"/>
  <c r="F2051" i="7"/>
  <c r="E2051" i="7"/>
  <c r="D2051" i="7"/>
  <c r="H2050" i="7"/>
  <c r="G2050" i="7"/>
  <c r="F2050" i="7"/>
  <c r="E2050" i="7"/>
  <c r="D2050" i="7"/>
  <c r="H2049" i="7"/>
  <c r="G2049" i="7"/>
  <c r="F2049" i="7"/>
  <c r="E2049" i="7"/>
  <c r="D2049" i="7"/>
  <c r="H2048" i="7"/>
  <c r="G2048" i="7"/>
  <c r="F2048" i="7"/>
  <c r="E2048" i="7"/>
  <c r="D2048" i="7"/>
  <c r="H2047" i="7"/>
  <c r="G2047" i="7"/>
  <c r="F2047" i="7"/>
  <c r="E2047" i="7"/>
  <c r="D2047" i="7"/>
  <c r="H2046" i="7"/>
  <c r="G2046" i="7"/>
  <c r="F2046" i="7"/>
  <c r="E2046" i="7"/>
  <c r="D2046" i="7"/>
  <c r="H2045" i="7"/>
  <c r="G2045" i="7"/>
  <c r="F2045" i="7"/>
  <c r="E2045" i="7"/>
  <c r="D2045" i="7"/>
  <c r="H2044" i="7"/>
  <c r="G2044" i="7"/>
  <c r="F2044" i="7"/>
  <c r="E2044" i="7"/>
  <c r="D2044" i="7"/>
  <c r="H1888" i="7"/>
  <c r="G1888" i="7"/>
  <c r="F1888" i="7"/>
  <c r="E1888" i="7"/>
  <c r="D1888" i="7"/>
  <c r="A1891" i="7"/>
  <c r="A1890" i="7"/>
  <c r="A1889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1888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2001" i="7"/>
  <c r="A2002" i="7"/>
  <c r="A2003" i="7"/>
  <c r="A2004" i="7"/>
  <c r="A2005" i="7"/>
  <c r="A2006" i="7"/>
  <c r="A2007" i="7"/>
  <c r="A2008" i="7"/>
  <c r="A2009" i="7"/>
  <c r="A2010" i="7"/>
  <c r="A2011" i="7"/>
  <c r="A2012" i="7"/>
  <c r="A2013" i="7"/>
  <c r="A2014" i="7"/>
  <c r="A2015" i="7"/>
  <c r="A2016" i="7"/>
  <c r="A2017" i="7"/>
  <c r="A2018" i="7"/>
  <c r="A2019" i="7"/>
  <c r="A2020" i="7"/>
  <c r="A2021" i="7"/>
  <c r="A2022" i="7"/>
  <c r="A2023" i="7"/>
  <c r="A2024" i="7"/>
  <c r="A2025" i="7"/>
  <c r="A2026" i="7"/>
  <c r="A2027" i="7"/>
  <c r="A2028" i="7"/>
  <c r="A2029" i="7"/>
  <c r="A2030" i="7"/>
  <c r="A2031" i="7"/>
  <c r="A2032" i="7"/>
  <c r="A2033" i="7"/>
  <c r="A2034" i="7"/>
  <c r="A2035" i="7"/>
  <c r="A2036" i="7"/>
  <c r="A2037" i="7"/>
  <c r="A2038" i="7"/>
  <c r="A2039" i="7"/>
  <c r="A2040" i="7"/>
  <c r="A2041" i="7"/>
  <c r="A2042" i="7"/>
  <c r="A2043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H1892" i="7"/>
  <c r="H1893" i="7"/>
  <c r="H1894" i="7"/>
  <c r="H1895" i="7"/>
  <c r="H1896" i="7"/>
  <c r="H1897" i="7"/>
  <c r="H1898" i="7"/>
  <c r="H1899" i="7"/>
  <c r="H1900" i="7"/>
  <c r="H1901" i="7"/>
  <c r="H1902" i="7"/>
  <c r="H1903" i="7"/>
  <c r="H1904" i="7"/>
  <c r="H1905" i="7"/>
  <c r="H1906" i="7"/>
  <c r="H1907" i="7"/>
  <c r="H1908" i="7"/>
  <c r="H1909" i="7"/>
  <c r="H1910" i="7"/>
  <c r="H1911" i="7"/>
  <c r="H1912" i="7"/>
  <c r="H1913" i="7"/>
  <c r="H1914" i="7"/>
  <c r="H1915" i="7"/>
  <c r="H1916" i="7"/>
  <c r="H1917" i="7"/>
  <c r="H1918" i="7"/>
  <c r="H1919" i="7"/>
  <c r="H1920" i="7"/>
  <c r="H1921" i="7"/>
  <c r="H1922" i="7"/>
  <c r="H1923" i="7"/>
  <c r="H1924" i="7"/>
  <c r="H1925" i="7"/>
  <c r="H1926" i="7"/>
  <c r="H1927" i="7"/>
  <c r="H1928" i="7"/>
  <c r="H1929" i="7"/>
  <c r="H1930" i="7"/>
  <c r="H1931" i="7"/>
  <c r="H1932" i="7"/>
  <c r="H1933" i="7"/>
  <c r="H1934" i="7"/>
  <c r="H1935" i="7"/>
  <c r="H1936" i="7"/>
  <c r="H1937" i="7"/>
  <c r="H1938" i="7"/>
  <c r="H1939" i="7"/>
  <c r="H1940" i="7"/>
  <c r="H1941" i="7"/>
  <c r="H1942" i="7"/>
  <c r="H1943" i="7"/>
  <c r="H1944" i="7"/>
  <c r="H1945" i="7"/>
  <c r="H1946" i="7"/>
  <c r="H1947" i="7"/>
  <c r="H1948" i="7"/>
  <c r="H1949" i="7"/>
  <c r="H1950" i="7"/>
  <c r="H1951" i="7"/>
  <c r="H1952" i="7"/>
  <c r="H1953" i="7"/>
  <c r="H1954" i="7"/>
  <c r="H1955" i="7"/>
  <c r="H1956" i="7"/>
  <c r="H1957" i="7"/>
  <c r="H1958" i="7"/>
  <c r="H1959" i="7"/>
  <c r="H1960" i="7"/>
  <c r="H1961" i="7"/>
  <c r="H1962" i="7"/>
  <c r="H1963" i="7"/>
  <c r="H1964" i="7"/>
  <c r="H1965" i="7"/>
  <c r="H1966" i="7"/>
  <c r="H1967" i="7"/>
  <c r="H1968" i="7"/>
  <c r="H1969" i="7"/>
  <c r="H1970" i="7"/>
  <c r="H1971" i="7"/>
  <c r="H1972" i="7"/>
  <c r="H1973" i="7"/>
  <c r="H1974" i="7"/>
  <c r="H1975" i="7"/>
  <c r="H1976" i="7"/>
  <c r="H1977" i="7"/>
  <c r="H1978" i="7"/>
  <c r="H1979" i="7"/>
  <c r="H1980" i="7"/>
  <c r="H1981" i="7"/>
  <c r="H1982" i="7"/>
  <c r="H1983" i="7"/>
  <c r="H1984" i="7"/>
  <c r="H1985" i="7"/>
  <c r="H1986" i="7"/>
  <c r="H1987" i="7"/>
  <c r="H1988" i="7"/>
  <c r="H1989" i="7"/>
  <c r="H1990" i="7"/>
  <c r="H1991" i="7"/>
  <c r="H1992" i="7"/>
  <c r="H1993" i="7"/>
  <c r="H1994" i="7"/>
  <c r="H1995" i="7"/>
  <c r="H1996" i="7"/>
  <c r="H1997" i="7"/>
  <c r="H1998" i="7"/>
  <c r="H1999" i="7"/>
  <c r="H2000" i="7"/>
  <c r="H2001" i="7"/>
  <c r="H2002" i="7"/>
  <c r="H2003" i="7"/>
  <c r="H2004" i="7"/>
  <c r="H2005" i="7"/>
  <c r="H2006" i="7"/>
  <c r="H2007" i="7"/>
  <c r="H2008" i="7"/>
  <c r="H2009" i="7"/>
  <c r="H2010" i="7"/>
  <c r="H2011" i="7"/>
  <c r="H2012" i="7"/>
  <c r="H2013" i="7"/>
  <c r="H2014" i="7"/>
  <c r="H2015" i="7"/>
  <c r="H2016" i="7"/>
  <c r="H2017" i="7"/>
  <c r="H2018" i="7"/>
  <c r="H2019" i="7"/>
  <c r="H2020" i="7"/>
  <c r="H2021" i="7"/>
  <c r="H2022" i="7"/>
  <c r="H2023" i="7"/>
  <c r="H2024" i="7"/>
  <c r="H2025" i="7"/>
  <c r="H2026" i="7"/>
  <c r="H2027" i="7"/>
  <c r="H2028" i="7"/>
  <c r="H2029" i="7"/>
  <c r="H2030" i="7"/>
  <c r="H2031" i="7"/>
  <c r="H2032" i="7"/>
  <c r="H2033" i="7"/>
  <c r="H2034" i="7"/>
  <c r="H2035" i="7"/>
  <c r="H2036" i="7"/>
  <c r="H2037" i="7"/>
  <c r="H2038" i="7"/>
  <c r="H2039" i="7"/>
  <c r="H2040" i="7"/>
  <c r="H2041" i="7"/>
  <c r="H2042" i="7"/>
  <c r="H2043" i="7"/>
  <c r="C2" i="13" l="1"/>
  <c r="E1" i="13"/>
  <c r="F1" i="13"/>
  <c r="G1" i="13"/>
  <c r="H1" i="13"/>
  <c r="I1" i="13"/>
  <c r="J1" i="13"/>
  <c r="D1" i="13"/>
  <c r="G1" i="6"/>
  <c r="J14" i="6" l="1"/>
  <c r="I14" i="6" s="1"/>
  <c r="J16" i="6"/>
  <c r="I16" i="6" s="1"/>
  <c r="K15" i="6" s="1"/>
  <c r="J15" i="6"/>
  <c r="I15" i="6" s="1"/>
  <c r="K14" i="6" s="1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H600" i="7"/>
  <c r="H599" i="7"/>
  <c r="H598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9" i="7"/>
  <c r="H718" i="7"/>
  <c r="H717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3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913" i="7"/>
  <c r="H912" i="7"/>
  <c r="H911" i="7"/>
  <c r="H910" i="7"/>
  <c r="H909" i="7"/>
  <c r="H908" i="7"/>
  <c r="H907" i="7"/>
  <c r="H906" i="7"/>
  <c r="H905" i="7"/>
  <c r="H904" i="7"/>
  <c r="H903" i="7"/>
  <c r="H902" i="7"/>
  <c r="H901" i="7"/>
  <c r="H900" i="7"/>
  <c r="H899" i="7"/>
  <c r="H898" i="7"/>
  <c r="H897" i="7"/>
  <c r="H896" i="7"/>
  <c r="H895" i="7"/>
  <c r="H894" i="7"/>
  <c r="H893" i="7"/>
  <c r="H892" i="7"/>
  <c r="H891" i="7"/>
  <c r="H890" i="7"/>
  <c r="H889" i="7"/>
  <c r="H888" i="7"/>
  <c r="H887" i="7"/>
  <c r="H886" i="7"/>
  <c r="H885" i="7"/>
  <c r="H884" i="7"/>
  <c r="H883" i="7"/>
  <c r="H882" i="7"/>
  <c r="H881" i="7"/>
  <c r="H880" i="7"/>
  <c r="H879" i="7"/>
  <c r="H878" i="7"/>
  <c r="H877" i="7"/>
  <c r="H876" i="7"/>
  <c r="H875" i="7"/>
  <c r="H874" i="7"/>
  <c r="H873" i="7"/>
  <c r="H872" i="7"/>
  <c r="H871" i="7"/>
  <c r="H870" i="7"/>
  <c r="H869" i="7"/>
  <c r="H868" i="7"/>
  <c r="H867" i="7"/>
  <c r="H866" i="7"/>
  <c r="H865" i="7"/>
  <c r="H864" i="7"/>
  <c r="H863" i="7"/>
  <c r="H862" i="7"/>
  <c r="H861" i="7"/>
  <c r="H860" i="7"/>
  <c r="H859" i="7"/>
  <c r="H858" i="7"/>
  <c r="H857" i="7"/>
  <c r="H856" i="7"/>
  <c r="H855" i="7"/>
  <c r="H854" i="7"/>
  <c r="H853" i="7"/>
  <c r="H852" i="7"/>
  <c r="H851" i="7"/>
  <c r="H850" i="7"/>
  <c r="H849" i="7"/>
  <c r="H848" i="7"/>
  <c r="H847" i="7"/>
  <c r="H846" i="7"/>
  <c r="H845" i="7"/>
  <c r="H844" i="7"/>
  <c r="H843" i="7"/>
  <c r="H842" i="7"/>
  <c r="H841" i="7"/>
  <c r="H840" i="7"/>
  <c r="H839" i="7"/>
  <c r="H838" i="7"/>
  <c r="H837" i="7"/>
  <c r="H836" i="7"/>
  <c r="H835" i="7"/>
  <c r="H834" i="7"/>
  <c r="H833" i="7"/>
  <c r="H832" i="7"/>
  <c r="H831" i="7"/>
  <c r="H830" i="7"/>
  <c r="H829" i="7"/>
  <c r="H828" i="7"/>
  <c r="H827" i="7"/>
  <c r="H826" i="7"/>
  <c r="H825" i="7"/>
  <c r="H824" i="7"/>
  <c r="H823" i="7"/>
  <c r="H822" i="7"/>
  <c r="H821" i="7"/>
  <c r="H820" i="7"/>
  <c r="H819" i="7"/>
  <c r="H818" i="7"/>
  <c r="H817" i="7"/>
  <c r="H816" i="7"/>
  <c r="H815" i="7"/>
  <c r="H814" i="7"/>
  <c r="H813" i="7"/>
  <c r="H812" i="7"/>
  <c r="H811" i="7"/>
  <c r="H810" i="7"/>
  <c r="H809" i="7"/>
  <c r="H808" i="7"/>
  <c r="H807" i="7"/>
  <c r="H806" i="7"/>
  <c r="H805" i="7"/>
  <c r="H804" i="7"/>
  <c r="H803" i="7"/>
  <c r="H802" i="7"/>
  <c r="H801" i="7"/>
  <c r="H800" i="7"/>
  <c r="H799" i="7"/>
  <c r="H798" i="7"/>
  <c r="H797" i="7"/>
  <c r="H796" i="7"/>
  <c r="H795" i="7"/>
  <c r="H794" i="7"/>
  <c r="H793" i="7"/>
  <c r="H792" i="7"/>
  <c r="H791" i="7"/>
  <c r="H790" i="7"/>
  <c r="H789" i="7"/>
  <c r="H788" i="7"/>
  <c r="H787" i="7"/>
  <c r="H786" i="7"/>
  <c r="H785" i="7"/>
  <c r="H784" i="7"/>
  <c r="H783" i="7"/>
  <c r="H782" i="7"/>
  <c r="H781" i="7"/>
  <c r="H780" i="7"/>
  <c r="H779" i="7"/>
  <c r="H778" i="7"/>
  <c r="H777" i="7"/>
  <c r="H776" i="7"/>
  <c r="H775" i="7"/>
  <c r="H774" i="7"/>
  <c r="H773" i="7"/>
  <c r="H772" i="7"/>
  <c r="H771" i="7"/>
  <c r="H770" i="7"/>
  <c r="H769" i="7"/>
  <c r="H768" i="7"/>
  <c r="H767" i="7"/>
  <c r="H766" i="7"/>
  <c r="H765" i="7"/>
  <c r="H764" i="7"/>
  <c r="H763" i="7"/>
  <c r="H762" i="7"/>
  <c r="H761" i="7"/>
  <c r="H760" i="7"/>
  <c r="H951" i="7"/>
  <c r="H950" i="7"/>
  <c r="H949" i="7"/>
  <c r="H948" i="7"/>
  <c r="H947" i="7"/>
  <c r="H946" i="7"/>
  <c r="H945" i="7"/>
  <c r="H944" i="7"/>
  <c r="H943" i="7"/>
  <c r="H942" i="7"/>
  <c r="H941" i="7"/>
  <c r="H940" i="7"/>
  <c r="H939" i="7"/>
  <c r="H938" i="7"/>
  <c r="H937" i="7"/>
  <c r="H936" i="7"/>
  <c r="H935" i="7"/>
  <c r="H934" i="7"/>
  <c r="H933" i="7"/>
  <c r="H932" i="7"/>
  <c r="H931" i="7"/>
  <c r="H930" i="7"/>
  <c r="H929" i="7"/>
  <c r="H928" i="7"/>
  <c r="H927" i="7"/>
  <c r="H926" i="7"/>
  <c r="H925" i="7"/>
  <c r="H924" i="7"/>
  <c r="H923" i="7"/>
  <c r="H922" i="7"/>
  <c r="H921" i="7"/>
  <c r="H920" i="7"/>
  <c r="H919" i="7"/>
  <c r="H918" i="7"/>
  <c r="H917" i="7"/>
  <c r="H916" i="7"/>
  <c r="H915" i="7"/>
  <c r="H914" i="7"/>
  <c r="H990" i="7"/>
  <c r="H989" i="7"/>
  <c r="H988" i="7"/>
  <c r="H987" i="7"/>
  <c r="H986" i="7"/>
  <c r="H985" i="7"/>
  <c r="H984" i="7"/>
  <c r="H983" i="7"/>
  <c r="H982" i="7"/>
  <c r="H981" i="7"/>
  <c r="H980" i="7"/>
  <c r="H979" i="7"/>
  <c r="H978" i="7"/>
  <c r="H977" i="7"/>
  <c r="H976" i="7"/>
  <c r="H975" i="7"/>
  <c r="H974" i="7"/>
  <c r="H973" i="7"/>
  <c r="H972" i="7"/>
  <c r="H971" i="7"/>
  <c r="H970" i="7"/>
  <c r="H969" i="7"/>
  <c r="H968" i="7"/>
  <c r="H967" i="7"/>
  <c r="H966" i="7"/>
  <c r="H965" i="7"/>
  <c r="H964" i="7"/>
  <c r="H963" i="7"/>
  <c r="H962" i="7"/>
  <c r="H961" i="7"/>
  <c r="H960" i="7"/>
  <c r="H959" i="7"/>
  <c r="H958" i="7"/>
  <c r="H957" i="7"/>
  <c r="H956" i="7"/>
  <c r="H955" i="7"/>
  <c r="H954" i="7"/>
  <c r="H953" i="7"/>
  <c r="H952" i="7"/>
  <c r="H1037" i="7"/>
  <c r="H1036" i="7"/>
  <c r="H1035" i="7"/>
  <c r="H1034" i="7"/>
  <c r="H1033" i="7"/>
  <c r="H1032" i="7"/>
  <c r="H1031" i="7"/>
  <c r="H1030" i="7"/>
  <c r="H1029" i="7"/>
  <c r="H1028" i="7"/>
  <c r="H1027" i="7"/>
  <c r="H1026" i="7"/>
  <c r="H1025" i="7"/>
  <c r="H1024" i="7"/>
  <c r="H1023" i="7"/>
  <c r="H1022" i="7"/>
  <c r="H1021" i="7"/>
  <c r="H1020" i="7"/>
  <c r="H1019" i="7"/>
  <c r="H1018" i="7"/>
  <c r="H1017" i="7"/>
  <c r="H1016" i="7"/>
  <c r="H1015" i="7"/>
  <c r="H1014" i="7"/>
  <c r="H1013" i="7"/>
  <c r="H1012" i="7"/>
  <c r="H1011" i="7"/>
  <c r="H1010" i="7"/>
  <c r="H1009" i="7"/>
  <c r="H1008" i="7"/>
  <c r="H1007" i="7"/>
  <c r="H1006" i="7"/>
  <c r="H1005" i="7"/>
  <c r="H1004" i="7"/>
  <c r="H1003" i="7"/>
  <c r="H1002" i="7"/>
  <c r="H1001" i="7"/>
  <c r="H1000" i="7"/>
  <c r="H999" i="7"/>
  <c r="H998" i="7"/>
  <c r="H997" i="7"/>
  <c r="H996" i="7"/>
  <c r="H995" i="7"/>
  <c r="H994" i="7"/>
  <c r="H993" i="7"/>
  <c r="H992" i="7"/>
  <c r="H991" i="7"/>
  <c r="H1090" i="7"/>
  <c r="H1089" i="7"/>
  <c r="H1088" i="7"/>
  <c r="H1087" i="7"/>
  <c r="H1086" i="7"/>
  <c r="H1085" i="7"/>
  <c r="H1084" i="7"/>
  <c r="H1083" i="7"/>
  <c r="H1082" i="7"/>
  <c r="H1081" i="7"/>
  <c r="H1080" i="7"/>
  <c r="H1079" i="7"/>
  <c r="H1078" i="7"/>
  <c r="H1077" i="7"/>
  <c r="H1076" i="7"/>
  <c r="H1075" i="7"/>
  <c r="H1074" i="7"/>
  <c r="H1073" i="7"/>
  <c r="H1072" i="7"/>
  <c r="H1071" i="7"/>
  <c r="H1070" i="7"/>
  <c r="H1069" i="7"/>
  <c r="H1068" i="7"/>
  <c r="H1067" i="7"/>
  <c r="H1066" i="7"/>
  <c r="H1065" i="7"/>
  <c r="H1064" i="7"/>
  <c r="H1063" i="7"/>
  <c r="H1062" i="7"/>
  <c r="H1061" i="7"/>
  <c r="H1060" i="7"/>
  <c r="H1059" i="7"/>
  <c r="H1058" i="7"/>
  <c r="H1057" i="7"/>
  <c r="H1056" i="7"/>
  <c r="H1055" i="7"/>
  <c r="H1054" i="7"/>
  <c r="H1053" i="7"/>
  <c r="H1052" i="7"/>
  <c r="H1051" i="7"/>
  <c r="H1050" i="7"/>
  <c r="H1049" i="7"/>
  <c r="H1048" i="7"/>
  <c r="H1047" i="7"/>
  <c r="H1046" i="7"/>
  <c r="H1045" i="7"/>
  <c r="H1044" i="7"/>
  <c r="H1043" i="7"/>
  <c r="H1042" i="7"/>
  <c r="H1041" i="7"/>
  <c r="H1040" i="7"/>
  <c r="H1039" i="7"/>
  <c r="H1038" i="7"/>
  <c r="H1197" i="7"/>
  <c r="H1196" i="7"/>
  <c r="H1195" i="7"/>
  <c r="H1194" i="7"/>
  <c r="H1193" i="7"/>
  <c r="H1192" i="7"/>
  <c r="H1191" i="7"/>
  <c r="H1190" i="7"/>
  <c r="H1189" i="7"/>
  <c r="H1188" i="7"/>
  <c r="H1187" i="7"/>
  <c r="H1186" i="7"/>
  <c r="H1185" i="7"/>
  <c r="H1184" i="7"/>
  <c r="H1183" i="7"/>
  <c r="H1182" i="7"/>
  <c r="H1181" i="7"/>
  <c r="H1180" i="7"/>
  <c r="H1179" i="7"/>
  <c r="H1178" i="7"/>
  <c r="H1177" i="7"/>
  <c r="H1176" i="7"/>
  <c r="H1175" i="7"/>
  <c r="H1174" i="7"/>
  <c r="H1173" i="7"/>
  <c r="H1172" i="7"/>
  <c r="H1171" i="7"/>
  <c r="H1170" i="7"/>
  <c r="H1169" i="7"/>
  <c r="H1168" i="7"/>
  <c r="H1167" i="7"/>
  <c r="H1166" i="7"/>
  <c r="H1165" i="7"/>
  <c r="H1164" i="7"/>
  <c r="H1163" i="7"/>
  <c r="H1162" i="7"/>
  <c r="H1161" i="7"/>
  <c r="H1160" i="7"/>
  <c r="H1159" i="7"/>
  <c r="H1158" i="7"/>
  <c r="H1157" i="7"/>
  <c r="H1156" i="7"/>
  <c r="H1155" i="7"/>
  <c r="H1154" i="7"/>
  <c r="H1153" i="7"/>
  <c r="H1152" i="7"/>
  <c r="H1151" i="7"/>
  <c r="H1150" i="7"/>
  <c r="H1149" i="7"/>
  <c r="H1148" i="7"/>
  <c r="H1147" i="7"/>
  <c r="H1146" i="7"/>
  <c r="H1145" i="7"/>
  <c r="H1144" i="7"/>
  <c r="H1143" i="7"/>
  <c r="H1142" i="7"/>
  <c r="H1141" i="7"/>
  <c r="H1140" i="7"/>
  <c r="H1139" i="7"/>
  <c r="H1138" i="7"/>
  <c r="H1137" i="7"/>
  <c r="H1136" i="7"/>
  <c r="H1135" i="7"/>
  <c r="H1134" i="7"/>
  <c r="H1133" i="7"/>
  <c r="H1132" i="7"/>
  <c r="H1131" i="7"/>
  <c r="H1130" i="7"/>
  <c r="H1129" i="7"/>
  <c r="H1128" i="7"/>
  <c r="H1127" i="7"/>
  <c r="H1126" i="7"/>
  <c r="H1125" i="7"/>
  <c r="H1124" i="7"/>
  <c r="H1123" i="7"/>
  <c r="H1122" i="7"/>
  <c r="H1121" i="7"/>
  <c r="H1120" i="7"/>
  <c r="H1119" i="7"/>
  <c r="H1118" i="7"/>
  <c r="H1117" i="7"/>
  <c r="H1116" i="7"/>
  <c r="H1115" i="7"/>
  <c r="H1114" i="7"/>
  <c r="H1113" i="7"/>
  <c r="H1112" i="7"/>
  <c r="H1111" i="7"/>
  <c r="H1110" i="7"/>
  <c r="H1109" i="7"/>
  <c r="H1108" i="7"/>
  <c r="H1107" i="7"/>
  <c r="H1106" i="7"/>
  <c r="H1105" i="7"/>
  <c r="H1104" i="7"/>
  <c r="H1103" i="7"/>
  <c r="H1102" i="7"/>
  <c r="H1101" i="7"/>
  <c r="H1100" i="7"/>
  <c r="H1099" i="7"/>
  <c r="H1098" i="7"/>
  <c r="H1097" i="7"/>
  <c r="H1096" i="7"/>
  <c r="H1095" i="7"/>
  <c r="H1094" i="7"/>
  <c r="H1093" i="7"/>
  <c r="H1092" i="7"/>
  <c r="H1091" i="7"/>
  <c r="H1333" i="7"/>
  <c r="H1332" i="7"/>
  <c r="H1331" i="7"/>
  <c r="H1330" i="7"/>
  <c r="H1329" i="7"/>
  <c r="H1328" i="7"/>
  <c r="H1327" i="7"/>
  <c r="H1326" i="7"/>
  <c r="H1325" i="7"/>
  <c r="H1324" i="7"/>
  <c r="H1323" i="7"/>
  <c r="H1322" i="7"/>
  <c r="H1321" i="7"/>
  <c r="H1320" i="7"/>
  <c r="H1319" i="7"/>
  <c r="H1318" i="7"/>
  <c r="H1317" i="7"/>
  <c r="H1316" i="7"/>
  <c r="H1315" i="7"/>
  <c r="H1314" i="7"/>
  <c r="H1313" i="7"/>
  <c r="H1312" i="7"/>
  <c r="H1311" i="7"/>
  <c r="H1310" i="7"/>
  <c r="H1309" i="7"/>
  <c r="H1308" i="7"/>
  <c r="H1307" i="7"/>
  <c r="H1306" i="7"/>
  <c r="H1305" i="7"/>
  <c r="H1304" i="7"/>
  <c r="H1303" i="7"/>
  <c r="H1302" i="7"/>
  <c r="H1301" i="7"/>
  <c r="H1300" i="7"/>
  <c r="H1299" i="7"/>
  <c r="H1298" i="7"/>
  <c r="H1297" i="7"/>
  <c r="H1296" i="7"/>
  <c r="H1295" i="7"/>
  <c r="H1294" i="7"/>
  <c r="H1293" i="7"/>
  <c r="H1292" i="7"/>
  <c r="H1291" i="7"/>
  <c r="H1290" i="7"/>
  <c r="H1289" i="7"/>
  <c r="H1288" i="7"/>
  <c r="H1287" i="7"/>
  <c r="H1286" i="7"/>
  <c r="H1285" i="7"/>
  <c r="H1284" i="7"/>
  <c r="H1283" i="7"/>
  <c r="H1282" i="7"/>
  <c r="H1281" i="7"/>
  <c r="H1280" i="7"/>
  <c r="H1279" i="7"/>
  <c r="H1278" i="7"/>
  <c r="H1277" i="7"/>
  <c r="H1276" i="7"/>
  <c r="H1275" i="7"/>
  <c r="H1274" i="7"/>
  <c r="H1273" i="7"/>
  <c r="H1272" i="7"/>
  <c r="H1271" i="7"/>
  <c r="H1270" i="7"/>
  <c r="H1269" i="7"/>
  <c r="H1268" i="7"/>
  <c r="H1267" i="7"/>
  <c r="H1266" i="7"/>
  <c r="H1265" i="7"/>
  <c r="H1264" i="7"/>
  <c r="H1263" i="7"/>
  <c r="H1262" i="7"/>
  <c r="H1261" i="7"/>
  <c r="H1260" i="7"/>
  <c r="H1259" i="7"/>
  <c r="H1258" i="7"/>
  <c r="H1257" i="7"/>
  <c r="H1256" i="7"/>
  <c r="H1255" i="7"/>
  <c r="H1254" i="7"/>
  <c r="H1253" i="7"/>
  <c r="H1252" i="7"/>
  <c r="H1251" i="7"/>
  <c r="H1250" i="7"/>
  <c r="H1249" i="7"/>
  <c r="H1248" i="7"/>
  <c r="H1247" i="7"/>
  <c r="H1246" i="7"/>
  <c r="H1245" i="7"/>
  <c r="H1244" i="7"/>
  <c r="H1243" i="7"/>
  <c r="H1242" i="7"/>
  <c r="H1241" i="7"/>
  <c r="H1240" i="7"/>
  <c r="H1239" i="7"/>
  <c r="H1238" i="7"/>
  <c r="H1237" i="7"/>
  <c r="H1236" i="7"/>
  <c r="H1235" i="7"/>
  <c r="H1234" i="7"/>
  <c r="H1233" i="7"/>
  <c r="H1232" i="7"/>
  <c r="H1231" i="7"/>
  <c r="H1230" i="7"/>
  <c r="H1229" i="7"/>
  <c r="H1228" i="7"/>
  <c r="H1227" i="7"/>
  <c r="H1226" i="7"/>
  <c r="H1225" i="7"/>
  <c r="H1224" i="7"/>
  <c r="H1223" i="7"/>
  <c r="H1222" i="7"/>
  <c r="H1221" i="7"/>
  <c r="H1220" i="7"/>
  <c r="H1219" i="7"/>
  <c r="H1218" i="7"/>
  <c r="H1217" i="7"/>
  <c r="H1216" i="7"/>
  <c r="H1215" i="7"/>
  <c r="H1214" i="7"/>
  <c r="H1213" i="7"/>
  <c r="H1212" i="7"/>
  <c r="H1211" i="7"/>
  <c r="H1210" i="7"/>
  <c r="H1209" i="7"/>
  <c r="H1208" i="7"/>
  <c r="H1207" i="7"/>
  <c r="H1206" i="7"/>
  <c r="H1205" i="7"/>
  <c r="H1204" i="7"/>
  <c r="H1203" i="7"/>
  <c r="H1202" i="7"/>
  <c r="H1201" i="7"/>
  <c r="H1200" i="7"/>
  <c r="H1199" i="7"/>
  <c r="H1198" i="7"/>
  <c r="H1491" i="7"/>
  <c r="H1490" i="7"/>
  <c r="H1489" i="7"/>
  <c r="H1488" i="7"/>
  <c r="H1487" i="7"/>
  <c r="H1486" i="7"/>
  <c r="H1485" i="7"/>
  <c r="H1484" i="7"/>
  <c r="H1483" i="7"/>
  <c r="H1482" i="7"/>
  <c r="H1481" i="7"/>
  <c r="H1480" i="7"/>
  <c r="H1479" i="7"/>
  <c r="H1478" i="7"/>
  <c r="H1477" i="7"/>
  <c r="H1476" i="7"/>
  <c r="H1475" i="7"/>
  <c r="H1474" i="7"/>
  <c r="H1473" i="7"/>
  <c r="H1472" i="7"/>
  <c r="H1471" i="7"/>
  <c r="H1470" i="7"/>
  <c r="H1469" i="7"/>
  <c r="H1468" i="7"/>
  <c r="H1467" i="7"/>
  <c r="H1466" i="7"/>
  <c r="H1465" i="7"/>
  <c r="H1464" i="7"/>
  <c r="H1463" i="7"/>
  <c r="H1462" i="7"/>
  <c r="H1461" i="7"/>
  <c r="H1460" i="7"/>
  <c r="H1459" i="7"/>
  <c r="H1458" i="7"/>
  <c r="H1457" i="7"/>
  <c r="H1456" i="7"/>
  <c r="H1455" i="7"/>
  <c r="H1454" i="7"/>
  <c r="H1453" i="7"/>
  <c r="H1452" i="7"/>
  <c r="H1451" i="7"/>
  <c r="H1450" i="7"/>
  <c r="H1449" i="7"/>
  <c r="H1448" i="7"/>
  <c r="H1447" i="7"/>
  <c r="H1446" i="7"/>
  <c r="H1445" i="7"/>
  <c r="H1444" i="7"/>
  <c r="H1443" i="7"/>
  <c r="H1442" i="7"/>
  <c r="H1441" i="7"/>
  <c r="H1440" i="7"/>
  <c r="H1439" i="7"/>
  <c r="H1438" i="7"/>
  <c r="H1437" i="7"/>
  <c r="H1436" i="7"/>
  <c r="H1435" i="7"/>
  <c r="H1434" i="7"/>
  <c r="H1433" i="7"/>
  <c r="H1432" i="7"/>
  <c r="H1431" i="7"/>
  <c r="H1430" i="7"/>
  <c r="H1429" i="7"/>
  <c r="H1428" i="7"/>
  <c r="H1427" i="7"/>
  <c r="H1426" i="7"/>
  <c r="H1425" i="7"/>
  <c r="H1424" i="7"/>
  <c r="H1423" i="7"/>
  <c r="H1422" i="7"/>
  <c r="H1421" i="7"/>
  <c r="H1420" i="7"/>
  <c r="H1419" i="7"/>
  <c r="H1418" i="7"/>
  <c r="H1417" i="7"/>
  <c r="H1416" i="7"/>
  <c r="H1415" i="7"/>
  <c r="H1414" i="7"/>
  <c r="H1413" i="7"/>
  <c r="H1412" i="7"/>
  <c r="H1411" i="7"/>
  <c r="H1410" i="7"/>
  <c r="H1409" i="7"/>
  <c r="H1408" i="7"/>
  <c r="H1407" i="7"/>
  <c r="H1406" i="7"/>
  <c r="H1405" i="7"/>
  <c r="H1404" i="7"/>
  <c r="H1403" i="7"/>
  <c r="H1402" i="7"/>
  <c r="H1401" i="7"/>
  <c r="H1400" i="7"/>
  <c r="H1399" i="7"/>
  <c r="H1398" i="7"/>
  <c r="H1397" i="7"/>
  <c r="H1396" i="7"/>
  <c r="H1395" i="7"/>
  <c r="H1394" i="7"/>
  <c r="H1393" i="7"/>
  <c r="H1392" i="7"/>
  <c r="H1391" i="7"/>
  <c r="H1390" i="7"/>
  <c r="H1389" i="7"/>
  <c r="H1388" i="7"/>
  <c r="H1387" i="7"/>
  <c r="H1386" i="7"/>
  <c r="H1385" i="7"/>
  <c r="H1384" i="7"/>
  <c r="H1383" i="7"/>
  <c r="H1382" i="7"/>
  <c r="H1381" i="7"/>
  <c r="H1380" i="7"/>
  <c r="H1379" i="7"/>
  <c r="H1378" i="7"/>
  <c r="H1377" i="7"/>
  <c r="H1376" i="7"/>
  <c r="H1375" i="7"/>
  <c r="H1374" i="7"/>
  <c r="H1373" i="7"/>
  <c r="H1372" i="7"/>
  <c r="H1371" i="7"/>
  <c r="H1370" i="7"/>
  <c r="H1369" i="7"/>
  <c r="H1368" i="7"/>
  <c r="H1367" i="7"/>
  <c r="H1366" i="7"/>
  <c r="H1365" i="7"/>
  <c r="H1364" i="7"/>
  <c r="H1363" i="7"/>
  <c r="H1362" i="7"/>
  <c r="H1361" i="7"/>
  <c r="H1360" i="7"/>
  <c r="H1359" i="7"/>
  <c r="H1358" i="7"/>
  <c r="H1357" i="7"/>
  <c r="H1356" i="7"/>
  <c r="H1355" i="7"/>
  <c r="H1354" i="7"/>
  <c r="H1353" i="7"/>
  <c r="H1352" i="7"/>
  <c r="H1351" i="7"/>
  <c r="H1350" i="7"/>
  <c r="H1349" i="7"/>
  <c r="H1348" i="7"/>
  <c r="H1347" i="7"/>
  <c r="H1346" i="7"/>
  <c r="H1345" i="7"/>
  <c r="H1344" i="7"/>
  <c r="H1343" i="7"/>
  <c r="H1342" i="7"/>
  <c r="H1341" i="7"/>
  <c r="H1340" i="7"/>
  <c r="H1339" i="7"/>
  <c r="H1338" i="7"/>
  <c r="H1337" i="7"/>
  <c r="H1336" i="7"/>
  <c r="H1335" i="7"/>
  <c r="H1334" i="7"/>
  <c r="H1565" i="7"/>
  <c r="H1564" i="7"/>
  <c r="H1563" i="7"/>
  <c r="H1562" i="7"/>
  <c r="H1561" i="7"/>
  <c r="H1560" i="7"/>
  <c r="H1559" i="7"/>
  <c r="H1558" i="7"/>
  <c r="H1557" i="7"/>
  <c r="H1556" i="7"/>
  <c r="H1555" i="7"/>
  <c r="H1554" i="7"/>
  <c r="H1553" i="7"/>
  <c r="H1552" i="7"/>
  <c r="H1551" i="7"/>
  <c r="H1550" i="7"/>
  <c r="H1549" i="7"/>
  <c r="H1548" i="7"/>
  <c r="H1547" i="7"/>
  <c r="H1546" i="7"/>
  <c r="H1545" i="7"/>
  <c r="H1544" i="7"/>
  <c r="H1543" i="7"/>
  <c r="H1542" i="7"/>
  <c r="H1541" i="7"/>
  <c r="H1540" i="7"/>
  <c r="H1539" i="7"/>
  <c r="H1538" i="7"/>
  <c r="H1537" i="7"/>
  <c r="H1536" i="7"/>
  <c r="H1535" i="7"/>
  <c r="H1534" i="7"/>
  <c r="H1533" i="7"/>
  <c r="H1532" i="7"/>
  <c r="H1531" i="7"/>
  <c r="H1530" i="7"/>
  <c r="H1529" i="7"/>
  <c r="H1528" i="7"/>
  <c r="H1527" i="7"/>
  <c r="H1526" i="7"/>
  <c r="H1525" i="7"/>
  <c r="H1524" i="7"/>
  <c r="H1523" i="7"/>
  <c r="H1522" i="7"/>
  <c r="H1521" i="7"/>
  <c r="H1520" i="7"/>
  <c r="H1519" i="7"/>
  <c r="H1518" i="7"/>
  <c r="H1517" i="7"/>
  <c r="H1516" i="7"/>
  <c r="H1515" i="7"/>
  <c r="H1514" i="7"/>
  <c r="H1513" i="7"/>
  <c r="H1512" i="7"/>
  <c r="H1511" i="7"/>
  <c r="H1510" i="7"/>
  <c r="H1509" i="7"/>
  <c r="H1508" i="7"/>
  <c r="H1507" i="7"/>
  <c r="H1506" i="7"/>
  <c r="H1505" i="7"/>
  <c r="H1504" i="7"/>
  <c r="H1503" i="7"/>
  <c r="H1502" i="7"/>
  <c r="H1501" i="7"/>
  <c r="H1500" i="7"/>
  <c r="H1499" i="7"/>
  <c r="H1498" i="7"/>
  <c r="H1497" i="7"/>
  <c r="H1496" i="7"/>
  <c r="H1495" i="7"/>
  <c r="H1494" i="7"/>
  <c r="H1493" i="7"/>
  <c r="H1492" i="7"/>
  <c r="H1592" i="7"/>
  <c r="H1591" i="7"/>
  <c r="H1590" i="7"/>
  <c r="H1589" i="7"/>
  <c r="H1588" i="7"/>
  <c r="H1587" i="7"/>
  <c r="H1586" i="7"/>
  <c r="H1585" i="7"/>
  <c r="H1584" i="7"/>
  <c r="H1583" i="7"/>
  <c r="H1582" i="7"/>
  <c r="H1581" i="7"/>
  <c r="H1580" i="7"/>
  <c r="H1579" i="7"/>
  <c r="H1578" i="7"/>
  <c r="H1577" i="7"/>
  <c r="H1576" i="7"/>
  <c r="H1575" i="7"/>
  <c r="H1574" i="7"/>
  <c r="H1573" i="7"/>
  <c r="H1572" i="7"/>
  <c r="H1571" i="7"/>
  <c r="H1570" i="7"/>
  <c r="H1569" i="7"/>
  <c r="H1568" i="7"/>
  <c r="H1567" i="7"/>
  <c r="H1566" i="7"/>
  <c r="H1661" i="7"/>
  <c r="H1660" i="7"/>
  <c r="H1659" i="7"/>
  <c r="H1658" i="7"/>
  <c r="H1657" i="7"/>
  <c r="H1656" i="7"/>
  <c r="H1655" i="7"/>
  <c r="H1654" i="7"/>
  <c r="H1653" i="7"/>
  <c r="H1652" i="7"/>
  <c r="H1651" i="7"/>
  <c r="H1650" i="7"/>
  <c r="H1649" i="7"/>
  <c r="H1648" i="7"/>
  <c r="H1647" i="7"/>
  <c r="H1646" i="7"/>
  <c r="H1645" i="7"/>
  <c r="H1644" i="7"/>
  <c r="H1643" i="7"/>
  <c r="H1642" i="7"/>
  <c r="H1641" i="7"/>
  <c r="H1640" i="7"/>
  <c r="H1639" i="7"/>
  <c r="H1638" i="7"/>
  <c r="H1637" i="7"/>
  <c r="H1636" i="7"/>
  <c r="H1635" i="7"/>
  <c r="H1634" i="7"/>
  <c r="H1633" i="7"/>
  <c r="H1632" i="7"/>
  <c r="H1631" i="7"/>
  <c r="H1630" i="7"/>
  <c r="H1629" i="7"/>
  <c r="H1628" i="7"/>
  <c r="H1627" i="7"/>
  <c r="H1626" i="7"/>
  <c r="H1625" i="7"/>
  <c r="H1624" i="7"/>
  <c r="H1623" i="7"/>
  <c r="H1622" i="7"/>
  <c r="H1621" i="7"/>
  <c r="H1620" i="7"/>
  <c r="H1619" i="7"/>
  <c r="H1618" i="7"/>
  <c r="H1617" i="7"/>
  <c r="H1616" i="7"/>
  <c r="H1615" i="7"/>
  <c r="H1614" i="7"/>
  <c r="H1613" i="7"/>
  <c r="H1612" i="7"/>
  <c r="H1611" i="7"/>
  <c r="H1610" i="7"/>
  <c r="H1609" i="7"/>
  <c r="H1608" i="7"/>
  <c r="H1607" i="7"/>
  <c r="H1606" i="7"/>
  <c r="H1605" i="7"/>
  <c r="H1604" i="7"/>
  <c r="H1603" i="7"/>
  <c r="H1602" i="7"/>
  <c r="H1601" i="7"/>
  <c r="H1600" i="7"/>
  <c r="H1599" i="7"/>
  <c r="H1598" i="7"/>
  <c r="H1597" i="7"/>
  <c r="H1596" i="7"/>
  <c r="H1595" i="7"/>
  <c r="H1594" i="7"/>
  <c r="H1593" i="7"/>
  <c r="H1715" i="7"/>
  <c r="H1714" i="7"/>
  <c r="H1713" i="7"/>
  <c r="H1712" i="7"/>
  <c r="H1711" i="7"/>
  <c r="H1710" i="7"/>
  <c r="H1709" i="7"/>
  <c r="H1708" i="7"/>
  <c r="H1707" i="7"/>
  <c r="H1706" i="7"/>
  <c r="H1705" i="7"/>
  <c r="H1704" i="7"/>
  <c r="H1703" i="7"/>
  <c r="H1702" i="7"/>
  <c r="H1701" i="7"/>
  <c r="H1700" i="7"/>
  <c r="H1699" i="7"/>
  <c r="H1698" i="7"/>
  <c r="H1697" i="7"/>
  <c r="H1696" i="7"/>
  <c r="H1695" i="7"/>
  <c r="H1694" i="7"/>
  <c r="H1693" i="7"/>
  <c r="H1692" i="7"/>
  <c r="H1691" i="7"/>
  <c r="H1690" i="7"/>
  <c r="H1689" i="7"/>
  <c r="H1688" i="7"/>
  <c r="H1687" i="7"/>
  <c r="H1686" i="7"/>
  <c r="H1685" i="7"/>
  <c r="H1684" i="7"/>
  <c r="H1683" i="7"/>
  <c r="H1682" i="7"/>
  <c r="H1681" i="7"/>
  <c r="H1680" i="7"/>
  <c r="H1679" i="7"/>
  <c r="H1678" i="7"/>
  <c r="H1677" i="7"/>
  <c r="H1676" i="7"/>
  <c r="H1675" i="7"/>
  <c r="H1674" i="7"/>
  <c r="H1673" i="7"/>
  <c r="H1672" i="7"/>
  <c r="H1671" i="7"/>
  <c r="H1670" i="7"/>
  <c r="H1669" i="7"/>
  <c r="H1668" i="7"/>
  <c r="H1667" i="7"/>
  <c r="H1666" i="7"/>
  <c r="H1665" i="7"/>
  <c r="H1664" i="7"/>
  <c r="H1663" i="7"/>
  <c r="H1662" i="7"/>
  <c r="H1773" i="7"/>
  <c r="H1772" i="7"/>
  <c r="H1771" i="7"/>
  <c r="H1770" i="7"/>
  <c r="H1769" i="7"/>
  <c r="H1768" i="7"/>
  <c r="H1767" i="7"/>
  <c r="H1766" i="7"/>
  <c r="H1765" i="7"/>
  <c r="H1764" i="7"/>
  <c r="H1763" i="7"/>
  <c r="H1762" i="7"/>
  <c r="H1761" i="7"/>
  <c r="H1760" i="7"/>
  <c r="H1759" i="7"/>
  <c r="H1758" i="7"/>
  <c r="H1757" i="7"/>
  <c r="H1756" i="7"/>
  <c r="H1755" i="7"/>
  <c r="H1754" i="7"/>
  <c r="H1753" i="7"/>
  <c r="H1752" i="7"/>
  <c r="H1751" i="7"/>
  <c r="H1750" i="7"/>
  <c r="H1749" i="7"/>
  <c r="H1748" i="7"/>
  <c r="H1747" i="7"/>
  <c r="H1746" i="7"/>
  <c r="H1745" i="7"/>
  <c r="H1744" i="7"/>
  <c r="H1743" i="7"/>
  <c r="H1742" i="7"/>
  <c r="H1741" i="7"/>
  <c r="H1740" i="7"/>
  <c r="H1739" i="7"/>
  <c r="H1738" i="7"/>
  <c r="H1737" i="7"/>
  <c r="H1736" i="7"/>
  <c r="H1735" i="7"/>
  <c r="H1734" i="7"/>
  <c r="H1733" i="7"/>
  <c r="H1732" i="7"/>
  <c r="H1731" i="7"/>
  <c r="H1730" i="7"/>
  <c r="H1729" i="7"/>
  <c r="H1728" i="7"/>
  <c r="H1727" i="7"/>
  <c r="H1726" i="7"/>
  <c r="H1725" i="7"/>
  <c r="H1724" i="7"/>
  <c r="H1723" i="7"/>
  <c r="H1722" i="7"/>
  <c r="H1721" i="7"/>
  <c r="H1720" i="7"/>
  <c r="H1719" i="7"/>
  <c r="H1718" i="7"/>
  <c r="H1717" i="7"/>
  <c r="H1716" i="7"/>
  <c r="H1887" i="7"/>
  <c r="H1886" i="7"/>
  <c r="H1885" i="7"/>
  <c r="H1884" i="7"/>
  <c r="H1883" i="7"/>
  <c r="H1882" i="7"/>
  <c r="H1881" i="7"/>
  <c r="H1880" i="7"/>
  <c r="H1879" i="7"/>
  <c r="H1878" i="7"/>
  <c r="H1877" i="7"/>
  <c r="H1876" i="7"/>
  <c r="H1875" i="7"/>
  <c r="H1874" i="7"/>
  <c r="H1873" i="7"/>
  <c r="H1872" i="7"/>
  <c r="H1871" i="7"/>
  <c r="H1870" i="7"/>
  <c r="H1869" i="7"/>
  <c r="H1868" i="7"/>
  <c r="H1867" i="7"/>
  <c r="H1866" i="7"/>
  <c r="H1865" i="7"/>
  <c r="H1864" i="7"/>
  <c r="H1863" i="7"/>
  <c r="H1862" i="7"/>
  <c r="H1861" i="7"/>
  <c r="H1860" i="7"/>
  <c r="H1859" i="7"/>
  <c r="H1858" i="7"/>
  <c r="H1857" i="7"/>
  <c r="H1856" i="7"/>
  <c r="H1855" i="7"/>
  <c r="H1854" i="7"/>
  <c r="H1853" i="7"/>
  <c r="H1852" i="7"/>
  <c r="H1851" i="7"/>
  <c r="H1850" i="7"/>
  <c r="H1849" i="7"/>
  <c r="H1848" i="7"/>
  <c r="H1847" i="7"/>
  <c r="H1846" i="7"/>
  <c r="H1845" i="7"/>
  <c r="H1844" i="7"/>
  <c r="H1843" i="7"/>
  <c r="H1842" i="7"/>
  <c r="H1841" i="7"/>
  <c r="H1840" i="7"/>
  <c r="H1839" i="7"/>
  <c r="H1838" i="7"/>
  <c r="H1837" i="7"/>
  <c r="H1836" i="7"/>
  <c r="H1835" i="7"/>
  <c r="H1834" i="7"/>
  <c r="H1833" i="7"/>
  <c r="H1832" i="7"/>
  <c r="H1831" i="7"/>
  <c r="H1830" i="7"/>
  <c r="H1829" i="7"/>
  <c r="H1828" i="7"/>
  <c r="H1827" i="7"/>
  <c r="H1826" i="7"/>
  <c r="H1825" i="7"/>
  <c r="H1824" i="7"/>
  <c r="H1823" i="7"/>
  <c r="H1822" i="7"/>
  <c r="H1821" i="7"/>
  <c r="H1820" i="7"/>
  <c r="H1819" i="7"/>
  <c r="H1818" i="7"/>
  <c r="H1817" i="7"/>
  <c r="H1816" i="7"/>
  <c r="H1815" i="7"/>
  <c r="H1814" i="7"/>
  <c r="H1813" i="7"/>
  <c r="H1812" i="7"/>
  <c r="H1811" i="7"/>
  <c r="H1810" i="7"/>
  <c r="H1809" i="7"/>
  <c r="H1808" i="7"/>
  <c r="H1807" i="7"/>
  <c r="H1806" i="7"/>
  <c r="H1805" i="7"/>
  <c r="H1804" i="7"/>
  <c r="H1803" i="7"/>
  <c r="H1802" i="7"/>
  <c r="H1801" i="7"/>
  <c r="H1800" i="7"/>
  <c r="H1799" i="7"/>
  <c r="H1798" i="7"/>
  <c r="H1797" i="7"/>
  <c r="H1796" i="7"/>
  <c r="H1795" i="7"/>
  <c r="H1794" i="7"/>
  <c r="H1793" i="7"/>
  <c r="H1792" i="7"/>
  <c r="H1791" i="7"/>
  <c r="H1790" i="7"/>
  <c r="H1789" i="7"/>
  <c r="H1788" i="7"/>
  <c r="H1787" i="7"/>
  <c r="H1786" i="7"/>
  <c r="H1785" i="7"/>
  <c r="H1784" i="7"/>
  <c r="H1783" i="7"/>
  <c r="H1782" i="7"/>
  <c r="H1781" i="7"/>
  <c r="H1780" i="7"/>
  <c r="H1779" i="7"/>
  <c r="H1778" i="7"/>
  <c r="H1777" i="7"/>
  <c r="H1776" i="7"/>
  <c r="H1775" i="7"/>
  <c r="H1774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197" i="7"/>
  <c r="G1196" i="7"/>
  <c r="G1195" i="7"/>
  <c r="G1194" i="7"/>
  <c r="G1193" i="7"/>
  <c r="G119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7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G1408" i="7"/>
  <c r="G1407" i="7"/>
  <c r="G1406" i="7"/>
  <c r="G1405" i="7"/>
  <c r="G1404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1381" i="7"/>
  <c r="G1380" i="7"/>
  <c r="G1379" i="7"/>
  <c r="G1378" i="7"/>
  <c r="G1377" i="7"/>
  <c r="G1376" i="7"/>
  <c r="G1375" i="7"/>
  <c r="G1374" i="7"/>
  <c r="G1373" i="7"/>
  <c r="G1372" i="7"/>
  <c r="G1371" i="7"/>
  <c r="G1370" i="7"/>
  <c r="G1369" i="7"/>
  <c r="G1368" i="7"/>
  <c r="G1367" i="7"/>
  <c r="G1366" i="7"/>
  <c r="G1365" i="7"/>
  <c r="G1364" i="7"/>
  <c r="G1363" i="7"/>
  <c r="G1362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565" i="7"/>
  <c r="G1564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5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6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1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2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80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661" i="7"/>
  <c r="G1660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6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6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1" i="7"/>
  <c r="G1600" i="7"/>
  <c r="G1599" i="7"/>
  <c r="G1598" i="7"/>
  <c r="G1597" i="7"/>
  <c r="G1596" i="7"/>
  <c r="G1595" i="7"/>
  <c r="G1594" i="7"/>
  <c r="G1593" i="7"/>
  <c r="G1715" i="7"/>
  <c r="G1714" i="7"/>
  <c r="G1713" i="7"/>
  <c r="G1712" i="7"/>
  <c r="G1711" i="7"/>
  <c r="G1710" i="7"/>
  <c r="G1709" i="7"/>
  <c r="G1708" i="7"/>
  <c r="G1707" i="7"/>
  <c r="G1706" i="7"/>
  <c r="G1705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9" i="7"/>
  <c r="G1688" i="7"/>
  <c r="G1687" i="7"/>
  <c r="G1686" i="7"/>
  <c r="G1685" i="7"/>
  <c r="G1684" i="7"/>
  <c r="G1683" i="7"/>
  <c r="G1682" i="7"/>
  <c r="G1681" i="7"/>
  <c r="G1680" i="7"/>
  <c r="G1679" i="7"/>
  <c r="G1678" i="7"/>
  <c r="G1677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773" i="7"/>
  <c r="G1772" i="7"/>
  <c r="G1771" i="7"/>
  <c r="G1770" i="7"/>
  <c r="G1769" i="7"/>
  <c r="G1768" i="7"/>
  <c r="G1767" i="7"/>
  <c r="G1766" i="7"/>
  <c r="G1765" i="7"/>
  <c r="G1764" i="7"/>
  <c r="G1763" i="7"/>
  <c r="G1762" i="7"/>
  <c r="G1761" i="7"/>
  <c r="G1760" i="7"/>
  <c r="G1759" i="7"/>
  <c r="G1758" i="7"/>
  <c r="G1757" i="7"/>
  <c r="G1756" i="7"/>
  <c r="G1755" i="7"/>
  <c r="G1754" i="7"/>
  <c r="G1753" i="7"/>
  <c r="G1752" i="7"/>
  <c r="G1751" i="7"/>
  <c r="G1750" i="7"/>
  <c r="G1749" i="7"/>
  <c r="G1748" i="7"/>
  <c r="G1747" i="7"/>
  <c r="G1746" i="7"/>
  <c r="G1745" i="7"/>
  <c r="G1744" i="7"/>
  <c r="G1743" i="7"/>
  <c r="G1742" i="7"/>
  <c r="G1741" i="7"/>
  <c r="G1740" i="7"/>
  <c r="G1739" i="7"/>
  <c r="G1738" i="7"/>
  <c r="G1737" i="7"/>
  <c r="G1736" i="7"/>
  <c r="G1735" i="7"/>
  <c r="G1734" i="7"/>
  <c r="G1733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8" i="7"/>
  <c r="G1717" i="7"/>
  <c r="G1716" i="7"/>
  <c r="G1887" i="7"/>
  <c r="G1886" i="7"/>
  <c r="G1885" i="7"/>
  <c r="G1884" i="7"/>
  <c r="G1883" i="7"/>
  <c r="G1882" i="7"/>
  <c r="G1881" i="7"/>
  <c r="G1880" i="7"/>
  <c r="G1879" i="7"/>
  <c r="G1878" i="7"/>
  <c r="G1877" i="7"/>
  <c r="G1876" i="7"/>
  <c r="G1875" i="7"/>
  <c r="G1874" i="7"/>
  <c r="G1873" i="7"/>
  <c r="G1872" i="7"/>
  <c r="G1871" i="7"/>
  <c r="G1870" i="7"/>
  <c r="G1869" i="7"/>
  <c r="G1868" i="7"/>
  <c r="G1867" i="7"/>
  <c r="G1866" i="7"/>
  <c r="G1865" i="7"/>
  <c r="G1864" i="7"/>
  <c r="G1863" i="7"/>
  <c r="G1862" i="7"/>
  <c r="G1861" i="7"/>
  <c r="G1860" i="7"/>
  <c r="G1859" i="7"/>
  <c r="G1858" i="7"/>
  <c r="G1857" i="7"/>
  <c r="G1856" i="7"/>
  <c r="G1855" i="7"/>
  <c r="G1854" i="7"/>
  <c r="G1853" i="7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40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20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4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6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B6" i="12"/>
  <c r="B5" i="12"/>
  <c r="K13" i="6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C13" i="6"/>
  <c r="C12" i="6"/>
  <c r="C11" i="6"/>
  <c r="C10" i="6"/>
  <c r="C9" i="6"/>
  <c r="C8" i="6"/>
  <c r="C7" i="6"/>
  <c r="C6" i="6"/>
  <c r="C5" i="6"/>
  <c r="C4" i="6"/>
  <c r="C3" i="6"/>
  <c r="D13" i="6"/>
  <c r="D12" i="6"/>
  <c r="D11" i="6"/>
  <c r="D10" i="6"/>
  <c r="D9" i="6"/>
  <c r="D8" i="6"/>
  <c r="D7" i="6"/>
  <c r="D6" i="6"/>
  <c r="D5" i="6"/>
  <c r="D4" i="6"/>
  <c r="D3" i="6"/>
  <c r="A13" i="6"/>
  <c r="A12" i="6"/>
  <c r="A11" i="6"/>
  <c r="A10" i="6"/>
  <c r="A9" i="6"/>
  <c r="A8" i="6"/>
  <c r="A7" i="6"/>
  <c r="A6" i="6"/>
  <c r="A5" i="6"/>
  <c r="B3" i="12" s="1"/>
  <c r="A4" i="6"/>
  <c r="A3" i="6"/>
  <c r="G3" i="6" l="1"/>
  <c r="H10" i="6"/>
  <c r="G10" i="6"/>
  <c r="H3" i="6"/>
  <c r="B4" i="12"/>
  <c r="G4" i="6"/>
  <c r="H4" i="6"/>
  <c r="G12" i="6"/>
  <c r="H12" i="6"/>
  <c r="G5" i="6"/>
  <c r="H5" i="6"/>
  <c r="G6" i="6"/>
  <c r="H6" i="6"/>
  <c r="G7" i="6"/>
  <c r="H7" i="6"/>
  <c r="H13" i="6"/>
  <c r="G13" i="6"/>
  <c r="G8" i="6"/>
  <c r="H8" i="6"/>
  <c r="I14" i="12" a="1"/>
  <c r="I14" i="12" s="1"/>
  <c r="H9" i="6"/>
  <c r="G9" i="6"/>
  <c r="G11" i="6"/>
  <c r="H11" i="6"/>
  <c r="I10" i="12" a="1"/>
  <c r="I10" i="12" s="1"/>
  <c r="I11" i="12" a="1"/>
  <c r="I11" i="12" s="1"/>
  <c r="I12" i="12" a="1"/>
  <c r="I12" i="12" s="1"/>
  <c r="B7" i="12"/>
  <c r="I13" i="12" a="1"/>
  <c r="I13" i="12" s="1"/>
  <c r="F14" i="12" l="1" a="1"/>
  <c r="F14" i="12" s="1"/>
  <c r="B10" i="12" a="1"/>
  <c r="B10" i="12" s="1"/>
  <c r="B12" i="12" a="1"/>
  <c r="B12" i="12" s="1"/>
  <c r="E14" i="12" a="1"/>
  <c r="E14" i="12" s="1"/>
  <c r="C14" i="12" a="1"/>
  <c r="C14" i="12" s="1"/>
  <c r="E12" i="12" a="1"/>
  <c r="E12" i="12" s="1"/>
  <c r="C13" i="12" a="1"/>
  <c r="C13" i="12" s="1"/>
  <c r="B11" i="12" a="1"/>
  <c r="B11" i="12" s="1"/>
  <c r="E11" i="12" a="1"/>
  <c r="E11" i="12" s="1"/>
  <c r="E10" i="12" a="1"/>
  <c r="E10" i="12" s="1"/>
  <c r="B14" i="12" a="1"/>
  <c r="B14" i="12" s="1"/>
  <c r="C12" i="12" a="1"/>
  <c r="C12" i="12" s="1"/>
  <c r="D12" i="12" a="1"/>
  <c r="D12" i="12" s="1"/>
  <c r="C10" i="12" a="1"/>
  <c r="C10" i="12" s="1"/>
  <c r="F10" i="12" a="1"/>
  <c r="F10" i="12" s="1"/>
  <c r="F13" i="12" a="1"/>
  <c r="F13" i="12" s="1"/>
  <c r="E13" i="12" a="1"/>
  <c r="E13" i="12" s="1"/>
  <c r="D14" i="12" a="1"/>
  <c r="D14" i="12" s="1"/>
  <c r="D10" i="12" a="1"/>
  <c r="D10" i="12" s="1"/>
  <c r="B13" i="12" a="1"/>
  <c r="B13" i="12" s="1"/>
  <c r="F12" i="12" a="1"/>
  <c r="F12" i="12" s="1"/>
  <c r="D13" i="12" a="1"/>
  <c r="D13" i="12" s="1"/>
  <c r="D11" i="12" a="1"/>
  <c r="D11" i="12" s="1"/>
  <c r="C11" i="12" a="1"/>
  <c r="C11" i="12" s="1"/>
  <c r="F11" i="12" a="1"/>
  <c r="F11" i="12" s="1"/>
  <c r="J13" i="6"/>
  <c r="I13" i="6" s="1"/>
  <c r="K12" i="6" s="1"/>
  <c r="G14" i="12" l="1"/>
  <c r="F20" i="12" s="1"/>
  <c r="G10" i="12"/>
  <c r="G12" i="12"/>
  <c r="F18" i="12" s="1"/>
  <c r="G11" i="12"/>
  <c r="D17" i="12" s="1"/>
  <c r="G13" i="12"/>
  <c r="B19" i="12" s="1"/>
  <c r="J6" i="6"/>
  <c r="I6" i="6" s="1"/>
  <c r="K5" i="6" s="1"/>
  <c r="J4" i="6"/>
  <c r="I4" i="6" s="1"/>
  <c r="K3" i="6" s="1"/>
  <c r="J3" i="6"/>
  <c r="J9" i="6"/>
  <c r="I9" i="6" s="1"/>
  <c r="K8" i="6" s="1"/>
  <c r="J11" i="6"/>
  <c r="I11" i="6" s="1"/>
  <c r="K10" i="6" s="1"/>
  <c r="J12" i="6"/>
  <c r="I12" i="6" s="1"/>
  <c r="K11" i="6" s="1"/>
  <c r="J7" i="6"/>
  <c r="I7" i="6" s="1"/>
  <c r="K6" i="6" s="1"/>
  <c r="J8" i="6"/>
  <c r="I8" i="6" s="1"/>
  <c r="K7" i="6" s="1"/>
  <c r="J5" i="6"/>
  <c r="I5" i="6" s="1"/>
  <c r="K4" i="6" s="1"/>
  <c r="J10" i="6"/>
  <c r="I10" i="6" s="1"/>
  <c r="K9" i="6" s="1"/>
  <c r="E5" i="2"/>
  <c r="A5" i="2" s="1"/>
  <c r="E6" i="2"/>
  <c r="A6" i="2" s="1"/>
  <c r="E7" i="2"/>
  <c r="A7" i="2" s="1"/>
  <c r="E8" i="2"/>
  <c r="A8" i="2" s="1"/>
  <c r="E9" i="2"/>
  <c r="A9" i="2" s="1"/>
  <c r="E10" i="2"/>
  <c r="A10" i="2" s="1"/>
  <c r="E11" i="2"/>
  <c r="A11" i="2" s="1"/>
  <c r="E12" i="2"/>
  <c r="A12" i="2" s="1"/>
  <c r="E13" i="2"/>
  <c r="A13" i="2" s="1"/>
  <c r="E19" i="2"/>
  <c r="A19" i="2" s="1"/>
  <c r="E18" i="2"/>
  <c r="A18" i="2" s="1"/>
  <c r="E17" i="2"/>
  <c r="A17" i="2" s="1"/>
  <c r="E4" i="2"/>
  <c r="A4" i="2" s="1"/>
  <c r="E3" i="2"/>
  <c r="A3" i="2" s="1"/>
  <c r="B16" i="12" l="1"/>
  <c r="F16" i="12"/>
  <c r="D20" i="12"/>
  <c r="C20" i="12"/>
  <c r="E20" i="12"/>
  <c r="E16" i="12"/>
  <c r="B20" i="12"/>
  <c r="E18" i="12"/>
  <c r="D16" i="12"/>
  <c r="C16" i="12"/>
  <c r="C18" i="12"/>
  <c r="D18" i="12"/>
  <c r="C17" i="12"/>
  <c r="B18" i="12"/>
  <c r="D19" i="12"/>
  <c r="C19" i="12"/>
  <c r="F17" i="12"/>
  <c r="E17" i="12"/>
  <c r="B17" i="12"/>
  <c r="F19" i="12"/>
  <c r="E19" i="12"/>
  <c r="I3" i="6"/>
  <c r="B2" i="12" l="1"/>
  <c r="H2" i="12" s="1"/>
  <c r="K2" i="12" s="1" a="1"/>
  <c r="K2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97C72-B400-45CE-8C6C-91AD97F8F681}" keepAlive="1" name="Consulta - AR" description="Conexión a la consulta 'AR' en el libro." type="5" refreshedVersion="8" background="1" saveData="1">
    <dbPr connection="Provider=Microsoft.Mashup.OleDb.1;Data Source=$Workbook$;Location=AR;Extended Properties=&quot;&quot;" command="SELECT * FROM [AR]"/>
  </connection>
  <connection id="2" xr16:uid="{C9644AC6-AAD6-47A1-BB71-644F5D5BD7AC}" keepAlive="1" name="Consulta - VENTA_DIARIA" description="Conexión a la consulta 'VENTA_DIARIA' en el libro." type="5" refreshedVersion="8" background="1" saveData="1">
    <dbPr connection="Provider=Microsoft.Mashup.OleDb.1;Data Source=$Workbook$;Location=VENTA_DIARIA;Extended Properties=&quot;&quot;" command="SELECT * FROM [VENTA_DIAR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<sst xmlns="http://schemas.openxmlformats.org/spreadsheetml/2006/main" count="3142" uniqueCount="219">
  <si>
    <t>FECHA</t>
  </si>
  <si>
    <t>DIA</t>
  </si>
  <si>
    <t>ITEM</t>
  </si>
  <si>
    <t>Column1.date</t>
  </si>
  <si>
    <t>Column1.localName</t>
  </si>
  <si>
    <t>Column1.name</t>
  </si>
  <si>
    <t>Año Nuevo</t>
  </si>
  <si>
    <t>New Year's Day</t>
  </si>
  <si>
    <t>Carnaval</t>
  </si>
  <si>
    <t>Carnival</t>
  </si>
  <si>
    <t>Día Nacional de la Memoria por la Verdad y la Justicia</t>
  </si>
  <si>
    <t>Day of Remembrance for Truth and Justice</t>
  </si>
  <si>
    <t>Día del Veterano y de los Caídos en la Guerra de Malvinas</t>
  </si>
  <si>
    <t>Day of the Veterans and Fallen of the Malvinas War</t>
  </si>
  <si>
    <t>Viernes Santo</t>
  </si>
  <si>
    <t>Good Friday</t>
  </si>
  <si>
    <t>Día del Trabajador</t>
  </si>
  <si>
    <t>Labour Day</t>
  </si>
  <si>
    <t>Día de la Revolución de Mayo</t>
  </si>
  <si>
    <t>May Revolution</t>
  </si>
  <si>
    <t>Paso a la Inmortalidad del General Martín Miguel de Güemes</t>
  </si>
  <si>
    <t>Anniversary of the Passing of General Martín Miguel de Güemes</t>
  </si>
  <si>
    <t>Paso a la Inmortalidad del General Manuel Belgrano</t>
  </si>
  <si>
    <t>General Manuel Belgrano Memorial Day</t>
  </si>
  <si>
    <t>Día de la Independencia</t>
  </si>
  <si>
    <t>Independence Day</t>
  </si>
  <si>
    <t>Paso a la Inmortalidad del General José de San Martín</t>
  </si>
  <si>
    <t>General José de San Martín Memorial Day</t>
  </si>
  <si>
    <t>Día del Respeto a la Diversidad Cultural</t>
  </si>
  <si>
    <t>Day of Respect for Cultural Diversity</t>
  </si>
  <si>
    <t>Día de la Soberanía Nacional</t>
  </si>
  <si>
    <t>National Sovereignty Day</t>
  </si>
  <si>
    <t>Día de la Inmaculada Concepción de María</t>
  </si>
  <si>
    <t>Immaculate Conception Day</t>
  </si>
  <si>
    <t>Navidad</t>
  </si>
  <si>
    <t>Christmas Day</t>
  </si>
  <si>
    <t>San Valentín</t>
  </si>
  <si>
    <t>Día de la Mujer</t>
  </si>
  <si>
    <t>Inicio del Invierno</t>
  </si>
  <si>
    <t>Día del Estudiante</t>
  </si>
  <si>
    <t>Halloween</t>
  </si>
  <si>
    <t>Evento</t>
  </si>
  <si>
    <t>Día del Padre</t>
  </si>
  <si>
    <t>Día del Niño</t>
  </si>
  <si>
    <t>Día de la Madre</t>
  </si>
  <si>
    <t>Día del amigo</t>
  </si>
  <si>
    <t>Inicio del otoño</t>
  </si>
  <si>
    <t>Inicio de la primevera</t>
  </si>
  <si>
    <t>Inicio del verano</t>
  </si>
  <si>
    <t>San Patricio</t>
  </si>
  <si>
    <t xml:space="preserve">MES </t>
  </si>
  <si>
    <t>AÑO AUTO</t>
  </si>
  <si>
    <t>DATO</t>
  </si>
  <si>
    <t>FECHAS FIJAS</t>
  </si>
  <si>
    <t>FECHAS VARIABLES</t>
  </si>
  <si>
    <t>% VAR VS PROM</t>
  </si>
  <si>
    <t>VENTA</t>
  </si>
  <si>
    <t>F</t>
  </si>
  <si>
    <t>SEM / MES</t>
  </si>
  <si>
    <t>PROMEDIO MENSUAL</t>
  </si>
  <si>
    <t>TKT</t>
  </si>
  <si>
    <t>TKT PROM</t>
  </si>
  <si>
    <t>Tº PROM</t>
  </si>
  <si>
    <t>TEMPERATURA</t>
  </si>
  <si>
    <t>PRESIP MM</t>
  </si>
  <si>
    <t>LLOVIO</t>
  </si>
  <si>
    <t>OBSERVACIONES</t>
  </si>
  <si>
    <t>SÁB</t>
  </si>
  <si>
    <t>▼ BAJO</t>
  </si>
  <si>
    <t>DOM</t>
  </si>
  <si>
    <t>▬ OK</t>
  </si>
  <si>
    <t>LUN</t>
  </si>
  <si>
    <t>▼▼ CRIT</t>
  </si>
  <si>
    <t>MAR</t>
  </si>
  <si>
    <t>MIÉ</t>
  </si>
  <si>
    <t>JUE</t>
  </si>
  <si>
    <t>VIE</t>
  </si>
  <si>
    <t>▲ BUENO</t>
  </si>
  <si>
    <t>▲▲ TOP</t>
  </si>
  <si>
    <t>Column1.global</t>
  </si>
  <si>
    <t>Nieve moderada a intervalos</t>
  </si>
  <si>
    <t>Nombre</t>
  </si>
  <si>
    <t>Agua con gas 500 ml</t>
  </si>
  <si>
    <t>Agua sin gas 500 ml</t>
  </si>
  <si>
    <t>Infusion jamaiquina</t>
  </si>
  <si>
    <t>Submarino esfera</t>
  </si>
  <si>
    <t>Frappuccino Oreo</t>
  </si>
  <si>
    <t>Frappuccino oreo KIDS</t>
  </si>
  <si>
    <t>Frappuccino pistacho</t>
  </si>
  <si>
    <t>Doppio</t>
  </si>
  <si>
    <t>Desayuno clasico</t>
  </si>
  <si>
    <t>Desayuno pancakes</t>
  </si>
  <si>
    <t>Bagel con jamon y queso</t>
  </si>
  <si>
    <t>Sandwich Tano con ciabatta</t>
  </si>
  <si>
    <t>Sandwich Tano con focaccia</t>
  </si>
  <si>
    <t>Trilogia de tigelle</t>
  </si>
  <si>
    <t>Especiales de estación</t>
  </si>
  <si>
    <t>Croissant con crema de almendras</t>
  </si>
  <si>
    <t>Eclair de chocolate</t>
  </si>
  <si>
    <t>Eclair de limon</t>
  </si>
  <si>
    <t>Roll de frutos rojos</t>
  </si>
  <si>
    <t>Roll de pistacho</t>
  </si>
  <si>
    <t>Tartin de pistacho y chocolate blanco</t>
  </si>
  <si>
    <t>Tartin de trufa y dulce de leche</t>
  </si>
  <si>
    <t>Box cookies día del niño con submarino</t>
  </si>
  <si>
    <t>Croissant bicolor con dulce de leche</t>
  </si>
  <si>
    <t>Croissant bicolor con pastelera</t>
  </si>
  <si>
    <t>Cruffin de dulce de leche</t>
  </si>
  <si>
    <t>Cruffin de pastelera y chocolate</t>
  </si>
  <si>
    <t>Mil hojas de pastelera y dulce de leche</t>
  </si>
  <si>
    <t>Pain suisse con membrillo</t>
  </si>
  <si>
    <t>Trenza con pastelera y membrillo</t>
  </si>
  <si>
    <t>Market</t>
  </si>
  <si>
    <t>Caja de alfajores x6u</t>
  </si>
  <si>
    <t>Caja de macarons x8u</t>
  </si>
  <si>
    <t>Ciabatta x unidad</t>
  </si>
  <si>
    <t>Focaccia x unidad</t>
  </si>
  <si>
    <t>Granola 180 grs</t>
  </si>
  <si>
    <t>Hogaza de masa madre</t>
  </si>
  <si>
    <t>Hogaza de masa madre integral</t>
  </si>
  <si>
    <t>Mermelada frutilla frasco 390 g</t>
  </si>
  <si>
    <t>Mermelada pera frasco 220 g</t>
  </si>
  <si>
    <t>Mermelada pera frasco 390 g</t>
  </si>
  <si>
    <t>Pancakes x 3 unidades</t>
  </si>
  <si>
    <t>Pan de molde x unidad</t>
  </si>
  <si>
    <t>Pan nube x 3 unidades</t>
  </si>
  <si>
    <t>Pan Tigelle x 6 unidades</t>
  </si>
  <si>
    <t>Pasta de almendras 200 grs</t>
  </si>
  <si>
    <t>Pasta de mani 200 grs</t>
  </si>
  <si>
    <t>Pasta de pistacho 200 grs</t>
  </si>
  <si>
    <t>Panadería</t>
  </si>
  <si>
    <t>Bagel con dip de queso</t>
  </si>
  <si>
    <t>Canasta frutal con frutas de estacion</t>
  </si>
  <si>
    <t>Canasta frutal con frutos rojos</t>
  </si>
  <si>
    <t>Chipa</t>
  </si>
  <si>
    <t>Criollo cordobes</t>
  </si>
  <si>
    <t>Croissant 100% hojaldre</t>
  </si>
  <si>
    <t>Croissant relleno de dulce de leche</t>
  </si>
  <si>
    <t>Danesa</t>
  </si>
  <si>
    <t>Danesa de crema pastelera</t>
  </si>
  <si>
    <t>Hojaldrado crumble de manzana</t>
  </si>
  <si>
    <t>Hojaldrado crumble de pera</t>
  </si>
  <si>
    <t>Medialuna clásica</t>
  </si>
  <si>
    <t>Medialuna rellena de dulce de leche</t>
  </si>
  <si>
    <t>Pain au chocolat</t>
  </si>
  <si>
    <t>Pain suisse con crema pastelera</t>
  </si>
  <si>
    <t>Roll de Canela</t>
  </si>
  <si>
    <t>Sugerencia del día: Infusión + laminado</t>
  </si>
  <si>
    <t>Trenza de pastelera y dulce de leche</t>
  </si>
  <si>
    <t>Pastelería</t>
  </si>
  <si>
    <t>Alfajor de maicena</t>
  </si>
  <si>
    <t>Alfajor de nuez</t>
  </si>
  <si>
    <t>Alfajor kids de maicena</t>
  </si>
  <si>
    <t>Alfajor kids de nuez</t>
  </si>
  <si>
    <t>Alfajor Mar del Plata</t>
  </si>
  <si>
    <t>Alfajor mar del plata con frutos rojos</t>
  </si>
  <si>
    <t>Cake sablee PORCIÓN</t>
  </si>
  <si>
    <t>Cookie dis del niño sola</t>
  </si>
  <si>
    <t>Cookie NY con dulce de leche</t>
  </si>
  <si>
    <t>Cookie NY red velvet</t>
  </si>
  <si>
    <t>Cookie NY rocklets</t>
  </si>
  <si>
    <t>Cookie NY super chocolate</t>
  </si>
  <si>
    <t>Cookie NY VEGANA con pistacho</t>
  </si>
  <si>
    <t>Cookies kids</t>
  </si>
  <si>
    <t>Frangipane</t>
  </si>
  <si>
    <t>Lemon pie</t>
  </si>
  <si>
    <t>Macaron de almendra y toffee</t>
  </si>
  <si>
    <t>Macaron de coco y dulce de leche</t>
  </si>
  <si>
    <t>Macaron de lima y leche condensada</t>
  </si>
  <si>
    <t>Macaron de pistacho y frambuesa</t>
  </si>
  <si>
    <t>Macaron sorpresa</t>
  </si>
  <si>
    <t>Mini cake chocomani</t>
  </si>
  <si>
    <t>Mini cake sablee</t>
  </si>
  <si>
    <t>Mini marquise</t>
  </si>
  <si>
    <t>Mini pavlova</t>
  </si>
  <si>
    <t>Mini torta tres leches</t>
  </si>
  <si>
    <t>Porcion de budin de limon y amapolas</t>
  </si>
  <si>
    <t>Porcion de carrot cake</t>
  </si>
  <si>
    <t>Porcion de rogel</t>
  </si>
  <si>
    <t>Tarta bombon Quaker PORCIÓN</t>
  </si>
  <si>
    <t>Tarta nuez y choco blanco GRANDE</t>
  </si>
  <si>
    <t>Tarta nuez y choco blanco PORCION</t>
  </si>
  <si>
    <t>Tartin bombon quaker</t>
  </si>
  <si>
    <t>Tartin crumble VEGANO de manzana</t>
  </si>
  <si>
    <t>Tartin de nuez choco blanco</t>
  </si>
  <si>
    <t>Torta tres leches PORCIÓN</t>
  </si>
  <si>
    <t>Stock Actual</t>
  </si>
  <si>
    <t>Stock Anterior</t>
  </si>
  <si>
    <t>Fecha</t>
  </si>
  <si>
    <t>Escala Temp</t>
  </si>
  <si>
    <t>Escala Lluvia</t>
  </si>
  <si>
    <t>prediccion en $</t>
  </si>
  <si>
    <t>prediccion en ticket</t>
  </si>
  <si>
    <t>UN VENDIDA</t>
  </si>
  <si>
    <t>EstadoMañana</t>
  </si>
  <si>
    <t>Fecha a predecir</t>
  </si>
  <si>
    <t>Estado de hoy</t>
  </si>
  <si>
    <r>
      <t>DíaSemana</t>
    </r>
    <r>
      <rPr>
        <sz val="11"/>
        <color theme="1"/>
        <rFont val="Aptos Narrow"/>
        <family val="2"/>
        <scheme val="minor"/>
      </rPr>
      <t>:</t>
    </r>
  </si>
  <si>
    <r>
      <t>SEM/MES</t>
    </r>
    <r>
      <rPr>
        <sz val="11"/>
        <color theme="1"/>
        <rFont val="Aptos Narrow"/>
        <family val="2"/>
        <scheme val="minor"/>
      </rPr>
      <t>:</t>
    </r>
  </si>
  <si>
    <r>
      <t>Esc.Temp (0–5)</t>
    </r>
    <r>
      <rPr>
        <sz val="11"/>
        <color theme="1"/>
        <rFont val="Aptos Narrow"/>
        <family val="2"/>
        <scheme val="minor"/>
      </rPr>
      <t>:</t>
    </r>
  </si>
  <si>
    <r>
      <t>Esc.Lluvia (0–5)</t>
    </r>
    <r>
      <rPr>
        <sz val="11"/>
        <color theme="1"/>
        <rFont val="Aptos Narrow"/>
        <family val="2"/>
        <scheme val="minor"/>
      </rPr>
      <t>:</t>
    </r>
  </si>
  <si>
    <t>Feriado (0/1)</t>
  </si>
  <si>
    <t>Esc.Temp (0–5)</t>
  </si>
  <si>
    <t>Esc.Lluvia (0–5)</t>
  </si>
  <si>
    <t>ESTADO MAÑANA</t>
  </si>
  <si>
    <t>TOTALES</t>
  </si>
  <si>
    <t>Producto</t>
  </si>
  <si>
    <t>PROMEDIO_GENERAL_VENTA</t>
  </si>
  <si>
    <t>RUBRO</t>
  </si>
  <si>
    <t xml:space="preserve">STOCK </t>
  </si>
  <si>
    <t>HORA</t>
  </si>
  <si>
    <t>Especiales</t>
  </si>
  <si>
    <t>item</t>
  </si>
  <si>
    <t>stock</t>
  </si>
  <si>
    <t>Estado</t>
  </si>
  <si>
    <t>Columna1</t>
  </si>
  <si>
    <t>Frappuccino dulce de leche</t>
  </si>
  <si>
    <t>Item</t>
  </si>
  <si>
    <t>Esperado_dia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</si>
</sst>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dd/mm/yy;@"/>
    <numFmt numFmtId="165" formatCode="_-[$$-2C0A]\ * #,##0_-;\-[$$-2C0A]\ * #,##0_-;_-[$$-2C0A]\ * &quot;-&quot;??_-;_-@"/>
    <numFmt numFmtId="166" formatCode="#,##0.00_ ;\-#,##0.00\ 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Be Vietnam Light"/>
    </font>
    <font>
      <sz val="11"/>
      <color theme="1"/>
      <name val="Be Vietnam"/>
    </font>
    <font>
      <sz val="10"/>
      <color theme="1"/>
      <name val="Be Vietnam Light"/>
    </font>
    <font>
      <sz val="9"/>
      <color theme="1"/>
      <name val="Aptos Narrow"/>
      <family val="2"/>
      <scheme val="minor"/>
    </font>
    <font>
      <sz val="8"/>
      <color rgb="FFFFDEDE"/>
      <name val="Arial"/>
      <family val="2"/>
    </font>
    <font>
      <b/>
      <sz val="11"/>
      <color theme="0"/>
      <name val="Aptos Narrow"/>
      <family val="2"/>
      <scheme val="minor"/>
    </font>
    <font>
      <b/>
      <sz val="8"/>
      <color rgb="FFFFDED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64" fontId="0" fillId="0" borderId="0" xfId="0" applyNumberFormat="1"/>
    <xf numFmtId="44" fontId="0" fillId="0" borderId="0" xfId="1" applyFont="1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5" fillId="0" borderId="0" xfId="0" applyFont="1"/>
    <xf numFmtId="166" fontId="4" fillId="0" borderId="0" xfId="0" applyNumberFormat="1" applyFont="1"/>
    <xf numFmtId="165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1" fillId="0" borderId="0" xfId="1" applyFont="1" applyFill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0" xfId="0" applyFont="1"/>
    <xf numFmtId="2" fontId="0" fillId="0" borderId="0" xfId="2" applyNumberFormat="1" applyFont="1"/>
    <xf numFmtId="1" fontId="0" fillId="0" borderId="0" xfId="0" applyNumberFormat="1" applyAlignment="1">
      <alignment horizontal="center"/>
    </xf>
    <xf numFmtId="0" fontId="0" fillId="2" borderId="0" xfId="0" applyFill="1"/>
    <xf numFmtId="2" fontId="7" fillId="0" borderId="0" xfId="0" applyNumberFormat="1" applyFont="1" applyAlignment="1">
      <alignment wrapText="1"/>
    </xf>
    <xf numFmtId="44" fontId="2" fillId="0" borderId="0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0" xfId="0" applyFill="1" applyProtection="1">
      <protection locked="0"/>
    </xf>
    <xf numFmtId="0" fontId="8" fillId="0" borderId="0" xfId="0" applyFont="1"/>
    <xf numFmtId="0" fontId="10" fillId="4" borderId="1" xfId="0" applyFont="1" applyFill="1" applyBorder="1"/>
    <xf numFmtId="14" fontId="9" fillId="4" borderId="1" xfId="0" applyNumberFormat="1" applyFont="1" applyFill="1" applyBorder="1"/>
    <xf numFmtId="0" fontId="2" fillId="0" borderId="2" xfId="0" applyFont="1" applyBorder="1" applyAlignment="1">
      <alignment horizontal="center" vertical="top"/>
    </xf>
  </cellXfs>
  <cellStyles count="3">
    <cellStyle name="Moneda" xfId="1" builtinId="4"/>
    <cellStyle name="Normal" xfId="0" builtinId="0"/>
    <cellStyle name="Porcentaje" xfId="2" builtinId="5"/>
  </cellStyles>
  <dxfs count="60">
    <dxf>
      <numFmt numFmtId="19" formatCode="d/m/yyyy"/>
    </dxf>
    <dxf>
      <numFmt numFmtId="19" formatCode="d/m/yyyy"/>
    </dxf>
    <dxf>
      <fill>
        <patternFill>
          <bgColor theme="5" tint="0.59996337778862885"/>
        </patternFill>
      </fill>
    </dxf>
    <dxf>
      <fill>
        <patternFill>
          <bgColor rgb="FFFFCC66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C66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theme="9" tint="0.39994506668294322"/>
        </patternFill>
      </fill>
    </dxf>
    <dxf>
      <fill>
        <patternFill>
          <bgColor rgb="FFFFCC66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-4.9989318521683403E-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19" formatCode="d/m/yy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A1F6171-2D07-420F-AE71-155BCA89284C}" autoFormatId="16" applyNumberFormats="0" applyBorderFormats="0" applyFontFormats="0" applyPatternFormats="0" applyAlignmentFormats="0" applyWidthHeightFormats="0">
  <queryTableRefresh nextId="6">
    <queryTableFields count="4">
      <queryTableField id="1" name="Column1.date" tableColumnId="1"/>
      <queryTableField id="2" name="Column1.localName" tableColumnId="2"/>
      <queryTableField id="3" name="Column1.name" tableColumnId="3"/>
      <queryTableField id="5" name="Column1.global" tableColumnId="4"/>
    </queryTableFields>
    <queryTableDeletedFields count="1">
      <deletedField name="Column1.global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1B38603-C15B-49A0-893B-846B54F7A084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DIA" tableColumnId="1"/>
      <queryTableField id="2" name="FECHA" tableColumnId="2"/>
      <queryTableField id="3" name="F" tableColumnId="3"/>
      <queryTableField id="4" name="SEM / MES" tableColumnId="4"/>
      <queryTableField id="5" name="VENTA" tableColumnId="5"/>
      <queryTableField id="6" name="PROMEDIO MENSUAL" tableColumnId="6"/>
      <queryTableField id="7" name="% VAR VS PROM" tableColumnId="7"/>
      <queryTableField id="8" name="Columna1" tableColumnId="8"/>
      <queryTableField id="9" name="TKT" tableColumnId="9"/>
      <queryTableField id="10" name="TKT PROM" tableColumnId="10"/>
      <queryTableField id="11" name="Tº PROM" tableColumnId="11"/>
      <queryTableField id="12" name="TEMPERATURA" tableColumnId="12"/>
      <queryTableField id="13" name="PRESIP MM" tableColumnId="13"/>
      <queryTableField id="14" name="LLOVIO" tableColumnId="14"/>
      <queryTableField id="15" name="OBSERVACIONES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A9490-5E88-46ED-B50C-642BDD2E6362}" name="AR" displayName="AR" ref="A1:D17" tableType="queryTable" totalsRowShown="0">
  <autoFilter ref="A1:D17" xr:uid="{306A9490-5E88-46ED-B50C-642BDD2E6362}"/>
  <tableColumns count="4">
    <tableColumn id="1" xr3:uid="{28EBF950-2388-4CC4-8A44-3592B1A0E928}" uniqueName="1" name="Column1.date" queryTableFieldId="1" dataDxfId="1"/>
    <tableColumn id="2" xr3:uid="{56C274F5-7A90-4126-875E-7E2E05291326}" uniqueName="2" name="Column1.localName" queryTableFieldId="2"/>
    <tableColumn id="3" xr3:uid="{E9401F11-2915-456D-9647-7D332F873D6A}" uniqueName="3" name="Column1.name" queryTableFieldId="3"/>
    <tableColumn id="4" xr3:uid="{491C8C9D-8150-42C1-840E-74348AC96B64}" uniqueName="4" name="Column1.glob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F1E63-8455-419D-9D1B-082236297254}" name="VENTA_DIARIA" displayName="VENTA_DIARIA" ref="A1:P225" tableType="queryTable" totalsRowShown="0">
  <autoFilter ref="A1:P225" xr:uid="{5A4F1E63-8455-419D-9D1B-082236297254}"/>
  <tableColumns count="16">
    <tableColumn id="1" xr3:uid="{880AC2D9-8AAD-4792-9A02-4B1E151507F2}" uniqueName="1" name="DIA" queryTableFieldId="1" dataDxfId="59"/>
    <tableColumn id="2" xr3:uid="{CD3802D5-AC9F-4D6F-BC6B-6520CDB99D2B}" uniqueName="2" name="FECHA" queryTableFieldId="2" dataDxfId="0"/>
    <tableColumn id="3" xr3:uid="{AD83DAC8-7DBE-44AA-BD72-FEB14242DC45}" uniqueName="3" name="F" queryTableFieldId="3"/>
    <tableColumn id="4" xr3:uid="{04DF0270-15CF-48BE-9B90-35E81271DB13}" uniqueName="4" name="SEM / MES" queryTableFieldId="4"/>
    <tableColumn id="5" xr3:uid="{92C72605-34A1-493A-B269-6675E832F3AE}" uniqueName="5" name="VENTA" queryTableFieldId="5"/>
    <tableColumn id="6" xr3:uid="{C7B88C35-1350-47D0-9269-F2D725800307}" uniqueName="6" name="PROMEDIO MENSUAL" queryTableFieldId="6"/>
    <tableColumn id="7" xr3:uid="{09196258-C50D-4D53-BC43-AF90F51255E4}" uniqueName="7" name="% VAR VS PROM" queryTableFieldId="7"/>
    <tableColumn id="8" xr3:uid="{07B427C5-DAC8-4C5C-9B72-4EE02FFA2C92}" uniqueName="8" name="Columna1" queryTableFieldId="8" dataDxfId="58"/>
    <tableColumn id="9" xr3:uid="{95C62039-315D-4961-9533-1BA5564CA1DB}" uniqueName="9" name="TKT" queryTableFieldId="9"/>
    <tableColumn id="10" xr3:uid="{3CE7840B-85E5-46B5-BDBE-DF51E74FF8D2}" uniqueName="10" name="TKT PROM" queryTableFieldId="10"/>
    <tableColumn id="11" xr3:uid="{EAE7FE25-0758-43E7-88F1-D3C834163F90}" uniqueName="11" name="Tº PROM" queryTableFieldId="11"/>
    <tableColumn id="12" xr3:uid="{FE7E50F2-C992-43B2-BA2E-49C9B5CB97AC}" uniqueName="12" name="TEMPERATURA" queryTableFieldId="12"/>
    <tableColumn id="13" xr3:uid="{1C548EDE-A845-47E3-BAF4-5D681A18D125}" uniqueName="13" name="PRESIP MM" queryTableFieldId="13"/>
    <tableColumn id="14" xr3:uid="{29C60016-D3D2-47D6-BB79-D0E5FD8CECCD}" uniqueName="14" name="LLOVIO" queryTableFieldId="14"/>
    <tableColumn id="15" xr3:uid="{E3E4E6C6-62EB-43F6-A838-C8BDD5CBE9D1}" uniqueName="15" name="OBSERVACIONES" queryTableFieldId="15" dataDxfId="57"/>
    <tableColumn id="16" xr3:uid="{5EDFF048-3761-4FE0-8853-4B40D47BD425}" uniqueName="16" name="ESTADO MAÑANA" queryTableFieldId="16" dataDxfId="56">
      <calculatedColumnFormula>IFERROR(OFFSET(VENTA_DIARIA[[#This Row],[Columna1]],1,0),"")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55EED-28D3-40B3-A381-42CEF582D24F}" name="Tabla3" displayName="Tabla3" ref="A1:L2337" totalsRowShown="0" headerRowDxfId="55" dataDxfId="54">
  <autoFilter ref="A1:L2337" xr:uid="{90D55EED-28D3-40B3-A381-42CEF582D24F}"/>
  <sortState xmlns:xlrd2="http://schemas.microsoft.com/office/spreadsheetml/2017/richdata2" ref="A2:L2097">
    <sortCondition ref="B1:B2097"/>
  </sortState>
  <tableColumns count="12">
    <tableColumn id="1" xr3:uid="{01FF1E20-EBFD-4E98-9930-92C61864D6E0}" name="DIA" dataDxfId="53">
      <calculatedColumnFormula>+UPPER(TEXT(B2,"DDD"))</calculatedColumnFormula>
    </tableColumn>
    <tableColumn id="2" xr3:uid="{2464D503-D030-4654-A6FB-CFAFAA43807F}" name="Fecha" dataDxfId="52"/>
    <tableColumn id="3" xr3:uid="{CBA344D8-27D4-4F18-87E3-3214A76D6989}" name="HORA" dataDxfId="51"/>
    <tableColumn id="4" xr3:uid="{A39FE958-C79A-41B5-BFE5-1FDC81679B02}" name="F" dataDxfId="50">
      <calculatedColumnFormula>+VLOOKUP(B2,VENTA_DIARIA!B:C,2,FALSE)</calculatedColumnFormula>
    </tableColumn>
    <tableColumn id="5" xr3:uid="{42F4FC5E-0464-419E-A77A-89D9AE90615A}" name="SEM / MES" dataDxfId="49">
      <calculatedColumnFormula>+VLOOKUP(B2,VENTA_DIARIA!B:D,3,FALSE)</calculatedColumnFormula>
    </tableColumn>
    <tableColumn id="6" xr3:uid="{66443D5A-C591-4A58-944B-CF5BA01F44FA}" name="Esc.Temp (0–5)" dataDxfId="48">
      <calculatedColumnFormula>_xlfn.XLOOKUP(B2, VENTA_DIARIA!B:B, VENTA_DIARIA!L:L)+0</calculatedColumnFormula>
    </tableColumn>
    <tableColumn id="7" xr3:uid="{B51FFCE8-FDD1-4C7B-B5B4-60A93D886A2A}" name="Esc.Lluvia (0–5)" dataDxfId="47">
      <calculatedColumnFormula>IFERROR(_xlfn.XLOOKUP(B2, VENTA_DIARIA!B:B, VENTA_DIARIA!N:N)+0,0)</calculatedColumnFormula>
    </tableColumn>
    <tableColumn id="8" xr3:uid="{33169D94-41E8-4863-92FF-0EC71E7B3EA3}" name="Estado" dataDxfId="46">
      <calculatedColumnFormula>_xlfn.XLOOKUP(B2, VENTA_DIARIA!B:B, VENTA_DIARIA!H:H)</calculatedColumnFormula>
    </tableColumn>
    <tableColumn id="9" xr3:uid="{7F2B5F1E-16B2-42F6-A188-5C0718789C3D}" name="Nombre" dataDxfId="45"/>
    <tableColumn id="10" xr3:uid="{65BC2590-C87B-4F55-80E2-3F7DC6BE8087}" name="Stock Anterior" dataDxfId="44"/>
    <tableColumn id="11" xr3:uid="{A545F35C-C017-49D3-9BA1-C1345B742CA8}" name="Stock Actual" dataDxfId="43"/>
    <tableColumn id="12" xr3:uid="{550B323C-97D1-4D32-A8E5-4329DE7C83F6}" name="UN VENDIDA" dataDxfId="4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13FC-4E40-4761-B2F8-1E1003308560}">
  <sheetPr codeName="Hoja2"/>
  <dimension ref="A1:D17"/>
  <sheetViews>
    <sheetView workbookViewId="0">
      <selection activeCell="B20" sqref="B20"/>
    </sheetView>
  </sheetViews>
  <sheetFormatPr baseColWidth="10" defaultRowHeight="14.5"/>
  <cols>
    <col min="1" max="4" width="13" bestFit="1" customWidth="1"/>
  </cols>
  <sheetData>
    <row r="1" spans="1:4">
      <c r="A1" t="s">
        <v>3</v>
      </c>
      <c r="B1" t="s">
        <v>4</v>
      </c>
      <c r="C1" t="s">
        <v>5</v>
      </c>
      <c r="D1" t="s">
        <v>79</v>
      </c>
    </row>
    <row r="2" spans="1:4">
      <c r="A2" s="1">
        <v>45658</v>
      </c>
      <c r="B2" t="s">
        <v>6</v>
      </c>
      <c r="C2" t="s">
        <v>7</v>
      </c>
      <c r="D2" t="b">
        <v>1</v>
      </c>
    </row>
    <row r="3" spans="1:4">
      <c r="A3" s="1">
        <v>45719</v>
      </c>
      <c r="B3" t="s">
        <v>8</v>
      </c>
      <c r="C3" t="s">
        <v>9</v>
      </c>
      <c r="D3" t="b">
        <v>1</v>
      </c>
    </row>
    <row r="4" spans="1:4">
      <c r="A4" s="1">
        <v>45720</v>
      </c>
      <c r="B4" t="s">
        <v>8</v>
      </c>
      <c r="C4" t="s">
        <v>9</v>
      </c>
      <c r="D4" t="b">
        <v>1</v>
      </c>
    </row>
    <row r="5" spans="1:4">
      <c r="A5" s="1">
        <v>45740</v>
      </c>
      <c r="B5" t="s">
        <v>10</v>
      </c>
      <c r="C5" t="s">
        <v>11</v>
      </c>
      <c r="D5" t="b">
        <v>1</v>
      </c>
    </row>
    <row r="6" spans="1:4">
      <c r="A6" s="1">
        <v>45749</v>
      </c>
      <c r="B6" t="s">
        <v>12</v>
      </c>
      <c r="C6" t="s">
        <v>13</v>
      </c>
      <c r="D6" t="b">
        <v>1</v>
      </c>
    </row>
    <row r="7" spans="1:4">
      <c r="A7" s="1">
        <v>45765</v>
      </c>
      <c r="B7" t="s">
        <v>14</v>
      </c>
      <c r="C7" t="s">
        <v>15</v>
      </c>
      <c r="D7" t="b">
        <v>1</v>
      </c>
    </row>
    <row r="8" spans="1:4">
      <c r="A8" s="1">
        <v>45778</v>
      </c>
      <c r="B8" t="s">
        <v>16</v>
      </c>
      <c r="C8" t="s">
        <v>17</v>
      </c>
      <c r="D8" t="b">
        <v>1</v>
      </c>
    </row>
    <row r="9" spans="1:4">
      <c r="A9" s="1">
        <v>45802</v>
      </c>
      <c r="B9" t="s">
        <v>18</v>
      </c>
      <c r="C9" t="s">
        <v>19</v>
      </c>
      <c r="D9" t="b">
        <v>1</v>
      </c>
    </row>
    <row r="10" spans="1:4">
      <c r="A10" s="1">
        <v>45824</v>
      </c>
      <c r="B10" t="s">
        <v>20</v>
      </c>
      <c r="C10" t="s">
        <v>21</v>
      </c>
      <c r="D10" t="b">
        <v>1</v>
      </c>
    </row>
    <row r="11" spans="1:4">
      <c r="A11" s="1">
        <v>45828</v>
      </c>
      <c r="B11" t="s">
        <v>22</v>
      </c>
      <c r="C11" t="s">
        <v>23</v>
      </c>
      <c r="D11" t="b">
        <v>1</v>
      </c>
    </row>
    <row r="12" spans="1:4">
      <c r="A12" s="1">
        <v>45847</v>
      </c>
      <c r="B12" t="s">
        <v>24</v>
      </c>
      <c r="C12" t="s">
        <v>25</v>
      </c>
      <c r="D12" t="b">
        <v>1</v>
      </c>
    </row>
    <row r="13" spans="1:4">
      <c r="A13" s="1">
        <v>45886</v>
      </c>
      <c r="B13" t="s">
        <v>26</v>
      </c>
      <c r="C13" t="s">
        <v>27</v>
      </c>
      <c r="D13" t="b">
        <v>1</v>
      </c>
    </row>
    <row r="14" spans="1:4">
      <c r="A14" s="1">
        <v>45942</v>
      </c>
      <c r="B14" t="s">
        <v>28</v>
      </c>
      <c r="C14" t="s">
        <v>29</v>
      </c>
      <c r="D14" t="b">
        <v>1</v>
      </c>
    </row>
    <row r="15" spans="1:4">
      <c r="A15" s="1">
        <v>45985</v>
      </c>
      <c r="B15" t="s">
        <v>30</v>
      </c>
      <c r="C15" t="s">
        <v>31</v>
      </c>
      <c r="D15" t="b">
        <v>1</v>
      </c>
    </row>
    <row r="16" spans="1:4">
      <c r="A16" s="1">
        <v>45999</v>
      </c>
      <c r="B16" t="s">
        <v>32</v>
      </c>
      <c r="C16" t="s">
        <v>33</v>
      </c>
      <c r="D16" t="b">
        <v>1</v>
      </c>
    </row>
    <row r="17" spans="1:4">
      <c r="A17" s="1">
        <v>46016</v>
      </c>
      <c r="B17" t="s">
        <v>34</v>
      </c>
      <c r="C17" t="s">
        <v>35</v>
      </c>
      <c r="D17" t="b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6809-E990-4181-B982-C1F1A8F3C8B2}">
  <dimension ref="A1:K20"/>
  <sheetViews>
    <sheetView workbookViewId="0">
      <selection activeCell="K2" sqref="K2"/>
    </sheetView>
  </sheetViews>
  <sheetFormatPr baseColWidth="10" defaultRowHeight="14.5"/>
  <cols>
    <col min="1" max="1" width="14.6328125" bestFit="1" customWidth="1"/>
  </cols>
  <sheetData>
    <row r="1" spans="1:11">
      <c r="A1" s="22" t="s">
        <v>195</v>
      </c>
      <c r="B1" s="1">
        <v>45895</v>
      </c>
    </row>
    <row r="2" spans="1:11">
      <c r="A2" t="s">
        <v>196</v>
      </c>
      <c r="B2" t="e">
        <f>_xlfn.XLOOKUP(B1-1, PRED_VENTA!B:B, PRED_VENTA!I:I)</f>
        <v>#N/A</v>
      </c>
      <c r="C2" s="10"/>
      <c r="H2" s="21" t="e">
        <f>MATCH($B$2,$A$10:$A$14,0)</f>
        <v>#N/A</v>
      </c>
      <c r="K2" s="24" t="e" cm="1">
        <f t="array" ref="K2">SUMPRODUCT(INDEX($B$16:$F$20,$H$2,0),TRANSPOSE($I$10:$I$14))</f>
        <v>#N/A</v>
      </c>
    </row>
    <row r="3" spans="1:11">
      <c r="A3" s="22" t="s">
        <v>197</v>
      </c>
      <c r="B3" t="e">
        <f>_xlfn.XLOOKUP(B1, PRED_VENTA!B:B, PRED_VENTA!A:A)</f>
        <v>#N/A</v>
      </c>
      <c r="C3">
        <v>1</v>
      </c>
    </row>
    <row r="4" spans="1:11">
      <c r="A4" s="22" t="s">
        <v>198</v>
      </c>
      <c r="B4" t="e">
        <f>_xlfn.XLOOKUP(B1, PRED_VENTA!B:B, PRED_VENTA!D:D)</f>
        <v>#N/A</v>
      </c>
      <c r="C4">
        <v>1</v>
      </c>
    </row>
    <row r="5" spans="1:11">
      <c r="A5" s="22" t="s">
        <v>199</v>
      </c>
      <c r="B5" t="e">
        <f>_xlfn.XLOOKUP(B1, PRED_VENTA!B:B, PRED_VENTA!E:E)+0</f>
        <v>#N/A</v>
      </c>
      <c r="C5">
        <v>1</v>
      </c>
    </row>
    <row r="6" spans="1:11">
      <c r="A6" s="22" t="s">
        <v>200</v>
      </c>
      <c r="B6" t="e">
        <f>_xlfn.XLOOKUP(B1, PRED_VENTA!B:B, PRED_VENTA!F:F)+0</f>
        <v>#N/A</v>
      </c>
      <c r="C6">
        <v>1</v>
      </c>
    </row>
    <row r="7" spans="1:11">
      <c r="A7" s="22" t="s">
        <v>201</v>
      </c>
      <c r="B7" t="str">
        <f>IFERROR(_xlfn.XLOOKUP(B1, PRED_VENTA!B:B, PRED_VENTA!C:C)+0, "")</f>
        <v/>
      </c>
      <c r="C7">
        <v>1</v>
      </c>
    </row>
    <row r="8" spans="1:11">
      <c r="A8" t="s">
        <v>206</v>
      </c>
      <c r="B8" s="10" t="s">
        <v>142</v>
      </c>
    </row>
    <row r="9" spans="1:11">
      <c r="B9" s="15" t="s">
        <v>72</v>
      </c>
      <c r="C9" s="15" t="s">
        <v>68</v>
      </c>
      <c r="D9" s="15" t="s">
        <v>70</v>
      </c>
      <c r="E9" s="15" t="s">
        <v>77</v>
      </c>
      <c r="F9" s="15" t="s">
        <v>78</v>
      </c>
      <c r="G9" t="s">
        <v>205</v>
      </c>
    </row>
    <row r="10" spans="1:11">
      <c r="A10" s="15" t="s">
        <v>72</v>
      </c>
      <c r="B10" t="e" cm="1">
        <f t="array" ref="B10">SUMPRODUCT(
 (VENTA_DIARIA!$H$2:$H$10000=$A10)*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0" t="e" cm="1">
        <f t="array" ref="C10">SUMPRODUCT(
 (VENTA_DIARIA!$H$2:$H$10000=$A10)*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0" t="e" cm="1">
        <f t="array" ref="D10">SUMPRODUCT(
 (VENTA_DIARIA!$H$2:$H$10000=$A10)*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0" t="e" cm="1">
        <f t="array" ref="E10">SUMPRODUCT(
 (VENTA_DIARIA!$H$2:$H$10000=$A10)*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0" t="e" cm="1">
        <f t="array" ref="F10">SUMPRODUCT(
 (VENTA_DIARIA!$H$2:$H$10000=$A10)*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0" t="e">
        <f>+SUM(B10:F10)</f>
        <v>#N/A</v>
      </c>
      <c r="I10" s="21" cm="1">
        <f t="array" ref="I10">IFERROR(
  _xlfn.LET(
    _xlpm._prod,$B$8,
    _xlpm._estado,$A10,
    _xlpm._fechas,_xlfn.UNIQUE(_xlfn._xlws.FILTER(DIARIO!$B:$B,DIARIO!$H:$H=_xlpm._estado)),
    AVERAGE(
      SUMIFS(DIARIO!$L:$L,DIARIO!$B:$B,_xlpm._fechas,DIARIO!$I:$I,_xlpm._prod)
    )
  ),0
)</f>
        <v>5</v>
      </c>
    </row>
    <row r="11" spans="1:11">
      <c r="A11" s="15" t="s">
        <v>68</v>
      </c>
      <c r="B11" t="e" cm="1">
        <f t="array" ref="B11">SUMPRODUCT(
 (VENTA_DIARIA!$H$2:$H$10000=$A11)*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1" t="e" cm="1">
        <f t="array" ref="C11">SUMPRODUCT(
 (VENTA_DIARIA!$H$2:$H$10000=$A11)*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1" t="e" cm="1">
        <f t="array" ref="D11">SUMPRODUCT(
 (VENTA_DIARIA!$H$2:$H$10000=$A11)*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1" t="e" cm="1">
        <f t="array" ref="E11">SUMPRODUCT(
 (VENTA_DIARIA!$H$2:$H$10000=$A11)*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1" t="e" cm="1">
        <f t="array" ref="F11">SUMPRODUCT(
 (VENTA_DIARIA!$H$2:$H$10000=$A11)*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1" t="e">
        <f t="shared" ref="G11:G14" si="0">+SUM(B11:F11)</f>
        <v>#N/A</v>
      </c>
      <c r="I11" s="21" cm="1">
        <f t="array" ref="I11">IFERROR(
  _xlfn.LET(
    _xlpm._prod,$B$8,
    _xlpm._estado,$A11,
    _xlpm._fechas,_xlfn.UNIQUE(_xlfn._xlws.FILTER(DIARIO!$B:$B,DIARIO!$H:$H=_xlpm._estado)),
    AVERAGE(
      SUMIFS(DIARIO!$L:$L,DIARIO!$B:$B,_xlpm._fechas,DIARIO!$I:$I,_xlpm._prod)
    )
  ),0
)</f>
        <v>4.0909090909090908</v>
      </c>
    </row>
    <row r="12" spans="1:11">
      <c r="A12" s="15" t="s">
        <v>70</v>
      </c>
      <c r="B12" t="e" cm="1">
        <f t="array" ref="B12">SUMPRODUCT(
 (VENTA_DIARIA!$H$2:$H$10000=$A12)*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2" t="e" cm="1">
        <f t="array" ref="C12">SUMPRODUCT(
 (VENTA_DIARIA!$H$2:$H$10000=$A12)*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2" t="e" cm="1">
        <f t="array" ref="D12">SUMPRODUCT(
 (VENTA_DIARIA!$H$2:$H$10000=$A12)*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2" t="e" cm="1">
        <f t="array" ref="E12">SUMPRODUCT(
 (VENTA_DIARIA!$H$2:$H$10000=$A12)*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2" t="e" cm="1">
        <f t="array" ref="F12">SUMPRODUCT(
 (VENTA_DIARIA!$H$2:$H$10000=$A12)*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2" t="e">
        <f t="shared" si="0"/>
        <v>#N/A</v>
      </c>
      <c r="I12" s="21" cm="1">
        <f t="array" ref="I12">IFERROR(
  _xlfn.LET(
    _xlpm._prod,$B$8,
    _xlpm._estado,$A12,
    _xlpm._fechas,_xlfn.UNIQUE(_xlfn._xlws.FILTER(DIARIO!$B:$B,DIARIO!$H:$H=_xlpm._estado)),
    AVERAGE(
      SUMIFS(DIARIO!$L:$L,DIARIO!$B:$B,_xlpm._fechas,DIARIO!$I:$I,_xlpm._prod)
    )
  ),0
)</f>
        <v>7.666666666666667</v>
      </c>
    </row>
    <row r="13" spans="1:11">
      <c r="A13" s="15" t="s">
        <v>77</v>
      </c>
      <c r="B13" t="e" cm="1">
        <f t="array" ref="B13">SUMPRODUCT(
 (VENTA_DIARIA!$H$2:$H$10000=$A13)*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3" t="e" cm="1">
        <f t="array" ref="C13">SUMPRODUCT(
 (VENTA_DIARIA!$H$2:$H$10000=$A13)*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3" t="e" cm="1">
        <f t="array" ref="D13">SUMPRODUCT(
 (VENTA_DIARIA!$H$2:$H$10000=$A13)*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3" t="e" cm="1">
        <f t="array" ref="E13">SUMPRODUCT(
 (VENTA_DIARIA!$H$2:$H$10000=$A13)*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3" t="e" cm="1">
        <f t="array" ref="F13">SUMPRODUCT(
 (VENTA_DIARIA!$H$2:$H$10000=$A13)*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3" t="e">
        <f t="shared" si="0"/>
        <v>#N/A</v>
      </c>
      <c r="I13" s="21" cm="1">
        <f t="array" ref="I13">IFERROR(
  _xlfn.LET(
    _xlpm._prod,$B$8,
    _xlpm._estado,$A13,
    _xlpm._fechas,_xlfn.UNIQUE(_xlfn._xlws.FILTER(DIARIO!$B:$B,DIARIO!$H:$H=_xlpm._estado)),
    AVERAGE(
      SUMIFS(DIARIO!$L:$L,DIARIO!$B:$B,_xlpm._fechas,DIARIO!$I:$I,_xlpm._prod)
    )
  ),0
)</f>
        <v>5</v>
      </c>
    </row>
    <row r="14" spans="1:11">
      <c r="A14" s="15" t="s">
        <v>78</v>
      </c>
      <c r="B14" t="e" cm="1">
        <f t="array" ref="B14">SUMPRODUCT(
 (VENTA_DIARIA!$H$2:$H$10000=$A14)*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4" t="e" cm="1">
        <f t="array" ref="C14">SUMPRODUCT(
 (VENTA_DIARIA!$H$2:$H$10000=$A14)*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4" t="e" cm="1">
        <f t="array" ref="D14">SUMPRODUCT(
 (VENTA_DIARIA!$H$2:$H$10000=$A14)*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4" t="e" cm="1">
        <f t="array" ref="E14">SUMPRODUCT(
 (VENTA_DIARIA!$H$2:$H$10000=$A14)*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4" t="e" cm="1">
        <f t="array" ref="F14">SUMPRODUCT(
 (VENTA_DIARIA!$H$2:$H$10000=$A14)*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4" t="e">
        <f t="shared" si="0"/>
        <v>#N/A</v>
      </c>
      <c r="I14" s="21" cm="1">
        <f t="array" ref="I14">IFERROR(
  _xlfn.LET(
    _xlpm._prod,$B$8,
    _xlpm._estado,$A14,
    _xlpm._fechas,_xlfn.UNIQUE(_xlfn._xlws.FILTER(DIARIO!$B:$B,DIARIO!$H:$H=_xlpm._estado)),
    AVERAGE(
      SUMIFS(DIARIO!$L:$L,DIARIO!$B:$B,_xlpm._fechas,DIARIO!$I:$I,_xlpm._prod)
    )
  ),0
)</f>
        <v>11.625</v>
      </c>
    </row>
    <row r="16" spans="1:11">
      <c r="A16" s="15"/>
      <c r="B16" s="23" t="e">
        <f>(B10+1)/($G10+5)</f>
        <v>#N/A</v>
      </c>
      <c r="C16" s="23" t="e">
        <f t="shared" ref="C16:F16" si="1">(C10+1)/($G10+5)</f>
        <v>#N/A</v>
      </c>
      <c r="D16" s="23" t="e">
        <f t="shared" si="1"/>
        <v>#N/A</v>
      </c>
      <c r="E16" s="23" t="e">
        <f t="shared" si="1"/>
        <v>#N/A</v>
      </c>
      <c r="F16" s="23" t="e">
        <f t="shared" si="1"/>
        <v>#N/A</v>
      </c>
    </row>
    <row r="17" spans="1:6">
      <c r="A17" s="15"/>
      <c r="B17" s="23" t="e">
        <f t="shared" ref="B17:F17" si="2">(B11+1)/($G11+5)</f>
        <v>#N/A</v>
      </c>
      <c r="C17" s="23" t="e">
        <f t="shared" si="2"/>
        <v>#N/A</v>
      </c>
      <c r="D17" s="23" t="e">
        <f t="shared" si="2"/>
        <v>#N/A</v>
      </c>
      <c r="E17" s="23" t="e">
        <f t="shared" si="2"/>
        <v>#N/A</v>
      </c>
      <c r="F17" s="23" t="e">
        <f t="shared" si="2"/>
        <v>#N/A</v>
      </c>
    </row>
    <row r="18" spans="1:6">
      <c r="A18" s="15"/>
      <c r="B18" s="23" t="e">
        <f t="shared" ref="B18:F18" si="3">(B12+1)/($G12+5)</f>
        <v>#N/A</v>
      </c>
      <c r="C18" s="23" t="e">
        <f t="shared" si="3"/>
        <v>#N/A</v>
      </c>
      <c r="D18" s="23" t="e">
        <f t="shared" si="3"/>
        <v>#N/A</v>
      </c>
      <c r="E18" s="23" t="e">
        <f t="shared" si="3"/>
        <v>#N/A</v>
      </c>
      <c r="F18" s="23" t="e">
        <f t="shared" si="3"/>
        <v>#N/A</v>
      </c>
    </row>
    <row r="19" spans="1:6">
      <c r="A19" s="15"/>
      <c r="B19" s="23" t="e">
        <f t="shared" ref="B19:F19" si="4">(B13+1)/($G13+5)</f>
        <v>#N/A</v>
      </c>
      <c r="C19" s="23" t="e">
        <f t="shared" si="4"/>
        <v>#N/A</v>
      </c>
      <c r="D19" s="23" t="e">
        <f t="shared" si="4"/>
        <v>#N/A</v>
      </c>
      <c r="E19" s="23" t="e">
        <f t="shared" si="4"/>
        <v>#N/A</v>
      </c>
      <c r="F19" s="23" t="e">
        <f t="shared" si="4"/>
        <v>#N/A</v>
      </c>
    </row>
    <row r="20" spans="1:6">
      <c r="A20" s="15"/>
      <c r="B20" s="23" t="e">
        <f t="shared" ref="B20:F20" si="5">(B14+1)/($G14+5)</f>
        <v>#N/A</v>
      </c>
      <c r="C20" s="23" t="e">
        <f t="shared" si="5"/>
        <v>#N/A</v>
      </c>
      <c r="D20" s="23" t="e">
        <f t="shared" si="5"/>
        <v>#N/A</v>
      </c>
      <c r="E20" s="23" t="e">
        <f t="shared" si="5"/>
        <v>#N/A</v>
      </c>
      <c r="F20" s="23" t="e">
        <f t="shared" si="5"/>
        <v>#N/A</v>
      </c>
    </row>
  </sheetData>
  <conditionalFormatting sqref="A10">
    <cfRule type="colorScale" priority="110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0:A14">
    <cfRule type="expression" dxfId="41" priority="57">
      <formula>A10="▲ BUENO"</formula>
    </cfRule>
    <cfRule type="expression" dxfId="40" priority="58">
      <formula>A10="▬ OK"</formula>
    </cfRule>
    <cfRule type="expression" dxfId="39" priority="59">
      <formula>A10="▼ BAJO"</formula>
    </cfRule>
    <cfRule type="expression" dxfId="38" priority="60">
      <formula>A10="▼▼ CRIT"</formula>
    </cfRule>
    <cfRule type="expression" dxfId="37" priority="61">
      <formula>#REF!&gt;40</formula>
    </cfRule>
    <cfRule type="expression" dxfId="36" priority="63">
      <formula>AND(#REF!&gt;-11,#REF!&lt;=9)</formula>
    </cfRule>
    <cfRule type="expression" dxfId="35" priority="62">
      <formula>AND(#REF!&gt;=10,#REF!&lt;=40)</formula>
    </cfRule>
    <cfRule type="expression" dxfId="34" priority="65">
      <formula>#REF!&lt;=-40</formula>
    </cfRule>
    <cfRule type="expression" dxfId="33" priority="64">
      <formula>AND(#REF!&gt;-40,#REF!&lt;=-11)</formula>
    </cfRule>
    <cfRule type="expression" dxfId="32" priority="56">
      <formula>A10="▲▲ TOP"</formula>
    </cfRule>
  </conditionalFormatting>
  <conditionalFormatting sqref="A11">
    <cfRule type="colorScale" priority="99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2">
    <cfRule type="colorScale" priority="88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3">
    <cfRule type="colorScale" priority="77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4">
    <cfRule type="colorScale" priority="66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6">
    <cfRule type="colorScale" priority="16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6:A20">
    <cfRule type="expression" dxfId="31" priority="114">
      <formula>A16="▼ BAJO"</formula>
    </cfRule>
    <cfRule type="expression" dxfId="30" priority="116">
      <formula>#REF!&gt;40</formula>
    </cfRule>
    <cfRule type="expression" dxfId="29" priority="117">
      <formula>AND(#REF!&gt;=10,#REF!&lt;=40)</formula>
    </cfRule>
    <cfRule type="expression" dxfId="28" priority="118">
      <formula>AND(#REF!&gt;-11,#REF!&lt;=9)</formula>
    </cfRule>
    <cfRule type="expression" dxfId="27" priority="119">
      <formula>AND(#REF!&gt;-40,#REF!&lt;=-11)</formula>
    </cfRule>
    <cfRule type="expression" dxfId="26" priority="120">
      <formula>#REF!&lt;=-40</formula>
    </cfRule>
    <cfRule type="expression" dxfId="25" priority="115">
      <formula>A16="▼▼ CRIT"</formula>
    </cfRule>
    <cfRule type="expression" dxfId="24" priority="111">
      <formula>A16="▲▲ TOP"</formula>
    </cfRule>
    <cfRule type="expression" dxfId="23" priority="112">
      <formula>A16="▲ BUENO"</formula>
    </cfRule>
    <cfRule type="expression" dxfId="22" priority="113">
      <formula>A16="▬ OK"</formula>
    </cfRule>
  </conditionalFormatting>
  <conditionalFormatting sqref="A17">
    <cfRule type="colorScale" priority="154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8">
    <cfRule type="colorScale" priority="143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9">
    <cfRule type="colorScale" priority="13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20">
    <cfRule type="colorScale" priority="12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B9">
    <cfRule type="colorScale" priority="5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B9:F9">
    <cfRule type="expression" dxfId="21" priority="1">
      <formula>B9="▲▲ TOP"</formula>
    </cfRule>
    <cfRule type="expression" dxfId="20" priority="2">
      <formula>B9="▲ BUENO"</formula>
    </cfRule>
    <cfRule type="expression" dxfId="19" priority="3">
      <formula>B9="▬ OK"</formula>
    </cfRule>
    <cfRule type="expression" dxfId="18" priority="4">
      <formula>B9="▼ BAJO"</formula>
    </cfRule>
    <cfRule type="expression" dxfId="17" priority="5">
      <formula>B9="▼▼ CRIT"</formula>
    </cfRule>
    <cfRule type="expression" dxfId="16" priority="7">
      <formula>AND(#REF!&gt;=10,#REF!&lt;=40)</formula>
    </cfRule>
    <cfRule type="expression" dxfId="15" priority="8">
      <formula>AND(#REF!&gt;-11,#REF!&lt;=9)</formula>
    </cfRule>
    <cfRule type="expression" dxfId="14" priority="10">
      <formula>#REF!&lt;=-40</formula>
    </cfRule>
    <cfRule type="expression" dxfId="13" priority="9">
      <formula>AND(#REF!&gt;-40,#REF!&lt;=-11)</formula>
    </cfRule>
    <cfRule type="expression" dxfId="12" priority="6">
      <formula>#REF!&gt;40</formula>
    </cfRule>
  </conditionalFormatting>
  <conditionalFormatting sqref="C9">
    <cfRule type="colorScale" priority="44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D9">
    <cfRule type="colorScale" priority="33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E9">
    <cfRule type="colorScale" priority="2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F9">
    <cfRule type="colorScale" priority="1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14A8-9296-408B-8321-612DB2257173}">
  <sheetPr codeName="Hoja3"/>
  <dimension ref="A1:M31"/>
  <sheetViews>
    <sheetView workbookViewId="0">
      <selection activeCell="G7" sqref="G7"/>
    </sheetView>
  </sheetViews>
  <sheetFormatPr baseColWidth="10" defaultRowHeight="14.5"/>
  <cols>
    <col min="2" max="2" width="10.90625" style="8"/>
    <col min="3" max="3" width="2" style="8" bestFit="1" customWidth="1"/>
    <col min="5" max="5" width="13" style="21" customWidth="1"/>
    <col min="6" max="6" width="12.7265625" style="21" customWidth="1"/>
    <col min="7" max="7" width="14.453125" style="21" customWidth="1"/>
    <col min="8" max="8" width="20.54296875" style="21" customWidth="1"/>
    <col min="9" max="9" width="30.453125" customWidth="1"/>
    <col min="13" max="13" width="9.1796875" bestFit="1" customWidth="1"/>
  </cols>
  <sheetData>
    <row r="1" spans="1:13" ht="24.5">
      <c r="F1" s="26" t="s">
        <v>207</v>
      </c>
      <c r="G1" s="27">
        <f>AVERAGEIF(VENTA_DIARIA!E:E,"&gt;0")</f>
        <v>912187.26746113994</v>
      </c>
    </row>
    <row r="2" spans="1:13" s="14" customFormat="1" ht="29">
      <c r="A2" s="14" t="s">
        <v>1</v>
      </c>
      <c r="B2" s="35" t="s">
        <v>188</v>
      </c>
      <c r="C2" s="14" t="s">
        <v>57</v>
      </c>
      <c r="D2" s="14" t="s">
        <v>58</v>
      </c>
      <c r="E2" s="14" t="s">
        <v>189</v>
      </c>
      <c r="F2" s="14" t="s">
        <v>190</v>
      </c>
      <c r="G2" s="14" t="s">
        <v>191</v>
      </c>
      <c r="H2" s="14" t="s">
        <v>192</v>
      </c>
      <c r="I2" s="34" t="s">
        <v>214</v>
      </c>
      <c r="J2" s="16" t="s">
        <v>55</v>
      </c>
      <c r="K2" s="28" t="s">
        <v>194</v>
      </c>
      <c r="M2" s="17"/>
    </row>
    <row r="3" spans="1:13">
      <c r="A3" s="14" t="str">
        <f t="shared" ref="A3:A13" si="0">+UPPER(TEXT(B3,"DDD"))</f>
        <v>SÁB</v>
      </c>
      <c r="B3" s="18">
        <v>45899</v>
      </c>
      <c r="C3" s="14">
        <f>+VLOOKUP(B3,VENTA_DIARIA!B:C,2,FALSE)</f>
        <v>0</v>
      </c>
      <c r="D3" s="14">
        <f>+VLOOKUP(B3,VENTA_DIARIA!B:D,3,FALSE)</f>
        <v>5</v>
      </c>
      <c r="E3" s="2">
        <f>+VLOOKUP(B3,'CLIMA 14 DIAS'!$A$2:$C$15,2,FALSE)</f>
        <v>2</v>
      </c>
      <c r="F3" s="2">
        <f>+VLOOKUP(B3,'CLIMA 14 DIAS'!$A$2:$C$15,3,FALSE)</f>
        <v>3</v>
      </c>
      <c r="G3" s="19">
        <f>IFERROR(
  AVERAGEIFS(VENTA_DIARIA!E:E, VENTA_DIARIA!A:A, A3, VENTA_DIARIA!D:D, D3, VENTA_DIARIA!L:L, E3+0, VENTA_DIARIA!N:N, F3+0),
  IFERROR(
    AVERAGEIFS(VENTA_DIARIA!E:E, VENTA_DIARIA!A:A, A3, VENTA_DIARIA!L:L, E3+0, VENTA_DIARIA!N:N, F3+0),
    IFERROR(
      AVERAGEIFS(VENTA_DIARIA!E:E, VENTA_DIARIA!A:A, A3, VENTA_DIARIA!L:L, E3+0),
      IFERROR(
        AVERAGEIFS(VENTA_DIARIA!E:E, VENTA_DIARIA!A:A, A3),
        AVERAGE(VENTA_DIARIA!E:E)
      )
    )
  )
)</f>
        <v>1461249.8577777776</v>
      </c>
      <c r="H3" s="7">
        <f>IFERROR(
  AVERAGEIFS(VENTA_DIARIA!I:I, VENTA_DIARIA!A:A, A3, VENTA_DIARIA!D:D, D3, VENTA_DIARIA!L:L, E3+0, VENTA_DIARIA!N:N, F3+0),
  IFERROR(
    AVERAGEIFS(VENTA_DIARIA!I:I, VENTA_DIARIA!A:A, A3, VENTA_DIARIA!L:L, E3+0, VENTA_DIARIA!N:N, F3+0),
    IFERROR(
      AVERAGEIFS(VENTA_DIARIA!I:I, VENTA_DIARIA!A:A, A3, VENTA_DIARIA!L:L, E3+0),
      IFERROR(
        AVERAGEIFS(VENTA_DIARIA!I:I, VENTA_DIARIA!A:A, A3),
        AVERAGE(VENTA_DIARIA!I:I)
      )
    )
  )
)</f>
        <v>106.11111111111111</v>
      </c>
      <c r="I3" s="15" t="str">
        <f>IF(OR(J3=0, J3="", ISBLANK(J3)), " ",
 IF(J3&lt;=-40,"▼▼ CRIT",
  IF(J3&lt;=-11,"▼ BAJO",
   IF(J3&lt;=9,"▬ OK",
    IF(J3&lt;=40,"▲ BUENO","▲▲ TOP")))))</f>
        <v>▲▲ TOP</v>
      </c>
      <c r="J3" s="17">
        <f t="shared" ref="J3:J13" si="1">+IFERROR(ROUND((G3-$G$1)/$G$1*100, 4),0)</f>
        <v>60.191899999999997</v>
      </c>
      <c r="K3" t="str">
        <f ca="1">+IFERROR(OFFSET(I3,1,0),"")</f>
        <v>▲▲ TOP</v>
      </c>
      <c r="M3" s="17"/>
    </row>
    <row r="4" spans="1:13">
      <c r="A4" s="14" t="str">
        <f t="shared" si="0"/>
        <v>DOM</v>
      </c>
      <c r="B4" s="18">
        <f>+B3+1</f>
        <v>45900</v>
      </c>
      <c r="C4" s="14">
        <f>+VLOOKUP(B4,VENTA_DIARIA!B:C,2,FALSE)</f>
        <v>0</v>
      </c>
      <c r="D4" s="14">
        <f>+VLOOKUP(B4,VENTA_DIARIA!B:D,3,FALSE)</f>
        <v>5</v>
      </c>
      <c r="E4" s="2">
        <f>+VLOOKUP(B4,'CLIMA 14 DIAS'!$A$2:$C$15,2,FALSE)</f>
        <v>1</v>
      </c>
      <c r="F4" s="2">
        <f>+VLOOKUP(B4,'CLIMA 14 DIAS'!$A$2:$C$15,3,FALSE)</f>
        <v>2</v>
      </c>
      <c r="G4" s="19">
        <f>IFERROR(
  AVERAGEIFS(VENTA_DIARIA!E:E, VENTA_DIARIA!A:A, A4, VENTA_DIARIA!D:D, D4, VENTA_DIARIA!L:L, E4+0, VENTA_DIARIA!N:N, F4+0),
  IFERROR(
    AVERAGEIFS(VENTA_DIARIA!E:E, VENTA_DIARIA!A:A, A4, VENTA_DIARIA!L:L, E4+0, VENTA_DIARIA!N:N, F4+0),
    IFERROR(
      AVERAGEIFS(VENTA_DIARIA!E:E, VENTA_DIARIA!A:A, A4, VENTA_DIARIA!L:L, E4+0),
      IFERROR(
        AVERAGEIFS(VENTA_DIARIA!E:E, VENTA_DIARIA!A:A, A4),
        AVERAGE(VENTA_DIARIA!E:E)
      )
    )
  )
)</f>
        <v>1505218.9950000001</v>
      </c>
      <c r="H4" s="7">
        <f>IFERROR(
  AVERAGEIFS(VENTA_DIARIA!I:I, VENTA_DIARIA!A:A, A4, VENTA_DIARIA!D:D, D4, VENTA_DIARIA!L:L, E4+0, VENTA_DIARIA!N:N, F4+0),
  IFERROR(
    AVERAGEIFS(VENTA_DIARIA!I:I, VENTA_DIARIA!A:A, A4, VENTA_DIARIA!L:L, E4+0, VENTA_DIARIA!N:N, F4+0),
    IFERROR(
      AVERAGEIFS(VENTA_DIARIA!I:I, VENTA_DIARIA!A:A, A4, VENTA_DIARIA!L:L, E4+0),
      IFERROR(
        AVERAGEIFS(VENTA_DIARIA!I:I, VENTA_DIARIA!A:A, A4),
        AVERAGE(VENTA_DIARIA!I:I)
      )
    )
  )
)</f>
        <v>99.125</v>
      </c>
      <c r="I4" s="15" t="str">
        <f t="shared" ref="I4:I13" si="2">IF(OR(J4=0, J4="", ISBLANK(J4)), " ",
 IF(J4&lt;=-40,"▼▼ CRIT",
  IF(J4&lt;=-11,"▼ BAJO",
   IF(J4&lt;=9,"▬ OK",
    IF(J4&lt;=40,"▲ BUENO","▲▲ TOP")))))</f>
        <v>▲▲ TOP</v>
      </c>
      <c r="J4" s="17">
        <f t="shared" si="1"/>
        <v>65.012100000000004</v>
      </c>
      <c r="K4" t="str">
        <f t="shared" ref="K4:K13" ca="1" si="3">+IFERROR(OFFSET(I4,1,0),"")</f>
        <v>▼ BAJO</v>
      </c>
      <c r="M4" s="17"/>
    </row>
    <row r="5" spans="1:13">
      <c r="A5" s="14" t="str">
        <f t="shared" si="0"/>
        <v>LUN</v>
      </c>
      <c r="B5" s="18">
        <f t="shared" ref="B5:B13" si="4">+B4+1</f>
        <v>45901</v>
      </c>
      <c r="C5" s="14">
        <f>+VLOOKUP(B5,VENTA_DIARIA!B:C,2,FALSE)</f>
        <v>0</v>
      </c>
      <c r="D5" s="14">
        <f>+VLOOKUP(B5,VENTA_DIARIA!B:D,3,FALSE)</f>
        <v>1</v>
      </c>
      <c r="E5" s="2">
        <f>+VLOOKUP(B5,'CLIMA 14 DIAS'!$A$2:$C$15,2,FALSE)</f>
        <v>1</v>
      </c>
      <c r="F5" s="2">
        <f>+VLOOKUP(B5,'CLIMA 14 DIAS'!$A$2:$C$15,3,FALSE)</f>
        <v>0</v>
      </c>
      <c r="G5" s="19">
        <f>IFERROR(
  AVERAGEIFS(VENTA_DIARIA!E:E, VENTA_DIARIA!A:A, A5, VENTA_DIARIA!D:D, D5, VENTA_DIARIA!L:L, E5+0, VENTA_DIARIA!N:N, F5+0),
  IFERROR(
    AVERAGEIFS(VENTA_DIARIA!E:E, VENTA_DIARIA!A:A, A5, VENTA_DIARIA!L:L, E5+0, VENTA_DIARIA!N:N, F5+0),
    IFERROR(
      AVERAGEIFS(VENTA_DIARIA!E:E, VENTA_DIARIA!A:A, A5, VENTA_DIARIA!L:L, E5+0),
      IFERROR(
        AVERAGEIFS(VENTA_DIARIA!E:E, VENTA_DIARIA!A:A, A5),
        AVERAGE(VENTA_DIARIA!E:E)
      )
    )
  )
)</f>
        <v>586090</v>
      </c>
      <c r="H5" s="7">
        <f>IFERROR(
  AVERAGEIFS(VENTA_DIARIA!I:I, VENTA_DIARIA!A:A, A5, VENTA_DIARIA!D:D, D5, VENTA_DIARIA!L:L, E5+0, VENTA_DIARIA!N:N, F5+0),
  IFERROR(
    AVERAGEIFS(VENTA_DIARIA!I:I, VENTA_DIARIA!A:A, A5, VENTA_DIARIA!L:L, E5+0, VENTA_DIARIA!N:N, F5+0),
    IFERROR(
      AVERAGEIFS(VENTA_DIARIA!I:I, VENTA_DIARIA!A:A, A5, VENTA_DIARIA!L:L, E5+0),
      IFERROR(
        AVERAGEIFS(VENTA_DIARIA!I:I, VENTA_DIARIA!A:A, A5),
        AVERAGE(VENTA_DIARIA!I:I)
      )
    )
  )
)</f>
        <v>44</v>
      </c>
      <c r="I5" s="15" t="str">
        <f t="shared" si="2"/>
        <v>▼ BAJO</v>
      </c>
      <c r="J5" s="17">
        <f t="shared" si="1"/>
        <v>-35.748899999999999</v>
      </c>
      <c r="K5" t="str">
        <f t="shared" ca="1" si="3"/>
        <v>▼ BAJO</v>
      </c>
      <c r="M5" s="17"/>
    </row>
    <row r="6" spans="1:13">
      <c r="A6" s="14" t="str">
        <f t="shared" si="0"/>
        <v>MAR</v>
      </c>
      <c r="B6" s="18">
        <f t="shared" si="4"/>
        <v>45902</v>
      </c>
      <c r="C6" s="14">
        <f>+VLOOKUP(B6,VENTA_DIARIA!B:C,2,FALSE)</f>
        <v>0</v>
      </c>
      <c r="D6" s="14">
        <f>+VLOOKUP(B6,VENTA_DIARIA!B:D,3,FALSE)</f>
        <v>1</v>
      </c>
      <c r="E6" s="2">
        <f>+VLOOKUP(B6,'CLIMA 14 DIAS'!$A$2:$C$15,2,FALSE)</f>
        <v>2</v>
      </c>
      <c r="F6" s="2">
        <f>+VLOOKUP(B6,'CLIMA 14 DIAS'!$A$2:$C$15,3,FALSE)</f>
        <v>0</v>
      </c>
      <c r="G6" s="19">
        <f>IFERROR(
  AVERAGEIFS(VENTA_DIARIA!E:E, VENTA_DIARIA!A:A, A6, VENTA_DIARIA!D:D, D6, VENTA_DIARIA!L:L, E6+0, VENTA_DIARIA!N:N, F6+0),
  IFERROR(
    AVERAGEIFS(VENTA_DIARIA!E:E, VENTA_DIARIA!A:A, A6, VENTA_DIARIA!L:L, E6+0, VENTA_DIARIA!N:N, F6+0),
    IFERROR(
      AVERAGEIFS(VENTA_DIARIA!E:E, VENTA_DIARIA!A:A, A6, VENTA_DIARIA!L:L, E6+0),
      IFERROR(
        AVERAGEIFS(VENTA_DIARIA!E:E, VENTA_DIARIA!A:A, A6),
        AVERAGE(VENTA_DIARIA!E:E)
      )
    )
  )
)</f>
        <v>712540</v>
      </c>
      <c r="H6" s="7">
        <f>IFERROR(
  AVERAGEIFS(VENTA_DIARIA!I:I, VENTA_DIARIA!A:A, A6, VENTA_DIARIA!D:D, D6, VENTA_DIARIA!L:L, E6+0, VENTA_DIARIA!N:N, F6+0),
  IFERROR(
    AVERAGEIFS(VENTA_DIARIA!I:I, VENTA_DIARIA!A:A, A6, VENTA_DIARIA!L:L, E6+0, VENTA_DIARIA!N:N, F6+0),
    IFERROR(
      AVERAGEIFS(VENTA_DIARIA!I:I, VENTA_DIARIA!A:A, A6, VENTA_DIARIA!L:L, E6+0),
      IFERROR(
        AVERAGEIFS(VENTA_DIARIA!I:I, VENTA_DIARIA!A:A, A6),
        AVERAGE(VENTA_DIARIA!I:I)
      )
    )
  )
)</f>
        <v>58</v>
      </c>
      <c r="I6" s="15" t="str">
        <f t="shared" si="2"/>
        <v>▼ BAJO</v>
      </c>
      <c r="J6" s="17">
        <f t="shared" si="1"/>
        <v>-21.886700000000001</v>
      </c>
      <c r="K6" t="str">
        <f t="shared" ca="1" si="3"/>
        <v>▼ BAJO</v>
      </c>
      <c r="M6" s="17"/>
    </row>
    <row r="7" spans="1:13">
      <c r="A7" s="14" t="str">
        <f t="shared" si="0"/>
        <v>MIÉ</v>
      </c>
      <c r="B7" s="18">
        <f t="shared" si="4"/>
        <v>45903</v>
      </c>
      <c r="C7" s="14">
        <f>+VLOOKUP(B7,VENTA_DIARIA!B:C,2,FALSE)</f>
        <v>0</v>
      </c>
      <c r="D7" s="14">
        <f>+VLOOKUP(B7,VENTA_DIARIA!B:D,3,FALSE)</f>
        <v>1</v>
      </c>
      <c r="E7" s="2">
        <f>+VLOOKUP(B7,'CLIMA 14 DIAS'!$A$2:$C$15,2,FALSE)</f>
        <v>1</v>
      </c>
      <c r="F7" s="2">
        <f>+VLOOKUP(B7,'CLIMA 14 DIAS'!$A$2:$C$15,3,FALSE)</f>
        <v>0</v>
      </c>
      <c r="G7" s="19">
        <f>IFERROR(
  AVERAGEIFS(VENTA_DIARIA!E:E, VENTA_DIARIA!A:A, A7, VENTA_DIARIA!D:D, D7, VENTA_DIARIA!L:L, E7+0, VENTA_DIARIA!N:N, F7+0),
  IFERROR(
    AVERAGEIFS(VENTA_DIARIA!E:E, VENTA_DIARIA!A:A, A7, VENTA_DIARIA!L:L, E7+0, VENTA_DIARIA!N:N, F7+0),
    IFERROR(
      AVERAGEIFS(VENTA_DIARIA!E:E, VENTA_DIARIA!A:A, A7, VENTA_DIARIA!L:L, E7+0),
      IFERROR(
        AVERAGEIFS(VENTA_DIARIA!E:E, VENTA_DIARIA!A:A, A7),
        AVERAGE(VENTA_DIARIA!E:E)
      )
    )
  )
)</f>
        <v>724034.5</v>
      </c>
      <c r="H7" s="7">
        <f>IFERROR(
  AVERAGEIFS(VENTA_DIARIA!I:I, VENTA_DIARIA!A:A, A7, VENTA_DIARIA!D:D, D7, VENTA_DIARIA!L:L, E7+0, VENTA_DIARIA!N:N, F7+0),
  IFERROR(
    AVERAGEIFS(VENTA_DIARIA!I:I, VENTA_DIARIA!A:A, A7, VENTA_DIARIA!L:L, E7+0, VENTA_DIARIA!N:N, F7+0),
    IFERROR(
      AVERAGEIFS(VENTA_DIARIA!I:I, VENTA_DIARIA!A:A, A7, VENTA_DIARIA!L:L, E7+0),
      IFERROR(
        AVERAGEIFS(VENTA_DIARIA!I:I, VENTA_DIARIA!A:A, A7),
        AVERAGE(VENTA_DIARIA!I:I)
      )
    )
  )
)</f>
        <v>53.5</v>
      </c>
      <c r="I7" s="15" t="str">
        <f t="shared" si="2"/>
        <v>▼ BAJO</v>
      </c>
      <c r="J7" s="17">
        <f t="shared" si="1"/>
        <v>-20.6266</v>
      </c>
      <c r="K7" t="str">
        <f t="shared" ca="1" si="3"/>
        <v>▬ OK</v>
      </c>
      <c r="M7" s="2"/>
    </row>
    <row r="8" spans="1:13">
      <c r="A8" s="14" t="str">
        <f t="shared" si="0"/>
        <v>JUE</v>
      </c>
      <c r="B8" s="18">
        <f t="shared" si="4"/>
        <v>45904</v>
      </c>
      <c r="C8" s="14">
        <f>+VLOOKUP(B8,VENTA_DIARIA!B:C,2,FALSE)</f>
        <v>0</v>
      </c>
      <c r="D8" s="14">
        <f>+VLOOKUP(B8,VENTA_DIARIA!B:D,3,FALSE)</f>
        <v>1</v>
      </c>
      <c r="E8" s="2">
        <f>+VLOOKUP(B8,'CLIMA 14 DIAS'!$A$2:$C$15,2,FALSE)</f>
        <v>1</v>
      </c>
      <c r="F8" s="2">
        <f>+VLOOKUP(B8,'CLIMA 14 DIAS'!$A$2:$C$15,3,FALSE)</f>
        <v>2</v>
      </c>
      <c r="G8" s="19">
        <f>IFERROR(
  AVERAGEIFS(VENTA_DIARIA!E:E, VENTA_DIARIA!A:A, A8, VENTA_DIARIA!D:D, D8, VENTA_DIARIA!L:L, E8+0, VENTA_DIARIA!N:N, F8+0),
  IFERROR(
    AVERAGEIFS(VENTA_DIARIA!E:E, VENTA_DIARIA!A:A, A8, VENTA_DIARIA!L:L, E8+0, VENTA_DIARIA!N:N, F8+0),
    IFERROR(
      AVERAGEIFS(VENTA_DIARIA!E:E, VENTA_DIARIA!A:A, A8, VENTA_DIARIA!L:L, E8+0),
      IFERROR(
        AVERAGEIFS(VENTA_DIARIA!E:E, VENTA_DIARIA!A:A, A8),
        AVERAGE(VENTA_DIARIA!E:E)
      )
    )
  )
)</f>
        <v>965890</v>
      </c>
      <c r="H8" s="7">
        <f>IFERROR(
  AVERAGEIFS(VENTA_DIARIA!I:I, VENTA_DIARIA!A:A, A8, VENTA_DIARIA!D:D, D8, VENTA_DIARIA!L:L, E8+0, VENTA_DIARIA!N:N, F8+0),
  IFERROR(
    AVERAGEIFS(VENTA_DIARIA!I:I, VENTA_DIARIA!A:A, A8, VENTA_DIARIA!L:L, E8+0, VENTA_DIARIA!N:N, F8+0),
    IFERROR(
      AVERAGEIFS(VENTA_DIARIA!I:I, VENTA_DIARIA!A:A, A8, VENTA_DIARIA!L:L, E8+0),
      IFERROR(
        AVERAGEIFS(VENTA_DIARIA!I:I, VENTA_DIARIA!A:A, A8),
        AVERAGE(VENTA_DIARIA!I:I)
      )
    )
  )
)</f>
        <v>60</v>
      </c>
      <c r="I8" s="15" t="str">
        <f t="shared" si="2"/>
        <v>▬ OK</v>
      </c>
      <c r="J8" s="17">
        <f t="shared" si="1"/>
        <v>5.8872</v>
      </c>
      <c r="K8" t="str">
        <f t="shared" ca="1" si="3"/>
        <v>▼ BAJO</v>
      </c>
      <c r="M8" s="2"/>
    </row>
    <row r="9" spans="1:13">
      <c r="A9" s="14" t="str">
        <f t="shared" si="0"/>
        <v>VIE</v>
      </c>
      <c r="B9" s="18">
        <f t="shared" si="4"/>
        <v>45905</v>
      </c>
      <c r="C9" s="14">
        <f>+VLOOKUP(B9,VENTA_DIARIA!B:C,2,FALSE)</f>
        <v>0</v>
      </c>
      <c r="D9" s="14">
        <f>+VLOOKUP(B9,VENTA_DIARIA!B:D,3,FALSE)</f>
        <v>1</v>
      </c>
      <c r="E9" s="2">
        <f>+VLOOKUP(B9,'CLIMA 14 DIAS'!$A$2:$C$15,2,FALSE)</f>
        <v>1</v>
      </c>
      <c r="F9" s="2">
        <f>+VLOOKUP(B9,'CLIMA 14 DIAS'!$A$2:$C$15,3,FALSE)</f>
        <v>0</v>
      </c>
      <c r="G9" s="19">
        <f>IFERROR(
  AVERAGEIFS(VENTA_DIARIA!E:E, VENTA_DIARIA!A:A, A9, VENTA_DIARIA!D:D, D9, VENTA_DIARIA!L:L, E9+0, VENTA_DIARIA!N:N, F9+0),
  IFERROR(
    AVERAGEIFS(VENTA_DIARIA!E:E, VENTA_DIARIA!A:A, A9, VENTA_DIARIA!L:L, E9+0, VENTA_DIARIA!N:N, F9+0),
    IFERROR(
      AVERAGEIFS(VENTA_DIARIA!E:E, VENTA_DIARIA!A:A, A9, VENTA_DIARIA!L:L, E9+0),
      IFERROR(
        AVERAGEIFS(VENTA_DIARIA!E:E, VENTA_DIARIA!A:A, A9),
        AVERAGE(VENTA_DIARIA!E:E)
      )
    )
  )
)</f>
        <v>665790</v>
      </c>
      <c r="H9" s="7">
        <f>IFERROR(
  AVERAGEIFS(VENTA_DIARIA!I:I, VENTA_DIARIA!A:A, A9, VENTA_DIARIA!D:D, D9, VENTA_DIARIA!L:L, E9+0, VENTA_DIARIA!N:N, F9+0),
  IFERROR(
    AVERAGEIFS(VENTA_DIARIA!I:I, VENTA_DIARIA!A:A, A9, VENTA_DIARIA!L:L, E9+0, VENTA_DIARIA!N:N, F9+0),
    IFERROR(
      AVERAGEIFS(VENTA_DIARIA!I:I, VENTA_DIARIA!A:A, A9, VENTA_DIARIA!L:L, E9+0),
      IFERROR(
        AVERAGEIFS(VENTA_DIARIA!I:I, VENTA_DIARIA!A:A, A9),
        AVERAGE(VENTA_DIARIA!I:I)
      )
    )
  )
)</f>
        <v>50</v>
      </c>
      <c r="I9" s="15" t="str">
        <f t="shared" si="2"/>
        <v>▼ BAJO</v>
      </c>
      <c r="J9" s="17">
        <f t="shared" si="1"/>
        <v>-27.011700000000001</v>
      </c>
      <c r="K9" t="str">
        <f t="shared" ca="1" si="3"/>
        <v>▲ BUENO</v>
      </c>
      <c r="M9" s="2"/>
    </row>
    <row r="10" spans="1:13">
      <c r="A10" s="14" t="str">
        <f t="shared" si="0"/>
        <v>SÁB</v>
      </c>
      <c r="B10" s="18">
        <f t="shared" si="4"/>
        <v>45906</v>
      </c>
      <c r="C10" s="14">
        <f>+VLOOKUP(B10,VENTA_DIARIA!B:C,2,FALSE)</f>
        <v>0</v>
      </c>
      <c r="D10" s="14">
        <f>+VLOOKUP(B10,VENTA_DIARIA!B:D,3,FALSE)</f>
        <v>1</v>
      </c>
      <c r="E10" s="2">
        <f>+VLOOKUP(B10,'CLIMA 14 DIAS'!$A$2:$C$15,2,FALSE)</f>
        <v>1</v>
      </c>
      <c r="F10" s="2">
        <f>+VLOOKUP(B10,'CLIMA 14 DIAS'!$A$2:$C$15,3,FALSE)</f>
        <v>0</v>
      </c>
      <c r="G10" s="19">
        <f>IFERROR(
  AVERAGEIFS(VENTA_DIARIA!E:E, VENTA_DIARIA!A:A, A10, VENTA_DIARIA!D:D, D10, VENTA_DIARIA!L:L, E10+0, VENTA_DIARIA!N:N, F10+0),
  IFERROR(
    AVERAGEIFS(VENTA_DIARIA!E:E, VENTA_DIARIA!A:A, A10, VENTA_DIARIA!L:L, E10+0, VENTA_DIARIA!N:N, F10+0),
    IFERROR(
      AVERAGEIFS(VENTA_DIARIA!E:E, VENTA_DIARIA!A:A, A10, VENTA_DIARIA!L:L, E10+0),
      IFERROR(
        AVERAGEIFS(VENTA_DIARIA!E:E, VENTA_DIARIA!A:A, A10),
        AVERAGE(VENTA_DIARIA!E:E)
      )
    )
  )
)</f>
        <v>1180060</v>
      </c>
      <c r="H10" s="7">
        <f>IFERROR(
  AVERAGEIFS(VENTA_DIARIA!I:I, VENTA_DIARIA!A:A, A10, VENTA_DIARIA!D:D, D10, VENTA_DIARIA!L:L, E10+0, VENTA_DIARIA!N:N, F10+0),
  IFERROR(
    AVERAGEIFS(VENTA_DIARIA!I:I, VENTA_DIARIA!A:A, A10, VENTA_DIARIA!L:L, E10+0, VENTA_DIARIA!N:N, F10+0),
    IFERROR(
      AVERAGEIFS(VENTA_DIARIA!I:I, VENTA_DIARIA!A:A, A10, VENTA_DIARIA!L:L, E10+0),
      IFERROR(
        AVERAGEIFS(VENTA_DIARIA!I:I, VENTA_DIARIA!A:A, A10),
        AVERAGE(VENTA_DIARIA!I:I)
      )
    )
  )
)</f>
        <v>95</v>
      </c>
      <c r="I10" s="15" t="str">
        <f t="shared" si="2"/>
        <v>▲ BUENO</v>
      </c>
      <c r="J10" s="17">
        <f t="shared" si="1"/>
        <v>29.366</v>
      </c>
      <c r="K10" t="str">
        <f t="shared" ca="1" si="3"/>
        <v>▲▲ TOP</v>
      </c>
      <c r="M10" s="2"/>
    </row>
    <row r="11" spans="1:13">
      <c r="A11" s="14" t="str">
        <f t="shared" si="0"/>
        <v>DOM</v>
      </c>
      <c r="B11" s="18">
        <f t="shared" si="4"/>
        <v>45907</v>
      </c>
      <c r="C11" s="14">
        <f>+VLOOKUP(B11,VENTA_DIARIA!B:C,2,FALSE)</f>
        <v>0</v>
      </c>
      <c r="D11" s="14">
        <f>+VLOOKUP(B11,VENTA_DIARIA!B:D,3,FALSE)</f>
        <v>1</v>
      </c>
      <c r="E11" s="2">
        <f>+VLOOKUP(B11,'CLIMA 14 DIAS'!$A$2:$C$15,2,FALSE)</f>
        <v>1</v>
      </c>
      <c r="F11" s="2">
        <f>+VLOOKUP(B11,'CLIMA 14 DIAS'!$A$2:$C$15,3,FALSE)</f>
        <v>0</v>
      </c>
      <c r="G11" s="19">
        <f>IFERROR(
  AVERAGEIFS(VENTA_DIARIA!E:E, VENTA_DIARIA!A:A, A11, VENTA_DIARIA!D:D, D11, VENTA_DIARIA!L:L, E11+0, VENTA_DIARIA!N:N, F11+0),
  IFERROR(
    AVERAGEIFS(VENTA_DIARIA!E:E, VENTA_DIARIA!A:A, A11, VENTA_DIARIA!L:L, E11+0, VENTA_DIARIA!N:N, F11+0),
    IFERROR(
      AVERAGEIFS(VENTA_DIARIA!E:E, VENTA_DIARIA!A:A, A11, VENTA_DIARIA!L:L, E11+0),
      IFERROR(
        AVERAGEIFS(VENTA_DIARIA!E:E, VENTA_DIARIA!A:A, A11),
        AVERAGE(VENTA_DIARIA!E:E)
      )
    )
  )
)</f>
        <v>1549321</v>
      </c>
      <c r="H11" s="7">
        <f>IFERROR(
  AVERAGEIFS(VENTA_DIARIA!I:I, VENTA_DIARIA!A:A, A11, VENTA_DIARIA!D:D, D11, VENTA_DIARIA!L:L, E11+0, VENTA_DIARIA!N:N, F11+0),
  IFERROR(
    AVERAGEIFS(VENTA_DIARIA!I:I, VENTA_DIARIA!A:A, A11, VENTA_DIARIA!L:L, E11+0, VENTA_DIARIA!N:N, F11+0),
    IFERROR(
      AVERAGEIFS(VENTA_DIARIA!I:I, VENTA_DIARIA!A:A, A11, VENTA_DIARIA!L:L, E11+0),
      IFERROR(
        AVERAGEIFS(VENTA_DIARIA!I:I, VENTA_DIARIA!A:A, A11),
        AVERAGE(VENTA_DIARIA!I:I)
      )
    )
  )
)</f>
        <v>92</v>
      </c>
      <c r="I11" s="15" t="str">
        <f t="shared" si="2"/>
        <v>▲▲ TOP</v>
      </c>
      <c r="J11" s="17">
        <f t="shared" si="1"/>
        <v>69.846800000000002</v>
      </c>
      <c r="K11" t="str">
        <f t="shared" ca="1" si="3"/>
        <v>▼▼ CRIT</v>
      </c>
      <c r="M11" s="2"/>
    </row>
    <row r="12" spans="1:13">
      <c r="A12" s="14" t="str">
        <f t="shared" si="0"/>
        <v>LUN</v>
      </c>
      <c r="B12" s="18">
        <f t="shared" si="4"/>
        <v>45908</v>
      </c>
      <c r="C12" s="14">
        <f>+VLOOKUP(B12,VENTA_DIARIA!B:C,2,FALSE)</f>
        <v>0</v>
      </c>
      <c r="D12" s="14">
        <f>+VLOOKUP(B12,VENTA_DIARIA!B:D,3,FALSE)</f>
        <v>2</v>
      </c>
      <c r="E12" s="2">
        <f>+VLOOKUP(B12,'CLIMA 14 DIAS'!$A$2:$C$15,2,FALSE)</f>
        <v>2</v>
      </c>
      <c r="F12" s="2">
        <f>+VLOOKUP(B12,'CLIMA 14 DIAS'!$A$2:$C$15,3,FALSE)</f>
        <v>0</v>
      </c>
      <c r="G12" s="19">
        <f>IFERROR(
  AVERAGEIFS(VENTA_DIARIA!E:E, VENTA_DIARIA!A:A, A12, VENTA_DIARIA!D:D, D12, VENTA_DIARIA!L:L, E12+0, VENTA_DIARIA!N:N, F12+0),
  IFERROR(
    AVERAGEIFS(VENTA_DIARIA!E:E, VENTA_DIARIA!A:A, A12, VENTA_DIARIA!L:L, E12+0, VENTA_DIARIA!N:N, F12+0),
    IFERROR(
      AVERAGEIFS(VENTA_DIARIA!E:E, VENTA_DIARIA!A:A, A12, VENTA_DIARIA!L:L, E12+0),
      IFERROR(
        AVERAGEIFS(VENTA_DIARIA!E:E, VENTA_DIARIA!A:A, A12),
        AVERAGE(VENTA_DIARIA!E:E)
      )
    )
  )
)</f>
        <v>500670</v>
      </c>
      <c r="H12" s="7">
        <f>IFERROR(
  AVERAGEIFS(VENTA_DIARIA!I:I, VENTA_DIARIA!A:A, A12, VENTA_DIARIA!D:D, D12, VENTA_DIARIA!L:L, E12+0, VENTA_DIARIA!N:N, F12+0),
  IFERROR(
    AVERAGEIFS(VENTA_DIARIA!I:I, VENTA_DIARIA!A:A, A12, VENTA_DIARIA!L:L, E12+0, VENTA_DIARIA!N:N, F12+0),
    IFERROR(
      AVERAGEIFS(VENTA_DIARIA!I:I, VENTA_DIARIA!A:A, A12, VENTA_DIARIA!L:L, E12+0),
      IFERROR(
        AVERAGEIFS(VENTA_DIARIA!I:I, VENTA_DIARIA!A:A, A12),
        AVERAGE(VENTA_DIARIA!I:I)
      )
    )
  )
)</f>
        <v>46</v>
      </c>
      <c r="I12" s="15" t="str">
        <f t="shared" si="2"/>
        <v>▼▼ CRIT</v>
      </c>
      <c r="J12" s="17">
        <f t="shared" si="1"/>
        <v>-45.113199999999999</v>
      </c>
      <c r="K12" t="str">
        <f t="shared" ca="1" si="3"/>
        <v>▼ BAJO</v>
      </c>
      <c r="M12" s="2"/>
    </row>
    <row r="13" spans="1:13">
      <c r="A13" s="14" t="str">
        <f t="shared" si="0"/>
        <v>MAR</v>
      </c>
      <c r="B13" s="18">
        <f t="shared" si="4"/>
        <v>45909</v>
      </c>
      <c r="C13" s="14">
        <f>+VLOOKUP(B13,VENTA_DIARIA!B:C,2,FALSE)</f>
        <v>0</v>
      </c>
      <c r="D13" s="14">
        <f>+VLOOKUP(B13,VENTA_DIARIA!B:D,3,FALSE)</f>
        <v>2</v>
      </c>
      <c r="E13" s="2">
        <f>+VLOOKUP(B13,'CLIMA 14 DIAS'!$A$2:$C$15,2,FALSE)</f>
        <v>2</v>
      </c>
      <c r="F13" s="2">
        <f>+VLOOKUP(B13,'CLIMA 14 DIAS'!$A$2:$C$15,3,FALSE)</f>
        <v>0</v>
      </c>
      <c r="G13" s="19">
        <f>IFERROR(
  AVERAGEIFS(VENTA_DIARIA!E:E, VENTA_DIARIA!A:A, A13, VENTA_DIARIA!D:D, D13, VENTA_DIARIA!L:L, E13+0, VENTA_DIARIA!N:N, F13+0),
  IFERROR(
    AVERAGEIFS(VENTA_DIARIA!E:E, VENTA_DIARIA!A:A, A13, VENTA_DIARIA!L:L, E13+0, VENTA_DIARIA!N:N, F13+0),
    IFERROR(
      AVERAGEIFS(VENTA_DIARIA!E:E, VENTA_DIARIA!A:A, A13, VENTA_DIARIA!L:L, E13+0),
      IFERROR(
        AVERAGEIFS(VENTA_DIARIA!E:E, VENTA_DIARIA!A:A, A13),
        AVERAGE(VENTA_DIARIA!E:E)
      )
    )
  )
)</f>
        <v>624388.33333333337</v>
      </c>
      <c r="H13" s="7">
        <f>IFERROR(
  AVERAGEIFS(VENTA_DIARIA!I:I, VENTA_DIARIA!A:A, A13, VENTA_DIARIA!D:D, D13, VENTA_DIARIA!L:L, E13+0, VENTA_DIARIA!N:N, F13+0),
  IFERROR(
    AVERAGEIFS(VENTA_DIARIA!I:I, VENTA_DIARIA!A:A, A13, VENTA_DIARIA!L:L, E13+0, VENTA_DIARIA!N:N, F13+0),
    IFERROR(
      AVERAGEIFS(VENTA_DIARIA!I:I, VENTA_DIARIA!A:A, A13, VENTA_DIARIA!L:L, E13+0),
      IFERROR(
        AVERAGEIFS(VENTA_DIARIA!I:I, VENTA_DIARIA!A:A, A13),
        AVERAGE(VENTA_DIARIA!I:I)
      )
    )
  )
)</f>
        <v>48.666666666666664</v>
      </c>
      <c r="I13" s="15" t="str">
        <f t="shared" si="2"/>
        <v>▼ BAJO</v>
      </c>
      <c r="J13" s="17">
        <f t="shared" si="1"/>
        <v>-31.5504</v>
      </c>
      <c r="K13" t="str">
        <f t="shared" ca="1" si="3"/>
        <v>▼▼ CRIT</v>
      </c>
      <c r="M13" s="2"/>
    </row>
    <row r="14" spans="1:13">
      <c r="A14" s="14" t="str">
        <f t="shared" ref="A14:A16" si="5">+UPPER(TEXT(B14,"DDD"))</f>
        <v>MIÉ</v>
      </c>
      <c r="B14" s="18">
        <f t="shared" ref="B14:B16" si="6">+B13+1</f>
        <v>45910</v>
      </c>
      <c r="C14" s="14">
        <f>+VLOOKUP(B14,VENTA_DIARIA!B:C,2,FALSE)</f>
        <v>0</v>
      </c>
      <c r="D14" s="14">
        <f>+VLOOKUP(B14,VENTA_DIARIA!B:D,3,FALSE)</f>
        <v>2</v>
      </c>
      <c r="E14" s="2">
        <f>+VLOOKUP(B14,'CLIMA 14 DIAS'!$A$2:$C$15,2,FALSE)</f>
        <v>2</v>
      </c>
      <c r="F14" s="2">
        <f>+VLOOKUP(B14,'CLIMA 14 DIAS'!$A$2:$C$15,3,FALSE)</f>
        <v>0</v>
      </c>
      <c r="G14" s="19">
        <f>IFERROR(
  AVERAGEIFS(VENTA_DIARIA!E:E, VENTA_DIARIA!A:A, A14, VENTA_DIARIA!D:D, D14, VENTA_DIARIA!L:L, E14+0, VENTA_DIARIA!N:N, F14+0),
  IFERROR(
    AVERAGEIFS(VENTA_DIARIA!E:E, VENTA_DIARIA!A:A, A14, VENTA_DIARIA!L:L, E14+0, VENTA_DIARIA!N:N, F14+0),
    IFERROR(
      AVERAGEIFS(VENTA_DIARIA!E:E, VENTA_DIARIA!A:A, A14, VENTA_DIARIA!L:L, E14+0),
      IFERROR(
        AVERAGEIFS(VENTA_DIARIA!E:E, VENTA_DIARIA!A:A, A14),
        AVERAGE(VENTA_DIARIA!E:E)
      )
    )
  )
)</f>
        <v>400140</v>
      </c>
      <c r="H14" s="7">
        <f>IFERROR(
  AVERAGEIFS(VENTA_DIARIA!I:I, VENTA_DIARIA!A:A, A14, VENTA_DIARIA!D:D, D14, VENTA_DIARIA!L:L, E14+0, VENTA_DIARIA!N:N, F14+0),
  IFERROR(
    AVERAGEIFS(VENTA_DIARIA!I:I, VENTA_DIARIA!A:A, A14, VENTA_DIARIA!L:L, E14+0, VENTA_DIARIA!N:N, F14+0),
    IFERROR(
      AVERAGEIFS(VENTA_DIARIA!I:I, VENTA_DIARIA!A:A, A14, VENTA_DIARIA!L:L, E14+0),
      IFERROR(
        AVERAGEIFS(VENTA_DIARIA!I:I, VENTA_DIARIA!A:A, A14),
        AVERAGE(VENTA_DIARIA!I:I)
      )
    )
  )
)</f>
        <v>39</v>
      </c>
      <c r="I14" s="15" t="str">
        <f t="shared" ref="I14:I16" si="7">IF(OR(J14=0, J14="", ISBLANK(J14)), " ",
 IF(J14&lt;=-40,"▼▼ CRIT",
  IF(J14&lt;=-11,"▼ BAJO",
   IF(J14&lt;=9,"▬ OK",
    IF(J14&lt;=40,"▲ BUENO","▲▲ TOP")))))</f>
        <v>▼▼ CRIT</v>
      </c>
      <c r="J14" s="17">
        <f t="shared" ref="J14:J16" si="8">+IFERROR(ROUND((G14-$G$1)/$G$1*100, 4),0)</f>
        <v>-56.134</v>
      </c>
      <c r="K14" t="str">
        <f t="shared" ref="K14:K16" ca="1" si="9">+IFERROR(OFFSET(I14,1,0),"")</f>
        <v>▼ BAJO</v>
      </c>
      <c r="M14" s="2"/>
    </row>
    <row r="15" spans="1:13">
      <c r="A15" s="14" t="str">
        <f t="shared" si="5"/>
        <v>JUE</v>
      </c>
      <c r="B15" s="18">
        <f t="shared" si="6"/>
        <v>45911</v>
      </c>
      <c r="C15" s="14">
        <f>+VLOOKUP(B15,VENTA_DIARIA!B:C,2,FALSE)</f>
        <v>0</v>
      </c>
      <c r="D15" s="14">
        <f>+VLOOKUP(B15,VENTA_DIARIA!B:D,3,FALSE)</f>
        <v>2</v>
      </c>
      <c r="E15" s="2">
        <f>+VLOOKUP(B15,'CLIMA 14 DIAS'!$A$2:$C$15,2,FALSE)</f>
        <v>3</v>
      </c>
      <c r="F15" s="2">
        <f>+VLOOKUP(B15,'CLIMA 14 DIAS'!$A$2:$C$15,3,FALSE)</f>
        <v>4</v>
      </c>
      <c r="G15" s="19">
        <f>IFERROR(
  AVERAGEIFS(VENTA_DIARIA!E:E, VENTA_DIARIA!A:A, A15, VENTA_DIARIA!D:D, D15, VENTA_DIARIA!L:L, E15+0, VENTA_DIARIA!N:N, F15+0),
  IFERROR(
    AVERAGEIFS(VENTA_DIARIA!E:E, VENTA_DIARIA!A:A, A15, VENTA_DIARIA!L:L, E15+0, VENTA_DIARIA!N:N, F15+0),
    IFERROR(
      AVERAGEIFS(VENTA_DIARIA!E:E, VENTA_DIARIA!A:A, A15, VENTA_DIARIA!L:L, E15+0),
      IFERROR(
        AVERAGEIFS(VENTA_DIARIA!E:E, VENTA_DIARIA!A:A, A15),
        AVERAGE(VENTA_DIARIA!E:E)
      )
    )
  )
)</f>
        <v>701770.90249999997</v>
      </c>
      <c r="H15" s="7">
        <f>IFERROR(
  AVERAGEIFS(VENTA_DIARIA!I:I, VENTA_DIARIA!A:A, A15, VENTA_DIARIA!D:D, D15, VENTA_DIARIA!L:L, E15+0, VENTA_DIARIA!N:N, F15+0),
  IFERROR(
    AVERAGEIFS(VENTA_DIARIA!I:I, VENTA_DIARIA!A:A, A15, VENTA_DIARIA!L:L, E15+0, VENTA_DIARIA!N:N, F15+0),
    IFERROR(
      AVERAGEIFS(VENTA_DIARIA!I:I, VENTA_DIARIA!A:A, A15, VENTA_DIARIA!L:L, E15+0),
      IFERROR(
        AVERAGEIFS(VENTA_DIARIA!I:I, VENTA_DIARIA!A:A, A15),
        AVERAGE(VENTA_DIARIA!I:I)
      )
    )
  )
)</f>
        <v>59.375</v>
      </c>
      <c r="I15" s="15" t="str">
        <f t="shared" si="7"/>
        <v>▼ BAJO</v>
      </c>
      <c r="J15" s="17">
        <f t="shared" si="8"/>
        <v>-23.0672</v>
      </c>
      <c r="K15" t="str">
        <f t="shared" ca="1" si="9"/>
        <v>▲ BUENO</v>
      </c>
      <c r="M15" s="2"/>
    </row>
    <row r="16" spans="1:13">
      <c r="A16" s="14" t="str">
        <f t="shared" si="5"/>
        <v>VIE</v>
      </c>
      <c r="B16" s="18">
        <f t="shared" si="6"/>
        <v>45912</v>
      </c>
      <c r="C16" s="14">
        <f>+VLOOKUP(B16,VENTA_DIARIA!B:C,2,FALSE)</f>
        <v>0</v>
      </c>
      <c r="D16" s="14">
        <f>+VLOOKUP(B16,VENTA_DIARIA!B:D,3,FALSE)</f>
        <v>2</v>
      </c>
      <c r="E16" s="2">
        <f>+VLOOKUP(B16,'CLIMA 14 DIAS'!$A$2:$C$15,2,FALSE)</f>
        <v>2</v>
      </c>
      <c r="F16" s="2">
        <f>+VLOOKUP(B16,'CLIMA 14 DIAS'!$A$2:$C$15,3,FALSE)</f>
        <v>0</v>
      </c>
      <c r="G16" s="19">
        <f>IFERROR(
  AVERAGEIFS(VENTA_DIARIA!E:E, VENTA_DIARIA!A:A, A16, VENTA_DIARIA!D:D, D16, VENTA_DIARIA!L:L, E16+0, VENTA_DIARIA!N:N, F16+0),
  IFERROR(
    AVERAGEIFS(VENTA_DIARIA!E:E, VENTA_DIARIA!A:A, A16, VENTA_DIARIA!L:L, E16+0, VENTA_DIARIA!N:N, F16+0),
    IFERROR(
      AVERAGEIFS(VENTA_DIARIA!E:E, VENTA_DIARIA!A:A, A16, VENTA_DIARIA!L:L, E16+0),
      IFERROR(
        AVERAGEIFS(VENTA_DIARIA!E:E, VENTA_DIARIA!A:A, A16),
        AVERAGE(VENTA_DIARIA!E:E)
      )
    )
  )
)</f>
        <v>1001651.605</v>
      </c>
      <c r="H16" s="7">
        <f>IFERROR(
  AVERAGEIFS(VENTA_DIARIA!I:I, VENTA_DIARIA!A:A, A16, VENTA_DIARIA!D:D, D16, VENTA_DIARIA!L:L, E16+0, VENTA_DIARIA!N:N, F16+0),
  IFERROR(
    AVERAGEIFS(VENTA_DIARIA!I:I, VENTA_DIARIA!A:A, A16, VENTA_DIARIA!L:L, E16+0, VENTA_DIARIA!N:N, F16+0),
    IFERROR(
      AVERAGEIFS(VENTA_DIARIA!I:I, VENTA_DIARIA!A:A, A16, VENTA_DIARIA!L:L, E16+0),
      IFERROR(
        AVERAGEIFS(VENTA_DIARIA!I:I, VENTA_DIARIA!A:A, A16),
        AVERAGE(VENTA_DIARIA!I:I)
      )
    )
  )
)</f>
        <v>73.833333333333329</v>
      </c>
      <c r="I16" s="15" t="str">
        <f t="shared" si="7"/>
        <v>▲ BUENO</v>
      </c>
      <c r="J16" s="17">
        <f t="shared" si="8"/>
        <v>9.8077000000000005</v>
      </c>
      <c r="K16">
        <f t="shared" ca="1" si="9"/>
        <v>0</v>
      </c>
      <c r="M16" s="2"/>
    </row>
    <row r="17" spans="2:13">
      <c r="B17" s="20"/>
      <c r="C17" s="20"/>
      <c r="E17" s="17"/>
      <c r="F17" s="17"/>
      <c r="H17" s="17"/>
      <c r="I17" s="17"/>
      <c r="J17" s="2"/>
      <c r="M17" s="2"/>
    </row>
    <row r="18" spans="2:13">
      <c r="B18" s="20"/>
      <c r="C18" s="20"/>
      <c r="E18" s="17"/>
      <c r="F18" s="17"/>
      <c r="H18" s="17"/>
      <c r="I18" s="17"/>
      <c r="J18" s="2"/>
      <c r="M18" s="2"/>
    </row>
    <row r="19" spans="2:13">
      <c r="B19" s="20"/>
      <c r="C19" s="20"/>
      <c r="E19" s="17"/>
      <c r="F19" s="17"/>
      <c r="H19" s="17"/>
      <c r="I19" s="2"/>
      <c r="J19" s="2"/>
      <c r="M19" s="2"/>
    </row>
    <row r="20" spans="2:13">
      <c r="B20" s="20"/>
      <c r="C20" s="20"/>
      <c r="E20" s="17"/>
      <c r="F20" s="17"/>
      <c r="H20" s="17"/>
      <c r="I20" s="2"/>
      <c r="J20" s="2"/>
      <c r="M20" s="2"/>
    </row>
    <row r="21" spans="2:13">
      <c r="B21" s="20"/>
      <c r="C21" s="20"/>
      <c r="E21" s="17"/>
      <c r="F21" s="17"/>
      <c r="G21" s="17"/>
      <c r="H21" s="17"/>
      <c r="I21" s="2"/>
      <c r="J21" s="2"/>
      <c r="M21" s="2"/>
    </row>
    <row r="22" spans="2:13">
      <c r="B22" s="20"/>
      <c r="C22" s="20"/>
      <c r="E22" s="17"/>
      <c r="F22" s="17"/>
      <c r="G22" s="17"/>
      <c r="H22" s="17"/>
      <c r="I22" s="2"/>
      <c r="J22" s="2"/>
      <c r="M22" s="2"/>
    </row>
    <row r="23" spans="2:13">
      <c r="B23" s="20"/>
      <c r="C23" s="20"/>
      <c r="E23" s="17"/>
      <c r="F23" s="17"/>
      <c r="G23" s="17"/>
      <c r="H23" s="17"/>
      <c r="I23" s="2"/>
      <c r="J23" s="2"/>
      <c r="M23" s="2"/>
    </row>
    <row r="24" spans="2:13">
      <c r="B24" s="20"/>
      <c r="C24" s="20"/>
      <c r="E24" s="17"/>
      <c r="F24" s="17"/>
      <c r="G24" s="17"/>
      <c r="H24" s="17"/>
      <c r="I24" s="2"/>
      <c r="J24" s="2"/>
      <c r="M24" s="2"/>
    </row>
    <row r="25" spans="2:13">
      <c r="B25" s="20"/>
      <c r="C25" s="20"/>
      <c r="E25" s="17"/>
      <c r="F25" s="17"/>
      <c r="G25" s="17"/>
      <c r="H25" s="17"/>
      <c r="I25" s="2"/>
      <c r="J25" s="2"/>
      <c r="M25" s="2"/>
    </row>
    <row r="26" spans="2:13">
      <c r="B26" s="20"/>
      <c r="C26" s="20"/>
      <c r="E26" s="17"/>
      <c r="F26" s="17"/>
      <c r="G26" s="17"/>
      <c r="H26" s="17"/>
      <c r="I26" s="2"/>
      <c r="J26" s="2"/>
      <c r="M26" s="2"/>
    </row>
    <row r="27" spans="2:13">
      <c r="B27" s="20"/>
      <c r="C27" s="20"/>
      <c r="E27" s="17"/>
      <c r="F27" s="17"/>
      <c r="G27" s="17"/>
      <c r="H27" s="17"/>
      <c r="I27" s="2"/>
      <c r="J27" s="2"/>
      <c r="M27" s="2"/>
    </row>
    <row r="28" spans="2:13">
      <c r="B28" s="20"/>
      <c r="C28" s="20"/>
      <c r="E28" s="17"/>
      <c r="F28" s="17"/>
      <c r="G28" s="17"/>
      <c r="H28" s="17"/>
      <c r="I28" s="2"/>
      <c r="J28" s="2"/>
      <c r="M28" s="2"/>
    </row>
    <row r="29" spans="2:13">
      <c r="B29" s="20"/>
      <c r="C29" s="20"/>
      <c r="E29" s="17"/>
      <c r="F29" s="17"/>
      <c r="G29" s="17"/>
      <c r="H29" s="17"/>
      <c r="I29" s="2"/>
      <c r="J29" s="2"/>
      <c r="M29" s="2"/>
    </row>
    <row r="30" spans="2:13">
      <c r="B30" s="20"/>
      <c r="C30" s="20"/>
      <c r="E30" s="17"/>
      <c r="F30" s="17"/>
      <c r="G30" s="17"/>
      <c r="H30" s="17"/>
      <c r="I30" s="2"/>
      <c r="J30" s="2"/>
      <c r="M30" s="2"/>
    </row>
    <row r="31" spans="2:13">
      <c r="B31" s="20"/>
      <c r="C31" s="20"/>
      <c r="E31" s="17"/>
      <c r="F31" s="17"/>
      <c r="G31" s="17"/>
      <c r="H31" s="17"/>
      <c r="I31" s="2"/>
      <c r="J31" s="2"/>
      <c r="M31" s="2"/>
    </row>
  </sheetData>
  <phoneticPr fontId="3" type="noConversion"/>
  <conditionalFormatting sqref="I3:I16">
    <cfRule type="expression" dxfId="11" priority="1">
      <formula>I3="▲▲ TOP"</formula>
    </cfRule>
    <cfRule type="expression" dxfId="10" priority="2">
      <formula>I3="▲ BUENO"</formula>
    </cfRule>
    <cfRule type="expression" dxfId="9" priority="3">
      <formula>I3="▬ OK"</formula>
    </cfRule>
    <cfRule type="expression" dxfId="8" priority="4">
      <formula>I3="▼ BAJO"</formula>
    </cfRule>
    <cfRule type="expression" dxfId="7" priority="5">
      <formula>I3="▼▼ CRIT"</formula>
    </cfRule>
    <cfRule type="expression" dxfId="6" priority="6">
      <formula>#REF!&gt;40</formula>
    </cfRule>
    <cfRule type="expression" dxfId="5" priority="7">
      <formula>AND(#REF!&gt;=10,#REF!&lt;=40)</formula>
    </cfRule>
    <cfRule type="expression" dxfId="4" priority="8">
      <formula>AND(#REF!&gt;-11,#REF!&lt;=9)</formula>
    </cfRule>
    <cfRule type="expression" dxfId="3" priority="9">
      <formula>AND(#REF!&gt;-40,#REF!&lt;=-11)</formula>
    </cfRule>
    <cfRule type="expression" dxfId="2" priority="10">
      <formula>#REF!&lt;=-40</formula>
    </cfRule>
    <cfRule type="colorScale" priority="1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32C6-01C3-49D7-93A7-F416E92DEBFD}">
  <dimension ref="A1:C15"/>
  <sheetViews>
    <sheetView workbookViewId="0">
      <selection activeCell="A2" sqref="A2:A15"/>
    </sheetView>
  </sheetViews>
  <sheetFormatPr baseColWidth="10" defaultRowHeight="14.5"/>
  <sheetData>
    <row r="1" spans="1:3">
      <c r="A1" s="36" t="s">
        <v>188</v>
      </c>
      <c r="B1" s="36" t="s">
        <v>189</v>
      </c>
      <c r="C1" s="36" t="s">
        <v>190</v>
      </c>
    </row>
    <row r="2" spans="1:3">
      <c r="A2" s="18">
        <v>45899</v>
      </c>
      <c r="B2" s="5">
        <v>2</v>
      </c>
      <c r="C2" s="5">
        <v>3</v>
      </c>
    </row>
    <row r="3" spans="1:3">
      <c r="A3" s="18">
        <f>+A2+1</f>
        <v>45900</v>
      </c>
      <c r="B3" s="5">
        <v>1</v>
      </c>
      <c r="C3" s="5">
        <v>2</v>
      </c>
    </row>
    <row r="4" spans="1:3">
      <c r="A4" s="18">
        <f t="shared" ref="A4:A15" si="0">+A3+1</f>
        <v>45901</v>
      </c>
      <c r="B4" s="5">
        <v>1</v>
      </c>
      <c r="C4" s="5">
        <v>0</v>
      </c>
    </row>
    <row r="5" spans="1:3">
      <c r="A5" s="18">
        <f t="shared" si="0"/>
        <v>45902</v>
      </c>
      <c r="B5" s="5">
        <v>2</v>
      </c>
      <c r="C5" s="5">
        <v>0</v>
      </c>
    </row>
    <row r="6" spans="1:3">
      <c r="A6" s="18">
        <f t="shared" si="0"/>
        <v>45903</v>
      </c>
      <c r="B6" s="5">
        <v>1</v>
      </c>
      <c r="C6" s="5">
        <v>0</v>
      </c>
    </row>
    <row r="7" spans="1:3">
      <c r="A7" s="18">
        <f t="shared" si="0"/>
        <v>45904</v>
      </c>
      <c r="B7" s="5">
        <v>1</v>
      </c>
      <c r="C7" s="5">
        <v>2</v>
      </c>
    </row>
    <row r="8" spans="1:3">
      <c r="A8" s="18">
        <f t="shared" si="0"/>
        <v>45905</v>
      </c>
      <c r="B8" s="5">
        <v>1</v>
      </c>
      <c r="C8" s="5">
        <v>0</v>
      </c>
    </row>
    <row r="9" spans="1:3">
      <c r="A9" s="18">
        <f t="shared" si="0"/>
        <v>45906</v>
      </c>
      <c r="B9" s="5">
        <v>1</v>
      </c>
      <c r="C9" s="5">
        <v>0</v>
      </c>
    </row>
    <row r="10" spans="1:3">
      <c r="A10" s="18">
        <f t="shared" si="0"/>
        <v>45907</v>
      </c>
      <c r="B10" s="5">
        <v>1</v>
      </c>
      <c r="C10" s="5">
        <v>0</v>
      </c>
    </row>
    <row r="11" spans="1:3">
      <c r="A11" s="18">
        <f t="shared" si="0"/>
        <v>45908</v>
      </c>
      <c r="B11" s="5">
        <v>2</v>
      </c>
      <c r="C11" s="5">
        <v>0</v>
      </c>
    </row>
    <row r="12" spans="1:3">
      <c r="A12" s="18">
        <f t="shared" si="0"/>
        <v>45909</v>
      </c>
      <c r="B12" s="5">
        <v>2</v>
      </c>
      <c r="C12" s="5">
        <v>0</v>
      </c>
    </row>
    <row r="13" spans="1:3">
      <c r="A13" s="18">
        <f t="shared" si="0"/>
        <v>45910</v>
      </c>
      <c r="B13" s="5">
        <v>2</v>
      </c>
      <c r="C13" s="5">
        <v>0</v>
      </c>
    </row>
    <row r="14" spans="1:3">
      <c r="A14" s="18">
        <f t="shared" si="0"/>
        <v>45911</v>
      </c>
      <c r="B14" s="5">
        <v>3</v>
      </c>
      <c r="C14" s="5">
        <v>4</v>
      </c>
    </row>
    <row r="15" spans="1:3">
      <c r="A15" s="18">
        <f t="shared" si="0"/>
        <v>45912</v>
      </c>
      <c r="B15" s="5">
        <v>2</v>
      </c>
      <c r="C1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83F-330F-4393-BA72-FEA752416103}">
  <dimension ref="A1:P225"/>
  <sheetViews>
    <sheetView topLeftCell="A204" zoomScaleNormal="100" workbookViewId="0">
      <selection activeCell="E212" sqref="E212"/>
    </sheetView>
  </sheetViews>
  <sheetFormatPr baseColWidth="10" defaultRowHeight="14.5"/>
  <cols>
    <col min="1" max="1" width="6" bestFit="1" customWidth="1"/>
    <col min="2" max="2" width="9.08984375" bestFit="1" customWidth="1"/>
    <col min="3" max="3" width="4.08984375" bestFit="1" customWidth="1"/>
    <col min="4" max="4" width="11.6328125" bestFit="1" customWidth="1"/>
    <col min="5" max="5" width="10.81640625" bestFit="1" customWidth="1"/>
    <col min="6" max="6" width="20.7265625" bestFit="1" customWidth="1"/>
    <col min="7" max="7" width="16.26953125" bestFit="1" customWidth="1"/>
    <col min="8" max="8" width="10.1796875" bestFit="1" customWidth="1"/>
    <col min="9" max="9" width="6" bestFit="1" customWidth="1"/>
    <col min="10" max="10" width="11.81640625" bestFit="1" customWidth="1"/>
    <col min="11" max="11" width="10.1796875" bestFit="1" customWidth="1"/>
    <col min="12" max="12" width="15.26953125" bestFit="1" customWidth="1"/>
    <col min="13" max="13" width="12.36328125" bestFit="1" customWidth="1"/>
    <col min="14" max="14" width="9.08984375" bestFit="1" customWidth="1"/>
    <col min="15" max="15" width="23.7265625" bestFit="1" customWidth="1"/>
    <col min="16" max="16" width="17.36328125" bestFit="1" customWidth="1"/>
  </cols>
  <sheetData>
    <row r="1" spans="1:16">
      <c r="A1" t="s">
        <v>1</v>
      </c>
      <c r="B1" s="33" t="s">
        <v>0</v>
      </c>
      <c r="C1" t="s">
        <v>57</v>
      </c>
      <c r="D1" t="s">
        <v>58</v>
      </c>
      <c r="E1" t="s">
        <v>56</v>
      </c>
      <c r="F1" t="s">
        <v>59</v>
      </c>
      <c r="G1" t="s">
        <v>55</v>
      </c>
      <c r="H1" s="33" t="s">
        <v>215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204</v>
      </c>
    </row>
    <row r="2" spans="1:16">
      <c r="A2" t="s">
        <v>67</v>
      </c>
      <c r="B2" s="1">
        <v>45689</v>
      </c>
      <c r="C2">
        <v>0</v>
      </c>
      <c r="D2">
        <v>1</v>
      </c>
      <c r="E2">
        <v>772465</v>
      </c>
      <c r="F2">
        <v>912187.26746113994</v>
      </c>
      <c r="G2">
        <v>-15</v>
      </c>
      <c r="H2" t="s">
        <v>68</v>
      </c>
      <c r="I2">
        <v>69</v>
      </c>
      <c r="J2">
        <v>11195.144927536232</v>
      </c>
      <c r="K2">
        <v>26</v>
      </c>
      <c r="L2">
        <v>3</v>
      </c>
      <c r="M2">
        <v>2.6</v>
      </c>
      <c r="N2">
        <v>2</v>
      </c>
      <c r="P2" t="str">
        <f ca="1">IFERROR(OFFSET(VENTA_DIARIA[[#This Row],[Columna1]],1,0),"")</f>
        <v>▬ OK</v>
      </c>
    </row>
    <row r="3" spans="1:16">
      <c r="A3" t="s">
        <v>69</v>
      </c>
      <c r="B3" s="1">
        <v>45690</v>
      </c>
      <c r="C3">
        <v>0</v>
      </c>
      <c r="D3">
        <v>1</v>
      </c>
      <c r="E3">
        <v>851575</v>
      </c>
      <c r="F3">
        <v>912187.26746113994</v>
      </c>
      <c r="G3">
        <v>-7</v>
      </c>
      <c r="H3" t="s">
        <v>70</v>
      </c>
      <c r="I3">
        <v>71</v>
      </c>
      <c r="J3">
        <v>11994.014084507042</v>
      </c>
      <c r="K3">
        <v>25</v>
      </c>
      <c r="L3">
        <v>3</v>
      </c>
      <c r="M3">
        <v>7.5</v>
      </c>
      <c r="N3">
        <v>2</v>
      </c>
      <c r="P3" t="str">
        <f ca="1">IFERROR(OFFSET(VENTA_DIARIA[[#This Row],[Columna1]],1,0),"")</f>
        <v>▼▼ CRIT</v>
      </c>
    </row>
    <row r="4" spans="1:16">
      <c r="A4" t="s">
        <v>71</v>
      </c>
      <c r="B4" s="1">
        <v>45691</v>
      </c>
      <c r="C4">
        <v>0</v>
      </c>
      <c r="D4">
        <v>1</v>
      </c>
      <c r="E4">
        <v>480525</v>
      </c>
      <c r="F4">
        <v>912187.26746113994</v>
      </c>
      <c r="G4">
        <v>-47</v>
      </c>
      <c r="H4" t="s">
        <v>72</v>
      </c>
      <c r="I4">
        <v>45</v>
      </c>
      <c r="J4">
        <v>10678.333333333334</v>
      </c>
      <c r="K4">
        <v>24</v>
      </c>
      <c r="L4">
        <v>3</v>
      </c>
      <c r="M4">
        <v>2.5</v>
      </c>
      <c r="N4">
        <v>2</v>
      </c>
      <c r="P4" t="str">
        <f ca="1">IFERROR(OFFSET(VENTA_DIARIA[[#This Row],[Columna1]],1,0),"")</f>
        <v>▼ BAJO</v>
      </c>
    </row>
    <row r="5" spans="1:16">
      <c r="A5" t="s">
        <v>73</v>
      </c>
      <c r="B5" s="1">
        <v>45692</v>
      </c>
      <c r="C5">
        <v>0</v>
      </c>
      <c r="D5">
        <v>1</v>
      </c>
      <c r="E5">
        <v>746656.90999999992</v>
      </c>
      <c r="F5">
        <v>912187.26746113994</v>
      </c>
      <c r="G5">
        <v>-18</v>
      </c>
      <c r="H5" t="s">
        <v>68</v>
      </c>
      <c r="I5">
        <v>68</v>
      </c>
      <c r="J5">
        <v>10980.248676470586</v>
      </c>
      <c r="K5">
        <v>24</v>
      </c>
      <c r="L5">
        <v>3</v>
      </c>
      <c r="M5">
        <v>2.2999999999999998</v>
      </c>
      <c r="N5">
        <v>2</v>
      </c>
      <c r="P5" t="str">
        <f ca="1">IFERROR(OFFSET(VENTA_DIARIA[[#This Row],[Columna1]],1,0),"")</f>
        <v>▼ BAJO</v>
      </c>
    </row>
    <row r="6" spans="1:16">
      <c r="A6" t="s">
        <v>74</v>
      </c>
      <c r="B6" s="1">
        <v>45693</v>
      </c>
      <c r="C6">
        <v>0</v>
      </c>
      <c r="D6">
        <v>1</v>
      </c>
      <c r="E6">
        <v>572365</v>
      </c>
      <c r="F6">
        <v>912187.26746113994</v>
      </c>
      <c r="G6">
        <v>-37</v>
      </c>
      <c r="H6" t="s">
        <v>68</v>
      </c>
      <c r="I6">
        <v>47</v>
      </c>
      <c r="J6">
        <v>12177.978723404256</v>
      </c>
      <c r="K6">
        <v>23</v>
      </c>
      <c r="L6">
        <v>3</v>
      </c>
      <c r="M6">
        <v>1.3</v>
      </c>
      <c r="N6">
        <v>1</v>
      </c>
      <c r="P6" t="str">
        <f ca="1">IFERROR(OFFSET(VENTA_DIARIA[[#This Row],[Columna1]],1,0),"")</f>
        <v>▼▼ CRIT</v>
      </c>
    </row>
    <row r="7" spans="1:16">
      <c r="A7" t="s">
        <v>75</v>
      </c>
      <c r="B7" s="1">
        <v>45694</v>
      </c>
      <c r="C7">
        <v>0</v>
      </c>
      <c r="D7">
        <v>1</v>
      </c>
      <c r="E7">
        <v>541495</v>
      </c>
      <c r="F7">
        <v>912187.26746113994</v>
      </c>
      <c r="G7">
        <v>-41</v>
      </c>
      <c r="H7" t="s">
        <v>72</v>
      </c>
      <c r="I7">
        <v>43</v>
      </c>
      <c r="J7">
        <v>12592.906976744185</v>
      </c>
      <c r="K7">
        <v>22</v>
      </c>
      <c r="L7">
        <v>3</v>
      </c>
      <c r="M7">
        <v>1.1000000000000001</v>
      </c>
      <c r="N7">
        <v>1</v>
      </c>
      <c r="P7" t="str">
        <f ca="1">IFERROR(OFFSET(VENTA_DIARIA[[#This Row],[Columna1]],1,0),"")</f>
        <v>▼▼ CRIT</v>
      </c>
    </row>
    <row r="8" spans="1:16">
      <c r="A8" t="s">
        <v>76</v>
      </c>
      <c r="B8" s="1">
        <v>45695</v>
      </c>
      <c r="C8">
        <v>0</v>
      </c>
      <c r="D8">
        <v>1</v>
      </c>
      <c r="E8">
        <v>360600</v>
      </c>
      <c r="F8">
        <v>912187.26746113994</v>
      </c>
      <c r="G8">
        <v>-60</v>
      </c>
      <c r="H8" t="s">
        <v>72</v>
      </c>
      <c r="I8">
        <v>42</v>
      </c>
      <c r="J8">
        <v>8585.7142857142862</v>
      </c>
      <c r="K8">
        <v>24</v>
      </c>
      <c r="L8">
        <v>3</v>
      </c>
      <c r="M8">
        <v>0.8</v>
      </c>
      <c r="N8">
        <v>1</v>
      </c>
      <c r="P8" t="str">
        <f ca="1">IFERROR(OFFSET(VENTA_DIARIA[[#This Row],[Columna1]],1,0),"")</f>
        <v>▼ BAJO</v>
      </c>
    </row>
    <row r="9" spans="1:16">
      <c r="A9" t="s">
        <v>67</v>
      </c>
      <c r="B9" s="1">
        <v>45696</v>
      </c>
      <c r="C9">
        <v>0</v>
      </c>
      <c r="D9">
        <v>2</v>
      </c>
      <c r="E9">
        <v>609622</v>
      </c>
      <c r="F9">
        <v>912187.26746113994</v>
      </c>
      <c r="G9">
        <v>-33</v>
      </c>
      <c r="H9" t="s">
        <v>68</v>
      </c>
      <c r="I9">
        <v>74</v>
      </c>
      <c r="J9">
        <v>8238.135135135135</v>
      </c>
      <c r="K9">
        <v>27</v>
      </c>
      <c r="L9">
        <v>3</v>
      </c>
      <c r="M9">
        <v>14.1</v>
      </c>
      <c r="N9">
        <v>3</v>
      </c>
      <c r="P9" t="str">
        <f ca="1">IFERROR(OFFSET(VENTA_DIARIA[[#This Row],[Columna1]],1,0),"")</f>
        <v>▲ BUENO</v>
      </c>
    </row>
    <row r="10" spans="1:16">
      <c r="A10" t="s">
        <v>69</v>
      </c>
      <c r="B10" s="1">
        <v>45697</v>
      </c>
      <c r="C10">
        <v>0</v>
      </c>
      <c r="D10">
        <v>2</v>
      </c>
      <c r="E10">
        <v>1146170</v>
      </c>
      <c r="F10">
        <v>912187.26746113994</v>
      </c>
      <c r="G10">
        <v>26</v>
      </c>
      <c r="H10" t="s">
        <v>77</v>
      </c>
      <c r="I10">
        <v>102</v>
      </c>
      <c r="J10">
        <v>11236.960784313726</v>
      </c>
      <c r="K10">
        <v>29</v>
      </c>
      <c r="L10">
        <v>4</v>
      </c>
      <c r="M10">
        <v>1.3</v>
      </c>
      <c r="N10">
        <v>1</v>
      </c>
      <c r="P10" t="str">
        <f ca="1">IFERROR(OFFSET(VENTA_DIARIA[[#This Row],[Columna1]],1,0),"")</f>
        <v>▼ BAJO</v>
      </c>
    </row>
    <row r="11" spans="1:16">
      <c r="A11" t="s">
        <v>71</v>
      </c>
      <c r="B11" s="1">
        <v>45698</v>
      </c>
      <c r="C11">
        <v>0</v>
      </c>
      <c r="D11">
        <v>2</v>
      </c>
      <c r="E11">
        <v>603010</v>
      </c>
      <c r="F11">
        <v>912187.26746113994</v>
      </c>
      <c r="G11">
        <v>-34</v>
      </c>
      <c r="H11" t="s">
        <v>68</v>
      </c>
      <c r="I11">
        <v>53</v>
      </c>
      <c r="J11">
        <v>11377.547169811322</v>
      </c>
      <c r="K11">
        <v>33</v>
      </c>
      <c r="L11">
        <v>4</v>
      </c>
      <c r="M11">
        <v>2.9</v>
      </c>
      <c r="N11">
        <v>2</v>
      </c>
      <c r="P11" t="str">
        <f ca="1">IFERROR(OFFSET(VENTA_DIARIA[[#This Row],[Columna1]],1,0),"")</f>
        <v>▬ OK</v>
      </c>
    </row>
    <row r="12" spans="1:16">
      <c r="A12" t="s">
        <v>73</v>
      </c>
      <c r="B12" s="1">
        <v>45699</v>
      </c>
      <c r="C12">
        <v>0</v>
      </c>
      <c r="D12">
        <v>2</v>
      </c>
      <c r="E12">
        <v>844060</v>
      </c>
      <c r="F12">
        <v>912187.26746113994</v>
      </c>
      <c r="G12">
        <v>-7</v>
      </c>
      <c r="H12" t="s">
        <v>70</v>
      </c>
      <c r="I12">
        <v>74</v>
      </c>
      <c r="J12">
        <v>11406.216216216217</v>
      </c>
      <c r="K12">
        <v>28</v>
      </c>
      <c r="L12">
        <v>4</v>
      </c>
      <c r="M12">
        <v>8.5</v>
      </c>
      <c r="N12">
        <v>2</v>
      </c>
      <c r="P12" t="str">
        <f ca="1">IFERROR(OFFSET(VENTA_DIARIA[[#This Row],[Columna1]],1,0),"")</f>
        <v>▬ OK</v>
      </c>
    </row>
    <row r="13" spans="1:16">
      <c r="A13" t="s">
        <v>74</v>
      </c>
      <c r="B13" s="1">
        <v>45700</v>
      </c>
      <c r="C13">
        <v>0</v>
      </c>
      <c r="D13">
        <v>2</v>
      </c>
      <c r="E13">
        <v>864675</v>
      </c>
      <c r="F13">
        <v>912187.26746113994</v>
      </c>
      <c r="G13">
        <v>-5</v>
      </c>
      <c r="H13" t="s">
        <v>70</v>
      </c>
      <c r="I13">
        <v>78</v>
      </c>
      <c r="J13">
        <v>11085.576923076924</v>
      </c>
      <c r="K13">
        <v>26</v>
      </c>
      <c r="L13">
        <v>3</v>
      </c>
      <c r="M13">
        <v>1.5</v>
      </c>
      <c r="N13">
        <v>1</v>
      </c>
      <c r="P13" t="str">
        <f ca="1">IFERROR(OFFSET(VENTA_DIARIA[[#This Row],[Columna1]],1,0),"")</f>
        <v>▼ BAJO</v>
      </c>
    </row>
    <row r="14" spans="1:16">
      <c r="A14" t="s">
        <v>75</v>
      </c>
      <c r="B14" s="1">
        <v>45701</v>
      </c>
      <c r="C14">
        <v>0</v>
      </c>
      <c r="D14">
        <v>2</v>
      </c>
      <c r="E14">
        <v>795065</v>
      </c>
      <c r="F14">
        <v>912187.26746113994</v>
      </c>
      <c r="G14">
        <v>-13</v>
      </c>
      <c r="H14" t="s">
        <v>68</v>
      </c>
      <c r="I14">
        <v>63</v>
      </c>
      <c r="J14">
        <v>12620.079365079366</v>
      </c>
      <c r="K14">
        <v>25</v>
      </c>
      <c r="L14">
        <v>3</v>
      </c>
      <c r="M14">
        <v>3.4</v>
      </c>
      <c r="N14">
        <v>2</v>
      </c>
      <c r="P14" t="str">
        <f ca="1">IFERROR(OFFSET(VENTA_DIARIA[[#This Row],[Columna1]],1,0),"")</f>
        <v>▲▲ TOP</v>
      </c>
    </row>
    <row r="15" spans="1:16">
      <c r="A15" t="s">
        <v>76</v>
      </c>
      <c r="B15" s="1">
        <v>45702</v>
      </c>
      <c r="C15">
        <v>1</v>
      </c>
      <c r="D15">
        <v>2</v>
      </c>
      <c r="E15">
        <v>1347211</v>
      </c>
      <c r="F15">
        <v>912187.26746113994</v>
      </c>
      <c r="G15">
        <v>48</v>
      </c>
      <c r="H15" t="s">
        <v>78</v>
      </c>
      <c r="I15">
        <v>92</v>
      </c>
      <c r="J15">
        <v>14643.597826086956</v>
      </c>
      <c r="K15">
        <v>24</v>
      </c>
      <c r="L15">
        <v>3</v>
      </c>
      <c r="M15">
        <v>2.6</v>
      </c>
      <c r="N15">
        <v>2</v>
      </c>
      <c r="P15" t="str">
        <f ca="1">IFERROR(OFFSET(VENTA_DIARIA[[#This Row],[Columna1]],1,0),"")</f>
        <v>▲▲ TOP</v>
      </c>
    </row>
    <row r="16" spans="1:16">
      <c r="A16" t="s">
        <v>67</v>
      </c>
      <c r="B16" s="1">
        <v>45703</v>
      </c>
      <c r="C16">
        <v>0</v>
      </c>
      <c r="D16">
        <v>3</v>
      </c>
      <c r="E16">
        <v>1370445</v>
      </c>
      <c r="F16">
        <v>912187.26746113994</v>
      </c>
      <c r="G16">
        <v>50</v>
      </c>
      <c r="H16" t="s">
        <v>78</v>
      </c>
      <c r="I16">
        <v>111</v>
      </c>
      <c r="J16">
        <v>12346.351351351352</v>
      </c>
      <c r="K16">
        <v>23</v>
      </c>
      <c r="L16">
        <v>3</v>
      </c>
      <c r="M16">
        <v>16.100000000000001</v>
      </c>
      <c r="N16">
        <v>3</v>
      </c>
      <c r="P16" t="str">
        <f ca="1">IFERROR(OFFSET(VENTA_DIARIA[[#This Row],[Columna1]],1,0),"")</f>
        <v>▲▲ TOP</v>
      </c>
    </row>
    <row r="17" spans="1:16">
      <c r="A17" t="s">
        <v>69</v>
      </c>
      <c r="B17" s="1">
        <v>45704</v>
      </c>
      <c r="C17">
        <v>0</v>
      </c>
      <c r="D17">
        <v>3</v>
      </c>
      <c r="E17">
        <v>1501255</v>
      </c>
      <c r="F17">
        <v>912187.26746113994</v>
      </c>
      <c r="G17">
        <v>65</v>
      </c>
      <c r="H17" t="s">
        <v>78</v>
      </c>
      <c r="I17">
        <v>118</v>
      </c>
      <c r="J17">
        <v>12722.5</v>
      </c>
      <c r="K17">
        <v>22</v>
      </c>
      <c r="L17">
        <v>3</v>
      </c>
      <c r="M17">
        <v>0.7</v>
      </c>
      <c r="N17">
        <v>1</v>
      </c>
      <c r="P17" t="str">
        <f ca="1">IFERROR(OFFSET(VENTA_DIARIA[[#This Row],[Columna1]],1,0),"")</f>
        <v>▬ OK</v>
      </c>
    </row>
    <row r="18" spans="1:16">
      <c r="A18" t="s">
        <v>71</v>
      </c>
      <c r="B18" s="1">
        <v>45705</v>
      </c>
      <c r="C18">
        <v>0</v>
      </c>
      <c r="D18">
        <v>3</v>
      </c>
      <c r="E18">
        <v>987373</v>
      </c>
      <c r="F18">
        <v>912187.26746113994</v>
      </c>
      <c r="G18">
        <v>8</v>
      </c>
      <c r="H18" t="s">
        <v>70</v>
      </c>
      <c r="I18">
        <v>74</v>
      </c>
      <c r="J18">
        <v>13342.878378378378</v>
      </c>
      <c r="K18">
        <v>24</v>
      </c>
      <c r="L18">
        <v>3</v>
      </c>
      <c r="M18">
        <v>1</v>
      </c>
      <c r="N18">
        <v>1</v>
      </c>
      <c r="P18" t="str">
        <f ca="1">IFERROR(OFFSET(VENTA_DIARIA[[#This Row],[Columna1]],1,0),"")</f>
        <v>▼ BAJO</v>
      </c>
    </row>
    <row r="19" spans="1:16">
      <c r="A19" t="s">
        <v>73</v>
      </c>
      <c r="B19" s="1">
        <v>45706</v>
      </c>
      <c r="C19">
        <v>0</v>
      </c>
      <c r="D19">
        <v>3</v>
      </c>
      <c r="E19">
        <v>590515</v>
      </c>
      <c r="F19">
        <v>912187.26746113994</v>
      </c>
      <c r="G19">
        <v>-35</v>
      </c>
      <c r="H19" t="s">
        <v>68</v>
      </c>
      <c r="I19">
        <v>59</v>
      </c>
      <c r="J19">
        <v>10008.728813559323</v>
      </c>
      <c r="K19">
        <v>25</v>
      </c>
      <c r="L19">
        <v>3</v>
      </c>
      <c r="M19">
        <v>0.7</v>
      </c>
      <c r="N19">
        <v>1</v>
      </c>
      <c r="P19" t="str">
        <f ca="1">IFERROR(OFFSET(VENTA_DIARIA[[#This Row],[Columna1]],1,0),"")</f>
        <v>▼ BAJO</v>
      </c>
    </row>
    <row r="20" spans="1:16">
      <c r="A20" t="s">
        <v>74</v>
      </c>
      <c r="B20" s="1">
        <v>45707</v>
      </c>
      <c r="C20">
        <v>0</v>
      </c>
      <c r="D20">
        <v>3</v>
      </c>
      <c r="E20">
        <v>675887.49</v>
      </c>
      <c r="F20">
        <v>912187.26746113994</v>
      </c>
      <c r="G20">
        <v>-26</v>
      </c>
      <c r="H20" t="s">
        <v>68</v>
      </c>
      <c r="I20">
        <v>66</v>
      </c>
      <c r="J20">
        <v>10240.719545454545</v>
      </c>
      <c r="K20">
        <v>26</v>
      </c>
      <c r="L20">
        <v>3</v>
      </c>
      <c r="M20">
        <v>2.2999999999999998</v>
      </c>
      <c r="N20">
        <v>2</v>
      </c>
      <c r="P20" t="str">
        <f ca="1">IFERROR(OFFSET(VENTA_DIARIA[[#This Row],[Columna1]],1,0),"")</f>
        <v>▼ BAJO</v>
      </c>
    </row>
    <row r="21" spans="1:16">
      <c r="A21" t="s">
        <v>75</v>
      </c>
      <c r="B21" s="1">
        <v>45708</v>
      </c>
      <c r="C21">
        <v>0</v>
      </c>
      <c r="D21">
        <v>3</v>
      </c>
      <c r="E21">
        <v>690076</v>
      </c>
      <c r="F21">
        <v>912187.26746113994</v>
      </c>
      <c r="G21">
        <v>-24</v>
      </c>
      <c r="H21" t="s">
        <v>68</v>
      </c>
      <c r="I21">
        <v>59</v>
      </c>
      <c r="J21">
        <v>11696.203389830509</v>
      </c>
      <c r="K21">
        <v>27</v>
      </c>
      <c r="L21">
        <v>3</v>
      </c>
      <c r="M21">
        <v>1.1000000000000001</v>
      </c>
      <c r="N21">
        <v>1</v>
      </c>
      <c r="P21" t="str">
        <f ca="1">IFERROR(OFFSET(VENTA_DIARIA[[#This Row],[Columna1]],1,0),"")</f>
        <v>▼ BAJO</v>
      </c>
    </row>
    <row r="22" spans="1:16">
      <c r="A22" t="s">
        <v>76</v>
      </c>
      <c r="B22" s="1">
        <v>45709</v>
      </c>
      <c r="C22">
        <v>0</v>
      </c>
      <c r="D22">
        <v>3</v>
      </c>
      <c r="E22">
        <v>696214</v>
      </c>
      <c r="F22">
        <v>912187.26746113994</v>
      </c>
      <c r="G22">
        <v>-24</v>
      </c>
      <c r="H22" t="s">
        <v>68</v>
      </c>
      <c r="I22">
        <v>59</v>
      </c>
      <c r="J22">
        <v>11800.237288135593</v>
      </c>
      <c r="K22">
        <v>26</v>
      </c>
      <c r="L22">
        <v>3</v>
      </c>
      <c r="M22">
        <v>1.3</v>
      </c>
      <c r="N22">
        <v>1</v>
      </c>
      <c r="P22" t="str">
        <f ca="1">IFERROR(OFFSET(VENTA_DIARIA[[#This Row],[Columna1]],1,0),"")</f>
        <v>▼ BAJO</v>
      </c>
    </row>
    <row r="23" spans="1:16">
      <c r="A23" t="s">
        <v>67</v>
      </c>
      <c r="B23" s="1">
        <v>45710</v>
      </c>
      <c r="C23">
        <v>0</v>
      </c>
      <c r="D23">
        <v>4</v>
      </c>
      <c r="E23">
        <v>722706.7</v>
      </c>
      <c r="F23">
        <v>912187.26746113994</v>
      </c>
      <c r="G23">
        <v>-21</v>
      </c>
      <c r="H23" t="s">
        <v>68</v>
      </c>
      <c r="I23">
        <v>60</v>
      </c>
      <c r="J23">
        <v>12045.111666666666</v>
      </c>
      <c r="K23">
        <v>25</v>
      </c>
      <c r="L23">
        <v>3</v>
      </c>
      <c r="M23">
        <v>6.5</v>
      </c>
      <c r="N23">
        <v>2</v>
      </c>
      <c r="P23" t="str">
        <f ca="1">IFERROR(OFFSET(VENTA_DIARIA[[#This Row],[Columna1]],1,0),"")</f>
        <v>▬ OK</v>
      </c>
    </row>
    <row r="24" spans="1:16">
      <c r="A24" t="s">
        <v>69</v>
      </c>
      <c r="B24" s="1">
        <v>45711</v>
      </c>
      <c r="C24">
        <v>0</v>
      </c>
      <c r="D24">
        <v>4</v>
      </c>
      <c r="E24">
        <v>878314.8</v>
      </c>
      <c r="F24">
        <v>912187.26746113994</v>
      </c>
      <c r="G24">
        <v>-4</v>
      </c>
      <c r="H24" t="s">
        <v>70</v>
      </c>
      <c r="I24">
        <v>76</v>
      </c>
      <c r="J24">
        <v>11556.773684210528</v>
      </c>
      <c r="K24">
        <v>24</v>
      </c>
      <c r="L24">
        <v>3</v>
      </c>
      <c r="M24">
        <v>8</v>
      </c>
      <c r="N24">
        <v>2</v>
      </c>
      <c r="P24" t="str">
        <f ca="1">IFERROR(OFFSET(VENTA_DIARIA[[#This Row],[Columna1]],1,0),"")</f>
        <v>▼ BAJO</v>
      </c>
    </row>
    <row r="25" spans="1:16">
      <c r="A25" t="s">
        <v>71</v>
      </c>
      <c r="B25" s="1">
        <v>45712</v>
      </c>
      <c r="C25">
        <v>0</v>
      </c>
      <c r="D25">
        <v>4</v>
      </c>
      <c r="E25">
        <v>801200</v>
      </c>
      <c r="F25">
        <v>912187.26746113994</v>
      </c>
      <c r="G25">
        <v>-12</v>
      </c>
      <c r="H25" t="s">
        <v>68</v>
      </c>
      <c r="I25">
        <v>75</v>
      </c>
      <c r="J25">
        <v>10682.666666666666</v>
      </c>
      <c r="K25">
        <v>25</v>
      </c>
      <c r="L25">
        <v>3</v>
      </c>
      <c r="M25">
        <v>1.6</v>
      </c>
      <c r="N25">
        <v>1</v>
      </c>
      <c r="P25" t="str">
        <f ca="1">IFERROR(OFFSET(VENTA_DIARIA[[#This Row],[Columna1]],1,0),"")</f>
        <v>▼ BAJO</v>
      </c>
    </row>
    <row r="26" spans="1:16">
      <c r="A26" t="s">
        <v>73</v>
      </c>
      <c r="B26" s="1">
        <v>45713</v>
      </c>
      <c r="C26">
        <v>0</v>
      </c>
      <c r="D26">
        <v>4</v>
      </c>
      <c r="E26">
        <v>698438</v>
      </c>
      <c r="F26">
        <v>912187.26746113994</v>
      </c>
      <c r="G26">
        <v>-23</v>
      </c>
      <c r="H26" t="s">
        <v>68</v>
      </c>
      <c r="I26">
        <v>62</v>
      </c>
      <c r="J26">
        <v>11265.129032258064</v>
      </c>
      <c r="K26">
        <v>28</v>
      </c>
      <c r="L26">
        <v>4</v>
      </c>
      <c r="M26">
        <v>0.4</v>
      </c>
      <c r="N26">
        <v>1</v>
      </c>
      <c r="P26" t="str">
        <f ca="1">IFERROR(OFFSET(VENTA_DIARIA[[#This Row],[Columna1]],1,0),"")</f>
        <v>▬ OK</v>
      </c>
    </row>
    <row r="27" spans="1:16">
      <c r="A27" t="s">
        <v>74</v>
      </c>
      <c r="B27" s="1">
        <v>45714</v>
      </c>
      <c r="C27">
        <v>0</v>
      </c>
      <c r="D27">
        <v>4</v>
      </c>
      <c r="E27">
        <v>903010</v>
      </c>
      <c r="F27">
        <v>912187.26746113994</v>
      </c>
      <c r="G27">
        <v>-1</v>
      </c>
      <c r="H27" t="s">
        <v>70</v>
      </c>
      <c r="I27">
        <v>71</v>
      </c>
      <c r="J27">
        <v>12718.450704225352</v>
      </c>
      <c r="K27">
        <v>26</v>
      </c>
      <c r="L27">
        <v>3</v>
      </c>
      <c r="M27">
        <v>5.4</v>
      </c>
      <c r="N27">
        <v>2</v>
      </c>
      <c r="P27" t="str">
        <f ca="1">IFERROR(OFFSET(VENTA_DIARIA[[#This Row],[Columna1]],1,0),"")</f>
        <v>▼ BAJO</v>
      </c>
    </row>
    <row r="28" spans="1:16">
      <c r="A28" t="s">
        <v>75</v>
      </c>
      <c r="B28" s="1">
        <v>45715</v>
      </c>
      <c r="C28">
        <v>0</v>
      </c>
      <c r="D28">
        <v>4</v>
      </c>
      <c r="E28">
        <v>724145</v>
      </c>
      <c r="F28">
        <v>912187.26746113994</v>
      </c>
      <c r="G28">
        <v>-21</v>
      </c>
      <c r="H28" t="s">
        <v>68</v>
      </c>
      <c r="I28">
        <v>55</v>
      </c>
      <c r="J28">
        <v>13166.272727272728</v>
      </c>
      <c r="K28">
        <v>24</v>
      </c>
      <c r="L28">
        <v>3</v>
      </c>
      <c r="M28">
        <v>2.5</v>
      </c>
      <c r="N28">
        <v>2</v>
      </c>
      <c r="P28" t="str">
        <f ca="1">IFERROR(OFFSET(VENTA_DIARIA[[#This Row],[Columna1]],1,0),"")</f>
        <v>▼ BAJO</v>
      </c>
    </row>
    <row r="29" spans="1:16">
      <c r="A29" t="s">
        <v>76</v>
      </c>
      <c r="B29" s="1">
        <v>45716</v>
      </c>
      <c r="C29">
        <v>0</v>
      </c>
      <c r="D29">
        <v>4</v>
      </c>
      <c r="E29">
        <v>716344.4</v>
      </c>
      <c r="F29">
        <v>912187.26746113994</v>
      </c>
      <c r="G29">
        <v>-21</v>
      </c>
      <c r="H29" t="s">
        <v>68</v>
      </c>
      <c r="I29">
        <v>57</v>
      </c>
      <c r="J29">
        <v>12567.445614035089</v>
      </c>
      <c r="K29">
        <v>23</v>
      </c>
      <c r="L29">
        <v>3</v>
      </c>
      <c r="M29">
        <v>4.8</v>
      </c>
      <c r="N29">
        <v>2</v>
      </c>
      <c r="P29" t="str">
        <f ca="1">IFERROR(OFFSET(VENTA_DIARIA[[#This Row],[Columna1]],1,0),"")</f>
        <v>▲ BUENO</v>
      </c>
    </row>
    <row r="30" spans="1:16">
      <c r="A30" t="s">
        <v>67</v>
      </c>
      <c r="B30" s="1">
        <v>45717</v>
      </c>
      <c r="C30">
        <v>0</v>
      </c>
      <c r="D30">
        <v>1</v>
      </c>
      <c r="E30">
        <v>1221532</v>
      </c>
      <c r="F30">
        <v>930671.05042424239</v>
      </c>
      <c r="G30">
        <v>31</v>
      </c>
      <c r="H30" t="s">
        <v>77</v>
      </c>
      <c r="I30">
        <v>85</v>
      </c>
      <c r="J30">
        <v>14370.964705882352</v>
      </c>
      <c r="K30">
        <v>22</v>
      </c>
      <c r="L30">
        <v>3</v>
      </c>
      <c r="M30">
        <v>10.5</v>
      </c>
      <c r="N30">
        <v>3</v>
      </c>
      <c r="P30" t="str">
        <f ca="1">IFERROR(OFFSET(VENTA_DIARIA[[#This Row],[Columna1]],1,0),"")</f>
        <v>▲▲ TOP</v>
      </c>
    </row>
    <row r="31" spans="1:16">
      <c r="A31" t="s">
        <v>69</v>
      </c>
      <c r="B31" s="1">
        <v>45718</v>
      </c>
      <c r="C31">
        <v>0</v>
      </c>
      <c r="D31">
        <v>1</v>
      </c>
      <c r="E31">
        <v>1715685</v>
      </c>
      <c r="F31">
        <v>930671.05042424239</v>
      </c>
      <c r="G31">
        <v>84</v>
      </c>
      <c r="H31" t="s">
        <v>78</v>
      </c>
      <c r="I31">
        <v>112</v>
      </c>
      <c r="J31">
        <v>15318.616071428571</v>
      </c>
      <c r="K31">
        <v>23</v>
      </c>
      <c r="L31">
        <v>3</v>
      </c>
      <c r="M31">
        <v>5.7</v>
      </c>
      <c r="N31">
        <v>2</v>
      </c>
      <c r="P31" t="str">
        <f ca="1">IFERROR(OFFSET(VENTA_DIARIA[[#This Row],[Columna1]],1,0),"")</f>
        <v>▲▲ TOP</v>
      </c>
    </row>
    <row r="32" spans="1:16">
      <c r="A32" t="s">
        <v>71</v>
      </c>
      <c r="B32" s="1">
        <v>45719</v>
      </c>
      <c r="C32">
        <v>1</v>
      </c>
      <c r="D32">
        <v>1</v>
      </c>
      <c r="E32">
        <v>1693947.6</v>
      </c>
      <c r="F32">
        <v>930671.05042424239</v>
      </c>
      <c r="G32">
        <v>82</v>
      </c>
      <c r="H32" t="s">
        <v>78</v>
      </c>
      <c r="I32">
        <v>115</v>
      </c>
      <c r="J32">
        <v>14729.979130434784</v>
      </c>
      <c r="K32">
        <v>24</v>
      </c>
      <c r="L32">
        <v>3</v>
      </c>
      <c r="M32">
        <v>5</v>
      </c>
      <c r="N32">
        <v>2</v>
      </c>
      <c r="P32" t="str">
        <f ca="1">IFERROR(OFFSET(VENTA_DIARIA[[#This Row],[Columna1]],1,0),"")</f>
        <v>▬ OK</v>
      </c>
    </row>
    <row r="33" spans="1:16">
      <c r="A33" t="s">
        <v>73</v>
      </c>
      <c r="B33" s="1">
        <v>45720</v>
      </c>
      <c r="C33">
        <v>1</v>
      </c>
      <c r="D33">
        <v>1</v>
      </c>
      <c r="E33">
        <v>1005995.28</v>
      </c>
      <c r="F33">
        <v>930671.05042424239</v>
      </c>
      <c r="G33">
        <v>8</v>
      </c>
      <c r="H33" t="s">
        <v>70</v>
      </c>
      <c r="I33">
        <v>85</v>
      </c>
      <c r="J33">
        <v>11835.238588235294</v>
      </c>
      <c r="K33">
        <v>24</v>
      </c>
      <c r="L33">
        <v>3</v>
      </c>
      <c r="M33">
        <v>5</v>
      </c>
      <c r="N33">
        <v>2</v>
      </c>
      <c r="P33" t="str">
        <f ca="1">IFERROR(OFFSET(VENTA_DIARIA[[#This Row],[Columna1]],1,0),"")</f>
        <v>▼ BAJO</v>
      </c>
    </row>
    <row r="34" spans="1:16">
      <c r="A34" t="s">
        <v>74</v>
      </c>
      <c r="B34" s="1">
        <v>45721</v>
      </c>
      <c r="C34">
        <v>0</v>
      </c>
      <c r="D34">
        <v>1</v>
      </c>
      <c r="E34">
        <v>735790</v>
      </c>
      <c r="F34">
        <v>930671.05042424239</v>
      </c>
      <c r="G34">
        <v>-21</v>
      </c>
      <c r="H34" t="s">
        <v>68</v>
      </c>
      <c r="I34">
        <v>60</v>
      </c>
      <c r="J34">
        <v>12263.166666666666</v>
      </c>
      <c r="K34">
        <v>23</v>
      </c>
      <c r="L34">
        <v>3</v>
      </c>
      <c r="M34">
        <v>6.1</v>
      </c>
      <c r="N34">
        <v>2</v>
      </c>
      <c r="P34" t="str">
        <f ca="1">IFERROR(OFFSET(VENTA_DIARIA[[#This Row],[Columna1]],1,0),"")</f>
        <v>▼ BAJO</v>
      </c>
    </row>
    <row r="35" spans="1:16">
      <c r="A35" t="s">
        <v>75</v>
      </c>
      <c r="B35" s="1">
        <v>45722</v>
      </c>
      <c r="C35">
        <v>0</v>
      </c>
      <c r="D35">
        <v>1</v>
      </c>
      <c r="E35">
        <v>745164.22</v>
      </c>
      <c r="F35">
        <v>930671.05042424239</v>
      </c>
      <c r="G35">
        <v>-20</v>
      </c>
      <c r="H35" t="s">
        <v>68</v>
      </c>
      <c r="I35">
        <v>68</v>
      </c>
      <c r="J35">
        <v>10958.297352941176</v>
      </c>
      <c r="K35">
        <v>22</v>
      </c>
      <c r="L35">
        <v>3</v>
      </c>
      <c r="M35">
        <v>8.3000000000000007</v>
      </c>
      <c r="N35">
        <v>2</v>
      </c>
      <c r="P35" t="str">
        <f ca="1">IFERROR(OFFSET(VENTA_DIARIA[[#This Row],[Columna1]],1,0),"")</f>
        <v>▼▼ CRIT</v>
      </c>
    </row>
    <row r="36" spans="1:16">
      <c r="A36" t="s">
        <v>76</v>
      </c>
      <c r="B36" s="1">
        <v>45723</v>
      </c>
      <c r="C36">
        <v>0</v>
      </c>
      <c r="D36">
        <v>1</v>
      </c>
      <c r="E36">
        <v>357956</v>
      </c>
      <c r="F36">
        <v>930671.05042424239</v>
      </c>
      <c r="G36">
        <v>-62</v>
      </c>
      <c r="H36" t="s">
        <v>72</v>
      </c>
      <c r="I36">
        <v>36</v>
      </c>
      <c r="J36">
        <v>9943.2222222222226</v>
      </c>
      <c r="K36">
        <v>21</v>
      </c>
      <c r="L36">
        <v>3</v>
      </c>
      <c r="M36">
        <v>7.7</v>
      </c>
      <c r="N36">
        <v>2</v>
      </c>
      <c r="P36" t="str">
        <f ca="1">IFERROR(OFFSET(VENTA_DIARIA[[#This Row],[Columna1]],1,0),"")</f>
        <v>▲▲ TOP</v>
      </c>
    </row>
    <row r="37" spans="1:16">
      <c r="A37" t="s">
        <v>67</v>
      </c>
      <c r="B37" s="1">
        <v>45724</v>
      </c>
      <c r="C37">
        <v>1</v>
      </c>
      <c r="D37">
        <v>2</v>
      </c>
      <c r="E37">
        <v>1648825</v>
      </c>
      <c r="F37">
        <v>930671.05042424239</v>
      </c>
      <c r="G37">
        <v>77</v>
      </c>
      <c r="H37" t="s">
        <v>78</v>
      </c>
      <c r="I37">
        <v>133</v>
      </c>
      <c r="J37">
        <v>12397.180451127819</v>
      </c>
      <c r="K37">
        <v>22</v>
      </c>
      <c r="L37">
        <v>3</v>
      </c>
      <c r="M37">
        <v>14.5</v>
      </c>
      <c r="N37">
        <v>3</v>
      </c>
      <c r="P37" t="str">
        <f ca="1">IFERROR(OFFSET(VENTA_DIARIA[[#This Row],[Columna1]],1,0),"")</f>
        <v>▲▲ TOP</v>
      </c>
    </row>
    <row r="38" spans="1:16">
      <c r="A38" t="s">
        <v>69</v>
      </c>
      <c r="B38" s="1">
        <v>45725</v>
      </c>
      <c r="C38">
        <v>0</v>
      </c>
      <c r="D38">
        <v>2</v>
      </c>
      <c r="E38">
        <v>1825695</v>
      </c>
      <c r="F38">
        <v>930671.05042424239</v>
      </c>
      <c r="G38">
        <v>96</v>
      </c>
      <c r="H38" t="s">
        <v>78</v>
      </c>
      <c r="I38">
        <v>129</v>
      </c>
      <c r="J38">
        <v>14152.674418604651</v>
      </c>
      <c r="K38">
        <v>20</v>
      </c>
      <c r="L38">
        <v>2</v>
      </c>
      <c r="M38">
        <v>7</v>
      </c>
      <c r="N38">
        <v>2</v>
      </c>
      <c r="P38" t="str">
        <f ca="1">IFERROR(OFFSET(VENTA_DIARIA[[#This Row],[Columna1]],1,0),"")</f>
        <v>▼ BAJO</v>
      </c>
    </row>
    <row r="39" spans="1:16">
      <c r="A39" t="s">
        <v>71</v>
      </c>
      <c r="B39" s="1">
        <v>45726</v>
      </c>
      <c r="C39">
        <v>0</v>
      </c>
      <c r="D39">
        <v>2</v>
      </c>
      <c r="E39">
        <v>665065</v>
      </c>
      <c r="F39">
        <v>930671.05042424239</v>
      </c>
      <c r="G39">
        <v>-29</v>
      </c>
      <c r="H39" t="s">
        <v>68</v>
      </c>
      <c r="I39">
        <v>63</v>
      </c>
      <c r="J39">
        <v>10556.587301587302</v>
      </c>
      <c r="K39">
        <v>21</v>
      </c>
      <c r="L39">
        <v>3</v>
      </c>
      <c r="M39">
        <v>1.4</v>
      </c>
      <c r="N39">
        <v>1</v>
      </c>
      <c r="P39" t="str">
        <f ca="1">IFERROR(OFFSET(VENTA_DIARIA[[#This Row],[Columna1]],1,0),"")</f>
        <v>▼▼ CRIT</v>
      </c>
    </row>
    <row r="40" spans="1:16">
      <c r="A40" t="s">
        <v>73</v>
      </c>
      <c r="B40" s="1">
        <v>45727</v>
      </c>
      <c r="C40">
        <v>0</v>
      </c>
      <c r="D40">
        <v>2</v>
      </c>
      <c r="E40">
        <v>561806</v>
      </c>
      <c r="F40">
        <v>930671.05042424239</v>
      </c>
      <c r="G40">
        <v>-40</v>
      </c>
      <c r="H40" t="s">
        <v>72</v>
      </c>
      <c r="I40">
        <v>59</v>
      </c>
      <c r="J40">
        <v>9522.1355932203387</v>
      </c>
      <c r="K40">
        <v>23</v>
      </c>
      <c r="L40">
        <v>3</v>
      </c>
      <c r="M40">
        <v>0.3</v>
      </c>
      <c r="N40">
        <v>1</v>
      </c>
      <c r="P40" t="str">
        <f ca="1">IFERROR(OFFSET(VENTA_DIARIA[[#This Row],[Columna1]],1,0),"")</f>
        <v>▼ BAJO</v>
      </c>
    </row>
    <row r="41" spans="1:16">
      <c r="A41" t="s">
        <v>74</v>
      </c>
      <c r="B41" s="1">
        <v>45728</v>
      </c>
      <c r="C41">
        <v>0</v>
      </c>
      <c r="D41">
        <v>2</v>
      </c>
      <c r="E41">
        <v>710910</v>
      </c>
      <c r="F41">
        <v>930671.05042424239</v>
      </c>
      <c r="G41">
        <v>-24</v>
      </c>
      <c r="H41" t="s">
        <v>68</v>
      </c>
      <c r="I41">
        <v>64</v>
      </c>
      <c r="J41">
        <v>11107.96875</v>
      </c>
      <c r="K41">
        <v>22.9</v>
      </c>
      <c r="L41">
        <v>3</v>
      </c>
      <c r="M41">
        <v>0.4</v>
      </c>
      <c r="N41">
        <v>1</v>
      </c>
      <c r="P41" t="str">
        <f ca="1">IFERROR(OFFSET(VENTA_DIARIA[[#This Row],[Columna1]],1,0),"")</f>
        <v>▼ BAJO</v>
      </c>
    </row>
    <row r="42" spans="1:16">
      <c r="A42" t="s">
        <v>75</v>
      </c>
      <c r="B42" s="1">
        <v>45729</v>
      </c>
      <c r="C42">
        <v>0</v>
      </c>
      <c r="D42">
        <v>2</v>
      </c>
      <c r="E42">
        <v>811865</v>
      </c>
      <c r="F42">
        <v>930671.05042424239</v>
      </c>
      <c r="G42">
        <v>-13</v>
      </c>
      <c r="H42" t="s">
        <v>68</v>
      </c>
      <c r="I42">
        <v>76</v>
      </c>
      <c r="J42">
        <v>10682.434210526315</v>
      </c>
      <c r="K42">
        <v>21.9</v>
      </c>
      <c r="L42">
        <v>3</v>
      </c>
      <c r="M42">
        <v>0.7</v>
      </c>
      <c r="N42">
        <v>1</v>
      </c>
      <c r="P42" t="str">
        <f ca="1">IFERROR(OFFSET(VENTA_DIARIA[[#This Row],[Columna1]],1,0),"")</f>
        <v>▼ BAJO</v>
      </c>
    </row>
    <row r="43" spans="1:16">
      <c r="A43" t="s">
        <v>76</v>
      </c>
      <c r="B43" s="1">
        <v>45730</v>
      </c>
      <c r="C43">
        <v>0</v>
      </c>
      <c r="D43">
        <v>2</v>
      </c>
      <c r="E43">
        <v>795160</v>
      </c>
      <c r="F43">
        <v>930671.05042424239</v>
      </c>
      <c r="G43">
        <v>-15</v>
      </c>
      <c r="H43" t="s">
        <v>68</v>
      </c>
      <c r="I43">
        <v>66</v>
      </c>
      <c r="J43">
        <v>12047.878787878788</v>
      </c>
      <c r="K43">
        <v>20.6</v>
      </c>
      <c r="L43">
        <v>3</v>
      </c>
      <c r="M43">
        <v>7.5</v>
      </c>
      <c r="N43">
        <v>2</v>
      </c>
      <c r="P43" t="str">
        <f ca="1">IFERROR(OFFSET(VENTA_DIARIA[[#This Row],[Columna1]],1,0),"")</f>
        <v>▲▲ TOP</v>
      </c>
    </row>
    <row r="44" spans="1:16">
      <c r="A44" t="s">
        <v>67</v>
      </c>
      <c r="B44" s="1">
        <v>45731</v>
      </c>
      <c r="C44">
        <v>0</v>
      </c>
      <c r="D44">
        <v>3</v>
      </c>
      <c r="E44">
        <v>1554150</v>
      </c>
      <c r="F44">
        <v>930671.05042424239</v>
      </c>
      <c r="G44">
        <v>67</v>
      </c>
      <c r="H44" t="s">
        <v>78</v>
      </c>
      <c r="I44">
        <v>109</v>
      </c>
      <c r="J44">
        <v>14258.256880733945</v>
      </c>
      <c r="K44">
        <v>21.1</v>
      </c>
      <c r="L44">
        <v>3</v>
      </c>
      <c r="M44">
        <v>0.4</v>
      </c>
      <c r="N44">
        <v>1</v>
      </c>
      <c r="P44" t="str">
        <f ca="1">IFERROR(OFFSET(VENTA_DIARIA[[#This Row],[Columna1]],1,0),"")</f>
        <v>▲▲ TOP</v>
      </c>
    </row>
    <row r="45" spans="1:16">
      <c r="A45" t="s">
        <v>69</v>
      </c>
      <c r="B45" s="1">
        <v>45732</v>
      </c>
      <c r="C45">
        <v>0</v>
      </c>
      <c r="D45">
        <v>3</v>
      </c>
      <c r="E45">
        <v>1367180</v>
      </c>
      <c r="F45">
        <v>930671.05042424239</v>
      </c>
      <c r="G45">
        <v>47</v>
      </c>
      <c r="H45" t="s">
        <v>78</v>
      </c>
      <c r="I45">
        <v>103</v>
      </c>
      <c r="J45">
        <v>13273.592233009709</v>
      </c>
      <c r="K45">
        <v>22.3</v>
      </c>
      <c r="L45">
        <v>3</v>
      </c>
      <c r="M45">
        <v>4.4000000000000004</v>
      </c>
      <c r="N45">
        <v>2</v>
      </c>
      <c r="P45" t="str">
        <f ca="1">IFERROR(OFFSET(VENTA_DIARIA[[#This Row],[Columna1]],1,0),"")</f>
        <v>▼▼ CRIT</v>
      </c>
    </row>
    <row r="46" spans="1:16">
      <c r="A46" t="s">
        <v>71</v>
      </c>
      <c r="B46" s="1">
        <v>45733</v>
      </c>
      <c r="C46">
        <v>1</v>
      </c>
      <c r="D46">
        <v>3</v>
      </c>
      <c r="E46">
        <v>400690</v>
      </c>
      <c r="F46">
        <v>930671.05042424239</v>
      </c>
      <c r="G46">
        <v>-57</v>
      </c>
      <c r="H46" t="s">
        <v>72</v>
      </c>
      <c r="I46">
        <v>46</v>
      </c>
      <c r="J46">
        <v>8710.652173913044</v>
      </c>
      <c r="K46">
        <v>20.8</v>
      </c>
      <c r="L46">
        <v>3</v>
      </c>
      <c r="M46">
        <v>0.04</v>
      </c>
      <c r="N46">
        <v>0</v>
      </c>
      <c r="P46" t="str">
        <f ca="1">IFERROR(OFFSET(VENTA_DIARIA[[#This Row],[Columna1]],1,0),"")</f>
        <v>▼▼ CRIT</v>
      </c>
    </row>
    <row r="47" spans="1:16">
      <c r="A47" t="s">
        <v>73</v>
      </c>
      <c r="B47" s="1">
        <v>45734</v>
      </c>
      <c r="C47">
        <v>0</v>
      </c>
      <c r="D47">
        <v>3</v>
      </c>
      <c r="E47">
        <v>559622</v>
      </c>
      <c r="F47">
        <v>930671.05042424239</v>
      </c>
      <c r="G47">
        <v>-40</v>
      </c>
      <c r="H47" t="s">
        <v>72</v>
      </c>
      <c r="I47">
        <v>56</v>
      </c>
      <c r="J47">
        <v>9993.25</v>
      </c>
      <c r="K47">
        <v>22</v>
      </c>
      <c r="L47">
        <v>3</v>
      </c>
      <c r="M47">
        <v>5.4</v>
      </c>
      <c r="N47">
        <v>2</v>
      </c>
      <c r="P47" t="str">
        <f ca="1">IFERROR(OFFSET(VENTA_DIARIA[[#This Row],[Columna1]],1,0),"")</f>
        <v>▼ BAJO</v>
      </c>
    </row>
    <row r="48" spans="1:16">
      <c r="A48" t="s">
        <v>74</v>
      </c>
      <c r="B48" s="1">
        <v>45735</v>
      </c>
      <c r="C48">
        <v>0</v>
      </c>
      <c r="D48">
        <v>3</v>
      </c>
      <c r="E48">
        <v>645345</v>
      </c>
      <c r="F48">
        <v>930671.05042424239</v>
      </c>
      <c r="G48">
        <v>-31</v>
      </c>
      <c r="H48" t="s">
        <v>68</v>
      </c>
      <c r="I48">
        <v>58</v>
      </c>
      <c r="J48">
        <v>11126.637931034482</v>
      </c>
      <c r="K48">
        <v>21.5</v>
      </c>
      <c r="L48">
        <v>3</v>
      </c>
      <c r="M48">
        <v>0.6</v>
      </c>
      <c r="N48">
        <v>1</v>
      </c>
      <c r="P48" t="str">
        <f ca="1">IFERROR(OFFSET(VENTA_DIARIA[[#This Row],[Columna1]],1,0),"")</f>
        <v>▼ BAJO</v>
      </c>
    </row>
    <row r="49" spans="1:16">
      <c r="A49" t="s">
        <v>75</v>
      </c>
      <c r="B49" s="1">
        <v>45736</v>
      </c>
      <c r="C49">
        <v>0</v>
      </c>
      <c r="D49">
        <v>3</v>
      </c>
      <c r="E49">
        <v>660782</v>
      </c>
      <c r="F49">
        <v>930671.05042424239</v>
      </c>
      <c r="G49">
        <v>-29</v>
      </c>
      <c r="H49" t="s">
        <v>68</v>
      </c>
      <c r="I49">
        <v>56</v>
      </c>
      <c r="J49">
        <v>11799.678571428571</v>
      </c>
      <c r="K49">
        <v>20.5</v>
      </c>
      <c r="L49">
        <v>3</v>
      </c>
      <c r="M49">
        <v>8.4</v>
      </c>
      <c r="N49">
        <v>2</v>
      </c>
      <c r="P49" t="str">
        <f ca="1">IFERROR(OFFSET(VENTA_DIARIA[[#This Row],[Columna1]],1,0),"")</f>
        <v>▼▼ CRIT</v>
      </c>
    </row>
    <row r="50" spans="1:16">
      <c r="A50" t="s">
        <v>76</v>
      </c>
      <c r="B50" s="1">
        <v>45737</v>
      </c>
      <c r="C50">
        <v>0</v>
      </c>
      <c r="D50">
        <v>3</v>
      </c>
      <c r="E50">
        <v>461915</v>
      </c>
      <c r="F50">
        <v>930671.05042424239</v>
      </c>
      <c r="G50">
        <v>-50</v>
      </c>
      <c r="H50" t="s">
        <v>72</v>
      </c>
      <c r="I50">
        <v>50</v>
      </c>
      <c r="J50">
        <v>9238.2999999999993</v>
      </c>
      <c r="K50">
        <v>18.2</v>
      </c>
      <c r="L50">
        <v>2</v>
      </c>
      <c r="M50">
        <v>2.4</v>
      </c>
      <c r="N50">
        <v>2</v>
      </c>
      <c r="P50" t="str">
        <f ca="1">IFERROR(OFFSET(VENTA_DIARIA[[#This Row],[Columna1]],1,0),"")</f>
        <v>▲▲ TOP</v>
      </c>
    </row>
    <row r="51" spans="1:16">
      <c r="A51" t="s">
        <v>67</v>
      </c>
      <c r="B51" s="1">
        <v>45738</v>
      </c>
      <c r="C51">
        <v>0</v>
      </c>
      <c r="D51">
        <v>4</v>
      </c>
      <c r="E51">
        <v>1374645</v>
      </c>
      <c r="F51">
        <v>930671.05042424239</v>
      </c>
      <c r="G51">
        <v>48</v>
      </c>
      <c r="H51" t="s">
        <v>78</v>
      </c>
      <c r="I51">
        <v>111</v>
      </c>
      <c r="J51">
        <v>12384.18918918919</v>
      </c>
      <c r="K51">
        <v>18.7</v>
      </c>
      <c r="L51">
        <v>2</v>
      </c>
      <c r="M51">
        <v>3.2</v>
      </c>
      <c r="N51">
        <v>2</v>
      </c>
      <c r="P51" t="str">
        <f ca="1">IFERROR(OFFSET(VENTA_DIARIA[[#This Row],[Columna1]],1,0),"")</f>
        <v>▲▲ TOP</v>
      </c>
    </row>
    <row r="52" spans="1:16">
      <c r="A52" t="s">
        <v>69</v>
      </c>
      <c r="B52" s="1">
        <v>45739</v>
      </c>
      <c r="C52">
        <v>0</v>
      </c>
      <c r="D52">
        <v>4</v>
      </c>
      <c r="E52">
        <v>1716657.83</v>
      </c>
      <c r="F52">
        <v>930671.05042424239</v>
      </c>
      <c r="G52">
        <v>84</v>
      </c>
      <c r="H52" t="s">
        <v>78</v>
      </c>
      <c r="I52">
        <v>109</v>
      </c>
      <c r="J52">
        <v>15749.154403669725</v>
      </c>
      <c r="K52">
        <v>18.2</v>
      </c>
      <c r="L52">
        <v>2</v>
      </c>
      <c r="M52">
        <v>16.600000000000001</v>
      </c>
      <c r="N52">
        <v>3</v>
      </c>
      <c r="P52" t="str">
        <f ca="1">IFERROR(OFFSET(VENTA_DIARIA[[#This Row],[Columna1]],1,0),"")</f>
        <v>▲▲ TOP</v>
      </c>
    </row>
    <row r="53" spans="1:16">
      <c r="A53" t="s">
        <v>71</v>
      </c>
      <c r="B53" s="1">
        <v>45740</v>
      </c>
      <c r="C53">
        <v>1</v>
      </c>
      <c r="D53">
        <v>4</v>
      </c>
      <c r="E53">
        <v>1383955</v>
      </c>
      <c r="F53">
        <v>930671.05042424239</v>
      </c>
      <c r="G53">
        <v>49</v>
      </c>
      <c r="H53" t="s">
        <v>78</v>
      </c>
      <c r="I53">
        <v>96</v>
      </c>
      <c r="J53">
        <v>14416.197916666666</v>
      </c>
      <c r="K53">
        <v>16.8</v>
      </c>
      <c r="L53">
        <v>2</v>
      </c>
      <c r="M53">
        <v>18.7</v>
      </c>
      <c r="N53">
        <v>3</v>
      </c>
      <c r="P53" t="str">
        <f ca="1">IFERROR(OFFSET(VENTA_DIARIA[[#This Row],[Columna1]],1,0),"")</f>
        <v>▼▼ CRIT</v>
      </c>
    </row>
    <row r="54" spans="1:16">
      <c r="A54" t="s">
        <v>73</v>
      </c>
      <c r="B54" s="1">
        <v>45741</v>
      </c>
      <c r="C54">
        <v>0</v>
      </c>
      <c r="D54">
        <v>4</v>
      </c>
      <c r="E54">
        <v>462900</v>
      </c>
      <c r="F54">
        <v>930671.05042424239</v>
      </c>
      <c r="G54">
        <v>-50</v>
      </c>
      <c r="H54" t="s">
        <v>72</v>
      </c>
      <c r="I54">
        <v>38</v>
      </c>
      <c r="J54">
        <v>12181.578947368422</v>
      </c>
      <c r="K54">
        <v>18.600000000000001</v>
      </c>
      <c r="L54">
        <v>2</v>
      </c>
      <c r="M54">
        <v>5.7</v>
      </c>
      <c r="N54">
        <v>2</v>
      </c>
      <c r="P54" t="str">
        <f ca="1">IFERROR(OFFSET(VENTA_DIARIA[[#This Row],[Columna1]],1,0),"")</f>
        <v>▼▼ CRIT</v>
      </c>
    </row>
    <row r="55" spans="1:16">
      <c r="A55" t="s">
        <v>74</v>
      </c>
      <c r="B55" s="1">
        <v>45742</v>
      </c>
      <c r="C55">
        <v>0</v>
      </c>
      <c r="D55">
        <v>4</v>
      </c>
      <c r="E55">
        <v>554290</v>
      </c>
      <c r="F55">
        <v>930671.05042424239</v>
      </c>
      <c r="G55">
        <v>-40</v>
      </c>
      <c r="H55" t="s">
        <v>72</v>
      </c>
      <c r="I55">
        <v>50</v>
      </c>
      <c r="J55">
        <v>11085.8</v>
      </c>
      <c r="K55">
        <v>19.100000000000001</v>
      </c>
      <c r="L55">
        <v>2</v>
      </c>
      <c r="M55">
        <v>3.2</v>
      </c>
      <c r="N55">
        <v>2</v>
      </c>
      <c r="P55" t="str">
        <f ca="1">IFERROR(OFFSET(VENTA_DIARIA[[#This Row],[Columna1]],1,0),"")</f>
        <v>▼ BAJO</v>
      </c>
    </row>
    <row r="56" spans="1:16">
      <c r="A56" t="s">
        <v>75</v>
      </c>
      <c r="B56" s="1">
        <v>45743</v>
      </c>
      <c r="C56">
        <v>0</v>
      </c>
      <c r="D56">
        <v>4</v>
      </c>
      <c r="E56">
        <v>645575</v>
      </c>
      <c r="F56">
        <v>930671.05042424239</v>
      </c>
      <c r="G56">
        <v>-31</v>
      </c>
      <c r="H56" t="s">
        <v>68</v>
      </c>
      <c r="I56">
        <v>55</v>
      </c>
      <c r="J56">
        <v>11737.727272727272</v>
      </c>
      <c r="K56">
        <v>20.7</v>
      </c>
      <c r="L56">
        <v>3</v>
      </c>
      <c r="M56">
        <v>0.7</v>
      </c>
      <c r="N56">
        <v>1</v>
      </c>
      <c r="P56" t="str">
        <f ca="1">IFERROR(OFFSET(VENTA_DIARIA[[#This Row],[Columna1]],1,0),"")</f>
        <v>▼ BAJO</v>
      </c>
    </row>
    <row r="57" spans="1:16">
      <c r="A57" t="s">
        <v>76</v>
      </c>
      <c r="B57" s="1">
        <v>45744</v>
      </c>
      <c r="C57">
        <v>0</v>
      </c>
      <c r="D57">
        <v>4</v>
      </c>
      <c r="E57">
        <v>707005</v>
      </c>
      <c r="F57">
        <v>930671.05042424239</v>
      </c>
      <c r="G57">
        <v>-24</v>
      </c>
      <c r="H57" t="s">
        <v>68</v>
      </c>
      <c r="I57">
        <v>62</v>
      </c>
      <c r="J57">
        <v>11403.306451612903</v>
      </c>
      <c r="K57">
        <v>21.3</v>
      </c>
      <c r="L57">
        <v>3</v>
      </c>
      <c r="M57">
        <v>0.3</v>
      </c>
      <c r="N57">
        <v>1</v>
      </c>
      <c r="P57" t="str">
        <f ca="1">IFERROR(OFFSET(VENTA_DIARIA[[#This Row],[Columna1]],1,0),"")</f>
        <v>▲ BUENO</v>
      </c>
    </row>
    <row r="58" spans="1:16">
      <c r="A58" t="s">
        <v>67</v>
      </c>
      <c r="B58" s="1">
        <v>45745</v>
      </c>
      <c r="C58">
        <v>0</v>
      </c>
      <c r="D58">
        <v>5</v>
      </c>
      <c r="E58">
        <v>1123965</v>
      </c>
      <c r="F58">
        <v>930671.05042424239</v>
      </c>
      <c r="G58">
        <v>21</v>
      </c>
      <c r="H58" t="s">
        <v>77</v>
      </c>
      <c r="I58">
        <v>88</v>
      </c>
      <c r="J58">
        <v>12772.329545454546</v>
      </c>
      <c r="K58">
        <v>20.7</v>
      </c>
      <c r="L58">
        <v>3</v>
      </c>
      <c r="M58">
        <v>0.2</v>
      </c>
      <c r="N58">
        <v>1</v>
      </c>
      <c r="P58" t="str">
        <f ca="1">IFERROR(OFFSET(VENTA_DIARIA[[#This Row],[Columna1]],1,0),"")</f>
        <v>▲ BUENO</v>
      </c>
    </row>
    <row r="59" spans="1:16">
      <c r="A59" t="s">
        <v>69</v>
      </c>
      <c r="B59" s="1">
        <v>45746</v>
      </c>
      <c r="C59">
        <v>0</v>
      </c>
      <c r="D59">
        <v>5</v>
      </c>
      <c r="E59">
        <v>1107655.2</v>
      </c>
      <c r="F59">
        <v>930671.05042424239</v>
      </c>
      <c r="G59">
        <v>19</v>
      </c>
      <c r="H59" t="s">
        <v>77</v>
      </c>
      <c r="I59">
        <v>75</v>
      </c>
      <c r="J59">
        <v>14768.735999999999</v>
      </c>
      <c r="K59">
        <v>15.2</v>
      </c>
      <c r="L59">
        <v>2</v>
      </c>
      <c r="M59">
        <v>0.8</v>
      </c>
      <c r="N59">
        <v>1</v>
      </c>
      <c r="P59" t="str">
        <f ca="1">IFERROR(OFFSET(VENTA_DIARIA[[#This Row],[Columna1]],1,0),"")</f>
        <v>▼▼ CRIT</v>
      </c>
    </row>
    <row r="60" spans="1:16">
      <c r="A60" t="s">
        <v>71</v>
      </c>
      <c r="B60" s="1">
        <v>45747</v>
      </c>
      <c r="C60">
        <v>0</v>
      </c>
      <c r="D60">
        <v>5</v>
      </c>
      <c r="E60">
        <v>493075</v>
      </c>
      <c r="F60">
        <v>930671.05042424239</v>
      </c>
      <c r="G60">
        <v>-47</v>
      </c>
      <c r="H60" t="s">
        <v>72</v>
      </c>
      <c r="I60">
        <v>45</v>
      </c>
      <c r="J60">
        <v>10957.222222222223</v>
      </c>
      <c r="K60">
        <v>19</v>
      </c>
      <c r="L60">
        <v>2</v>
      </c>
      <c r="M60">
        <v>1.5</v>
      </c>
      <c r="N60">
        <v>1</v>
      </c>
      <c r="P60" t="str">
        <f ca="1">IFERROR(OFFSET(VENTA_DIARIA[[#This Row],[Columna1]],1,0),"")</f>
        <v>▼ BAJO</v>
      </c>
    </row>
    <row r="61" spans="1:16">
      <c r="A61" t="s">
        <v>73</v>
      </c>
      <c r="B61" s="1">
        <v>45748</v>
      </c>
      <c r="C61">
        <v>0</v>
      </c>
      <c r="D61">
        <v>1</v>
      </c>
      <c r="E61">
        <v>561575</v>
      </c>
      <c r="F61">
        <v>924223.28500000015</v>
      </c>
      <c r="G61">
        <v>-39</v>
      </c>
      <c r="H61" t="s">
        <v>68</v>
      </c>
      <c r="I61">
        <v>51</v>
      </c>
      <c r="J61">
        <v>11011.274509803921</v>
      </c>
      <c r="K61">
        <v>14.100000000000001</v>
      </c>
      <c r="L61">
        <v>2</v>
      </c>
      <c r="M61">
        <v>1.3</v>
      </c>
      <c r="N61">
        <v>1</v>
      </c>
      <c r="P61" t="str">
        <f ca="1">IFERROR(OFFSET(VENTA_DIARIA[[#This Row],[Columna1]],1,0),"")</f>
        <v>▲▲ TOP</v>
      </c>
    </row>
    <row r="62" spans="1:16">
      <c r="A62" t="s">
        <v>74</v>
      </c>
      <c r="B62" s="1">
        <v>45749</v>
      </c>
      <c r="C62">
        <v>1</v>
      </c>
      <c r="D62">
        <v>1</v>
      </c>
      <c r="E62">
        <v>1751315</v>
      </c>
      <c r="F62">
        <v>924223.28500000015</v>
      </c>
      <c r="G62">
        <v>89</v>
      </c>
      <c r="H62" t="s">
        <v>78</v>
      </c>
      <c r="I62">
        <v>115</v>
      </c>
      <c r="J62">
        <v>15228.826086956522</v>
      </c>
      <c r="K62">
        <v>14.5</v>
      </c>
      <c r="L62">
        <v>2</v>
      </c>
      <c r="M62">
        <v>0</v>
      </c>
      <c r="N62">
        <v>0</v>
      </c>
      <c r="P62" t="str">
        <f ca="1">IFERROR(OFFSET(VENTA_DIARIA[[#This Row],[Columna1]],1,0),"")</f>
        <v>▼▼ CRIT</v>
      </c>
    </row>
    <row r="63" spans="1:16">
      <c r="A63" t="s">
        <v>75</v>
      </c>
      <c r="B63" s="1">
        <v>45750</v>
      </c>
      <c r="C63">
        <v>0</v>
      </c>
      <c r="D63">
        <v>1</v>
      </c>
      <c r="E63">
        <v>554825</v>
      </c>
      <c r="F63">
        <v>924223.28500000015</v>
      </c>
      <c r="G63">
        <v>-40</v>
      </c>
      <c r="H63" t="s">
        <v>72</v>
      </c>
      <c r="I63">
        <v>51</v>
      </c>
      <c r="J63">
        <v>10878.921568627451</v>
      </c>
      <c r="K63">
        <v>16</v>
      </c>
      <c r="L63">
        <v>2</v>
      </c>
      <c r="M63">
        <v>0</v>
      </c>
      <c r="N63">
        <v>0</v>
      </c>
      <c r="P63" t="str">
        <f ca="1">IFERROR(OFFSET(VENTA_DIARIA[[#This Row],[Columna1]],1,0),"")</f>
        <v>▼ BAJO</v>
      </c>
    </row>
    <row r="64" spans="1:16">
      <c r="A64" t="s">
        <v>76</v>
      </c>
      <c r="B64" s="1">
        <v>45751</v>
      </c>
      <c r="C64">
        <v>0</v>
      </c>
      <c r="D64">
        <v>1</v>
      </c>
      <c r="E64">
        <v>735080.28</v>
      </c>
      <c r="F64">
        <v>924223.28500000015</v>
      </c>
      <c r="G64">
        <v>-20</v>
      </c>
      <c r="H64" t="s">
        <v>68</v>
      </c>
      <c r="I64">
        <v>62</v>
      </c>
      <c r="J64">
        <v>11856.133548387097</v>
      </c>
      <c r="K64">
        <v>17.5</v>
      </c>
      <c r="L64">
        <v>2</v>
      </c>
      <c r="M64">
        <v>0</v>
      </c>
      <c r="N64">
        <v>0</v>
      </c>
      <c r="P64" t="str">
        <f ca="1">IFERROR(OFFSET(VENTA_DIARIA[[#This Row],[Columna1]],1,0),"")</f>
        <v>▲ BUENO</v>
      </c>
    </row>
    <row r="65" spans="1:16">
      <c r="A65" t="s">
        <v>67</v>
      </c>
      <c r="B65" s="1">
        <v>45752</v>
      </c>
      <c r="C65">
        <v>0</v>
      </c>
      <c r="D65">
        <v>1</v>
      </c>
      <c r="E65">
        <v>1180060</v>
      </c>
      <c r="F65">
        <v>924223.28500000015</v>
      </c>
      <c r="G65">
        <v>28</v>
      </c>
      <c r="H65" t="s">
        <v>77</v>
      </c>
      <c r="I65">
        <v>95</v>
      </c>
      <c r="J65">
        <v>12421.684210526315</v>
      </c>
      <c r="K65">
        <v>11</v>
      </c>
      <c r="L65">
        <v>1</v>
      </c>
      <c r="M65">
        <v>0</v>
      </c>
      <c r="N65">
        <v>0</v>
      </c>
      <c r="P65" t="str">
        <f ca="1">IFERROR(OFFSET(VENTA_DIARIA[[#This Row],[Columna1]],1,0),"")</f>
        <v>▲ BUENO</v>
      </c>
    </row>
    <row r="66" spans="1:16">
      <c r="A66" t="s">
        <v>69</v>
      </c>
      <c r="B66" s="1">
        <v>45753</v>
      </c>
      <c r="C66">
        <v>0</v>
      </c>
      <c r="D66">
        <v>1</v>
      </c>
      <c r="E66">
        <v>1146271</v>
      </c>
      <c r="F66">
        <v>924223.28500000015</v>
      </c>
      <c r="G66">
        <v>24</v>
      </c>
      <c r="H66" t="s">
        <v>77</v>
      </c>
      <c r="I66">
        <v>90</v>
      </c>
      <c r="J66">
        <v>12736.344444444445</v>
      </c>
      <c r="K66">
        <v>13</v>
      </c>
      <c r="L66">
        <v>2</v>
      </c>
      <c r="M66">
        <v>0</v>
      </c>
      <c r="N66">
        <v>0</v>
      </c>
      <c r="P66" t="str">
        <f ca="1">IFERROR(OFFSET(VENTA_DIARIA[[#This Row],[Columna1]],1,0),"")</f>
        <v>▼▼ CRIT</v>
      </c>
    </row>
    <row r="67" spans="1:16">
      <c r="A67" t="s">
        <v>71</v>
      </c>
      <c r="B67" s="1">
        <v>45754</v>
      </c>
      <c r="C67">
        <v>0</v>
      </c>
      <c r="D67">
        <v>1</v>
      </c>
      <c r="E67">
        <v>377690</v>
      </c>
      <c r="F67">
        <v>924223.28500000015</v>
      </c>
      <c r="G67">
        <v>-59</v>
      </c>
      <c r="H67" t="s">
        <v>72</v>
      </c>
      <c r="I67">
        <v>38</v>
      </c>
      <c r="J67">
        <v>9939.21052631579</v>
      </c>
      <c r="K67">
        <v>13.5</v>
      </c>
      <c r="L67">
        <v>2</v>
      </c>
      <c r="M67">
        <v>0</v>
      </c>
      <c r="N67">
        <v>0</v>
      </c>
      <c r="P67" t="str">
        <f ca="1">IFERROR(OFFSET(VENTA_DIARIA[[#This Row],[Columna1]],1,0),"")</f>
        <v>▼▼ CRIT</v>
      </c>
    </row>
    <row r="68" spans="1:16">
      <c r="A68" t="s">
        <v>73</v>
      </c>
      <c r="B68" s="1">
        <v>45755</v>
      </c>
      <c r="C68">
        <v>0</v>
      </c>
      <c r="D68">
        <v>2</v>
      </c>
      <c r="E68">
        <v>547530</v>
      </c>
      <c r="F68">
        <v>924223.28500000015</v>
      </c>
      <c r="G68">
        <v>-41</v>
      </c>
      <c r="H68" t="s">
        <v>72</v>
      </c>
      <c r="I68">
        <v>46</v>
      </c>
      <c r="J68">
        <v>11902.826086956522</v>
      </c>
      <c r="K68">
        <v>13</v>
      </c>
      <c r="L68">
        <v>2</v>
      </c>
      <c r="M68">
        <v>0</v>
      </c>
      <c r="N68">
        <v>0</v>
      </c>
      <c r="P68" t="str">
        <f ca="1">IFERROR(OFFSET(VENTA_DIARIA[[#This Row],[Columna1]],1,0),"")</f>
        <v>▼▼ CRIT</v>
      </c>
    </row>
    <row r="69" spans="1:16">
      <c r="A69" t="s">
        <v>74</v>
      </c>
      <c r="B69" s="1">
        <v>45756</v>
      </c>
      <c r="C69">
        <v>0</v>
      </c>
      <c r="D69">
        <v>2</v>
      </c>
      <c r="E69">
        <v>400140</v>
      </c>
      <c r="F69">
        <v>924223.28500000015</v>
      </c>
      <c r="G69">
        <v>-57</v>
      </c>
      <c r="H69" t="s">
        <v>72</v>
      </c>
      <c r="I69">
        <v>39</v>
      </c>
      <c r="J69">
        <v>10260</v>
      </c>
      <c r="K69">
        <v>14.5</v>
      </c>
      <c r="L69">
        <v>2</v>
      </c>
      <c r="M69">
        <v>0</v>
      </c>
      <c r="N69">
        <v>0</v>
      </c>
      <c r="P69" t="str">
        <f ca="1">IFERROR(OFFSET(VENTA_DIARIA[[#This Row],[Columna1]],1,0),"")</f>
        <v>▼ BAJO</v>
      </c>
    </row>
    <row r="70" spans="1:16">
      <c r="A70" t="s">
        <v>75</v>
      </c>
      <c r="B70" s="1">
        <v>45757</v>
      </c>
      <c r="C70">
        <v>0</v>
      </c>
      <c r="D70">
        <v>2</v>
      </c>
      <c r="E70">
        <v>760220</v>
      </c>
      <c r="F70">
        <v>924223.28500000015</v>
      </c>
      <c r="G70">
        <v>-18</v>
      </c>
      <c r="H70" t="s">
        <v>68</v>
      </c>
      <c r="I70">
        <v>66</v>
      </c>
      <c r="J70">
        <v>11518.484848484848</v>
      </c>
      <c r="K70">
        <v>16</v>
      </c>
      <c r="L70">
        <v>2</v>
      </c>
      <c r="M70">
        <v>0.1</v>
      </c>
      <c r="N70">
        <v>1</v>
      </c>
      <c r="P70" t="str">
        <f ca="1">IFERROR(OFFSET(VENTA_DIARIA[[#This Row],[Columna1]],1,0),"")</f>
        <v>▼ BAJO</v>
      </c>
    </row>
    <row r="71" spans="1:16">
      <c r="A71" t="s">
        <v>76</v>
      </c>
      <c r="B71" s="1">
        <v>45758</v>
      </c>
      <c r="C71">
        <v>0</v>
      </c>
      <c r="D71">
        <v>2</v>
      </c>
      <c r="E71">
        <v>678000</v>
      </c>
      <c r="F71">
        <v>924223.28500000015</v>
      </c>
      <c r="G71">
        <v>-27</v>
      </c>
      <c r="H71" t="s">
        <v>68</v>
      </c>
      <c r="I71">
        <v>57</v>
      </c>
      <c r="J71">
        <v>11894.736842105263</v>
      </c>
      <c r="K71">
        <v>15</v>
      </c>
      <c r="L71">
        <v>2</v>
      </c>
      <c r="M71">
        <v>2.6</v>
      </c>
      <c r="N71">
        <v>2</v>
      </c>
      <c r="P71" t="str">
        <f ca="1">IFERROR(OFFSET(VENTA_DIARIA[[#This Row],[Columna1]],1,0),"")</f>
        <v>▲ BUENO</v>
      </c>
    </row>
    <row r="72" spans="1:16">
      <c r="A72" t="s">
        <v>67</v>
      </c>
      <c r="B72" s="1">
        <v>45759</v>
      </c>
      <c r="C72">
        <v>0</v>
      </c>
      <c r="D72">
        <v>2</v>
      </c>
      <c r="E72">
        <v>1228490</v>
      </c>
      <c r="F72">
        <v>924223.28500000015</v>
      </c>
      <c r="G72">
        <v>33</v>
      </c>
      <c r="H72" t="s">
        <v>77</v>
      </c>
      <c r="I72">
        <v>96</v>
      </c>
      <c r="J72">
        <v>12796.770833333334</v>
      </c>
      <c r="K72">
        <v>13</v>
      </c>
      <c r="L72">
        <v>2</v>
      </c>
      <c r="M72">
        <v>8.6</v>
      </c>
      <c r="N72">
        <v>2</v>
      </c>
      <c r="P72" t="str">
        <f ca="1">IFERROR(OFFSET(VENTA_DIARIA[[#This Row],[Columna1]],1,0),"")</f>
        <v>▲ BUENO</v>
      </c>
    </row>
    <row r="73" spans="1:16">
      <c r="A73" t="s">
        <v>69</v>
      </c>
      <c r="B73" s="1">
        <v>45760</v>
      </c>
      <c r="C73">
        <v>0</v>
      </c>
      <c r="D73">
        <v>2</v>
      </c>
      <c r="E73">
        <v>1181670</v>
      </c>
      <c r="F73">
        <v>924223.28500000015</v>
      </c>
      <c r="G73">
        <v>28</v>
      </c>
      <c r="H73" t="s">
        <v>77</v>
      </c>
      <c r="I73">
        <v>84</v>
      </c>
      <c r="J73">
        <v>14067.5</v>
      </c>
      <c r="K73">
        <v>14.5</v>
      </c>
      <c r="L73">
        <v>2</v>
      </c>
      <c r="M73">
        <v>0.1</v>
      </c>
      <c r="N73">
        <v>1</v>
      </c>
      <c r="P73" t="str">
        <f ca="1">IFERROR(OFFSET(VENTA_DIARIA[[#This Row],[Columna1]],1,0),"")</f>
        <v>▲ BUENO</v>
      </c>
    </row>
    <row r="74" spans="1:16">
      <c r="A74" t="s">
        <v>71</v>
      </c>
      <c r="B74" s="1">
        <v>45761</v>
      </c>
      <c r="C74">
        <v>0</v>
      </c>
      <c r="D74">
        <v>2</v>
      </c>
      <c r="E74">
        <v>1082895</v>
      </c>
      <c r="F74">
        <v>924223.28500000015</v>
      </c>
      <c r="G74">
        <v>17</v>
      </c>
      <c r="H74" t="s">
        <v>77</v>
      </c>
      <c r="I74">
        <v>74</v>
      </c>
      <c r="J74">
        <v>14633.716216216217</v>
      </c>
      <c r="K74">
        <v>14.5</v>
      </c>
      <c r="L74">
        <v>2</v>
      </c>
      <c r="M74">
        <v>0.1</v>
      </c>
      <c r="N74">
        <v>1</v>
      </c>
      <c r="P74" t="str">
        <f ca="1">IFERROR(OFFSET(VENTA_DIARIA[[#This Row],[Columna1]],1,0),"")</f>
        <v>▼ BAJO</v>
      </c>
    </row>
    <row r="75" spans="1:16">
      <c r="A75" t="s">
        <v>73</v>
      </c>
      <c r="B75" s="1">
        <v>45762</v>
      </c>
      <c r="C75">
        <v>0</v>
      </c>
      <c r="D75">
        <v>3</v>
      </c>
      <c r="E75">
        <v>632220</v>
      </c>
      <c r="F75">
        <v>924223.28500000015</v>
      </c>
      <c r="G75">
        <v>-32</v>
      </c>
      <c r="H75" t="s">
        <v>68</v>
      </c>
      <c r="I75">
        <v>48</v>
      </c>
      <c r="J75">
        <v>13171.25</v>
      </c>
      <c r="K75">
        <v>16</v>
      </c>
      <c r="L75">
        <v>2</v>
      </c>
      <c r="M75">
        <v>0.1</v>
      </c>
      <c r="N75">
        <v>1</v>
      </c>
      <c r="P75" t="str">
        <f ca="1">IFERROR(OFFSET(VENTA_DIARIA[[#This Row],[Columna1]],1,0),"")</f>
        <v>▼▼ CRIT</v>
      </c>
    </row>
    <row r="76" spans="1:16">
      <c r="A76" t="s">
        <v>74</v>
      </c>
      <c r="B76" s="1">
        <v>45763</v>
      </c>
      <c r="C76">
        <v>0</v>
      </c>
      <c r="D76">
        <v>3</v>
      </c>
      <c r="E76">
        <v>417565</v>
      </c>
      <c r="F76">
        <v>924223.28500000015</v>
      </c>
      <c r="G76">
        <v>-55</v>
      </c>
      <c r="H76" t="s">
        <v>72</v>
      </c>
      <c r="I76">
        <v>37</v>
      </c>
      <c r="J76">
        <v>11285.54054054054</v>
      </c>
      <c r="K76">
        <v>16</v>
      </c>
      <c r="L76">
        <v>2</v>
      </c>
      <c r="M76">
        <v>0</v>
      </c>
      <c r="N76">
        <v>0</v>
      </c>
      <c r="P76" t="str">
        <f ca="1">IFERROR(OFFSET(VENTA_DIARIA[[#This Row],[Columna1]],1,0),"")</f>
        <v>▬ OK</v>
      </c>
    </row>
    <row r="77" spans="1:16">
      <c r="A77" t="s">
        <v>75</v>
      </c>
      <c r="B77" s="1">
        <v>45764</v>
      </c>
      <c r="C77">
        <v>0</v>
      </c>
      <c r="D77">
        <v>3</v>
      </c>
      <c r="E77">
        <v>1006680</v>
      </c>
      <c r="F77">
        <v>924223.28500000015</v>
      </c>
      <c r="G77">
        <v>9</v>
      </c>
      <c r="H77" t="s">
        <v>70</v>
      </c>
      <c r="I77">
        <v>77</v>
      </c>
      <c r="J77">
        <v>13073.766233766233</v>
      </c>
      <c r="K77">
        <v>18.5</v>
      </c>
      <c r="L77">
        <v>2</v>
      </c>
      <c r="M77">
        <v>0.2</v>
      </c>
      <c r="N77">
        <v>1</v>
      </c>
      <c r="P77" t="str">
        <f ca="1">IFERROR(OFFSET(VENTA_DIARIA[[#This Row],[Columna1]],1,0),"")</f>
        <v>▲▲ TOP</v>
      </c>
    </row>
    <row r="78" spans="1:16">
      <c r="A78" t="s">
        <v>76</v>
      </c>
      <c r="B78" s="1">
        <v>45765</v>
      </c>
      <c r="C78">
        <v>1</v>
      </c>
      <c r="D78">
        <v>3</v>
      </c>
      <c r="E78">
        <v>1788563.8</v>
      </c>
      <c r="F78">
        <v>924223.28500000015</v>
      </c>
      <c r="G78">
        <v>94</v>
      </c>
      <c r="H78" t="s">
        <v>78</v>
      </c>
      <c r="I78">
        <v>109</v>
      </c>
      <c r="J78">
        <v>16408.842201834861</v>
      </c>
      <c r="K78">
        <v>15</v>
      </c>
      <c r="L78">
        <v>2</v>
      </c>
      <c r="M78">
        <v>2.6</v>
      </c>
      <c r="N78">
        <v>2</v>
      </c>
      <c r="P78" t="str">
        <f ca="1">IFERROR(OFFSET(VENTA_DIARIA[[#This Row],[Columna1]],1,0),"")</f>
        <v>▲▲ TOP</v>
      </c>
    </row>
    <row r="79" spans="1:16">
      <c r="A79" t="s">
        <v>67</v>
      </c>
      <c r="B79" s="1">
        <v>45766</v>
      </c>
      <c r="C79">
        <v>0</v>
      </c>
      <c r="D79">
        <v>3</v>
      </c>
      <c r="E79">
        <v>2175540</v>
      </c>
      <c r="F79">
        <v>924223.28500000015</v>
      </c>
      <c r="G79">
        <v>135</v>
      </c>
      <c r="H79" t="s">
        <v>78</v>
      </c>
      <c r="I79">
        <v>140</v>
      </c>
      <c r="J79">
        <v>15539.571428571429</v>
      </c>
      <c r="K79">
        <v>11.5</v>
      </c>
      <c r="L79">
        <v>1</v>
      </c>
      <c r="M79">
        <v>1.7</v>
      </c>
      <c r="N79">
        <v>1</v>
      </c>
      <c r="P79" t="str">
        <f ca="1">IFERROR(OFFSET(VENTA_DIARIA[[#This Row],[Columna1]],1,0),"")</f>
        <v>▲▲ TOP</v>
      </c>
    </row>
    <row r="80" spans="1:16">
      <c r="A80" t="s">
        <v>69</v>
      </c>
      <c r="B80" s="1">
        <v>45767</v>
      </c>
      <c r="C80">
        <v>0</v>
      </c>
      <c r="D80">
        <v>3</v>
      </c>
      <c r="E80">
        <v>1427332.95</v>
      </c>
      <c r="F80">
        <v>924223.28500000015</v>
      </c>
      <c r="G80">
        <v>54</v>
      </c>
      <c r="H80" t="s">
        <v>78</v>
      </c>
      <c r="I80">
        <v>92</v>
      </c>
      <c r="J80">
        <v>15514.488586956521</v>
      </c>
      <c r="K80">
        <v>13</v>
      </c>
      <c r="L80">
        <v>2</v>
      </c>
      <c r="M80">
        <v>0.7</v>
      </c>
      <c r="N80">
        <v>1</v>
      </c>
      <c r="P80" t="str">
        <f ca="1">IFERROR(OFFSET(VENTA_DIARIA[[#This Row],[Columna1]],1,0),"")</f>
        <v>▼ BAJO</v>
      </c>
    </row>
    <row r="81" spans="1:16">
      <c r="A81" t="s">
        <v>71</v>
      </c>
      <c r="B81" s="1">
        <v>45768</v>
      </c>
      <c r="C81">
        <v>0</v>
      </c>
      <c r="D81">
        <v>3</v>
      </c>
      <c r="E81">
        <v>600170</v>
      </c>
      <c r="F81">
        <v>924223.28500000015</v>
      </c>
      <c r="G81">
        <v>-35</v>
      </c>
      <c r="H81" t="s">
        <v>68</v>
      </c>
      <c r="I81">
        <v>53</v>
      </c>
      <c r="J81">
        <v>11323.962264150943</v>
      </c>
      <c r="K81">
        <v>16.5</v>
      </c>
      <c r="L81">
        <v>2</v>
      </c>
      <c r="M81">
        <v>0</v>
      </c>
      <c r="N81">
        <v>0</v>
      </c>
      <c r="P81" t="str">
        <f ca="1">IFERROR(OFFSET(VENTA_DIARIA[[#This Row],[Columna1]],1,0),"")</f>
        <v>▼ BAJO</v>
      </c>
    </row>
    <row r="82" spans="1:16">
      <c r="A82" t="s">
        <v>73</v>
      </c>
      <c r="B82" s="1">
        <v>45769</v>
      </c>
      <c r="C82">
        <v>0</v>
      </c>
      <c r="D82">
        <v>4</v>
      </c>
      <c r="E82">
        <v>630450</v>
      </c>
      <c r="F82">
        <v>924223.28500000015</v>
      </c>
      <c r="G82">
        <v>-32</v>
      </c>
      <c r="H82" t="s">
        <v>68</v>
      </c>
      <c r="I82">
        <v>58</v>
      </c>
      <c r="J82">
        <v>10869.827586206897</v>
      </c>
      <c r="K82">
        <v>18.5</v>
      </c>
      <c r="L82">
        <v>2</v>
      </c>
      <c r="M82">
        <v>0</v>
      </c>
      <c r="N82">
        <v>0</v>
      </c>
      <c r="P82" t="str">
        <f ca="1">IFERROR(OFFSET(VENTA_DIARIA[[#This Row],[Columna1]],1,0),"")</f>
        <v>▼▼ CRIT</v>
      </c>
    </row>
    <row r="83" spans="1:16">
      <c r="A83" t="s">
        <v>74</v>
      </c>
      <c r="B83" s="1">
        <v>45770</v>
      </c>
      <c r="C83">
        <v>0</v>
      </c>
      <c r="D83">
        <v>4</v>
      </c>
      <c r="E83">
        <v>477850</v>
      </c>
      <c r="F83">
        <v>924223.28500000015</v>
      </c>
      <c r="G83">
        <v>-48</v>
      </c>
      <c r="H83" t="s">
        <v>72</v>
      </c>
      <c r="I83">
        <v>46</v>
      </c>
      <c r="J83">
        <v>10388.04347826087</v>
      </c>
      <c r="K83">
        <v>17.5</v>
      </c>
      <c r="L83">
        <v>2</v>
      </c>
      <c r="M83">
        <v>0</v>
      </c>
      <c r="N83">
        <v>0</v>
      </c>
      <c r="P83" t="str">
        <f ca="1">IFERROR(OFFSET(VENTA_DIARIA[[#This Row],[Columna1]],1,0),"")</f>
        <v>▼ BAJO</v>
      </c>
    </row>
    <row r="84" spans="1:16">
      <c r="A84" t="s">
        <v>75</v>
      </c>
      <c r="B84" s="1">
        <v>45771</v>
      </c>
      <c r="C84">
        <v>0</v>
      </c>
      <c r="D84">
        <v>4</v>
      </c>
      <c r="E84">
        <v>695610</v>
      </c>
      <c r="F84">
        <v>924223.28500000015</v>
      </c>
      <c r="G84">
        <v>-25</v>
      </c>
      <c r="H84" t="s">
        <v>68</v>
      </c>
      <c r="I84">
        <v>57</v>
      </c>
      <c r="J84">
        <v>12203.684210526315</v>
      </c>
      <c r="K84">
        <v>17.5</v>
      </c>
      <c r="L84">
        <v>2</v>
      </c>
      <c r="M84">
        <v>0.1</v>
      </c>
      <c r="N84">
        <v>1</v>
      </c>
      <c r="P84" t="str">
        <f ca="1">IFERROR(OFFSET(VENTA_DIARIA[[#This Row],[Columna1]],1,0),"")</f>
        <v>▬ OK</v>
      </c>
    </row>
    <row r="85" spans="1:16">
      <c r="A85" t="s">
        <v>76</v>
      </c>
      <c r="B85" s="1">
        <v>45772</v>
      </c>
      <c r="C85">
        <v>0</v>
      </c>
      <c r="D85">
        <v>4</v>
      </c>
      <c r="E85">
        <v>883861.51</v>
      </c>
      <c r="F85">
        <v>924223.28500000015</v>
      </c>
      <c r="G85">
        <v>-4</v>
      </c>
      <c r="H85" t="s">
        <v>70</v>
      </c>
      <c r="I85">
        <v>71</v>
      </c>
      <c r="J85">
        <v>12448.75366197183</v>
      </c>
      <c r="K85">
        <v>17.5</v>
      </c>
      <c r="L85">
        <v>2</v>
      </c>
      <c r="M85">
        <v>0</v>
      </c>
      <c r="N85">
        <v>0</v>
      </c>
      <c r="P85" t="str">
        <f ca="1">IFERROR(OFFSET(VENTA_DIARIA[[#This Row],[Columna1]],1,0),"")</f>
        <v>▲▲ TOP</v>
      </c>
    </row>
    <row r="86" spans="1:16">
      <c r="A86" t="s">
        <v>67</v>
      </c>
      <c r="B86" s="1">
        <v>45773</v>
      </c>
      <c r="C86">
        <v>0</v>
      </c>
      <c r="D86">
        <v>4</v>
      </c>
      <c r="E86">
        <v>1324815.6099999999</v>
      </c>
      <c r="F86">
        <v>924223.28500000015</v>
      </c>
      <c r="G86">
        <v>43</v>
      </c>
      <c r="H86" t="s">
        <v>78</v>
      </c>
      <c r="I86">
        <v>93</v>
      </c>
      <c r="J86">
        <v>14245.329139784944</v>
      </c>
      <c r="K86">
        <v>12.5</v>
      </c>
      <c r="L86">
        <v>2</v>
      </c>
      <c r="M86">
        <v>0.1</v>
      </c>
      <c r="N86">
        <v>1</v>
      </c>
      <c r="P86" t="str">
        <f ca="1">IFERROR(OFFSET(VENTA_DIARIA[[#This Row],[Columna1]],1,0),"")</f>
        <v>▲▲ TOP</v>
      </c>
    </row>
    <row r="87" spans="1:16">
      <c r="A87" t="s">
        <v>69</v>
      </c>
      <c r="B87" s="1">
        <v>45774</v>
      </c>
      <c r="C87">
        <v>0</v>
      </c>
      <c r="D87">
        <v>4</v>
      </c>
      <c r="E87">
        <v>1842125</v>
      </c>
      <c r="F87">
        <v>924223.28500000015</v>
      </c>
      <c r="G87">
        <v>99</v>
      </c>
      <c r="H87" t="s">
        <v>78</v>
      </c>
      <c r="I87">
        <v>118</v>
      </c>
      <c r="J87">
        <v>15611.228813559323</v>
      </c>
      <c r="K87">
        <v>13.5</v>
      </c>
      <c r="L87">
        <v>2</v>
      </c>
      <c r="M87">
        <v>0.7</v>
      </c>
      <c r="N87">
        <v>1</v>
      </c>
      <c r="P87" t="str">
        <f ca="1">IFERROR(OFFSET(VENTA_DIARIA[[#This Row],[Columna1]],1,0),"")</f>
        <v>▼ BAJO</v>
      </c>
    </row>
    <row r="88" spans="1:16">
      <c r="A88" t="s">
        <v>71</v>
      </c>
      <c r="B88" s="1">
        <v>45775</v>
      </c>
      <c r="C88">
        <v>0</v>
      </c>
      <c r="D88">
        <v>4</v>
      </c>
      <c r="E88">
        <v>569200</v>
      </c>
      <c r="F88">
        <v>924223.28500000015</v>
      </c>
      <c r="G88">
        <v>-38</v>
      </c>
      <c r="H88" t="s">
        <v>68</v>
      </c>
      <c r="I88">
        <v>55</v>
      </c>
      <c r="J88">
        <v>10349.09090909091</v>
      </c>
      <c r="K88">
        <v>15.5</v>
      </c>
      <c r="L88">
        <v>2</v>
      </c>
      <c r="M88">
        <v>0</v>
      </c>
      <c r="N88">
        <v>0</v>
      </c>
      <c r="P88" t="str">
        <f ca="1">IFERROR(OFFSET(VENTA_DIARIA[[#This Row],[Columna1]],1,0),"")</f>
        <v>▼ BAJO</v>
      </c>
    </row>
    <row r="89" spans="1:16">
      <c r="A89" t="s">
        <v>73</v>
      </c>
      <c r="B89" s="1">
        <v>45776</v>
      </c>
      <c r="C89">
        <v>0</v>
      </c>
      <c r="D89">
        <v>5</v>
      </c>
      <c r="E89">
        <v>563240</v>
      </c>
      <c r="F89">
        <v>924223.28500000015</v>
      </c>
      <c r="G89">
        <v>-39</v>
      </c>
      <c r="H89" t="s">
        <v>68</v>
      </c>
      <c r="I89">
        <v>45</v>
      </c>
      <c r="J89">
        <v>12516.444444444445</v>
      </c>
      <c r="K89">
        <v>17</v>
      </c>
      <c r="L89">
        <v>2</v>
      </c>
      <c r="M89">
        <v>0</v>
      </c>
      <c r="N89">
        <v>0</v>
      </c>
      <c r="P89" t="str">
        <f ca="1">IFERROR(OFFSET(VENTA_DIARIA[[#This Row],[Columna1]],1,0),"")</f>
        <v>▼ BAJO</v>
      </c>
    </row>
    <row r="90" spans="1:16">
      <c r="A90" t="s">
        <v>74</v>
      </c>
      <c r="B90" s="1">
        <v>45777</v>
      </c>
      <c r="C90">
        <v>0</v>
      </c>
      <c r="D90">
        <v>5</v>
      </c>
      <c r="E90">
        <v>567740</v>
      </c>
      <c r="F90">
        <v>924223.28500000015</v>
      </c>
      <c r="G90">
        <v>-39</v>
      </c>
      <c r="H90" t="s">
        <v>68</v>
      </c>
      <c r="I90">
        <v>46</v>
      </c>
      <c r="J90">
        <v>12342.173913043478</v>
      </c>
      <c r="K90">
        <v>17</v>
      </c>
      <c r="L90">
        <v>2</v>
      </c>
      <c r="M90">
        <v>0</v>
      </c>
      <c r="N90">
        <v>0</v>
      </c>
      <c r="P90" t="str">
        <f ca="1">IFERROR(OFFSET(VENTA_DIARIA[[#This Row],[Columna1]],1,0),"")</f>
        <v>▲▲ TOP</v>
      </c>
    </row>
    <row r="91" spans="1:16">
      <c r="A91" t="s">
        <v>75</v>
      </c>
      <c r="B91" s="1">
        <v>45778</v>
      </c>
      <c r="C91">
        <v>1</v>
      </c>
      <c r="D91">
        <v>1</v>
      </c>
      <c r="E91">
        <v>1630820</v>
      </c>
      <c r="F91">
        <v>923626.8753846155</v>
      </c>
      <c r="G91">
        <v>77</v>
      </c>
      <c r="H91" t="s">
        <v>78</v>
      </c>
      <c r="I91">
        <v>112</v>
      </c>
      <c r="J91">
        <v>14560.892857142857</v>
      </c>
      <c r="K91">
        <v>17.5</v>
      </c>
      <c r="L91">
        <v>2</v>
      </c>
      <c r="M91">
        <v>0</v>
      </c>
      <c r="N91">
        <v>0</v>
      </c>
      <c r="P91" t="str">
        <f ca="1">IFERROR(OFFSET(VENTA_DIARIA[[#This Row],[Columna1]],1,0),"")</f>
        <v>▲▲ TOP</v>
      </c>
    </row>
    <row r="92" spans="1:16">
      <c r="A92" t="s">
        <v>76</v>
      </c>
      <c r="B92" s="1">
        <v>45779</v>
      </c>
      <c r="C92">
        <v>0</v>
      </c>
      <c r="D92">
        <v>1</v>
      </c>
      <c r="E92">
        <v>1428885</v>
      </c>
      <c r="F92">
        <v>923626.8753846155</v>
      </c>
      <c r="G92">
        <v>55</v>
      </c>
      <c r="H92" t="s">
        <v>78</v>
      </c>
      <c r="I92">
        <v>107</v>
      </c>
      <c r="J92">
        <v>13354.065420560748</v>
      </c>
      <c r="K92">
        <v>17.5</v>
      </c>
      <c r="L92">
        <v>2</v>
      </c>
      <c r="M92">
        <v>0.3</v>
      </c>
      <c r="N92">
        <v>1</v>
      </c>
      <c r="P92" t="str">
        <f ca="1">IFERROR(OFFSET(VENTA_DIARIA[[#This Row],[Columna1]],1,0),"")</f>
        <v>▲▲ TOP</v>
      </c>
    </row>
    <row r="93" spans="1:16">
      <c r="A93" t="s">
        <v>67</v>
      </c>
      <c r="B93" s="1">
        <v>45780</v>
      </c>
      <c r="C93">
        <v>0</v>
      </c>
      <c r="D93">
        <v>1</v>
      </c>
      <c r="E93">
        <v>1533450</v>
      </c>
      <c r="F93">
        <v>923626.8753846155</v>
      </c>
      <c r="G93">
        <v>66</v>
      </c>
      <c r="H93" t="s">
        <v>78</v>
      </c>
      <c r="I93">
        <v>108</v>
      </c>
      <c r="J93">
        <v>14198.611111111111</v>
      </c>
      <c r="K93">
        <v>19</v>
      </c>
      <c r="L93">
        <v>2</v>
      </c>
      <c r="M93">
        <v>0</v>
      </c>
      <c r="N93">
        <v>0</v>
      </c>
      <c r="P93" t="str">
        <f ca="1">IFERROR(OFFSET(VENTA_DIARIA[[#This Row],[Columna1]],1,0),"")</f>
        <v>▲▲ TOP</v>
      </c>
    </row>
    <row r="94" spans="1:16">
      <c r="A94" t="s">
        <v>69</v>
      </c>
      <c r="B94" s="1">
        <v>45781</v>
      </c>
      <c r="C94">
        <v>0</v>
      </c>
      <c r="D94">
        <v>1</v>
      </c>
      <c r="E94">
        <v>1671585</v>
      </c>
      <c r="F94">
        <v>923626.8753846155</v>
      </c>
      <c r="G94">
        <v>81</v>
      </c>
      <c r="H94" t="s">
        <v>78</v>
      </c>
      <c r="I94">
        <v>101</v>
      </c>
      <c r="J94">
        <v>16550.346534653465</v>
      </c>
      <c r="K94">
        <v>19</v>
      </c>
      <c r="L94">
        <v>2</v>
      </c>
      <c r="M94">
        <v>0</v>
      </c>
      <c r="N94">
        <v>0</v>
      </c>
      <c r="P94" t="str">
        <f ca="1">IFERROR(OFFSET(VENTA_DIARIA[[#This Row],[Columna1]],1,0),"")</f>
        <v>▼▼ CRIT</v>
      </c>
    </row>
    <row r="95" spans="1:16">
      <c r="A95" t="s">
        <v>71</v>
      </c>
      <c r="B95" s="1">
        <v>45782</v>
      </c>
      <c r="C95">
        <v>0</v>
      </c>
      <c r="D95">
        <v>1</v>
      </c>
      <c r="E95">
        <v>556720</v>
      </c>
      <c r="F95">
        <v>923626.8753846155</v>
      </c>
      <c r="G95">
        <v>-40</v>
      </c>
      <c r="H95" t="s">
        <v>72</v>
      </c>
      <c r="I95">
        <v>45</v>
      </c>
      <c r="J95">
        <v>12371.555555555555</v>
      </c>
      <c r="K95">
        <v>16.5</v>
      </c>
      <c r="L95">
        <v>2</v>
      </c>
      <c r="M95">
        <v>1.2</v>
      </c>
      <c r="N95">
        <v>1</v>
      </c>
      <c r="P95" t="str">
        <f ca="1">IFERROR(OFFSET(VENTA_DIARIA[[#This Row],[Columna1]],1,0),"")</f>
        <v>▼▼ CRIT</v>
      </c>
    </row>
    <row r="96" spans="1:16">
      <c r="A96" t="s">
        <v>73</v>
      </c>
      <c r="B96" s="1">
        <v>45783</v>
      </c>
      <c r="C96">
        <v>0</v>
      </c>
      <c r="D96">
        <v>1</v>
      </c>
      <c r="E96">
        <v>446330</v>
      </c>
      <c r="F96">
        <v>923626.8753846155</v>
      </c>
      <c r="G96">
        <v>-52</v>
      </c>
      <c r="H96" t="s">
        <v>72</v>
      </c>
      <c r="I96">
        <v>41</v>
      </c>
      <c r="J96">
        <v>10886.09756097561</v>
      </c>
      <c r="K96">
        <v>18.5</v>
      </c>
      <c r="L96">
        <v>2</v>
      </c>
      <c r="M96">
        <v>0.1</v>
      </c>
      <c r="N96">
        <v>1</v>
      </c>
      <c r="P96" t="str">
        <f ca="1">IFERROR(OFFSET(VENTA_DIARIA[[#This Row],[Columna1]],1,0),"")</f>
        <v>▼▼ CRIT</v>
      </c>
    </row>
    <row r="97" spans="1:16">
      <c r="A97" t="s">
        <v>74</v>
      </c>
      <c r="B97" s="1">
        <v>45784</v>
      </c>
      <c r="C97">
        <v>0</v>
      </c>
      <c r="D97">
        <v>1</v>
      </c>
      <c r="E97">
        <v>511810</v>
      </c>
      <c r="F97">
        <v>923626.8753846155</v>
      </c>
      <c r="G97">
        <v>-45</v>
      </c>
      <c r="H97" t="s">
        <v>72</v>
      </c>
      <c r="I97">
        <v>43</v>
      </c>
      <c r="J97">
        <v>11902.558139534884</v>
      </c>
      <c r="K97">
        <v>18.5</v>
      </c>
      <c r="L97">
        <v>2</v>
      </c>
      <c r="M97">
        <v>0.2</v>
      </c>
      <c r="N97">
        <v>1</v>
      </c>
      <c r="P97" t="str">
        <f ca="1">IFERROR(OFFSET(VENTA_DIARIA[[#This Row],[Columna1]],1,0),"")</f>
        <v>▬ OK</v>
      </c>
    </row>
    <row r="98" spans="1:16">
      <c r="A98" t="s">
        <v>75</v>
      </c>
      <c r="B98" s="1">
        <v>45785</v>
      </c>
      <c r="C98">
        <v>0</v>
      </c>
      <c r="D98">
        <v>2</v>
      </c>
      <c r="F98">
        <v>923626.8753846155</v>
      </c>
      <c r="G98">
        <v>0</v>
      </c>
      <c r="H98" t="s">
        <v>70</v>
      </c>
      <c r="K98">
        <v>10.5</v>
      </c>
      <c r="L98">
        <v>1</v>
      </c>
      <c r="M98">
        <v>0.1</v>
      </c>
      <c r="N98">
        <v>1</v>
      </c>
      <c r="P98" t="str">
        <f ca="1">IFERROR(OFFSET(VENTA_DIARIA[[#This Row],[Columna1]],1,0),"")</f>
        <v>▬ OK</v>
      </c>
    </row>
    <row r="99" spans="1:16">
      <c r="A99" t="s">
        <v>76</v>
      </c>
      <c r="B99" s="1">
        <v>45786</v>
      </c>
      <c r="C99">
        <v>0</v>
      </c>
      <c r="D99">
        <v>2</v>
      </c>
      <c r="F99">
        <v>923626.8753846155</v>
      </c>
      <c r="G99">
        <v>0</v>
      </c>
      <c r="H99" t="s">
        <v>70</v>
      </c>
      <c r="K99">
        <v>10.5</v>
      </c>
      <c r="L99">
        <v>1</v>
      </c>
      <c r="M99">
        <v>0</v>
      </c>
      <c r="N99">
        <v>0</v>
      </c>
      <c r="P99" t="str">
        <f ca="1">IFERROR(OFFSET(VENTA_DIARIA[[#This Row],[Columna1]],1,0),"")</f>
        <v>▬ OK</v>
      </c>
    </row>
    <row r="100" spans="1:16">
      <c r="A100" t="s">
        <v>67</v>
      </c>
      <c r="B100" s="1">
        <v>45787</v>
      </c>
      <c r="C100">
        <v>0</v>
      </c>
      <c r="D100">
        <v>2</v>
      </c>
      <c r="F100">
        <v>923626.8753846155</v>
      </c>
      <c r="G100">
        <v>0</v>
      </c>
      <c r="H100" t="s">
        <v>70</v>
      </c>
      <c r="K100">
        <v>11</v>
      </c>
      <c r="L100">
        <v>1</v>
      </c>
      <c r="M100">
        <v>0</v>
      </c>
      <c r="N100">
        <v>0</v>
      </c>
      <c r="P100" t="str">
        <f ca="1">IFERROR(OFFSET(VENTA_DIARIA[[#This Row],[Columna1]],1,0),"")</f>
        <v>▬ OK</v>
      </c>
    </row>
    <row r="101" spans="1:16">
      <c r="A101" t="s">
        <v>69</v>
      </c>
      <c r="B101" s="1">
        <v>45788</v>
      </c>
      <c r="C101">
        <v>0</v>
      </c>
      <c r="D101">
        <v>2</v>
      </c>
      <c r="F101">
        <v>923626.8753846155</v>
      </c>
      <c r="G101">
        <v>0</v>
      </c>
      <c r="H101" t="s">
        <v>70</v>
      </c>
      <c r="K101">
        <v>9.5</v>
      </c>
      <c r="L101">
        <v>1</v>
      </c>
      <c r="M101">
        <v>0</v>
      </c>
      <c r="N101">
        <v>0</v>
      </c>
      <c r="P101" t="str">
        <f ca="1">IFERROR(OFFSET(VENTA_DIARIA[[#This Row],[Columna1]],1,0),"")</f>
        <v>▬ OK</v>
      </c>
    </row>
    <row r="102" spans="1:16">
      <c r="A102" t="s">
        <v>71</v>
      </c>
      <c r="B102" s="1">
        <v>45789</v>
      </c>
      <c r="C102">
        <v>0</v>
      </c>
      <c r="D102">
        <v>2</v>
      </c>
      <c r="F102">
        <v>923626.8753846155</v>
      </c>
      <c r="G102">
        <v>0</v>
      </c>
      <c r="H102" t="s">
        <v>70</v>
      </c>
      <c r="K102">
        <v>6</v>
      </c>
      <c r="L102">
        <v>1</v>
      </c>
      <c r="M102">
        <v>0.3</v>
      </c>
      <c r="N102">
        <v>1</v>
      </c>
      <c r="P102" t="str">
        <f ca="1">IFERROR(OFFSET(VENTA_DIARIA[[#This Row],[Columna1]],1,0),"")</f>
        <v>▬ OK</v>
      </c>
    </row>
    <row r="103" spans="1:16">
      <c r="A103" t="s">
        <v>73</v>
      </c>
      <c r="B103" s="1">
        <v>45790</v>
      </c>
      <c r="C103">
        <v>0</v>
      </c>
      <c r="D103">
        <v>2</v>
      </c>
      <c r="F103">
        <v>923626.8753846155</v>
      </c>
      <c r="G103">
        <v>0</v>
      </c>
      <c r="H103" t="s">
        <v>70</v>
      </c>
      <c r="K103">
        <v>17</v>
      </c>
      <c r="L103">
        <v>2</v>
      </c>
      <c r="M103">
        <v>0</v>
      </c>
      <c r="N103">
        <v>0</v>
      </c>
      <c r="P103" t="str">
        <f ca="1">IFERROR(OFFSET(VENTA_DIARIA[[#This Row],[Columna1]],1,0),"")</f>
        <v>▬ OK</v>
      </c>
    </row>
    <row r="104" spans="1:16">
      <c r="A104" t="s">
        <v>74</v>
      </c>
      <c r="B104" s="1">
        <v>45791</v>
      </c>
      <c r="C104">
        <v>0</v>
      </c>
      <c r="D104">
        <v>2</v>
      </c>
      <c r="F104">
        <v>923626.8753846155</v>
      </c>
      <c r="G104">
        <v>0</v>
      </c>
      <c r="H104" t="s">
        <v>70</v>
      </c>
      <c r="K104">
        <v>15</v>
      </c>
      <c r="L104">
        <v>2</v>
      </c>
      <c r="M104">
        <v>0.2</v>
      </c>
      <c r="N104">
        <v>1</v>
      </c>
      <c r="P104" t="str">
        <f ca="1">IFERROR(OFFSET(VENTA_DIARIA[[#This Row],[Columna1]],1,0),"")</f>
        <v>▬ OK</v>
      </c>
    </row>
    <row r="105" spans="1:16">
      <c r="A105" t="s">
        <v>75</v>
      </c>
      <c r="B105" s="1">
        <v>45792</v>
      </c>
      <c r="C105">
        <v>0</v>
      </c>
      <c r="D105">
        <v>3</v>
      </c>
      <c r="F105">
        <v>923626.8753846155</v>
      </c>
      <c r="G105">
        <v>0</v>
      </c>
      <c r="H105" t="s">
        <v>70</v>
      </c>
      <c r="K105">
        <v>21</v>
      </c>
      <c r="L105">
        <v>3</v>
      </c>
      <c r="M105">
        <v>0.4</v>
      </c>
      <c r="N105">
        <v>1</v>
      </c>
      <c r="P105" t="str">
        <f ca="1">IFERROR(OFFSET(VENTA_DIARIA[[#This Row],[Columna1]],1,0),"")</f>
        <v>▬ OK</v>
      </c>
    </row>
    <row r="106" spans="1:16">
      <c r="A106" t="s">
        <v>76</v>
      </c>
      <c r="B106" s="1">
        <v>45793</v>
      </c>
      <c r="C106">
        <v>0</v>
      </c>
      <c r="D106">
        <v>3</v>
      </c>
      <c r="F106">
        <v>923626.8753846155</v>
      </c>
      <c r="G106">
        <v>0</v>
      </c>
      <c r="H106" t="s">
        <v>70</v>
      </c>
      <c r="K106">
        <v>20.5</v>
      </c>
      <c r="L106">
        <v>3</v>
      </c>
      <c r="M106">
        <v>0.1</v>
      </c>
      <c r="N106">
        <v>1</v>
      </c>
      <c r="P106" t="str">
        <f ca="1">IFERROR(OFFSET(VENTA_DIARIA[[#This Row],[Columna1]],1,0),"")</f>
        <v>▬ OK</v>
      </c>
    </row>
    <row r="107" spans="1:16">
      <c r="A107" t="s">
        <v>67</v>
      </c>
      <c r="B107" s="1">
        <v>45794</v>
      </c>
      <c r="C107">
        <v>0</v>
      </c>
      <c r="D107">
        <v>3</v>
      </c>
      <c r="F107">
        <v>923626.8753846155</v>
      </c>
      <c r="G107">
        <v>0</v>
      </c>
      <c r="H107" t="s">
        <v>70</v>
      </c>
      <c r="K107">
        <v>22</v>
      </c>
      <c r="L107">
        <v>3</v>
      </c>
      <c r="M107">
        <v>0.5</v>
      </c>
      <c r="N107">
        <v>1</v>
      </c>
      <c r="P107" t="str">
        <f ca="1">IFERROR(OFFSET(VENTA_DIARIA[[#This Row],[Columna1]],1,0),"")</f>
        <v>▬ OK</v>
      </c>
    </row>
    <row r="108" spans="1:16">
      <c r="A108" t="s">
        <v>69</v>
      </c>
      <c r="B108" s="1">
        <v>45795</v>
      </c>
      <c r="C108">
        <v>0</v>
      </c>
      <c r="D108">
        <v>3</v>
      </c>
      <c r="F108">
        <v>923626.8753846155</v>
      </c>
      <c r="G108">
        <v>0</v>
      </c>
      <c r="H108" t="s">
        <v>70</v>
      </c>
      <c r="K108">
        <v>12</v>
      </c>
      <c r="L108">
        <v>1</v>
      </c>
      <c r="M108">
        <v>0</v>
      </c>
      <c r="N108">
        <v>0</v>
      </c>
      <c r="P108" t="str">
        <f ca="1">IFERROR(OFFSET(VENTA_DIARIA[[#This Row],[Columna1]],1,0),"")</f>
        <v>▬ OK</v>
      </c>
    </row>
    <row r="109" spans="1:16">
      <c r="A109" t="s">
        <v>71</v>
      </c>
      <c r="B109" s="1">
        <v>45796</v>
      </c>
      <c r="C109">
        <v>0</v>
      </c>
      <c r="D109">
        <v>3</v>
      </c>
      <c r="F109">
        <v>923626.8753846155</v>
      </c>
      <c r="G109">
        <v>0</v>
      </c>
      <c r="H109" t="s">
        <v>70</v>
      </c>
      <c r="K109">
        <v>11.5</v>
      </c>
      <c r="L109">
        <v>1</v>
      </c>
      <c r="M109">
        <v>0</v>
      </c>
      <c r="N109">
        <v>0</v>
      </c>
      <c r="P109" t="str">
        <f ca="1">IFERROR(OFFSET(VENTA_DIARIA[[#This Row],[Columna1]],1,0),"")</f>
        <v>▬ OK</v>
      </c>
    </row>
    <row r="110" spans="1:16">
      <c r="A110" t="s">
        <v>73</v>
      </c>
      <c r="B110" s="1">
        <v>45797</v>
      </c>
      <c r="C110">
        <v>0</v>
      </c>
      <c r="D110">
        <v>3</v>
      </c>
      <c r="F110">
        <v>923626.8753846155</v>
      </c>
      <c r="G110">
        <v>0</v>
      </c>
      <c r="H110" t="s">
        <v>70</v>
      </c>
      <c r="K110">
        <v>11.5</v>
      </c>
      <c r="L110">
        <v>1</v>
      </c>
      <c r="M110">
        <v>0</v>
      </c>
      <c r="N110">
        <v>0</v>
      </c>
      <c r="P110" t="str">
        <f ca="1">IFERROR(OFFSET(VENTA_DIARIA[[#This Row],[Columna1]],1,0),"")</f>
        <v>▬ OK</v>
      </c>
    </row>
    <row r="111" spans="1:16">
      <c r="A111" t="s">
        <v>74</v>
      </c>
      <c r="B111" s="1">
        <v>45798</v>
      </c>
      <c r="C111">
        <v>0</v>
      </c>
      <c r="D111">
        <v>3</v>
      </c>
      <c r="F111">
        <v>923626.8753846155</v>
      </c>
      <c r="G111">
        <v>0</v>
      </c>
      <c r="H111" t="s">
        <v>70</v>
      </c>
      <c r="K111">
        <v>12</v>
      </c>
      <c r="L111">
        <v>1</v>
      </c>
      <c r="M111">
        <v>0</v>
      </c>
      <c r="N111">
        <v>0</v>
      </c>
      <c r="P111" t="str">
        <f ca="1">IFERROR(OFFSET(VENTA_DIARIA[[#This Row],[Columna1]],1,0),"")</f>
        <v>▬ OK</v>
      </c>
    </row>
    <row r="112" spans="1:16">
      <c r="A112" t="s">
        <v>75</v>
      </c>
      <c r="B112" s="1">
        <v>45799</v>
      </c>
      <c r="C112">
        <v>0</v>
      </c>
      <c r="D112">
        <v>4</v>
      </c>
      <c r="F112">
        <v>923626.8753846155</v>
      </c>
      <c r="G112">
        <v>0</v>
      </c>
      <c r="H112" t="s">
        <v>70</v>
      </c>
      <c r="K112">
        <v>12.5</v>
      </c>
      <c r="L112">
        <v>2</v>
      </c>
      <c r="M112">
        <v>0</v>
      </c>
      <c r="N112">
        <v>0</v>
      </c>
      <c r="P112" t="str">
        <f ca="1">IFERROR(OFFSET(VENTA_DIARIA[[#This Row],[Columna1]],1,0),"")</f>
        <v>▬ OK</v>
      </c>
    </row>
    <row r="113" spans="1:16">
      <c r="A113" t="s">
        <v>76</v>
      </c>
      <c r="B113" s="1">
        <v>45800</v>
      </c>
      <c r="C113">
        <v>0</v>
      </c>
      <c r="D113">
        <v>4</v>
      </c>
      <c r="F113">
        <v>923626.8753846155</v>
      </c>
      <c r="G113">
        <v>0</v>
      </c>
      <c r="H113" t="s">
        <v>70</v>
      </c>
      <c r="K113">
        <v>14.5</v>
      </c>
      <c r="L113">
        <v>2</v>
      </c>
      <c r="M113">
        <v>0</v>
      </c>
      <c r="N113">
        <v>0</v>
      </c>
      <c r="P113" t="str">
        <f ca="1">IFERROR(OFFSET(VENTA_DIARIA[[#This Row],[Columna1]],1,0),"")</f>
        <v>▬ OK</v>
      </c>
    </row>
    <row r="114" spans="1:16">
      <c r="A114" t="s">
        <v>67</v>
      </c>
      <c r="B114" s="1">
        <v>45801</v>
      </c>
      <c r="C114">
        <v>0</v>
      </c>
      <c r="D114">
        <v>4</v>
      </c>
      <c r="F114">
        <v>923626.8753846155</v>
      </c>
      <c r="G114">
        <v>0</v>
      </c>
      <c r="H114" t="s">
        <v>70</v>
      </c>
      <c r="K114">
        <v>13.5</v>
      </c>
      <c r="L114">
        <v>2</v>
      </c>
      <c r="M114">
        <v>0</v>
      </c>
      <c r="N114">
        <v>0</v>
      </c>
      <c r="P114" t="str">
        <f ca="1">IFERROR(OFFSET(VENTA_DIARIA[[#This Row],[Columna1]],1,0),"")</f>
        <v>▬ OK</v>
      </c>
    </row>
    <row r="115" spans="1:16">
      <c r="A115" t="s">
        <v>69</v>
      </c>
      <c r="B115" s="1">
        <v>45802</v>
      </c>
      <c r="C115">
        <v>1</v>
      </c>
      <c r="D115">
        <v>4</v>
      </c>
      <c r="F115">
        <v>923626.8753846155</v>
      </c>
      <c r="G115">
        <v>0</v>
      </c>
      <c r="H115" t="s">
        <v>70</v>
      </c>
      <c r="K115">
        <v>14</v>
      </c>
      <c r="L115">
        <v>2</v>
      </c>
      <c r="M115">
        <v>0.1</v>
      </c>
      <c r="N115">
        <v>1</v>
      </c>
      <c r="P115" t="str">
        <f ca="1">IFERROR(OFFSET(VENTA_DIARIA[[#This Row],[Columna1]],1,0),"")</f>
        <v>▼ BAJO</v>
      </c>
    </row>
    <row r="116" spans="1:16">
      <c r="A116" t="s">
        <v>71</v>
      </c>
      <c r="B116" s="1">
        <v>45803</v>
      </c>
      <c r="C116">
        <v>0</v>
      </c>
      <c r="D116">
        <v>4</v>
      </c>
      <c r="E116">
        <v>661591</v>
      </c>
      <c r="F116">
        <v>923626.8753846155</v>
      </c>
      <c r="G116">
        <v>-28</v>
      </c>
      <c r="H116" t="s">
        <v>68</v>
      </c>
      <c r="I116">
        <v>60</v>
      </c>
      <c r="J116">
        <v>11026.516666666666</v>
      </c>
      <c r="K116">
        <v>16.5</v>
      </c>
      <c r="L116">
        <v>2</v>
      </c>
      <c r="M116">
        <v>0.3</v>
      </c>
      <c r="N116">
        <v>1</v>
      </c>
      <c r="P116" t="str">
        <f ca="1">IFERROR(OFFSET(VENTA_DIARIA[[#This Row],[Columna1]],1,0),"")</f>
        <v>▼ BAJO</v>
      </c>
    </row>
    <row r="117" spans="1:16">
      <c r="A117" t="s">
        <v>73</v>
      </c>
      <c r="B117" s="1">
        <v>45804</v>
      </c>
      <c r="C117">
        <v>0</v>
      </c>
      <c r="D117">
        <v>4</v>
      </c>
      <c r="E117">
        <v>572026</v>
      </c>
      <c r="F117">
        <v>923626.8753846155</v>
      </c>
      <c r="G117">
        <v>-38</v>
      </c>
      <c r="H117" t="s">
        <v>68</v>
      </c>
      <c r="I117">
        <v>42</v>
      </c>
      <c r="J117">
        <v>13619.666666666666</v>
      </c>
      <c r="K117">
        <v>9</v>
      </c>
      <c r="L117">
        <v>1</v>
      </c>
      <c r="M117">
        <v>3.2</v>
      </c>
      <c r="N117">
        <v>2</v>
      </c>
      <c r="P117" t="str">
        <f ca="1">IFERROR(OFFSET(VENTA_DIARIA[[#This Row],[Columna1]],1,0),"")</f>
        <v>▼▼ CRIT</v>
      </c>
    </row>
    <row r="118" spans="1:16">
      <c r="A118" t="s">
        <v>74</v>
      </c>
      <c r="B118" s="1">
        <v>45805</v>
      </c>
      <c r="C118">
        <v>0</v>
      </c>
      <c r="D118">
        <v>4</v>
      </c>
      <c r="E118">
        <v>524425</v>
      </c>
      <c r="F118">
        <v>923626.8753846155</v>
      </c>
      <c r="G118">
        <v>-43</v>
      </c>
      <c r="H118" t="s">
        <v>72</v>
      </c>
      <c r="I118">
        <v>48</v>
      </c>
      <c r="J118">
        <v>10925.520833333334</v>
      </c>
      <c r="K118">
        <v>6</v>
      </c>
      <c r="L118">
        <v>1</v>
      </c>
      <c r="M118">
        <v>0</v>
      </c>
      <c r="N118">
        <v>0</v>
      </c>
      <c r="P118" t="str">
        <f ca="1">IFERROR(OFFSET(VENTA_DIARIA[[#This Row],[Columna1]],1,0),"")</f>
        <v>▼▼ CRIT</v>
      </c>
    </row>
    <row r="119" spans="1:16">
      <c r="A119" t="s">
        <v>75</v>
      </c>
      <c r="B119" s="1">
        <v>45806</v>
      </c>
      <c r="C119">
        <v>0</v>
      </c>
      <c r="D119">
        <v>5</v>
      </c>
      <c r="E119">
        <v>464230</v>
      </c>
      <c r="F119">
        <v>923626.8753846155</v>
      </c>
      <c r="G119">
        <v>-50</v>
      </c>
      <c r="H119" t="s">
        <v>72</v>
      </c>
      <c r="I119">
        <v>45</v>
      </c>
      <c r="J119">
        <v>10316.222222222223</v>
      </c>
      <c r="K119">
        <v>8.5</v>
      </c>
      <c r="L119">
        <v>1</v>
      </c>
      <c r="M119">
        <v>0</v>
      </c>
      <c r="N119">
        <v>0</v>
      </c>
      <c r="P119" t="str">
        <f ca="1">IFERROR(OFFSET(VENTA_DIARIA[[#This Row],[Columna1]],1,0),"")</f>
        <v>▬ OK</v>
      </c>
    </row>
    <row r="120" spans="1:16">
      <c r="A120" t="s">
        <v>76</v>
      </c>
      <c r="B120" s="1">
        <v>45807</v>
      </c>
      <c r="C120">
        <v>0</v>
      </c>
      <c r="D120">
        <v>5</v>
      </c>
      <c r="E120">
        <v>925721</v>
      </c>
      <c r="F120">
        <v>923626.8753846155</v>
      </c>
      <c r="G120">
        <v>0</v>
      </c>
      <c r="H120" t="s">
        <v>70</v>
      </c>
      <c r="I120">
        <v>67</v>
      </c>
      <c r="J120">
        <v>13816.731343283582</v>
      </c>
      <c r="K120">
        <v>10.5</v>
      </c>
      <c r="L120">
        <v>1</v>
      </c>
      <c r="M120">
        <v>0</v>
      </c>
      <c r="N120">
        <v>0</v>
      </c>
      <c r="P120" t="str">
        <f ca="1">IFERROR(OFFSET(VENTA_DIARIA[[#This Row],[Columna1]],1,0),"")</f>
        <v>▬ OK</v>
      </c>
    </row>
    <row r="121" spans="1:16">
      <c r="A121" t="s">
        <v>67</v>
      </c>
      <c r="B121" s="1">
        <v>45808</v>
      </c>
      <c r="C121">
        <v>0</v>
      </c>
      <c r="D121">
        <v>5</v>
      </c>
      <c r="E121">
        <v>867060</v>
      </c>
      <c r="F121">
        <v>923626.8753846155</v>
      </c>
      <c r="G121">
        <v>-6</v>
      </c>
      <c r="H121" t="s">
        <v>70</v>
      </c>
      <c r="I121">
        <v>60</v>
      </c>
      <c r="J121">
        <v>14451</v>
      </c>
      <c r="K121">
        <v>11</v>
      </c>
      <c r="L121">
        <v>1</v>
      </c>
      <c r="M121">
        <v>0</v>
      </c>
      <c r="N121">
        <v>0</v>
      </c>
      <c r="P121" t="str">
        <f ca="1">IFERROR(OFFSET(VENTA_DIARIA[[#This Row],[Columna1]],1,0),"")</f>
        <v>▲▲ TOP</v>
      </c>
    </row>
    <row r="122" spans="1:16">
      <c r="A122" t="s">
        <v>69</v>
      </c>
      <c r="B122" s="1">
        <v>45809</v>
      </c>
      <c r="C122">
        <v>0</v>
      </c>
      <c r="D122">
        <v>1</v>
      </c>
      <c r="E122">
        <v>1676223.55</v>
      </c>
      <c r="F122">
        <v>925962.00043956039</v>
      </c>
      <c r="G122">
        <v>81</v>
      </c>
      <c r="H122" t="s">
        <v>78</v>
      </c>
      <c r="I122">
        <v>117</v>
      </c>
      <c r="J122">
        <v>14326.697008547009</v>
      </c>
      <c r="K122">
        <v>13</v>
      </c>
      <c r="L122">
        <v>2</v>
      </c>
      <c r="M122">
        <v>0</v>
      </c>
      <c r="N122">
        <v>0</v>
      </c>
      <c r="P122" t="str">
        <f ca="1">IFERROR(OFFSET(VENTA_DIARIA[[#This Row],[Columna1]],1,0),"")</f>
        <v>▼ BAJO</v>
      </c>
    </row>
    <row r="123" spans="1:16">
      <c r="A123" t="s">
        <v>71</v>
      </c>
      <c r="B123" s="1">
        <v>45810</v>
      </c>
      <c r="C123">
        <v>0</v>
      </c>
      <c r="D123">
        <v>1</v>
      </c>
      <c r="E123">
        <v>586090</v>
      </c>
      <c r="F123">
        <v>925962.00043956039</v>
      </c>
      <c r="G123">
        <v>-37</v>
      </c>
      <c r="H123" t="s">
        <v>68</v>
      </c>
      <c r="I123">
        <v>44</v>
      </c>
      <c r="J123">
        <v>13320.227272727272</v>
      </c>
      <c r="K123">
        <v>10.5</v>
      </c>
      <c r="L123">
        <v>1</v>
      </c>
      <c r="M123">
        <v>0</v>
      </c>
      <c r="N123">
        <v>0</v>
      </c>
      <c r="P123" t="str">
        <f ca="1">IFERROR(OFFSET(VENTA_DIARIA[[#This Row],[Columna1]],1,0),"")</f>
        <v>▼ BAJO</v>
      </c>
    </row>
    <row r="124" spans="1:16">
      <c r="A124" t="s">
        <v>73</v>
      </c>
      <c r="B124" s="1">
        <v>45811</v>
      </c>
      <c r="C124">
        <v>0</v>
      </c>
      <c r="D124">
        <v>1</v>
      </c>
      <c r="E124">
        <v>712540</v>
      </c>
      <c r="F124">
        <v>925962.00043956039</v>
      </c>
      <c r="G124">
        <v>-23</v>
      </c>
      <c r="H124" t="s">
        <v>68</v>
      </c>
      <c r="I124">
        <v>58</v>
      </c>
      <c r="J124">
        <v>12285.172413793103</v>
      </c>
      <c r="K124">
        <v>14</v>
      </c>
      <c r="L124">
        <v>2</v>
      </c>
      <c r="M124">
        <v>0</v>
      </c>
      <c r="N124">
        <v>0</v>
      </c>
      <c r="P124" t="str">
        <f ca="1">IFERROR(OFFSET(VENTA_DIARIA[[#This Row],[Columna1]],1,0),"")</f>
        <v>▼ BAJO</v>
      </c>
    </row>
    <row r="125" spans="1:16">
      <c r="A125" t="s">
        <v>74</v>
      </c>
      <c r="B125" s="1">
        <v>45812</v>
      </c>
      <c r="C125">
        <v>0</v>
      </c>
      <c r="D125">
        <v>1</v>
      </c>
      <c r="E125">
        <v>562490</v>
      </c>
      <c r="F125">
        <v>925962.00043956039</v>
      </c>
      <c r="G125">
        <v>-39</v>
      </c>
      <c r="H125" t="s">
        <v>68</v>
      </c>
      <c r="I125">
        <v>52</v>
      </c>
      <c r="J125">
        <v>10817.115384615385</v>
      </c>
      <c r="K125">
        <v>14.5</v>
      </c>
      <c r="L125">
        <v>2</v>
      </c>
      <c r="M125">
        <v>0</v>
      </c>
      <c r="N125">
        <v>0</v>
      </c>
      <c r="P125" t="str">
        <f ca="1">IFERROR(OFFSET(VENTA_DIARIA[[#This Row],[Columna1]],1,0),"")</f>
        <v>▼▼ CRIT</v>
      </c>
    </row>
    <row r="126" spans="1:16">
      <c r="A126" t="s">
        <v>75</v>
      </c>
      <c r="B126" s="1">
        <v>45813</v>
      </c>
      <c r="C126">
        <v>0</v>
      </c>
      <c r="D126">
        <v>1</v>
      </c>
      <c r="E126">
        <v>422645</v>
      </c>
      <c r="F126">
        <v>925962.00043956039</v>
      </c>
      <c r="G126">
        <v>-54</v>
      </c>
      <c r="H126" t="s">
        <v>72</v>
      </c>
      <c r="I126">
        <v>35</v>
      </c>
      <c r="J126">
        <v>12075.571428571429</v>
      </c>
      <c r="K126">
        <v>14</v>
      </c>
      <c r="L126">
        <v>2</v>
      </c>
      <c r="M126">
        <v>0</v>
      </c>
      <c r="N126">
        <v>0</v>
      </c>
      <c r="P126" t="str">
        <f ca="1">IFERROR(OFFSET(VENTA_DIARIA[[#This Row],[Columna1]],1,0),"")</f>
        <v>▬ OK</v>
      </c>
    </row>
    <row r="127" spans="1:16">
      <c r="A127" t="s">
        <v>76</v>
      </c>
      <c r="B127" s="1">
        <v>45814</v>
      </c>
      <c r="C127">
        <v>0</v>
      </c>
      <c r="D127">
        <v>1</v>
      </c>
      <c r="E127">
        <v>856860</v>
      </c>
      <c r="F127">
        <v>925962.00043956039</v>
      </c>
      <c r="G127">
        <v>-7</v>
      </c>
      <c r="H127" t="s">
        <v>70</v>
      </c>
      <c r="I127">
        <v>71</v>
      </c>
      <c r="J127">
        <v>12068.450704225352</v>
      </c>
      <c r="K127">
        <v>13.5</v>
      </c>
      <c r="L127">
        <v>2</v>
      </c>
      <c r="M127">
        <v>0</v>
      </c>
      <c r="N127">
        <v>0</v>
      </c>
      <c r="P127" t="str">
        <f ca="1">IFERROR(OFFSET(VENTA_DIARIA[[#This Row],[Columna1]],1,0),"")</f>
        <v>▲ BUENO</v>
      </c>
    </row>
    <row r="128" spans="1:16">
      <c r="A128" t="s">
        <v>67</v>
      </c>
      <c r="B128" s="1">
        <v>45815</v>
      </c>
      <c r="C128">
        <v>0</v>
      </c>
      <c r="D128">
        <v>1</v>
      </c>
      <c r="E128">
        <v>1233355</v>
      </c>
      <c r="F128">
        <v>925962.00043956039</v>
      </c>
      <c r="G128">
        <v>33</v>
      </c>
      <c r="H128" t="s">
        <v>77</v>
      </c>
      <c r="I128">
        <v>87</v>
      </c>
      <c r="J128">
        <v>14176.494252873563</v>
      </c>
      <c r="K128">
        <v>13</v>
      </c>
      <c r="L128">
        <v>2</v>
      </c>
      <c r="M128">
        <v>0</v>
      </c>
      <c r="N128">
        <v>0</v>
      </c>
      <c r="P128" t="str">
        <f ca="1">IFERROR(OFFSET(VENTA_DIARIA[[#This Row],[Columna1]],1,0),"")</f>
        <v>▲ BUENO</v>
      </c>
    </row>
    <row r="129" spans="1:16">
      <c r="A129" t="s">
        <v>69</v>
      </c>
      <c r="B129" s="1">
        <v>45816</v>
      </c>
      <c r="C129">
        <v>0</v>
      </c>
      <c r="D129">
        <v>2</v>
      </c>
      <c r="E129">
        <v>1258010</v>
      </c>
      <c r="F129">
        <v>925962.00043956039</v>
      </c>
      <c r="G129">
        <v>36</v>
      </c>
      <c r="H129" t="s">
        <v>77</v>
      </c>
      <c r="I129">
        <v>92</v>
      </c>
      <c r="J129">
        <v>13674.021739130434</v>
      </c>
      <c r="K129">
        <v>10</v>
      </c>
      <c r="L129">
        <v>1</v>
      </c>
      <c r="M129">
        <v>0</v>
      </c>
      <c r="N129">
        <v>0</v>
      </c>
      <c r="P129" t="str">
        <f ca="1">IFERROR(OFFSET(VENTA_DIARIA[[#This Row],[Columna1]],1,0),"")</f>
        <v>▼▼ CRIT</v>
      </c>
    </row>
    <row r="130" spans="1:16">
      <c r="A130" t="s">
        <v>71</v>
      </c>
      <c r="B130" s="1">
        <v>45817</v>
      </c>
      <c r="C130">
        <v>0</v>
      </c>
      <c r="D130">
        <v>2</v>
      </c>
      <c r="E130">
        <v>537610</v>
      </c>
      <c r="F130">
        <v>925962.00043956039</v>
      </c>
      <c r="G130">
        <v>-42</v>
      </c>
      <c r="H130" t="s">
        <v>72</v>
      </c>
      <c r="I130">
        <v>44</v>
      </c>
      <c r="J130">
        <v>12218.40909090909</v>
      </c>
      <c r="K130">
        <v>10.5</v>
      </c>
      <c r="L130">
        <v>1</v>
      </c>
      <c r="M130">
        <v>0</v>
      </c>
      <c r="N130">
        <v>0</v>
      </c>
      <c r="P130" t="str">
        <f ca="1">IFERROR(OFFSET(VENTA_DIARIA[[#This Row],[Columna1]],1,0),"")</f>
        <v>▼▼ CRIT</v>
      </c>
    </row>
    <row r="131" spans="1:16">
      <c r="A131" t="s">
        <v>73</v>
      </c>
      <c r="B131" s="1">
        <v>45818</v>
      </c>
      <c r="C131">
        <v>0</v>
      </c>
      <c r="D131">
        <v>2</v>
      </c>
      <c r="E131">
        <v>277160</v>
      </c>
      <c r="F131">
        <v>925962.00043956039</v>
      </c>
      <c r="G131">
        <v>-70</v>
      </c>
      <c r="H131" t="s">
        <v>72</v>
      </c>
      <c r="I131">
        <v>30</v>
      </c>
      <c r="J131">
        <v>9238.6666666666661</v>
      </c>
      <c r="K131">
        <v>11.5</v>
      </c>
      <c r="L131">
        <v>1</v>
      </c>
      <c r="M131">
        <v>0</v>
      </c>
      <c r="N131">
        <v>0</v>
      </c>
      <c r="P131" t="str">
        <f ca="1">IFERROR(OFFSET(VENTA_DIARIA[[#This Row],[Columna1]],1,0),"")</f>
        <v>▼ BAJO</v>
      </c>
    </row>
    <row r="132" spans="1:16">
      <c r="A132" t="s">
        <v>74</v>
      </c>
      <c r="B132" s="1">
        <v>45819</v>
      </c>
      <c r="C132">
        <v>0</v>
      </c>
      <c r="D132">
        <v>2</v>
      </c>
      <c r="E132">
        <v>602145</v>
      </c>
      <c r="F132">
        <v>925962.00043956039</v>
      </c>
      <c r="G132">
        <v>-35</v>
      </c>
      <c r="H132" t="s">
        <v>68</v>
      </c>
      <c r="I132">
        <v>46</v>
      </c>
      <c r="J132">
        <v>13090.108695652174</v>
      </c>
      <c r="K132">
        <v>10.5</v>
      </c>
      <c r="L132">
        <v>1</v>
      </c>
      <c r="M132">
        <v>0</v>
      </c>
      <c r="N132">
        <v>0</v>
      </c>
      <c r="P132" t="str">
        <f ca="1">IFERROR(OFFSET(VENTA_DIARIA[[#This Row],[Columna1]],1,0),"")</f>
        <v>▼▼ CRIT</v>
      </c>
    </row>
    <row r="133" spans="1:16">
      <c r="A133" t="s">
        <v>75</v>
      </c>
      <c r="B133" s="1">
        <v>45820</v>
      </c>
      <c r="C133">
        <v>0</v>
      </c>
      <c r="D133">
        <v>2</v>
      </c>
      <c r="E133">
        <v>472725</v>
      </c>
      <c r="F133">
        <v>925962.00043956039</v>
      </c>
      <c r="G133">
        <v>-49</v>
      </c>
      <c r="H133" t="s">
        <v>72</v>
      </c>
      <c r="I133">
        <v>46</v>
      </c>
      <c r="J133">
        <v>10276.630434782608</v>
      </c>
      <c r="K133">
        <v>11.5</v>
      </c>
      <c r="L133">
        <v>1</v>
      </c>
      <c r="M133">
        <v>0</v>
      </c>
      <c r="N133">
        <v>0</v>
      </c>
      <c r="P133" t="str">
        <f ca="1">IFERROR(OFFSET(VENTA_DIARIA[[#This Row],[Columna1]],1,0),"")</f>
        <v>▬ OK</v>
      </c>
    </row>
    <row r="134" spans="1:16">
      <c r="A134" t="s">
        <v>76</v>
      </c>
      <c r="B134" s="1">
        <v>45821</v>
      </c>
      <c r="C134">
        <v>0</v>
      </c>
      <c r="D134">
        <v>2</v>
      </c>
      <c r="E134">
        <v>954107</v>
      </c>
      <c r="F134">
        <v>925962.00043956039</v>
      </c>
      <c r="G134">
        <v>3</v>
      </c>
      <c r="H134" t="s">
        <v>70</v>
      </c>
      <c r="I134">
        <v>78</v>
      </c>
      <c r="J134">
        <v>12232.141025641025</v>
      </c>
      <c r="K134">
        <v>11</v>
      </c>
      <c r="L134">
        <v>1</v>
      </c>
      <c r="M134">
        <v>0</v>
      </c>
      <c r="N134">
        <v>0</v>
      </c>
      <c r="P134" t="str">
        <f ca="1">IFERROR(OFFSET(VENTA_DIARIA[[#This Row],[Columna1]],1,0),"")</f>
        <v>▲ BUENO</v>
      </c>
    </row>
    <row r="135" spans="1:16">
      <c r="A135" t="s">
        <v>67</v>
      </c>
      <c r="B135" s="1">
        <v>45822</v>
      </c>
      <c r="C135">
        <v>0</v>
      </c>
      <c r="D135">
        <v>2</v>
      </c>
      <c r="E135">
        <v>1119175</v>
      </c>
      <c r="F135">
        <v>925962.00043956039</v>
      </c>
      <c r="G135">
        <v>21</v>
      </c>
      <c r="H135" t="s">
        <v>77</v>
      </c>
      <c r="I135">
        <v>76</v>
      </c>
      <c r="J135">
        <v>14725.986842105263</v>
      </c>
      <c r="K135">
        <v>9.5</v>
      </c>
      <c r="L135">
        <v>1</v>
      </c>
      <c r="M135">
        <v>0</v>
      </c>
      <c r="N135">
        <v>0</v>
      </c>
      <c r="P135" t="str">
        <f ca="1">IFERROR(OFFSET(VENTA_DIARIA[[#This Row],[Columna1]],1,0),"")</f>
        <v>▲ BUENO</v>
      </c>
    </row>
    <row r="136" spans="1:16">
      <c r="A136" t="s">
        <v>69</v>
      </c>
      <c r="B136" s="1">
        <v>45823</v>
      </c>
      <c r="C136">
        <v>0</v>
      </c>
      <c r="D136">
        <v>3</v>
      </c>
      <c r="E136">
        <v>1259520</v>
      </c>
      <c r="F136">
        <v>925962.00043956039</v>
      </c>
      <c r="G136">
        <v>36</v>
      </c>
      <c r="H136" t="s">
        <v>77</v>
      </c>
      <c r="I136">
        <v>77</v>
      </c>
      <c r="J136">
        <v>16357.402597402597</v>
      </c>
      <c r="K136">
        <v>12</v>
      </c>
      <c r="L136">
        <v>1</v>
      </c>
      <c r="M136">
        <v>0</v>
      </c>
      <c r="N136">
        <v>0</v>
      </c>
      <c r="P136" t="str">
        <f ca="1">IFERROR(OFFSET(VENTA_DIARIA[[#This Row],[Columna1]],1,0),"")</f>
        <v>▲▲ TOP</v>
      </c>
    </row>
    <row r="137" spans="1:16">
      <c r="A137" t="s">
        <v>71</v>
      </c>
      <c r="B137" s="1">
        <v>45824</v>
      </c>
      <c r="C137">
        <v>1</v>
      </c>
      <c r="D137">
        <v>3</v>
      </c>
      <c r="E137">
        <v>1612905</v>
      </c>
      <c r="F137">
        <v>925962.00043956039</v>
      </c>
      <c r="G137">
        <v>74</v>
      </c>
      <c r="H137" t="s">
        <v>78</v>
      </c>
      <c r="I137">
        <v>106</v>
      </c>
      <c r="J137">
        <v>15216.084905660377</v>
      </c>
      <c r="K137">
        <v>15.5</v>
      </c>
      <c r="L137">
        <v>2</v>
      </c>
      <c r="M137">
        <v>0</v>
      </c>
      <c r="N137">
        <v>0</v>
      </c>
      <c r="P137" t="str">
        <f ca="1">IFERROR(OFFSET(VENTA_DIARIA[[#This Row],[Columna1]],1,0),"")</f>
        <v>▼▼ CRIT</v>
      </c>
    </row>
    <row r="138" spans="1:16">
      <c r="A138" t="s">
        <v>73</v>
      </c>
      <c r="B138" s="1">
        <v>45825</v>
      </c>
      <c r="C138">
        <v>0</v>
      </c>
      <c r="D138">
        <v>3</v>
      </c>
      <c r="E138">
        <v>489490</v>
      </c>
      <c r="F138">
        <v>925962.00043956039</v>
      </c>
      <c r="G138">
        <v>-47</v>
      </c>
      <c r="H138" t="s">
        <v>72</v>
      </c>
      <c r="I138">
        <v>38</v>
      </c>
      <c r="J138">
        <v>12881.315789473685</v>
      </c>
      <c r="K138">
        <v>10.5</v>
      </c>
      <c r="L138">
        <v>1</v>
      </c>
      <c r="M138">
        <v>0</v>
      </c>
      <c r="N138">
        <v>0</v>
      </c>
      <c r="P138" t="str">
        <f ca="1">IFERROR(OFFSET(VENTA_DIARIA[[#This Row],[Columna1]],1,0),"")</f>
        <v>▼▼ CRIT</v>
      </c>
    </row>
    <row r="139" spans="1:16">
      <c r="A139" t="s">
        <v>74</v>
      </c>
      <c r="B139" s="1">
        <v>45826</v>
      </c>
      <c r="C139">
        <v>0</v>
      </c>
      <c r="D139">
        <v>3</v>
      </c>
      <c r="E139">
        <v>414878.7</v>
      </c>
      <c r="F139">
        <v>925962.00043956039</v>
      </c>
      <c r="G139">
        <v>-55</v>
      </c>
      <c r="H139" t="s">
        <v>72</v>
      </c>
      <c r="I139">
        <v>40</v>
      </c>
      <c r="J139">
        <v>10371.967500000001</v>
      </c>
      <c r="K139">
        <v>10</v>
      </c>
      <c r="L139">
        <v>1</v>
      </c>
      <c r="M139">
        <v>0</v>
      </c>
      <c r="N139">
        <v>0</v>
      </c>
      <c r="P139" t="str">
        <f ca="1">IFERROR(OFFSET(VENTA_DIARIA[[#This Row],[Columna1]],1,0),"")</f>
        <v>▼▼ CRIT</v>
      </c>
    </row>
    <row r="140" spans="1:16">
      <c r="A140" t="s">
        <v>75</v>
      </c>
      <c r="B140" s="1">
        <v>45827</v>
      </c>
      <c r="C140">
        <v>0</v>
      </c>
      <c r="D140">
        <v>3</v>
      </c>
      <c r="E140">
        <v>507956.89</v>
      </c>
      <c r="F140">
        <v>925962.00043956039</v>
      </c>
      <c r="G140">
        <v>-45</v>
      </c>
      <c r="H140" t="s">
        <v>72</v>
      </c>
      <c r="I140">
        <v>47</v>
      </c>
      <c r="J140">
        <v>10807.59340425532</v>
      </c>
      <c r="K140">
        <v>11.5</v>
      </c>
      <c r="L140">
        <v>1</v>
      </c>
      <c r="M140">
        <v>0</v>
      </c>
      <c r="N140">
        <v>0</v>
      </c>
      <c r="P140" t="str">
        <f ca="1">IFERROR(OFFSET(VENTA_DIARIA[[#This Row],[Columna1]],1,0),"")</f>
        <v>▲▲ TOP</v>
      </c>
    </row>
    <row r="141" spans="1:16">
      <c r="A141" t="s">
        <v>76</v>
      </c>
      <c r="B141" s="1">
        <v>45828</v>
      </c>
      <c r="C141">
        <v>1</v>
      </c>
      <c r="D141">
        <v>3</v>
      </c>
      <c r="E141">
        <v>1550957.8399999999</v>
      </c>
      <c r="F141">
        <v>925962.00043956039</v>
      </c>
      <c r="G141">
        <v>67</v>
      </c>
      <c r="H141" t="s">
        <v>78</v>
      </c>
      <c r="I141">
        <v>98</v>
      </c>
      <c r="J141">
        <v>15826.100408163264</v>
      </c>
      <c r="K141">
        <v>13.5</v>
      </c>
      <c r="L141">
        <v>2</v>
      </c>
      <c r="M141">
        <v>0</v>
      </c>
      <c r="N141">
        <v>0</v>
      </c>
      <c r="P141" t="str">
        <f ca="1">IFERROR(OFFSET(VENTA_DIARIA[[#This Row],[Columna1]],1,0),"")</f>
        <v>▲▲ TOP</v>
      </c>
    </row>
    <row r="142" spans="1:16">
      <c r="A142" t="s">
        <v>67</v>
      </c>
      <c r="B142" s="1">
        <v>45829</v>
      </c>
      <c r="C142">
        <v>0</v>
      </c>
      <c r="D142">
        <v>3</v>
      </c>
      <c r="E142">
        <v>1745060</v>
      </c>
      <c r="F142">
        <v>925962.00043956039</v>
      </c>
      <c r="G142">
        <v>88</v>
      </c>
      <c r="H142" t="s">
        <v>78</v>
      </c>
      <c r="I142">
        <v>122</v>
      </c>
      <c r="J142">
        <v>14303.77049180328</v>
      </c>
      <c r="K142">
        <v>12.5</v>
      </c>
      <c r="L142">
        <v>2</v>
      </c>
      <c r="M142">
        <v>0</v>
      </c>
      <c r="N142">
        <v>0</v>
      </c>
      <c r="P142" t="str">
        <f ca="1">IFERROR(OFFSET(VENTA_DIARIA[[#This Row],[Columna1]],1,0),"")</f>
        <v>▲▲ TOP</v>
      </c>
    </row>
    <row r="143" spans="1:16">
      <c r="A143" t="s">
        <v>69</v>
      </c>
      <c r="B143" s="1">
        <v>45830</v>
      </c>
      <c r="C143">
        <v>0</v>
      </c>
      <c r="D143">
        <v>4</v>
      </c>
      <c r="E143">
        <v>1614380</v>
      </c>
      <c r="F143">
        <v>925962.00043956039</v>
      </c>
      <c r="G143">
        <v>74</v>
      </c>
      <c r="H143" t="s">
        <v>78</v>
      </c>
      <c r="I143">
        <v>108</v>
      </c>
      <c r="J143">
        <v>14947.962962962964</v>
      </c>
      <c r="K143">
        <v>9</v>
      </c>
      <c r="L143">
        <v>1</v>
      </c>
      <c r="M143">
        <v>0.1</v>
      </c>
      <c r="N143">
        <v>1</v>
      </c>
      <c r="P143" t="str">
        <f ca="1">IFERROR(OFFSET(VENTA_DIARIA[[#This Row],[Columna1]],1,0),"")</f>
        <v>▼▼ CRIT</v>
      </c>
    </row>
    <row r="144" spans="1:16">
      <c r="A144" t="s">
        <v>71</v>
      </c>
      <c r="B144" s="1">
        <v>45831</v>
      </c>
      <c r="C144">
        <v>0</v>
      </c>
      <c r="D144">
        <v>4</v>
      </c>
      <c r="E144">
        <v>498690</v>
      </c>
      <c r="F144">
        <v>925962.00043956039</v>
      </c>
      <c r="G144">
        <v>-46</v>
      </c>
      <c r="H144" t="s">
        <v>72</v>
      </c>
      <c r="I144">
        <v>36</v>
      </c>
      <c r="J144">
        <v>13852.5</v>
      </c>
      <c r="K144">
        <v>5</v>
      </c>
      <c r="L144">
        <v>0</v>
      </c>
      <c r="M144">
        <v>0</v>
      </c>
      <c r="N144">
        <v>0</v>
      </c>
      <c r="P144" t="str">
        <f ca="1">IFERROR(OFFSET(VENTA_DIARIA[[#This Row],[Columna1]],1,0),"")</f>
        <v>▼▼ CRIT</v>
      </c>
    </row>
    <row r="145" spans="1:16">
      <c r="A145" t="s">
        <v>73</v>
      </c>
      <c r="B145" s="1">
        <v>45832</v>
      </c>
      <c r="C145">
        <v>0</v>
      </c>
      <c r="D145">
        <v>4</v>
      </c>
      <c r="E145">
        <v>382010</v>
      </c>
      <c r="F145">
        <v>925962.00043956039</v>
      </c>
      <c r="G145">
        <v>-59</v>
      </c>
      <c r="H145" t="s">
        <v>72</v>
      </c>
      <c r="I145">
        <v>34</v>
      </c>
      <c r="J145">
        <v>11235.588235294117</v>
      </c>
      <c r="K145">
        <v>10.5</v>
      </c>
      <c r="L145">
        <v>1</v>
      </c>
      <c r="M145">
        <v>0</v>
      </c>
      <c r="N145">
        <v>0</v>
      </c>
      <c r="P145" t="str">
        <f ca="1">IFERROR(OFFSET(VENTA_DIARIA[[#This Row],[Columna1]],1,0),"")</f>
        <v>▼▼ CRIT</v>
      </c>
    </row>
    <row r="146" spans="1:16">
      <c r="A146" t="s">
        <v>74</v>
      </c>
      <c r="B146" s="1">
        <v>45833</v>
      </c>
      <c r="C146">
        <v>0</v>
      </c>
      <c r="D146">
        <v>4</v>
      </c>
      <c r="E146">
        <v>530510</v>
      </c>
      <c r="F146">
        <v>925962.00043956039</v>
      </c>
      <c r="G146">
        <v>-43</v>
      </c>
      <c r="H146" t="s">
        <v>72</v>
      </c>
      <c r="I146">
        <v>51</v>
      </c>
      <c r="J146">
        <v>10402.156862745098</v>
      </c>
      <c r="K146">
        <v>10</v>
      </c>
      <c r="L146">
        <v>1</v>
      </c>
      <c r="M146">
        <v>0</v>
      </c>
      <c r="N146">
        <v>0</v>
      </c>
      <c r="P146" t="str">
        <f ca="1">IFERROR(OFFSET(VENTA_DIARIA[[#This Row],[Columna1]],1,0),"")</f>
        <v>▼▼ CRIT</v>
      </c>
    </row>
    <row r="147" spans="1:16">
      <c r="A147" t="s">
        <v>75</v>
      </c>
      <c r="B147" s="1">
        <v>45834</v>
      </c>
      <c r="C147">
        <v>0</v>
      </c>
      <c r="D147">
        <v>4</v>
      </c>
      <c r="E147">
        <v>437760</v>
      </c>
      <c r="F147">
        <v>925962.00043956039</v>
      </c>
      <c r="G147">
        <v>-53</v>
      </c>
      <c r="H147" t="s">
        <v>72</v>
      </c>
      <c r="I147">
        <v>40</v>
      </c>
      <c r="J147">
        <v>10944</v>
      </c>
      <c r="K147">
        <v>8.5</v>
      </c>
      <c r="L147">
        <v>1</v>
      </c>
      <c r="M147">
        <v>0</v>
      </c>
      <c r="N147">
        <v>0</v>
      </c>
      <c r="P147" t="str">
        <f ca="1">IFERROR(OFFSET(VENTA_DIARIA[[#This Row],[Columna1]],1,0),"")</f>
        <v>▼ BAJO</v>
      </c>
    </row>
    <row r="148" spans="1:16">
      <c r="A148" t="s">
        <v>76</v>
      </c>
      <c r="B148" s="1">
        <v>45835</v>
      </c>
      <c r="C148">
        <v>0</v>
      </c>
      <c r="D148">
        <v>4</v>
      </c>
      <c r="E148">
        <v>750150</v>
      </c>
      <c r="F148">
        <v>925962.00043956039</v>
      </c>
      <c r="G148">
        <v>-19</v>
      </c>
      <c r="H148" t="s">
        <v>68</v>
      </c>
      <c r="I148">
        <v>55</v>
      </c>
      <c r="J148">
        <v>13639.09090909091</v>
      </c>
      <c r="K148">
        <v>9</v>
      </c>
      <c r="L148">
        <v>1</v>
      </c>
      <c r="M148">
        <v>0</v>
      </c>
      <c r="N148">
        <v>0</v>
      </c>
      <c r="P148" t="str">
        <f ca="1">IFERROR(OFFSET(VENTA_DIARIA[[#This Row],[Columna1]],1,0),"")</f>
        <v>▼ BAJO</v>
      </c>
    </row>
    <row r="149" spans="1:16">
      <c r="A149" t="s">
        <v>67</v>
      </c>
      <c r="B149" s="1">
        <v>45836</v>
      </c>
      <c r="C149">
        <v>0</v>
      </c>
      <c r="D149">
        <v>4</v>
      </c>
      <c r="E149">
        <v>815231.83000000007</v>
      </c>
      <c r="F149">
        <v>925962.00043956039</v>
      </c>
      <c r="G149">
        <v>-12</v>
      </c>
      <c r="H149" t="s">
        <v>68</v>
      </c>
      <c r="I149">
        <v>63</v>
      </c>
      <c r="J149">
        <v>12940.187777777779</v>
      </c>
      <c r="K149">
        <v>8.5</v>
      </c>
      <c r="L149">
        <v>1</v>
      </c>
      <c r="M149">
        <v>0</v>
      </c>
      <c r="N149">
        <v>0</v>
      </c>
      <c r="P149" t="str">
        <f ca="1">IFERROR(OFFSET(VENTA_DIARIA[[#This Row],[Columna1]],1,0),"")</f>
        <v>▲▲ TOP</v>
      </c>
    </row>
    <row r="150" spans="1:16">
      <c r="A150" t="s">
        <v>69</v>
      </c>
      <c r="B150" s="1">
        <v>45837</v>
      </c>
      <c r="C150">
        <v>0</v>
      </c>
      <c r="D150">
        <v>5</v>
      </c>
      <c r="E150">
        <v>1450175.49</v>
      </c>
      <c r="F150">
        <v>925962.00043956039</v>
      </c>
      <c r="G150">
        <v>57</v>
      </c>
      <c r="H150" t="s">
        <v>78</v>
      </c>
      <c r="I150">
        <v>73</v>
      </c>
      <c r="J150">
        <v>19865.417671232877</v>
      </c>
      <c r="K150">
        <v>2</v>
      </c>
      <c r="L150">
        <v>0</v>
      </c>
      <c r="M150">
        <v>0.7</v>
      </c>
      <c r="N150">
        <v>1</v>
      </c>
      <c r="O150" t="s">
        <v>80</v>
      </c>
      <c r="P150" t="str">
        <f ca="1">IFERROR(OFFSET(VENTA_DIARIA[[#This Row],[Columna1]],1,0),"")</f>
        <v>▼▼ CRIT</v>
      </c>
    </row>
    <row r="151" spans="1:16">
      <c r="A151" t="s">
        <v>71</v>
      </c>
      <c r="B151" s="1">
        <v>45838</v>
      </c>
      <c r="C151">
        <v>0</v>
      </c>
      <c r="D151">
        <v>5</v>
      </c>
      <c r="E151">
        <v>540600</v>
      </c>
      <c r="F151">
        <v>925962.00043956039</v>
      </c>
      <c r="G151">
        <v>-42</v>
      </c>
      <c r="H151" t="s">
        <v>72</v>
      </c>
      <c r="I151">
        <v>48</v>
      </c>
      <c r="J151">
        <v>11262.5</v>
      </c>
      <c r="K151">
        <v>1.5</v>
      </c>
      <c r="L151">
        <v>0</v>
      </c>
      <c r="M151">
        <v>0</v>
      </c>
      <c r="N151">
        <v>0</v>
      </c>
      <c r="P151" t="str">
        <f ca="1">IFERROR(OFFSET(VENTA_DIARIA[[#This Row],[Columna1]],1,0),"")</f>
        <v>▼ BAJO</v>
      </c>
    </row>
    <row r="152" spans="1:16">
      <c r="A152" t="s">
        <v>73</v>
      </c>
      <c r="B152" s="1">
        <v>45839</v>
      </c>
      <c r="C152">
        <v>0</v>
      </c>
      <c r="D152">
        <v>1</v>
      </c>
      <c r="E152">
        <v>580250</v>
      </c>
      <c r="F152">
        <v>957231.65147540986</v>
      </c>
      <c r="G152">
        <v>-39</v>
      </c>
      <c r="H152" t="s">
        <v>68</v>
      </c>
      <c r="I152">
        <v>47</v>
      </c>
      <c r="J152">
        <v>12345.744680851063</v>
      </c>
      <c r="K152">
        <v>4</v>
      </c>
      <c r="L152">
        <v>0</v>
      </c>
      <c r="M152">
        <v>0</v>
      </c>
      <c r="N152">
        <v>0</v>
      </c>
      <c r="P152" t="str">
        <f ca="1">IFERROR(OFFSET(VENTA_DIARIA[[#This Row],[Columna1]],1,0),"")</f>
        <v>▼ BAJO</v>
      </c>
    </row>
    <row r="153" spans="1:16">
      <c r="A153" t="s">
        <v>74</v>
      </c>
      <c r="B153" s="1">
        <v>45840</v>
      </c>
      <c r="C153">
        <v>0</v>
      </c>
      <c r="D153">
        <v>1</v>
      </c>
      <c r="E153">
        <v>740589</v>
      </c>
      <c r="F153">
        <v>957231.65147540986</v>
      </c>
      <c r="G153">
        <v>-23</v>
      </c>
      <c r="H153" t="s">
        <v>68</v>
      </c>
      <c r="I153">
        <v>50</v>
      </c>
      <c r="J153">
        <v>14811.78</v>
      </c>
      <c r="K153">
        <v>6.5</v>
      </c>
      <c r="L153">
        <v>1</v>
      </c>
      <c r="M153">
        <v>0</v>
      </c>
      <c r="N153">
        <v>0</v>
      </c>
      <c r="P153" t="str">
        <f ca="1">IFERROR(OFFSET(VENTA_DIARIA[[#This Row],[Columna1]],1,0),"")</f>
        <v>▼ BAJO</v>
      </c>
    </row>
    <row r="154" spans="1:16">
      <c r="A154" t="s">
        <v>75</v>
      </c>
      <c r="B154" s="1">
        <v>45841</v>
      </c>
      <c r="C154">
        <v>0</v>
      </c>
      <c r="D154">
        <v>1</v>
      </c>
      <c r="E154">
        <v>648975</v>
      </c>
      <c r="F154">
        <v>957231.65147540986</v>
      </c>
      <c r="G154">
        <v>-32</v>
      </c>
      <c r="H154" t="s">
        <v>68</v>
      </c>
      <c r="I154">
        <v>45</v>
      </c>
      <c r="J154">
        <v>14421.666666666666</v>
      </c>
      <c r="K154">
        <v>9.5</v>
      </c>
      <c r="L154">
        <v>1</v>
      </c>
      <c r="M154">
        <v>0</v>
      </c>
      <c r="N154">
        <v>0</v>
      </c>
      <c r="P154" t="str">
        <f ca="1">IFERROR(OFFSET(VENTA_DIARIA[[#This Row],[Columna1]],1,0),"")</f>
        <v>▼ BAJO</v>
      </c>
    </row>
    <row r="155" spans="1:16">
      <c r="A155" t="s">
        <v>76</v>
      </c>
      <c r="B155" s="1">
        <v>45842</v>
      </c>
      <c r="C155">
        <v>0</v>
      </c>
      <c r="D155">
        <v>1</v>
      </c>
      <c r="E155">
        <v>665790</v>
      </c>
      <c r="F155">
        <v>957231.65147540986</v>
      </c>
      <c r="G155">
        <v>-30</v>
      </c>
      <c r="H155" t="s">
        <v>68</v>
      </c>
      <c r="I155">
        <v>50</v>
      </c>
      <c r="J155">
        <v>13315.8</v>
      </c>
      <c r="K155">
        <v>12</v>
      </c>
      <c r="L155">
        <v>1</v>
      </c>
      <c r="M155">
        <v>0</v>
      </c>
      <c r="N155">
        <v>0</v>
      </c>
      <c r="P155" t="str">
        <f ca="1">IFERROR(OFFSET(VENTA_DIARIA[[#This Row],[Columna1]],1,0),"")</f>
        <v>▲▲ TOP</v>
      </c>
    </row>
    <row r="156" spans="1:16">
      <c r="A156" t="s">
        <v>67</v>
      </c>
      <c r="B156" s="1">
        <v>45843</v>
      </c>
      <c r="C156">
        <v>0</v>
      </c>
      <c r="D156">
        <v>1</v>
      </c>
      <c r="E156">
        <v>1819662.1099999999</v>
      </c>
      <c r="F156">
        <v>957231.65147540986</v>
      </c>
      <c r="G156">
        <v>90</v>
      </c>
      <c r="H156" t="s">
        <v>78</v>
      </c>
      <c r="I156">
        <v>127</v>
      </c>
      <c r="J156">
        <v>14328.048110236219</v>
      </c>
      <c r="K156">
        <v>13</v>
      </c>
      <c r="L156">
        <v>2</v>
      </c>
      <c r="M156">
        <v>0</v>
      </c>
      <c r="N156">
        <v>0</v>
      </c>
      <c r="P156" t="str">
        <f ca="1">IFERROR(OFFSET(VENTA_DIARIA[[#This Row],[Columna1]],1,0),"")</f>
        <v>▲▲ TOP</v>
      </c>
    </row>
    <row r="157" spans="1:16">
      <c r="A157" t="s">
        <v>69</v>
      </c>
      <c r="B157" s="1">
        <v>45844</v>
      </c>
      <c r="C157">
        <v>0</v>
      </c>
      <c r="D157">
        <v>1</v>
      </c>
      <c r="E157">
        <v>1453860</v>
      </c>
      <c r="F157">
        <v>957231.65147540986</v>
      </c>
      <c r="G157">
        <v>52</v>
      </c>
      <c r="H157" t="s">
        <v>78</v>
      </c>
      <c r="I157">
        <v>101</v>
      </c>
      <c r="J157">
        <v>14394.653465346535</v>
      </c>
      <c r="K157">
        <v>13.5</v>
      </c>
      <c r="L157">
        <v>2</v>
      </c>
      <c r="M157">
        <v>0</v>
      </c>
      <c r="N157">
        <v>0</v>
      </c>
      <c r="P157" t="str">
        <f ca="1">IFERROR(OFFSET(VENTA_DIARIA[[#This Row],[Columna1]],1,0),"")</f>
        <v>▼ BAJO</v>
      </c>
    </row>
    <row r="158" spans="1:16">
      <c r="A158" t="s">
        <v>71</v>
      </c>
      <c r="B158" s="1">
        <v>45845</v>
      </c>
      <c r="C158">
        <v>0</v>
      </c>
      <c r="D158">
        <v>1</v>
      </c>
      <c r="E158">
        <v>650550</v>
      </c>
      <c r="F158">
        <v>957231.65147540986</v>
      </c>
      <c r="G158">
        <v>-32</v>
      </c>
      <c r="H158" t="s">
        <v>68</v>
      </c>
      <c r="I158">
        <v>53</v>
      </c>
      <c r="J158">
        <v>12274.528301886792</v>
      </c>
      <c r="K158">
        <v>15.5</v>
      </c>
      <c r="L158">
        <v>2</v>
      </c>
      <c r="M158">
        <v>0</v>
      </c>
      <c r="N158">
        <v>0</v>
      </c>
      <c r="P158" t="str">
        <f ca="1">IFERROR(OFFSET(VENTA_DIARIA[[#This Row],[Columna1]],1,0),"")</f>
        <v>▼ BAJO</v>
      </c>
    </row>
    <row r="159" spans="1:16">
      <c r="A159" t="s">
        <v>73</v>
      </c>
      <c r="B159" s="1">
        <v>45846</v>
      </c>
      <c r="C159">
        <v>0</v>
      </c>
      <c r="D159">
        <v>2</v>
      </c>
      <c r="E159">
        <v>764165</v>
      </c>
      <c r="F159">
        <v>957231.65147540986</v>
      </c>
      <c r="G159">
        <v>-20</v>
      </c>
      <c r="H159" t="s">
        <v>68</v>
      </c>
      <c r="I159">
        <v>56</v>
      </c>
      <c r="J159">
        <v>13645.803571428571</v>
      </c>
      <c r="K159">
        <v>15.5</v>
      </c>
      <c r="L159">
        <v>2</v>
      </c>
      <c r="M159">
        <v>0.02</v>
      </c>
      <c r="N159">
        <v>0</v>
      </c>
      <c r="P159" t="str">
        <f ca="1">IFERROR(OFFSET(VENTA_DIARIA[[#This Row],[Columna1]],1,0),"")</f>
        <v>▲▲ TOP</v>
      </c>
    </row>
    <row r="160" spans="1:16">
      <c r="A160" t="s">
        <v>74</v>
      </c>
      <c r="B160" s="1">
        <v>45847</v>
      </c>
      <c r="C160">
        <v>1</v>
      </c>
      <c r="D160">
        <v>2</v>
      </c>
      <c r="E160">
        <v>1639875</v>
      </c>
      <c r="F160">
        <v>957231.65147540986</v>
      </c>
      <c r="G160">
        <v>71</v>
      </c>
      <c r="H160" t="s">
        <v>78</v>
      </c>
      <c r="I160">
        <v>96</v>
      </c>
      <c r="J160">
        <v>17082.03125</v>
      </c>
      <c r="K160">
        <v>16</v>
      </c>
      <c r="L160">
        <v>2</v>
      </c>
      <c r="M160">
        <v>0.9</v>
      </c>
      <c r="N160">
        <v>1</v>
      </c>
      <c r="P160" t="str">
        <f ca="1">IFERROR(OFFSET(VENTA_DIARIA[[#This Row],[Columna1]],1,0),"")</f>
        <v>▬ OK</v>
      </c>
    </row>
    <row r="161" spans="1:16">
      <c r="A161" t="s">
        <v>75</v>
      </c>
      <c r="B161" s="1">
        <v>45848</v>
      </c>
      <c r="C161">
        <v>0</v>
      </c>
      <c r="D161">
        <v>2</v>
      </c>
      <c r="E161">
        <v>965890</v>
      </c>
      <c r="F161">
        <v>957231.65147540986</v>
      </c>
      <c r="G161">
        <v>1</v>
      </c>
      <c r="H161" t="s">
        <v>70</v>
      </c>
      <c r="I161">
        <v>60</v>
      </c>
      <c r="J161">
        <v>16098.166666666666</v>
      </c>
      <c r="K161">
        <v>11.5</v>
      </c>
      <c r="L161">
        <v>1</v>
      </c>
      <c r="M161">
        <v>7.6</v>
      </c>
      <c r="N161">
        <v>2</v>
      </c>
      <c r="P161" t="str">
        <f ca="1">IFERROR(OFFSET(VENTA_DIARIA[[#This Row],[Columna1]],1,0),"")</f>
        <v>▼ BAJO</v>
      </c>
    </row>
    <row r="162" spans="1:16">
      <c r="A162" t="s">
        <v>76</v>
      </c>
      <c r="B162" s="1">
        <v>45849</v>
      </c>
      <c r="C162">
        <v>0</v>
      </c>
      <c r="D162">
        <v>2</v>
      </c>
      <c r="E162">
        <v>837190</v>
      </c>
      <c r="F162">
        <v>957231.65147540986</v>
      </c>
      <c r="G162">
        <v>-13</v>
      </c>
      <c r="H162" t="s">
        <v>68</v>
      </c>
      <c r="I162">
        <v>62</v>
      </c>
      <c r="J162">
        <v>13503.064516129032</v>
      </c>
      <c r="K162">
        <v>12</v>
      </c>
      <c r="L162">
        <v>1</v>
      </c>
      <c r="M162">
        <v>1.2</v>
      </c>
      <c r="N162">
        <v>1</v>
      </c>
      <c r="P162" t="str">
        <f ca="1">IFERROR(OFFSET(VENTA_DIARIA[[#This Row],[Columna1]],1,0),"")</f>
        <v>▲▲ TOP</v>
      </c>
    </row>
    <row r="163" spans="1:16">
      <c r="A163" t="s">
        <v>67</v>
      </c>
      <c r="B163" s="1">
        <v>45850</v>
      </c>
      <c r="C163">
        <v>0</v>
      </c>
      <c r="D163">
        <v>2</v>
      </c>
      <c r="E163">
        <v>1784530</v>
      </c>
      <c r="F163">
        <v>957231.65147540986</v>
      </c>
      <c r="G163">
        <v>86</v>
      </c>
      <c r="H163" t="s">
        <v>78</v>
      </c>
      <c r="I163">
        <v>114</v>
      </c>
      <c r="J163">
        <v>15653.771929824561</v>
      </c>
      <c r="K163">
        <v>12</v>
      </c>
      <c r="L163">
        <v>1</v>
      </c>
      <c r="M163">
        <v>0</v>
      </c>
      <c r="N163">
        <v>0</v>
      </c>
      <c r="P163" t="str">
        <f ca="1">IFERROR(OFFSET(VENTA_DIARIA[[#This Row],[Columna1]],1,0),"")</f>
        <v>▲▲ TOP</v>
      </c>
    </row>
    <row r="164" spans="1:16">
      <c r="A164" t="s">
        <v>69</v>
      </c>
      <c r="B164" s="1">
        <v>45851</v>
      </c>
      <c r="C164">
        <v>0</v>
      </c>
      <c r="D164">
        <v>2</v>
      </c>
      <c r="E164">
        <v>1356780.96</v>
      </c>
      <c r="F164">
        <v>957231.65147540986</v>
      </c>
      <c r="G164">
        <v>42</v>
      </c>
      <c r="H164" t="s">
        <v>78</v>
      </c>
      <c r="I164">
        <v>96</v>
      </c>
      <c r="J164">
        <v>14133.135</v>
      </c>
      <c r="K164">
        <v>12</v>
      </c>
      <c r="L164">
        <v>1</v>
      </c>
      <c r="M164">
        <v>0</v>
      </c>
      <c r="N164">
        <v>0</v>
      </c>
      <c r="P164" t="str">
        <f ca="1">IFERROR(OFFSET(VENTA_DIARIA[[#This Row],[Columna1]],1,0),"")</f>
        <v>▼ BAJO</v>
      </c>
    </row>
    <row r="165" spans="1:16">
      <c r="A165" t="s">
        <v>71</v>
      </c>
      <c r="B165" s="1">
        <v>45852</v>
      </c>
      <c r="C165">
        <v>0</v>
      </c>
      <c r="D165">
        <v>2</v>
      </c>
      <c r="E165">
        <v>607463</v>
      </c>
      <c r="F165">
        <v>957231.65147540986</v>
      </c>
      <c r="G165">
        <v>-37</v>
      </c>
      <c r="H165" t="s">
        <v>68</v>
      </c>
      <c r="I165">
        <v>40</v>
      </c>
      <c r="J165">
        <v>15186.575000000001</v>
      </c>
      <c r="K165">
        <v>13.5</v>
      </c>
      <c r="L165">
        <v>2</v>
      </c>
      <c r="M165">
        <v>0.1</v>
      </c>
      <c r="N165">
        <v>1</v>
      </c>
      <c r="P165" t="str">
        <f ca="1">IFERROR(OFFSET(VENTA_DIARIA[[#This Row],[Columna1]],1,0),"")</f>
        <v>▼ BAJO</v>
      </c>
    </row>
    <row r="166" spans="1:16">
      <c r="A166" t="s">
        <v>73</v>
      </c>
      <c r="B166" s="1">
        <v>45853</v>
      </c>
      <c r="C166">
        <v>0</v>
      </c>
      <c r="D166">
        <v>3</v>
      </c>
      <c r="E166">
        <v>716240</v>
      </c>
      <c r="F166">
        <v>957231.65147540986</v>
      </c>
      <c r="G166">
        <v>-25</v>
      </c>
      <c r="H166" t="s">
        <v>68</v>
      </c>
      <c r="I166">
        <v>55</v>
      </c>
      <c r="J166">
        <v>13022.545454545454</v>
      </c>
      <c r="K166">
        <v>15</v>
      </c>
      <c r="L166">
        <v>2</v>
      </c>
      <c r="M166">
        <v>0.8</v>
      </c>
      <c r="N166">
        <v>1</v>
      </c>
      <c r="P166" t="str">
        <f ca="1">IFERROR(OFFSET(VENTA_DIARIA[[#This Row],[Columna1]],1,0),"")</f>
        <v>▲ BUENO</v>
      </c>
    </row>
    <row r="167" spans="1:16">
      <c r="A167" t="s">
        <v>74</v>
      </c>
      <c r="B167" s="1">
        <v>45854</v>
      </c>
      <c r="C167">
        <v>0</v>
      </c>
      <c r="D167">
        <v>3</v>
      </c>
      <c r="E167">
        <v>1249860</v>
      </c>
      <c r="F167">
        <v>957231.65147540986</v>
      </c>
      <c r="G167">
        <v>31</v>
      </c>
      <c r="H167" t="s">
        <v>77</v>
      </c>
      <c r="I167">
        <v>83</v>
      </c>
      <c r="J167">
        <v>15058.554216867469</v>
      </c>
      <c r="K167">
        <v>9</v>
      </c>
      <c r="L167">
        <v>1</v>
      </c>
      <c r="M167">
        <v>0.8</v>
      </c>
      <c r="N167">
        <v>1</v>
      </c>
      <c r="P167" t="str">
        <f ca="1">IFERROR(OFFSET(VENTA_DIARIA[[#This Row],[Columna1]],1,0),"")</f>
        <v>▲ BUENO</v>
      </c>
    </row>
    <row r="168" spans="1:16">
      <c r="A168" t="s">
        <v>75</v>
      </c>
      <c r="B168" s="1">
        <v>45855</v>
      </c>
      <c r="C168">
        <v>0</v>
      </c>
      <c r="D168">
        <v>3</v>
      </c>
      <c r="E168">
        <v>1127354.3700000001</v>
      </c>
      <c r="F168">
        <v>957231.65147540986</v>
      </c>
      <c r="G168">
        <v>18</v>
      </c>
      <c r="H168" t="s">
        <v>77</v>
      </c>
      <c r="I168">
        <v>85</v>
      </c>
      <c r="J168">
        <v>13262.992588235295</v>
      </c>
      <c r="K168">
        <v>10</v>
      </c>
      <c r="L168">
        <v>1</v>
      </c>
      <c r="M168">
        <v>0</v>
      </c>
      <c r="N168">
        <v>0</v>
      </c>
      <c r="P168" t="str">
        <f ca="1">IFERROR(OFFSET(VENTA_DIARIA[[#This Row],[Columna1]],1,0),"")</f>
        <v>▲ BUENO</v>
      </c>
    </row>
    <row r="169" spans="1:16">
      <c r="A169" t="s">
        <v>76</v>
      </c>
      <c r="B169" s="1">
        <v>45856</v>
      </c>
      <c r="C169">
        <v>0</v>
      </c>
      <c r="D169">
        <v>3</v>
      </c>
      <c r="E169">
        <v>1093980</v>
      </c>
      <c r="F169">
        <v>957231.65147540986</v>
      </c>
      <c r="G169">
        <v>14</v>
      </c>
      <c r="H169" t="s">
        <v>77</v>
      </c>
      <c r="I169">
        <v>75</v>
      </c>
      <c r="J169">
        <v>14586.4</v>
      </c>
      <c r="K169">
        <v>13</v>
      </c>
      <c r="L169">
        <v>2</v>
      </c>
      <c r="M169">
        <v>0</v>
      </c>
      <c r="N169">
        <v>0</v>
      </c>
      <c r="P169" t="str">
        <f ca="1">IFERROR(OFFSET(VENTA_DIARIA[[#This Row],[Columna1]],1,0),"")</f>
        <v>▲ BUENO</v>
      </c>
    </row>
    <row r="170" spans="1:16">
      <c r="A170" t="s">
        <v>67</v>
      </c>
      <c r="B170" s="1">
        <v>45857</v>
      </c>
      <c r="C170">
        <v>0</v>
      </c>
      <c r="D170">
        <v>3</v>
      </c>
      <c r="E170">
        <v>1189436</v>
      </c>
      <c r="F170">
        <v>957231.65147540986</v>
      </c>
      <c r="G170">
        <v>24</v>
      </c>
      <c r="H170" t="s">
        <v>77</v>
      </c>
      <c r="I170">
        <v>86</v>
      </c>
      <c r="J170">
        <v>13830.651162790698</v>
      </c>
      <c r="K170">
        <v>15</v>
      </c>
      <c r="L170">
        <v>2</v>
      </c>
      <c r="M170">
        <v>0</v>
      </c>
      <c r="N170">
        <v>0</v>
      </c>
      <c r="P170" t="str">
        <f ca="1">IFERROR(OFFSET(VENTA_DIARIA[[#This Row],[Columna1]],1,0),"")</f>
        <v>▲▲ TOP</v>
      </c>
    </row>
    <row r="171" spans="1:16">
      <c r="A171" t="s">
        <v>69</v>
      </c>
      <c r="B171" s="1">
        <v>45858</v>
      </c>
      <c r="C171">
        <v>1</v>
      </c>
      <c r="D171">
        <v>3</v>
      </c>
      <c r="E171">
        <v>1679677</v>
      </c>
      <c r="F171">
        <v>957231.65147540986</v>
      </c>
      <c r="G171">
        <v>75</v>
      </c>
      <c r="H171" t="s">
        <v>78</v>
      </c>
      <c r="I171">
        <v>115</v>
      </c>
      <c r="J171">
        <v>14605.886956521739</v>
      </c>
      <c r="K171">
        <v>16</v>
      </c>
      <c r="L171">
        <v>2</v>
      </c>
      <c r="M171">
        <v>0</v>
      </c>
      <c r="N171">
        <v>0</v>
      </c>
      <c r="P171" t="str">
        <f ca="1">IFERROR(OFFSET(VENTA_DIARIA[[#This Row],[Columna1]],1,0),"")</f>
        <v>▼ BAJO</v>
      </c>
    </row>
    <row r="172" spans="1:16">
      <c r="A172" t="s">
        <v>71</v>
      </c>
      <c r="B172" s="1">
        <v>45859</v>
      </c>
      <c r="C172">
        <v>0</v>
      </c>
      <c r="D172">
        <v>3</v>
      </c>
      <c r="E172">
        <v>666030</v>
      </c>
      <c r="F172">
        <v>957231.65147540986</v>
      </c>
      <c r="G172">
        <v>-30</v>
      </c>
      <c r="H172" t="s">
        <v>68</v>
      </c>
      <c r="I172">
        <v>55</v>
      </c>
      <c r="J172">
        <v>12109.636363636364</v>
      </c>
      <c r="K172">
        <v>14.5</v>
      </c>
      <c r="L172">
        <v>2</v>
      </c>
      <c r="M172">
        <v>0</v>
      </c>
      <c r="N172">
        <v>0</v>
      </c>
      <c r="P172" t="str">
        <f ca="1">IFERROR(OFFSET(VENTA_DIARIA[[#This Row],[Columna1]],1,0),"")</f>
        <v>▼▼ CRIT</v>
      </c>
    </row>
    <row r="173" spans="1:16">
      <c r="A173" t="s">
        <v>73</v>
      </c>
      <c r="B173" s="1">
        <v>45860</v>
      </c>
      <c r="C173">
        <v>0</v>
      </c>
      <c r="D173">
        <v>4</v>
      </c>
      <c r="E173">
        <v>534930</v>
      </c>
      <c r="F173">
        <v>957231.65147540986</v>
      </c>
      <c r="G173">
        <v>-44</v>
      </c>
      <c r="H173" t="s">
        <v>72</v>
      </c>
      <c r="I173">
        <v>35</v>
      </c>
      <c r="J173">
        <v>15283.714285714286</v>
      </c>
      <c r="K173">
        <v>11</v>
      </c>
      <c r="L173">
        <v>1</v>
      </c>
      <c r="M173">
        <v>0</v>
      </c>
      <c r="N173">
        <v>0</v>
      </c>
      <c r="P173" t="str">
        <f ca="1">IFERROR(OFFSET(VENTA_DIARIA[[#This Row],[Columna1]],1,0),"")</f>
        <v>▼ BAJO</v>
      </c>
    </row>
    <row r="174" spans="1:16">
      <c r="A174" t="s">
        <v>74</v>
      </c>
      <c r="B174" s="1">
        <v>45861</v>
      </c>
      <c r="C174">
        <v>0</v>
      </c>
      <c r="D174">
        <v>4</v>
      </c>
      <c r="E174">
        <v>729775</v>
      </c>
      <c r="F174">
        <v>957231.65147540986</v>
      </c>
      <c r="G174">
        <v>-24</v>
      </c>
      <c r="H174" t="s">
        <v>68</v>
      </c>
      <c r="I174">
        <v>47</v>
      </c>
      <c r="J174">
        <v>15527.127659574468</v>
      </c>
      <c r="K174">
        <v>7</v>
      </c>
      <c r="L174">
        <v>1</v>
      </c>
      <c r="M174">
        <v>0.5</v>
      </c>
      <c r="N174">
        <v>1</v>
      </c>
      <c r="P174" t="str">
        <f ca="1">IFERROR(OFFSET(VENTA_DIARIA[[#This Row],[Columna1]],1,0),"")</f>
        <v>▼ BAJO</v>
      </c>
    </row>
    <row r="175" spans="1:16">
      <c r="A175" t="s">
        <v>75</v>
      </c>
      <c r="B175" s="1">
        <v>45862</v>
      </c>
      <c r="C175">
        <v>0</v>
      </c>
      <c r="D175">
        <v>4</v>
      </c>
      <c r="E175">
        <v>737680</v>
      </c>
      <c r="F175">
        <v>957231.65147540986</v>
      </c>
      <c r="G175">
        <v>-23</v>
      </c>
      <c r="H175" t="s">
        <v>68</v>
      </c>
      <c r="I175">
        <v>64</v>
      </c>
      <c r="J175">
        <v>11526.25</v>
      </c>
      <c r="K175">
        <v>8</v>
      </c>
      <c r="L175">
        <v>1</v>
      </c>
      <c r="M175">
        <v>0</v>
      </c>
      <c r="N175">
        <v>0</v>
      </c>
      <c r="P175" t="str">
        <f ca="1">IFERROR(OFFSET(VENTA_DIARIA[[#This Row],[Columna1]],1,0),"")</f>
        <v>▬ OK</v>
      </c>
    </row>
    <row r="176" spans="1:16">
      <c r="A176" t="s">
        <v>76</v>
      </c>
      <c r="B176" s="1">
        <v>45863</v>
      </c>
      <c r="C176">
        <v>0</v>
      </c>
      <c r="D176">
        <v>4</v>
      </c>
      <c r="E176">
        <v>991675.26</v>
      </c>
      <c r="F176">
        <v>957231.65147540986</v>
      </c>
      <c r="G176">
        <v>4</v>
      </c>
      <c r="H176" t="s">
        <v>70</v>
      </c>
      <c r="I176">
        <v>79</v>
      </c>
      <c r="J176">
        <v>12552.851392405064</v>
      </c>
      <c r="K176">
        <v>11</v>
      </c>
      <c r="L176">
        <v>1</v>
      </c>
      <c r="M176">
        <v>0</v>
      </c>
      <c r="N176">
        <v>0</v>
      </c>
      <c r="P176" t="str">
        <f ca="1">IFERROR(OFFSET(VENTA_DIARIA[[#This Row],[Columna1]],1,0),"")</f>
        <v>▲ BUENO</v>
      </c>
    </row>
    <row r="177" spans="1:16">
      <c r="A177" t="s">
        <v>67</v>
      </c>
      <c r="B177" s="1">
        <v>45864</v>
      </c>
      <c r="C177">
        <v>0</v>
      </c>
      <c r="D177">
        <v>4</v>
      </c>
      <c r="E177">
        <v>1317263.6000000001</v>
      </c>
      <c r="F177">
        <v>957231.65147540986</v>
      </c>
      <c r="G177">
        <v>38</v>
      </c>
      <c r="H177" t="s">
        <v>77</v>
      </c>
      <c r="I177">
        <v>89</v>
      </c>
      <c r="J177">
        <v>14800.714606741574</v>
      </c>
      <c r="K177">
        <v>6.5</v>
      </c>
      <c r="L177">
        <v>1</v>
      </c>
      <c r="M177">
        <v>0.8</v>
      </c>
      <c r="N177">
        <v>1</v>
      </c>
      <c r="P177" t="str">
        <f ca="1">IFERROR(OFFSET(VENTA_DIARIA[[#This Row],[Columna1]],1,0),"")</f>
        <v>▲ BUENO</v>
      </c>
    </row>
    <row r="178" spans="1:16">
      <c r="A178" t="s">
        <v>69</v>
      </c>
      <c r="B178" s="1">
        <v>45865</v>
      </c>
      <c r="C178">
        <v>0</v>
      </c>
      <c r="D178">
        <v>4</v>
      </c>
      <c r="E178">
        <v>1262798.49</v>
      </c>
      <c r="F178">
        <v>957231.65147540986</v>
      </c>
      <c r="G178">
        <v>32</v>
      </c>
      <c r="H178" t="s">
        <v>77</v>
      </c>
      <c r="I178">
        <v>85</v>
      </c>
      <c r="J178">
        <v>14856.452823529411</v>
      </c>
      <c r="K178">
        <v>5</v>
      </c>
      <c r="L178">
        <v>0</v>
      </c>
      <c r="M178">
        <v>0.6</v>
      </c>
      <c r="N178">
        <v>1</v>
      </c>
      <c r="P178" t="str">
        <f ca="1">IFERROR(OFFSET(VENTA_DIARIA[[#This Row],[Columna1]],1,0),"")</f>
        <v>▼ BAJO</v>
      </c>
    </row>
    <row r="179" spans="1:16">
      <c r="A179" t="s">
        <v>71</v>
      </c>
      <c r="B179" s="1">
        <v>45866</v>
      </c>
      <c r="C179">
        <v>0</v>
      </c>
      <c r="D179">
        <v>4</v>
      </c>
      <c r="E179">
        <v>682260</v>
      </c>
      <c r="F179">
        <v>957231.65147540986</v>
      </c>
      <c r="G179">
        <v>-29</v>
      </c>
      <c r="H179" t="s">
        <v>68</v>
      </c>
      <c r="I179">
        <v>51</v>
      </c>
      <c r="J179">
        <v>13377.64705882353</v>
      </c>
      <c r="K179">
        <v>8</v>
      </c>
      <c r="L179">
        <v>1</v>
      </c>
      <c r="M179">
        <v>0</v>
      </c>
      <c r="N179">
        <v>0</v>
      </c>
      <c r="P179" t="str">
        <f ca="1">IFERROR(OFFSET(VENTA_DIARIA[[#This Row],[Columna1]],1,0),"")</f>
        <v>▼ BAJO</v>
      </c>
    </row>
    <row r="180" spans="1:16">
      <c r="A180" t="s">
        <v>73</v>
      </c>
      <c r="B180" s="1">
        <v>45867</v>
      </c>
      <c r="C180">
        <v>0</v>
      </c>
      <c r="D180">
        <v>5</v>
      </c>
      <c r="E180">
        <v>621140</v>
      </c>
      <c r="F180">
        <v>957231.65147540986</v>
      </c>
      <c r="G180">
        <v>-35</v>
      </c>
      <c r="H180" t="s">
        <v>68</v>
      </c>
      <c r="I180">
        <v>47</v>
      </c>
      <c r="J180">
        <v>13215.744680851063</v>
      </c>
      <c r="K180">
        <v>10</v>
      </c>
      <c r="L180">
        <v>1</v>
      </c>
      <c r="M180">
        <v>0</v>
      </c>
      <c r="N180">
        <v>0</v>
      </c>
      <c r="P180" t="str">
        <f ca="1">IFERROR(OFFSET(VENTA_DIARIA[[#This Row],[Columna1]],1,0),"")</f>
        <v>▼ BAJO</v>
      </c>
    </row>
    <row r="181" spans="1:16">
      <c r="A181" t="s">
        <v>74</v>
      </c>
      <c r="B181" s="1">
        <v>45868</v>
      </c>
      <c r="C181">
        <v>0</v>
      </c>
      <c r="D181">
        <v>5</v>
      </c>
      <c r="E181">
        <v>804010</v>
      </c>
      <c r="F181">
        <v>957231.65147540986</v>
      </c>
      <c r="G181">
        <v>-16</v>
      </c>
      <c r="H181" t="s">
        <v>68</v>
      </c>
      <c r="I181">
        <v>56</v>
      </c>
      <c r="J181">
        <v>14357.321428571429</v>
      </c>
      <c r="K181">
        <v>13</v>
      </c>
      <c r="L181">
        <v>2</v>
      </c>
      <c r="M181">
        <v>0</v>
      </c>
      <c r="N181">
        <v>0</v>
      </c>
      <c r="P181" t="str">
        <f ca="1">IFERROR(OFFSET(VENTA_DIARIA[[#This Row],[Columna1]],1,0),"")</f>
        <v>▼ BAJO</v>
      </c>
    </row>
    <row r="182" spans="1:16">
      <c r="A182" t="s">
        <v>75</v>
      </c>
      <c r="B182" s="1">
        <v>45869</v>
      </c>
      <c r="C182">
        <v>0</v>
      </c>
      <c r="D182">
        <v>5</v>
      </c>
      <c r="E182">
        <v>772757.02</v>
      </c>
      <c r="F182">
        <v>957231.65147540986</v>
      </c>
      <c r="G182">
        <v>-19</v>
      </c>
      <c r="H182" t="s">
        <v>68</v>
      </c>
      <c r="I182">
        <v>57</v>
      </c>
      <c r="J182">
        <v>13557.140701754386</v>
      </c>
      <c r="K182">
        <v>16.5</v>
      </c>
      <c r="L182">
        <v>2</v>
      </c>
      <c r="M182">
        <v>0</v>
      </c>
      <c r="N182">
        <v>0</v>
      </c>
      <c r="P182" t="str">
        <f ca="1">IFERROR(OFFSET(VENTA_DIARIA[[#This Row],[Columna1]],1,0),"")</f>
        <v>▬ OK</v>
      </c>
    </row>
    <row r="183" spans="1:16">
      <c r="A183" t="s">
        <v>76</v>
      </c>
      <c r="B183" s="1">
        <v>45870</v>
      </c>
      <c r="C183">
        <v>0</v>
      </c>
      <c r="D183">
        <v>1</v>
      </c>
      <c r="E183">
        <v>959237.92999999993</v>
      </c>
      <c r="F183">
        <v>923289.79766666668</v>
      </c>
      <c r="G183">
        <v>4</v>
      </c>
      <c r="H183" t="s">
        <v>70</v>
      </c>
      <c r="I183">
        <v>66</v>
      </c>
      <c r="J183">
        <v>14533.90803030303</v>
      </c>
      <c r="K183">
        <v>15</v>
      </c>
      <c r="L183">
        <v>2</v>
      </c>
      <c r="M183">
        <v>0.9</v>
      </c>
      <c r="N183">
        <v>1</v>
      </c>
      <c r="P183" t="str">
        <f ca="1">IFERROR(OFFSET(VENTA_DIARIA[[#This Row],[Columna1]],1,0),"")</f>
        <v>▲▲ TOP</v>
      </c>
    </row>
    <row r="184" spans="1:16">
      <c r="A184" t="s">
        <v>67</v>
      </c>
      <c r="B184" s="1">
        <v>45871</v>
      </c>
      <c r="C184">
        <v>0</v>
      </c>
      <c r="D184">
        <v>1</v>
      </c>
      <c r="E184">
        <v>1702335</v>
      </c>
      <c r="F184">
        <v>923289.79766666668</v>
      </c>
      <c r="G184">
        <v>84</v>
      </c>
      <c r="H184" t="s">
        <v>78</v>
      </c>
      <c r="I184">
        <v>125</v>
      </c>
      <c r="J184">
        <v>13618.68</v>
      </c>
      <c r="K184">
        <v>12.5</v>
      </c>
      <c r="L184">
        <v>2</v>
      </c>
      <c r="M184">
        <v>0</v>
      </c>
      <c r="N184">
        <v>0</v>
      </c>
      <c r="P184" t="str">
        <f ca="1">IFERROR(OFFSET(VENTA_DIARIA[[#This Row],[Columna1]],1,0),"")</f>
        <v>▲▲ TOP</v>
      </c>
    </row>
    <row r="185" spans="1:16">
      <c r="A185" t="s">
        <v>69</v>
      </c>
      <c r="B185" s="1">
        <v>45872</v>
      </c>
      <c r="C185">
        <v>0</v>
      </c>
      <c r="D185">
        <v>1</v>
      </c>
      <c r="E185">
        <v>1549321</v>
      </c>
      <c r="F185">
        <v>923289.79766666668</v>
      </c>
      <c r="G185">
        <v>68</v>
      </c>
      <c r="H185" t="s">
        <v>78</v>
      </c>
      <c r="I185">
        <v>92</v>
      </c>
      <c r="J185">
        <v>16840.445652173912</v>
      </c>
      <c r="K185">
        <v>10</v>
      </c>
      <c r="L185">
        <v>1</v>
      </c>
      <c r="M185">
        <v>0</v>
      </c>
      <c r="N185">
        <v>0</v>
      </c>
      <c r="P185" t="str">
        <f ca="1">IFERROR(OFFSET(VENTA_DIARIA[[#This Row],[Columna1]],1,0),"")</f>
        <v>▼ BAJO</v>
      </c>
    </row>
    <row r="186" spans="1:16">
      <c r="A186" t="s">
        <v>71</v>
      </c>
      <c r="B186" s="1">
        <v>45873</v>
      </c>
      <c r="C186">
        <v>0</v>
      </c>
      <c r="D186">
        <v>1</v>
      </c>
      <c r="E186">
        <v>725100</v>
      </c>
      <c r="F186">
        <v>923289.79766666668</v>
      </c>
      <c r="G186">
        <v>-21</v>
      </c>
      <c r="H186" t="s">
        <v>68</v>
      </c>
      <c r="I186">
        <v>53</v>
      </c>
      <c r="J186">
        <v>13681.132075471698</v>
      </c>
      <c r="K186">
        <v>13.5</v>
      </c>
      <c r="L186">
        <v>2</v>
      </c>
      <c r="M186">
        <v>0</v>
      </c>
      <c r="N186">
        <v>0</v>
      </c>
      <c r="P186" t="str">
        <f ca="1">IFERROR(OFFSET(VENTA_DIARIA[[#This Row],[Columna1]],1,0),"")</f>
        <v>▼▼ CRIT</v>
      </c>
    </row>
    <row r="187" spans="1:16">
      <c r="A187" t="s">
        <v>73</v>
      </c>
      <c r="B187" s="1">
        <v>45874</v>
      </c>
      <c r="C187">
        <v>0</v>
      </c>
      <c r="D187">
        <v>1</v>
      </c>
      <c r="E187">
        <v>489730</v>
      </c>
      <c r="F187">
        <v>923289.79766666668</v>
      </c>
      <c r="G187">
        <v>-47</v>
      </c>
      <c r="H187" t="s">
        <v>72</v>
      </c>
      <c r="I187">
        <v>41</v>
      </c>
      <c r="J187">
        <v>11944.634146341463</v>
      </c>
      <c r="K187">
        <v>11</v>
      </c>
      <c r="L187">
        <v>1</v>
      </c>
      <c r="M187">
        <v>0</v>
      </c>
      <c r="N187">
        <v>0</v>
      </c>
      <c r="P187" t="str">
        <f ca="1">IFERROR(OFFSET(VENTA_DIARIA[[#This Row],[Columna1]],1,0),"")</f>
        <v>▼ BAJO</v>
      </c>
    </row>
    <row r="188" spans="1:16">
      <c r="A188" t="s">
        <v>74</v>
      </c>
      <c r="B188" s="1">
        <v>45875</v>
      </c>
      <c r="C188">
        <v>0</v>
      </c>
      <c r="D188">
        <v>1</v>
      </c>
      <c r="E188">
        <v>707480</v>
      </c>
      <c r="F188">
        <v>923289.79766666668</v>
      </c>
      <c r="G188">
        <v>-23</v>
      </c>
      <c r="H188" t="s">
        <v>68</v>
      </c>
      <c r="I188">
        <v>57</v>
      </c>
      <c r="J188">
        <v>12411.929824561403</v>
      </c>
      <c r="K188">
        <v>12</v>
      </c>
      <c r="L188">
        <v>1</v>
      </c>
      <c r="M188">
        <v>0</v>
      </c>
      <c r="N188">
        <v>0</v>
      </c>
      <c r="P188" t="str">
        <f ca="1">IFERROR(OFFSET(VENTA_DIARIA[[#This Row],[Columna1]],1,0),"")</f>
        <v>▼ BAJO</v>
      </c>
    </row>
    <row r="189" spans="1:16">
      <c r="A189" t="s">
        <v>75</v>
      </c>
      <c r="B189" s="1">
        <v>45876</v>
      </c>
      <c r="C189">
        <v>0</v>
      </c>
      <c r="D189">
        <v>1</v>
      </c>
      <c r="E189">
        <v>666800</v>
      </c>
      <c r="F189">
        <v>923289.79766666668</v>
      </c>
      <c r="G189">
        <v>-28</v>
      </c>
      <c r="H189" t="s">
        <v>68</v>
      </c>
      <c r="I189">
        <v>59</v>
      </c>
      <c r="J189">
        <v>11301.694915254237</v>
      </c>
      <c r="K189">
        <v>10</v>
      </c>
      <c r="L189">
        <v>1</v>
      </c>
      <c r="M189">
        <v>0</v>
      </c>
      <c r="N189">
        <v>0</v>
      </c>
      <c r="P189" t="str">
        <f ca="1">IFERROR(OFFSET(VENTA_DIARIA[[#This Row],[Columna1]],1,0),"")</f>
        <v>▬ OK</v>
      </c>
    </row>
    <row r="190" spans="1:16">
      <c r="A190" t="s">
        <v>76</v>
      </c>
      <c r="B190" s="1">
        <v>45877</v>
      </c>
      <c r="C190">
        <v>0</v>
      </c>
      <c r="D190">
        <v>2</v>
      </c>
      <c r="E190">
        <v>844120</v>
      </c>
      <c r="F190">
        <v>923289.79766666668</v>
      </c>
      <c r="G190">
        <v>-9</v>
      </c>
      <c r="H190" t="s">
        <v>70</v>
      </c>
      <c r="I190">
        <v>74</v>
      </c>
      <c r="J190">
        <v>11407.027027027027</v>
      </c>
      <c r="K190">
        <v>8</v>
      </c>
      <c r="L190">
        <v>1</v>
      </c>
      <c r="M190">
        <v>0</v>
      </c>
      <c r="N190">
        <v>0</v>
      </c>
      <c r="P190" t="str">
        <f ca="1">IFERROR(OFFSET(VENTA_DIARIA[[#This Row],[Columna1]],1,0),"")</f>
        <v>▲▲ TOP</v>
      </c>
    </row>
    <row r="191" spans="1:16">
      <c r="A191" t="s">
        <v>67</v>
      </c>
      <c r="B191" s="1">
        <v>45878</v>
      </c>
      <c r="C191">
        <v>0</v>
      </c>
      <c r="D191">
        <v>2</v>
      </c>
      <c r="E191">
        <v>1724855</v>
      </c>
      <c r="F191">
        <v>923289.79766666668</v>
      </c>
      <c r="G191">
        <v>87</v>
      </c>
      <c r="H191" t="s">
        <v>78</v>
      </c>
      <c r="I191">
        <v>108</v>
      </c>
      <c r="J191">
        <v>15970.87962962963</v>
      </c>
      <c r="K191">
        <v>10</v>
      </c>
      <c r="L191">
        <v>1</v>
      </c>
      <c r="M191">
        <v>0</v>
      </c>
      <c r="N191">
        <v>0</v>
      </c>
      <c r="P191" t="str">
        <f ca="1">IFERROR(OFFSET(VENTA_DIARIA[[#This Row],[Columna1]],1,0),"")</f>
        <v>▲▲ TOP</v>
      </c>
    </row>
    <row r="192" spans="1:16">
      <c r="A192" t="s">
        <v>69</v>
      </c>
      <c r="B192" s="1">
        <v>45879</v>
      </c>
      <c r="C192">
        <v>0</v>
      </c>
      <c r="D192">
        <v>2</v>
      </c>
      <c r="E192">
        <v>1693870</v>
      </c>
      <c r="F192">
        <v>923289.79766666668</v>
      </c>
      <c r="G192">
        <v>83</v>
      </c>
      <c r="H192" t="s">
        <v>78</v>
      </c>
      <c r="I192">
        <v>121</v>
      </c>
      <c r="J192">
        <v>13998.92561983471</v>
      </c>
      <c r="K192">
        <v>12</v>
      </c>
      <c r="L192">
        <v>1</v>
      </c>
      <c r="M192">
        <v>0</v>
      </c>
      <c r="N192">
        <v>0</v>
      </c>
      <c r="P192" t="str">
        <f ca="1">IFERROR(OFFSET(VENTA_DIARIA[[#This Row],[Columna1]],1,0),"")</f>
        <v>▼▼ CRIT</v>
      </c>
    </row>
    <row r="193" spans="1:16">
      <c r="A193" t="s">
        <v>71</v>
      </c>
      <c r="B193" s="1">
        <v>45880</v>
      </c>
      <c r="C193">
        <v>0</v>
      </c>
      <c r="D193">
        <v>2</v>
      </c>
      <c r="E193">
        <v>500670</v>
      </c>
      <c r="F193">
        <v>923289.79766666668</v>
      </c>
      <c r="G193">
        <v>-46</v>
      </c>
      <c r="H193" t="s">
        <v>72</v>
      </c>
      <c r="I193">
        <v>46</v>
      </c>
      <c r="J193">
        <v>10884.130434782608</v>
      </c>
      <c r="K193">
        <v>13.5</v>
      </c>
      <c r="L193">
        <v>2</v>
      </c>
      <c r="M193">
        <v>0</v>
      </c>
      <c r="N193">
        <v>0</v>
      </c>
      <c r="P193" t="str">
        <f ca="1">IFERROR(OFFSET(VENTA_DIARIA[[#This Row],[Columna1]],1,0),"")</f>
        <v>▼ BAJO</v>
      </c>
    </row>
    <row r="194" spans="1:16">
      <c r="A194" t="s">
        <v>73</v>
      </c>
      <c r="B194" s="1">
        <v>45881</v>
      </c>
      <c r="C194">
        <v>0</v>
      </c>
      <c r="D194">
        <v>2</v>
      </c>
      <c r="E194">
        <v>561470</v>
      </c>
      <c r="F194">
        <v>923289.79766666668</v>
      </c>
      <c r="G194">
        <v>-39</v>
      </c>
      <c r="H194" t="s">
        <v>68</v>
      </c>
      <c r="I194">
        <v>44</v>
      </c>
      <c r="J194">
        <v>12760.681818181818</v>
      </c>
      <c r="K194">
        <v>16.5</v>
      </c>
      <c r="L194">
        <v>2</v>
      </c>
      <c r="M194">
        <v>0</v>
      </c>
      <c r="N194">
        <v>0</v>
      </c>
      <c r="P194" t="str">
        <f ca="1">IFERROR(OFFSET(VENTA_DIARIA[[#This Row],[Columna1]],1,0),"")</f>
        <v>▼▼ CRIT</v>
      </c>
    </row>
    <row r="195" spans="1:16">
      <c r="A195" t="s">
        <v>74</v>
      </c>
      <c r="B195" s="1">
        <v>45882</v>
      </c>
      <c r="C195">
        <v>0</v>
      </c>
      <c r="D195">
        <v>2</v>
      </c>
      <c r="E195">
        <v>511655</v>
      </c>
      <c r="F195">
        <v>923289.79766666668</v>
      </c>
      <c r="G195">
        <v>-45</v>
      </c>
      <c r="H195" t="s">
        <v>72</v>
      </c>
      <c r="I195">
        <v>43</v>
      </c>
      <c r="J195">
        <v>11898.953488372093</v>
      </c>
      <c r="K195">
        <v>11</v>
      </c>
      <c r="L195">
        <v>1</v>
      </c>
      <c r="M195">
        <v>0</v>
      </c>
      <c r="N195">
        <v>0</v>
      </c>
      <c r="P195" t="str">
        <f ca="1">IFERROR(OFFSET(VENTA_DIARIA[[#This Row],[Columna1]],1,0),"")</f>
        <v>▼▼ CRIT</v>
      </c>
    </row>
    <row r="196" spans="1:16">
      <c r="A196" t="s">
        <v>75</v>
      </c>
      <c r="B196" s="1">
        <v>45883</v>
      </c>
      <c r="C196">
        <v>0</v>
      </c>
      <c r="D196">
        <v>2</v>
      </c>
      <c r="E196">
        <v>539650</v>
      </c>
      <c r="F196">
        <v>923289.79766666668</v>
      </c>
      <c r="G196">
        <v>-42</v>
      </c>
      <c r="H196" t="s">
        <v>72</v>
      </c>
      <c r="I196">
        <v>46</v>
      </c>
      <c r="J196">
        <v>11731.521739130434</v>
      </c>
      <c r="K196">
        <v>8.5</v>
      </c>
      <c r="L196">
        <v>1</v>
      </c>
      <c r="M196">
        <v>0</v>
      </c>
      <c r="N196">
        <v>0</v>
      </c>
      <c r="P196" t="str">
        <f ca="1">IFERROR(OFFSET(VENTA_DIARIA[[#This Row],[Columna1]],1,0),"")</f>
        <v>▲ BUENO</v>
      </c>
    </row>
    <row r="197" spans="1:16">
      <c r="A197" t="s">
        <v>76</v>
      </c>
      <c r="B197" s="1">
        <v>45884</v>
      </c>
      <c r="C197">
        <v>1</v>
      </c>
      <c r="D197">
        <v>3</v>
      </c>
      <c r="E197">
        <v>1072260</v>
      </c>
      <c r="F197">
        <v>923289.79766666668</v>
      </c>
      <c r="G197">
        <v>16</v>
      </c>
      <c r="H197" t="s">
        <v>77</v>
      </c>
      <c r="I197">
        <v>77</v>
      </c>
      <c r="J197">
        <v>13925.454545454546</v>
      </c>
      <c r="K197">
        <v>9</v>
      </c>
      <c r="L197">
        <v>1</v>
      </c>
      <c r="M197">
        <v>0</v>
      </c>
      <c r="N197">
        <v>0</v>
      </c>
      <c r="P197" t="str">
        <f ca="1">IFERROR(OFFSET(VENTA_DIARIA[[#This Row],[Columna1]],1,0),"")</f>
        <v>▲▲ TOP</v>
      </c>
    </row>
    <row r="198" spans="1:16">
      <c r="A198" t="s">
        <v>67</v>
      </c>
      <c r="B198" s="1">
        <v>45885</v>
      </c>
      <c r="C198">
        <v>0</v>
      </c>
      <c r="D198">
        <v>3</v>
      </c>
      <c r="E198">
        <v>1617890</v>
      </c>
      <c r="F198">
        <v>923289.79766666668</v>
      </c>
      <c r="G198">
        <v>75</v>
      </c>
      <c r="H198" t="s">
        <v>78</v>
      </c>
      <c r="I198">
        <v>122</v>
      </c>
      <c r="J198">
        <v>13261.393442622952</v>
      </c>
      <c r="K198">
        <v>11.5</v>
      </c>
      <c r="L198">
        <v>1</v>
      </c>
      <c r="M198">
        <v>0.03</v>
      </c>
      <c r="N198">
        <v>0</v>
      </c>
      <c r="P198" t="str">
        <f ca="1">IFERROR(OFFSET(VENTA_DIARIA[[#This Row],[Columna1]],1,0),"")</f>
        <v>▲▲ TOP</v>
      </c>
    </row>
    <row r="199" spans="1:16">
      <c r="A199" t="s">
        <v>69</v>
      </c>
      <c r="B199" s="1">
        <v>45886</v>
      </c>
      <c r="C199">
        <v>1</v>
      </c>
      <c r="D199">
        <v>3</v>
      </c>
      <c r="E199">
        <v>1643510</v>
      </c>
      <c r="F199">
        <v>923289.79766666668</v>
      </c>
      <c r="G199">
        <v>78</v>
      </c>
      <c r="H199" t="s">
        <v>78</v>
      </c>
      <c r="I199">
        <v>97</v>
      </c>
      <c r="J199">
        <v>16943.402061855671</v>
      </c>
      <c r="K199">
        <v>9</v>
      </c>
      <c r="L199">
        <v>1</v>
      </c>
      <c r="M199">
        <v>0</v>
      </c>
      <c r="N199">
        <v>0</v>
      </c>
      <c r="P199" t="str">
        <f ca="1">IFERROR(OFFSET(VENTA_DIARIA[[#This Row],[Columna1]],1,0),"")</f>
        <v>▼ BAJO</v>
      </c>
    </row>
    <row r="200" spans="1:16">
      <c r="A200" t="s">
        <v>71</v>
      </c>
      <c r="B200" s="1">
        <v>45887</v>
      </c>
      <c r="C200">
        <v>0</v>
      </c>
      <c r="D200">
        <v>3</v>
      </c>
      <c r="E200">
        <v>688435</v>
      </c>
      <c r="F200">
        <v>923289.79766666668</v>
      </c>
      <c r="G200">
        <v>-25</v>
      </c>
      <c r="H200" t="s">
        <v>68</v>
      </c>
      <c r="I200">
        <v>57</v>
      </c>
      <c r="J200">
        <v>12077.807017543859</v>
      </c>
      <c r="K200">
        <v>8.5</v>
      </c>
      <c r="L200">
        <v>1</v>
      </c>
      <c r="M200">
        <v>10.4</v>
      </c>
      <c r="N200">
        <v>3</v>
      </c>
      <c r="P200" t="str">
        <f ca="1">IFERROR(OFFSET(VENTA_DIARIA[[#This Row],[Columna1]],1,0),"")</f>
        <v>▼▼ CRIT</v>
      </c>
    </row>
    <row r="201" spans="1:16">
      <c r="A201" t="s">
        <v>73</v>
      </c>
      <c r="B201" s="1">
        <v>45888</v>
      </c>
      <c r="C201">
        <v>0</v>
      </c>
      <c r="D201">
        <v>3</v>
      </c>
      <c r="E201">
        <v>402505</v>
      </c>
      <c r="F201">
        <v>923289.79766666668</v>
      </c>
      <c r="G201">
        <v>-56</v>
      </c>
      <c r="H201" t="s">
        <v>72</v>
      </c>
      <c r="I201">
        <v>32</v>
      </c>
      <c r="J201">
        <v>12578.28125</v>
      </c>
      <c r="K201">
        <v>10</v>
      </c>
      <c r="L201">
        <v>1</v>
      </c>
      <c r="M201">
        <v>3.2</v>
      </c>
      <c r="N201">
        <v>2</v>
      </c>
      <c r="P201" t="str">
        <f ca="1">IFERROR(OFFSET(VENTA_DIARIA[[#This Row],[Columna1]],1,0),"")</f>
        <v>▼ BAJO</v>
      </c>
    </row>
    <row r="202" spans="1:16">
      <c r="A202" t="s">
        <v>74</v>
      </c>
      <c r="B202" s="1">
        <v>45889</v>
      </c>
      <c r="C202">
        <v>0</v>
      </c>
      <c r="D202">
        <v>3</v>
      </c>
      <c r="E202">
        <v>666090</v>
      </c>
      <c r="F202">
        <v>923289.79766666668</v>
      </c>
      <c r="G202">
        <v>-28</v>
      </c>
      <c r="H202" t="s">
        <v>68</v>
      </c>
      <c r="I202">
        <v>64</v>
      </c>
      <c r="J202">
        <v>10407.65625</v>
      </c>
      <c r="K202">
        <v>7.5</v>
      </c>
      <c r="L202">
        <v>1</v>
      </c>
      <c r="M202">
        <v>0.5</v>
      </c>
      <c r="N202">
        <v>1</v>
      </c>
      <c r="P202" t="str">
        <f ca="1">IFERROR(OFFSET(VENTA_DIARIA[[#This Row],[Columna1]],1,0),"")</f>
        <v>▼ BAJO</v>
      </c>
    </row>
    <row r="203" spans="1:16">
      <c r="A203" t="s">
        <v>75</v>
      </c>
      <c r="B203" s="1">
        <v>45890</v>
      </c>
      <c r="C203">
        <v>0</v>
      </c>
      <c r="D203">
        <v>3</v>
      </c>
      <c r="E203">
        <v>588430</v>
      </c>
      <c r="F203">
        <v>923289.79766666668</v>
      </c>
      <c r="G203">
        <v>-36</v>
      </c>
      <c r="H203" t="s">
        <v>68</v>
      </c>
      <c r="I203">
        <v>50</v>
      </c>
      <c r="J203">
        <v>11768.6</v>
      </c>
      <c r="K203">
        <v>15.5</v>
      </c>
      <c r="L203">
        <v>2</v>
      </c>
      <c r="M203">
        <v>0</v>
      </c>
      <c r="N203">
        <v>0</v>
      </c>
      <c r="P203" t="str">
        <f ca="1">IFERROR(OFFSET(VENTA_DIARIA[[#This Row],[Columna1]],1,0),"")</f>
        <v>▼ BAJO</v>
      </c>
    </row>
    <row r="204" spans="1:16">
      <c r="A204" t="s">
        <v>76</v>
      </c>
      <c r="B204" s="1">
        <v>45891</v>
      </c>
      <c r="C204">
        <v>0</v>
      </c>
      <c r="D204">
        <v>4</v>
      </c>
      <c r="E204">
        <v>689350</v>
      </c>
      <c r="F204">
        <v>923289.79766666668</v>
      </c>
      <c r="G204">
        <v>-25</v>
      </c>
      <c r="H204" t="s">
        <v>68</v>
      </c>
      <c r="I204">
        <v>54</v>
      </c>
      <c r="J204">
        <v>12765.740740740741</v>
      </c>
      <c r="K204">
        <v>11</v>
      </c>
      <c r="L204">
        <v>1</v>
      </c>
      <c r="M204">
        <v>0</v>
      </c>
      <c r="N204">
        <v>0</v>
      </c>
      <c r="P204" t="str">
        <f ca="1">IFERROR(OFFSET(VENTA_DIARIA[[#This Row],[Columna1]],1,0),"")</f>
        <v>▲▲ TOP</v>
      </c>
    </row>
    <row r="205" spans="1:16">
      <c r="A205" t="s">
        <v>67</v>
      </c>
      <c r="B205" s="1">
        <v>45892</v>
      </c>
      <c r="C205">
        <v>0</v>
      </c>
      <c r="D205">
        <v>4</v>
      </c>
      <c r="E205">
        <v>1413060</v>
      </c>
      <c r="F205">
        <v>923289.79766666668</v>
      </c>
      <c r="G205">
        <v>53</v>
      </c>
      <c r="H205" t="s">
        <v>78</v>
      </c>
      <c r="I205">
        <v>107</v>
      </c>
      <c r="J205">
        <v>13206.168224299065</v>
      </c>
      <c r="K205">
        <v>7</v>
      </c>
      <c r="L205">
        <v>1</v>
      </c>
      <c r="M205">
        <v>2</v>
      </c>
      <c r="N205">
        <v>1</v>
      </c>
      <c r="P205" t="str">
        <f ca="1">IFERROR(OFFSET(VENTA_DIARIA[[#This Row],[Columna1]],1,0),"")</f>
        <v>▲▲ TOP</v>
      </c>
    </row>
    <row r="206" spans="1:16">
      <c r="A206" t="s">
        <v>69</v>
      </c>
      <c r="B206" s="1">
        <v>45893</v>
      </c>
      <c r="C206">
        <v>0</v>
      </c>
      <c r="D206">
        <v>4</v>
      </c>
      <c r="E206">
        <v>1666360</v>
      </c>
      <c r="F206">
        <v>923289.79766666668</v>
      </c>
      <c r="G206">
        <v>80</v>
      </c>
      <c r="H206" t="s">
        <v>78</v>
      </c>
      <c r="I206">
        <v>110</v>
      </c>
      <c r="J206">
        <v>15148.727272727272</v>
      </c>
      <c r="K206">
        <v>10.5</v>
      </c>
      <c r="L206">
        <v>1</v>
      </c>
      <c r="M206">
        <v>0</v>
      </c>
      <c r="N206">
        <v>0</v>
      </c>
      <c r="P206" t="str">
        <f ca="1">IFERROR(OFFSET(VENTA_DIARIA[[#This Row],[Columna1]],1,0),"")</f>
        <v>▼ BAJO</v>
      </c>
    </row>
    <row r="207" spans="1:16">
      <c r="A207" t="s">
        <v>71</v>
      </c>
      <c r="B207" s="1">
        <v>45894</v>
      </c>
      <c r="C207">
        <v>0</v>
      </c>
      <c r="D207">
        <v>4</v>
      </c>
      <c r="E207">
        <v>565450</v>
      </c>
      <c r="F207">
        <v>923289.79766666668</v>
      </c>
      <c r="G207">
        <v>-39</v>
      </c>
      <c r="H207" t="s">
        <v>68</v>
      </c>
      <c r="I207">
        <v>59</v>
      </c>
      <c r="J207">
        <v>9583.8983050847455</v>
      </c>
      <c r="K207">
        <v>14</v>
      </c>
      <c r="L207">
        <v>2</v>
      </c>
      <c r="M207">
        <v>0</v>
      </c>
      <c r="N207">
        <v>0</v>
      </c>
      <c r="P207" t="str">
        <f ca="1">IFERROR(OFFSET(VENTA_DIARIA[[#This Row],[Columna1]],1,0),"")</f>
        <v>▼ BAJO</v>
      </c>
    </row>
    <row r="208" spans="1:16">
      <c r="A208" t="s">
        <v>73</v>
      </c>
      <c r="B208" s="1">
        <v>45895</v>
      </c>
      <c r="C208">
        <v>0</v>
      </c>
      <c r="D208">
        <v>4</v>
      </c>
      <c r="E208">
        <v>585250</v>
      </c>
      <c r="F208">
        <v>923289.79766666668</v>
      </c>
      <c r="G208">
        <v>-37</v>
      </c>
      <c r="H208" t="s">
        <v>68</v>
      </c>
      <c r="I208">
        <v>49</v>
      </c>
      <c r="J208">
        <v>11943.877551020409</v>
      </c>
      <c r="K208">
        <v>15</v>
      </c>
      <c r="L208">
        <v>2</v>
      </c>
      <c r="M208">
        <v>0</v>
      </c>
      <c r="N208">
        <v>0</v>
      </c>
      <c r="P208" t="str">
        <f ca="1">IFERROR(OFFSET(VENTA_DIARIA[[#This Row],[Columna1]],1,0),"")</f>
        <v>▼▼ CRIT</v>
      </c>
    </row>
    <row r="209" spans="1:16">
      <c r="A209" t="s">
        <v>74</v>
      </c>
      <c r="B209" s="1">
        <v>45896</v>
      </c>
      <c r="C209">
        <v>0</v>
      </c>
      <c r="D209">
        <v>4</v>
      </c>
      <c r="E209">
        <v>462160</v>
      </c>
      <c r="F209">
        <v>923289.79766666668</v>
      </c>
      <c r="G209">
        <v>-50</v>
      </c>
      <c r="H209" t="s">
        <v>72</v>
      </c>
      <c r="I209">
        <v>34</v>
      </c>
      <c r="J209">
        <v>13592.941176470587</v>
      </c>
      <c r="K209">
        <v>15.5</v>
      </c>
      <c r="L209">
        <v>2</v>
      </c>
      <c r="M209">
        <v>0</v>
      </c>
      <c r="N209">
        <v>0</v>
      </c>
      <c r="P209" t="str">
        <f ca="1">IFERROR(OFFSET(VENTA_DIARIA[[#This Row],[Columna1]],1,0),"")</f>
        <v>▼ BAJO</v>
      </c>
    </row>
    <row r="210" spans="1:16">
      <c r="A210" t="s">
        <v>75</v>
      </c>
      <c r="B210" s="1">
        <v>45897</v>
      </c>
      <c r="C210">
        <v>0</v>
      </c>
      <c r="D210">
        <v>4</v>
      </c>
      <c r="E210">
        <v>687920</v>
      </c>
      <c r="F210">
        <v>923289.79766666668</v>
      </c>
      <c r="G210">
        <v>-25</v>
      </c>
      <c r="H210" t="s">
        <v>68</v>
      </c>
      <c r="I210">
        <v>53</v>
      </c>
      <c r="J210">
        <v>12979.622641509433</v>
      </c>
      <c r="K210">
        <v>16</v>
      </c>
      <c r="L210">
        <v>2</v>
      </c>
      <c r="M210">
        <v>0</v>
      </c>
      <c r="N210">
        <v>0</v>
      </c>
      <c r="P210" t="str">
        <f ca="1">IFERROR(OFFSET(VENTA_DIARIA[[#This Row],[Columna1]],1,0),"")</f>
        <v>▬ OK</v>
      </c>
    </row>
    <row r="211" spans="1:16">
      <c r="A211" t="s">
        <v>76</v>
      </c>
      <c r="B211" s="1">
        <v>45898</v>
      </c>
      <c r="C211">
        <v>0</v>
      </c>
      <c r="D211">
        <v>5</v>
      </c>
      <c r="E211">
        <v>889170</v>
      </c>
      <c r="F211">
        <v>923289.79766666668</v>
      </c>
      <c r="G211">
        <v>-4</v>
      </c>
      <c r="H211" t="s">
        <v>70</v>
      </c>
      <c r="I211">
        <v>66</v>
      </c>
      <c r="J211">
        <v>13472.272727272728</v>
      </c>
      <c r="K211">
        <v>16</v>
      </c>
      <c r="L211">
        <v>2</v>
      </c>
      <c r="M211">
        <v>0</v>
      </c>
      <c r="N211">
        <v>0</v>
      </c>
      <c r="P211" t="str">
        <f ca="1">IFERROR(OFFSET(VENTA_DIARIA[[#This Row],[Columna1]],1,0),"")</f>
        <v>▬ OK</v>
      </c>
    </row>
    <row r="212" spans="1:16">
      <c r="A212" t="s">
        <v>67</v>
      </c>
      <c r="B212" s="1">
        <v>45899</v>
      </c>
      <c r="C212">
        <v>0</v>
      </c>
      <c r="D212">
        <v>5</v>
      </c>
      <c r="E212">
        <v>884560</v>
      </c>
      <c r="F212">
        <v>923289.79766666668</v>
      </c>
      <c r="G212">
        <v>-4</v>
      </c>
      <c r="H212" t="s">
        <v>70</v>
      </c>
      <c r="I212">
        <v>57</v>
      </c>
      <c r="J212">
        <v>15518.596491228071</v>
      </c>
      <c r="K212">
        <v>9</v>
      </c>
      <c r="L212">
        <v>1</v>
      </c>
      <c r="M212">
        <v>12.2</v>
      </c>
      <c r="N212">
        <v>3</v>
      </c>
      <c r="P212" t="str">
        <f ca="1">IFERROR(OFFSET(VENTA_DIARIA[[#This Row],[Columna1]],1,0),"")</f>
        <v>▬ OK</v>
      </c>
    </row>
    <row r="213" spans="1:16">
      <c r="A213" t="s">
        <v>69</v>
      </c>
      <c r="B213" s="1">
        <v>45900</v>
      </c>
      <c r="C213">
        <v>0</v>
      </c>
      <c r="D213">
        <v>5</v>
      </c>
      <c r="F213" s="25">
        <v>923289.79766666668</v>
      </c>
      <c r="G213">
        <v>0</v>
      </c>
      <c r="H213" t="s">
        <v>70</v>
      </c>
      <c r="L213">
        <v>0</v>
      </c>
      <c r="N213">
        <v>0</v>
      </c>
      <c r="P213" t="str">
        <f ca="1">IFERROR(OFFSET(VENTA_DIARIA[[#This Row],[Columna1]],1,0),"")</f>
        <v>▬ OK</v>
      </c>
    </row>
    <row r="214" spans="1:16">
      <c r="A214" t="s">
        <v>71</v>
      </c>
      <c r="B214" s="1">
        <v>45901</v>
      </c>
      <c r="C214">
        <v>0</v>
      </c>
      <c r="D214">
        <v>1</v>
      </c>
      <c r="F214">
        <v>0</v>
      </c>
      <c r="G214">
        <v>0</v>
      </c>
      <c r="H214" t="s">
        <v>70</v>
      </c>
      <c r="N214">
        <v>0</v>
      </c>
      <c r="P214" t="str">
        <f ca="1">IFERROR(OFFSET(VENTA_DIARIA[[#This Row],[Columna1]],1,0),"")</f>
        <v>▬ OK</v>
      </c>
    </row>
    <row r="215" spans="1:16">
      <c r="A215" t="s">
        <v>73</v>
      </c>
      <c r="B215" s="1">
        <v>45902</v>
      </c>
      <c r="C215">
        <v>0</v>
      </c>
      <c r="D215">
        <v>1</v>
      </c>
      <c r="F215">
        <v>0</v>
      </c>
      <c r="G215">
        <v>0</v>
      </c>
      <c r="H215" t="s">
        <v>70</v>
      </c>
      <c r="N215">
        <v>0</v>
      </c>
      <c r="P215" t="str">
        <f ca="1">IFERROR(OFFSET(VENTA_DIARIA[[#This Row],[Columna1]],1,0),"")</f>
        <v>▬ OK</v>
      </c>
    </row>
    <row r="216" spans="1:16">
      <c r="A216" t="s">
        <v>74</v>
      </c>
      <c r="B216" s="1">
        <v>45903</v>
      </c>
      <c r="C216">
        <v>0</v>
      </c>
      <c r="D216">
        <v>1</v>
      </c>
      <c r="F216">
        <v>0</v>
      </c>
      <c r="G216">
        <v>0</v>
      </c>
      <c r="H216" t="s">
        <v>70</v>
      </c>
      <c r="N216">
        <v>0</v>
      </c>
      <c r="P216" t="str">
        <f ca="1">IFERROR(OFFSET(VENTA_DIARIA[[#This Row],[Columna1]],1,0),"")</f>
        <v>▬ OK</v>
      </c>
    </row>
    <row r="217" spans="1:16">
      <c r="A217" t="s">
        <v>75</v>
      </c>
      <c r="B217" s="1">
        <v>45904</v>
      </c>
      <c r="C217">
        <v>0</v>
      </c>
      <c r="D217">
        <v>1</v>
      </c>
      <c r="F217">
        <v>0</v>
      </c>
      <c r="G217">
        <v>0</v>
      </c>
      <c r="H217" t="s">
        <v>70</v>
      </c>
      <c r="N217">
        <v>0</v>
      </c>
      <c r="P217" t="str">
        <f ca="1">IFERROR(OFFSET(VENTA_DIARIA[[#This Row],[Columna1]],1,0),"")</f>
        <v>▬ OK</v>
      </c>
    </row>
    <row r="218" spans="1:16">
      <c r="A218" t="s">
        <v>76</v>
      </c>
      <c r="B218" s="1">
        <v>45905</v>
      </c>
      <c r="C218">
        <v>0</v>
      </c>
      <c r="D218">
        <v>1</v>
      </c>
      <c r="F218">
        <v>0</v>
      </c>
      <c r="G218">
        <v>0</v>
      </c>
      <c r="H218" t="s">
        <v>70</v>
      </c>
      <c r="N218">
        <v>0</v>
      </c>
      <c r="P218" t="str">
        <f ca="1">IFERROR(OFFSET(VENTA_DIARIA[[#This Row],[Columna1]],1,0),"")</f>
        <v>▬ OK</v>
      </c>
    </row>
    <row r="219" spans="1:16">
      <c r="A219" t="s">
        <v>67</v>
      </c>
      <c r="B219" s="1">
        <v>45906</v>
      </c>
      <c r="C219">
        <v>0</v>
      </c>
      <c r="D219">
        <v>1</v>
      </c>
      <c r="F219">
        <v>0</v>
      </c>
      <c r="G219">
        <v>0</v>
      </c>
      <c r="H219" t="s">
        <v>70</v>
      </c>
      <c r="N219">
        <v>0</v>
      </c>
      <c r="P219" t="str">
        <f ca="1">IFERROR(OFFSET(VENTA_DIARIA[[#This Row],[Columna1]],1,0),"")</f>
        <v>▬ OK</v>
      </c>
    </row>
    <row r="220" spans="1:16">
      <c r="A220" t="s">
        <v>69</v>
      </c>
      <c r="B220" s="1">
        <v>45907</v>
      </c>
      <c r="C220">
        <v>0</v>
      </c>
      <c r="D220">
        <v>1</v>
      </c>
      <c r="F220">
        <v>0</v>
      </c>
      <c r="G220">
        <v>0</v>
      </c>
      <c r="H220" t="s">
        <v>70</v>
      </c>
      <c r="N220">
        <v>0</v>
      </c>
      <c r="P220" t="str">
        <f ca="1">IFERROR(OFFSET(VENTA_DIARIA[[#This Row],[Columna1]],1,0),"")</f>
        <v>▬ OK</v>
      </c>
    </row>
    <row r="221" spans="1:16">
      <c r="A221" t="s">
        <v>71</v>
      </c>
      <c r="B221" s="1">
        <v>45908</v>
      </c>
      <c r="C221">
        <v>0</v>
      </c>
      <c r="D221">
        <v>2</v>
      </c>
      <c r="F221">
        <v>0</v>
      </c>
      <c r="G221">
        <v>0</v>
      </c>
      <c r="H221" t="s">
        <v>70</v>
      </c>
      <c r="N221">
        <v>0</v>
      </c>
      <c r="P221" t="str">
        <f ca="1">IFERROR(OFFSET(VENTA_DIARIA[[#This Row],[Columna1]],1,0),"")</f>
        <v>▬ OK</v>
      </c>
    </row>
    <row r="222" spans="1:16">
      <c r="A222" t="s">
        <v>73</v>
      </c>
      <c r="B222" s="1">
        <v>45909</v>
      </c>
      <c r="C222">
        <v>0</v>
      </c>
      <c r="D222">
        <v>2</v>
      </c>
      <c r="F222">
        <v>0</v>
      </c>
      <c r="G222">
        <v>0</v>
      </c>
      <c r="H222" t="s">
        <v>70</v>
      </c>
      <c r="N222">
        <v>0</v>
      </c>
      <c r="P222" t="str">
        <f ca="1">IFERROR(OFFSET(VENTA_DIARIA[[#This Row],[Columna1]],1,0),"")</f>
        <v>▬ OK</v>
      </c>
    </row>
    <row r="223" spans="1:16">
      <c r="A223" t="s">
        <v>74</v>
      </c>
      <c r="B223" s="1">
        <v>45910</v>
      </c>
      <c r="C223">
        <v>0</v>
      </c>
      <c r="D223">
        <v>2</v>
      </c>
      <c r="F223">
        <v>0</v>
      </c>
      <c r="G223">
        <v>0</v>
      </c>
      <c r="H223" t="s">
        <v>70</v>
      </c>
      <c r="N223">
        <v>0</v>
      </c>
      <c r="P223" t="str">
        <f ca="1">IFERROR(OFFSET(VENTA_DIARIA[[#This Row],[Columna1]],1,0),"")</f>
        <v>▬ OK</v>
      </c>
    </row>
    <row r="224" spans="1:16">
      <c r="A224" t="s">
        <v>75</v>
      </c>
      <c r="B224" s="1">
        <v>45911</v>
      </c>
      <c r="C224">
        <v>0</v>
      </c>
      <c r="D224">
        <v>2</v>
      </c>
      <c r="F224">
        <v>0</v>
      </c>
      <c r="G224">
        <v>0</v>
      </c>
      <c r="H224" t="s">
        <v>70</v>
      </c>
      <c r="N224">
        <v>0</v>
      </c>
      <c r="P224" t="str">
        <f ca="1">IFERROR(OFFSET(VENTA_DIARIA[[#This Row],[Columna1]],1,0),"")</f>
        <v>▬ OK</v>
      </c>
    </row>
    <row r="225" spans="1:16">
      <c r="A225" t="s">
        <v>76</v>
      </c>
      <c r="B225" s="1">
        <v>45912</v>
      </c>
      <c r="C225">
        <v>0</v>
      </c>
      <c r="D225">
        <v>2</v>
      </c>
      <c r="F225">
        <v>0</v>
      </c>
      <c r="G225">
        <v>0</v>
      </c>
      <c r="H225" t="s">
        <v>70</v>
      </c>
      <c r="N225">
        <v>0</v>
      </c>
      <c r="P225">
        <f ca="1">IFERROR(OFFSET(VENTA_DIARIA[[#This Row],[Columna1]],1,0),"")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C8B4-634A-42F3-897A-293AC0AB8D93}">
  <dimension ref="A1:J71"/>
  <sheetViews>
    <sheetView workbookViewId="0">
      <selection activeCell="B3" sqref="B3"/>
    </sheetView>
  </sheetViews>
  <sheetFormatPr baseColWidth="10" defaultRowHeight="14.5"/>
  <cols>
    <col min="1" max="1" width="19.36328125" bestFit="1" customWidth="1"/>
    <col min="2" max="2" width="30.90625" bestFit="1" customWidth="1"/>
  </cols>
  <sheetData>
    <row r="1" spans="1:10">
      <c r="C1" s="29" t="s">
        <v>209</v>
      </c>
      <c r="D1" s="30" t="str">
        <f>+UPPER(TEXT(D2,"DDD"))</f>
        <v>LUN</v>
      </c>
      <c r="E1" s="30" t="str">
        <f t="shared" ref="E1:J1" si="0">+UPPER(TEXT(E2,"DDD"))</f>
        <v>MAR</v>
      </c>
      <c r="F1" s="30" t="str">
        <f t="shared" si="0"/>
        <v>MIÉ</v>
      </c>
      <c r="G1" s="30" t="str">
        <f t="shared" si="0"/>
        <v>JUE</v>
      </c>
      <c r="H1" s="30" t="str">
        <f t="shared" si="0"/>
        <v>VIE</v>
      </c>
      <c r="I1" s="30" t="str">
        <f t="shared" si="0"/>
        <v>SÁB</v>
      </c>
      <c r="J1" s="30" t="str">
        <f t="shared" si="0"/>
        <v>DOM</v>
      </c>
    </row>
    <row r="2" spans="1:10">
      <c r="A2" t="s">
        <v>208</v>
      </c>
      <c r="B2" t="s">
        <v>2</v>
      </c>
      <c r="C2" s="31">
        <f>+D2-1</f>
        <v>45893</v>
      </c>
      <c r="D2" s="31">
        <v>45894</v>
      </c>
      <c r="E2" s="31">
        <v>45895</v>
      </c>
      <c r="F2" s="31">
        <v>45896</v>
      </c>
      <c r="G2" s="31">
        <v>45897</v>
      </c>
      <c r="H2" s="31">
        <v>45898</v>
      </c>
      <c r="I2" s="31">
        <v>45899</v>
      </c>
      <c r="J2" s="31">
        <v>45900</v>
      </c>
    </row>
    <row r="3" spans="1:10">
      <c r="A3" s="10" t="s">
        <v>112</v>
      </c>
      <c r="B3" s="10" t="s">
        <v>127</v>
      </c>
      <c r="C3">
        <f>+_xlfn.XLOOKUP(B3,'INVENTARIO P PEDIDO'!A:A,'INVENTARIO P PEDIDO'!B:B," ",0,1)</f>
        <v>11</v>
      </c>
    </row>
    <row r="4" spans="1:10">
      <c r="A4" s="10" t="s">
        <v>112</v>
      </c>
      <c r="B4" s="10" t="s">
        <v>128</v>
      </c>
      <c r="C4">
        <f>+_xlfn.XLOOKUP(B4,'INVENTARIO P PEDIDO'!A:A,'INVENTARIO P PEDIDO'!B:B," ",0,1)</f>
        <v>2</v>
      </c>
    </row>
    <row r="5" spans="1:10">
      <c r="A5" s="10" t="s">
        <v>112</v>
      </c>
      <c r="B5" s="10" t="s">
        <v>129</v>
      </c>
      <c r="C5">
        <f>+_xlfn.XLOOKUP(B5,'INVENTARIO P PEDIDO'!A:A,'INVENTARIO P PEDIDO'!B:B," ",0,1)</f>
        <v>2</v>
      </c>
    </row>
    <row r="6" spans="1:10">
      <c r="A6" t="s">
        <v>112</v>
      </c>
      <c r="B6" t="s">
        <v>118</v>
      </c>
      <c r="C6">
        <f>+_xlfn.XLOOKUP(B6,'INVENTARIO P PEDIDO'!A:A,'INVENTARIO P PEDIDO'!B:B," ",0,1)</f>
        <v>2</v>
      </c>
    </row>
    <row r="7" spans="1:10">
      <c r="A7" t="s">
        <v>112</v>
      </c>
      <c r="B7" t="s">
        <v>119</v>
      </c>
      <c r="C7">
        <f>+_xlfn.XLOOKUP(B7,'INVENTARIO P PEDIDO'!A:A,'INVENTARIO P PEDIDO'!B:B," ",0,1)</f>
        <v>0</v>
      </c>
    </row>
    <row r="8" spans="1:10">
      <c r="A8" s="10" t="s">
        <v>112</v>
      </c>
      <c r="B8" s="10" t="s">
        <v>116</v>
      </c>
      <c r="C8">
        <f>+_xlfn.XLOOKUP(B8,'INVENTARIO P PEDIDO'!A:A,'INVENTARIO P PEDIDO'!B:B," ",0,1)</f>
        <v>0</v>
      </c>
    </row>
    <row r="9" spans="1:10">
      <c r="A9" s="10" t="s">
        <v>112</v>
      </c>
      <c r="B9" s="10" t="s">
        <v>115</v>
      </c>
      <c r="C9">
        <f>+_xlfn.XLOOKUP(B9,'INVENTARIO P PEDIDO'!A:A,'INVENTARIO P PEDIDO'!B:B," ",0,1)</f>
        <v>0</v>
      </c>
    </row>
    <row r="10" spans="1:10">
      <c r="A10" s="10" t="s">
        <v>96</v>
      </c>
      <c r="B10" s="10" t="s">
        <v>97</v>
      </c>
      <c r="C10">
        <f>+_xlfn.XLOOKUP(B10,'INVENTARIO P PEDIDO'!A:A,'INVENTARIO P PEDIDO'!B:B," ",0,1)</f>
        <v>1</v>
      </c>
    </row>
    <row r="11" spans="1:10">
      <c r="A11" s="10" t="s">
        <v>96</v>
      </c>
      <c r="B11" s="10" t="s">
        <v>98</v>
      </c>
      <c r="C11">
        <f>+_xlfn.XLOOKUP(B11,'INVENTARIO P PEDIDO'!A:A,'INVENTARIO P PEDIDO'!B:B," ",0,1)</f>
        <v>4</v>
      </c>
    </row>
    <row r="12" spans="1:10">
      <c r="A12" s="10" t="s">
        <v>96</v>
      </c>
      <c r="B12" s="10" t="s">
        <v>99</v>
      </c>
      <c r="C12">
        <f>+_xlfn.XLOOKUP(B12,'INVENTARIO P PEDIDO'!A:A,'INVENTARIO P PEDIDO'!B:B," ",0,1)</f>
        <v>3</v>
      </c>
    </row>
    <row r="13" spans="1:10">
      <c r="A13" s="10" t="s">
        <v>96</v>
      </c>
      <c r="B13" s="10" t="s">
        <v>100</v>
      </c>
      <c r="C13">
        <f>+_xlfn.XLOOKUP(B13,'INVENTARIO P PEDIDO'!A:A,'INVENTARIO P PEDIDO'!B:B," ",0,1)</f>
        <v>11</v>
      </c>
    </row>
    <row r="14" spans="1:10">
      <c r="A14" s="10" t="s">
        <v>96</v>
      </c>
      <c r="B14" s="10" t="s">
        <v>101</v>
      </c>
      <c r="C14">
        <f>+_xlfn.XLOOKUP(B14,'INVENTARIO P PEDIDO'!A:A,'INVENTARIO P PEDIDO'!B:B," ",0,1)</f>
        <v>0</v>
      </c>
    </row>
    <row r="15" spans="1:10">
      <c r="A15" s="10" t="s">
        <v>96</v>
      </c>
      <c r="B15" s="10" t="s">
        <v>102</v>
      </c>
      <c r="C15">
        <f>+_xlfn.XLOOKUP(B15,'INVENTARIO P PEDIDO'!A:A,'INVENTARIO P PEDIDO'!B:B," ",0,1)</f>
        <v>-4</v>
      </c>
    </row>
    <row r="16" spans="1:10">
      <c r="A16" s="10" t="s">
        <v>96</v>
      </c>
      <c r="B16" s="10" t="s">
        <v>103</v>
      </c>
      <c r="C16">
        <f>+_xlfn.XLOOKUP(B16,'INVENTARIO P PEDIDO'!A:A,'INVENTARIO P PEDIDO'!B:B," ",0,1)</f>
        <v>4</v>
      </c>
    </row>
    <row r="17" spans="1:3">
      <c r="A17" s="10" t="s">
        <v>130</v>
      </c>
      <c r="B17" s="10" t="s">
        <v>131</v>
      </c>
      <c r="C17">
        <f>+_xlfn.XLOOKUP(B17,'INVENTARIO P PEDIDO'!A:A,'INVENTARIO P PEDIDO'!B:B," ",0,1)</f>
        <v>3</v>
      </c>
    </row>
    <row r="18" spans="1:3">
      <c r="A18" s="10" t="s">
        <v>130</v>
      </c>
      <c r="B18" s="10" t="s">
        <v>132</v>
      </c>
      <c r="C18">
        <f>+_xlfn.XLOOKUP(B18,'INVENTARIO P PEDIDO'!A:A,'INVENTARIO P PEDIDO'!B:B," ",0,1)</f>
        <v>5</v>
      </c>
    </row>
    <row r="19" spans="1:3">
      <c r="A19" s="10" t="s">
        <v>130</v>
      </c>
      <c r="B19" s="10" t="s">
        <v>133</v>
      </c>
      <c r="C19" t="str">
        <f>+_xlfn.XLOOKUP(B19,'INVENTARIO P PEDIDO'!A:A,'INVENTARIO P PEDIDO'!B:B," ",0,1)</f>
        <v xml:space="preserve"> </v>
      </c>
    </row>
    <row r="20" spans="1:3">
      <c r="A20" s="10" t="s">
        <v>130</v>
      </c>
      <c r="B20" s="10" t="s">
        <v>134</v>
      </c>
      <c r="C20">
        <f>+_xlfn.XLOOKUP(B20,'INVENTARIO P PEDIDO'!A:A,'INVENTARIO P PEDIDO'!B:B," ",0,1)</f>
        <v>17</v>
      </c>
    </row>
    <row r="21" spans="1:3">
      <c r="A21" s="10" t="s">
        <v>130</v>
      </c>
      <c r="B21" s="10" t="s">
        <v>135</v>
      </c>
      <c r="C21">
        <f>+_xlfn.XLOOKUP(B21,'INVENTARIO P PEDIDO'!A:A,'INVENTARIO P PEDIDO'!B:B," ",0,1)</f>
        <v>4</v>
      </c>
    </row>
    <row r="22" spans="1:3">
      <c r="A22" s="10" t="s">
        <v>130</v>
      </c>
      <c r="B22" s="10" t="s">
        <v>136</v>
      </c>
      <c r="C22">
        <f>+_xlfn.XLOOKUP(B22,'INVENTARIO P PEDIDO'!A:A,'INVENTARIO P PEDIDO'!B:B," ",0,1)</f>
        <v>18</v>
      </c>
    </row>
    <row r="23" spans="1:3">
      <c r="A23" s="10" t="s">
        <v>130</v>
      </c>
      <c r="B23" s="10" t="s">
        <v>137</v>
      </c>
      <c r="C23">
        <f>+_xlfn.XLOOKUP(B23,'INVENTARIO P PEDIDO'!A:A,'INVENTARIO P PEDIDO'!B:B," ",0,1)</f>
        <v>0</v>
      </c>
    </row>
    <row r="24" spans="1:3">
      <c r="A24" s="10" t="s">
        <v>130</v>
      </c>
      <c r="B24" s="10" t="s">
        <v>138</v>
      </c>
      <c r="C24" t="str">
        <f>+_xlfn.XLOOKUP(B24,'INVENTARIO P PEDIDO'!A:A,'INVENTARIO P PEDIDO'!B:B," ",0,1)</f>
        <v xml:space="preserve"> </v>
      </c>
    </row>
    <row r="25" spans="1:3">
      <c r="A25" s="10" t="s">
        <v>130</v>
      </c>
      <c r="B25" s="10" t="s">
        <v>139</v>
      </c>
      <c r="C25" t="str">
        <f>+_xlfn.XLOOKUP(B25,'INVENTARIO P PEDIDO'!A:A,'INVENTARIO P PEDIDO'!B:B," ",0,1)</f>
        <v xml:space="preserve"> </v>
      </c>
    </row>
    <row r="26" spans="1:3">
      <c r="A26" s="10" t="s">
        <v>130</v>
      </c>
      <c r="B26" s="10" t="s">
        <v>140</v>
      </c>
      <c r="C26" t="str">
        <f>+_xlfn.XLOOKUP(B26,'INVENTARIO P PEDIDO'!A:A,'INVENTARIO P PEDIDO'!B:B," ",0,1)</f>
        <v xml:space="preserve"> </v>
      </c>
    </row>
    <row r="27" spans="1:3">
      <c r="A27" s="10" t="s">
        <v>130</v>
      </c>
      <c r="B27" s="10" t="s">
        <v>141</v>
      </c>
      <c r="C27">
        <f>+_xlfn.XLOOKUP(B27,'INVENTARIO P PEDIDO'!A:A,'INVENTARIO P PEDIDO'!B:B," ",0,1)</f>
        <v>1</v>
      </c>
    </row>
    <row r="28" spans="1:3">
      <c r="A28" s="10" t="s">
        <v>130</v>
      </c>
      <c r="B28" s="10" t="s">
        <v>142</v>
      </c>
      <c r="C28">
        <f>+_xlfn.XLOOKUP(B28,'INVENTARIO P PEDIDO'!A:A,'INVENTARIO P PEDIDO'!B:B," ",0,1)</f>
        <v>4</v>
      </c>
    </row>
    <row r="29" spans="1:3">
      <c r="A29" s="10" t="s">
        <v>130</v>
      </c>
      <c r="B29" s="10" t="s">
        <v>143</v>
      </c>
      <c r="C29" t="str">
        <f>+_xlfn.XLOOKUP(B29,'INVENTARIO P PEDIDO'!A:A,'INVENTARIO P PEDIDO'!B:B," ",0,1)</f>
        <v xml:space="preserve"> </v>
      </c>
    </row>
    <row r="30" spans="1:3">
      <c r="A30" s="10" t="s">
        <v>130</v>
      </c>
      <c r="B30" s="10" t="s">
        <v>144</v>
      </c>
      <c r="C30">
        <f>+_xlfn.XLOOKUP(B30,'INVENTARIO P PEDIDO'!A:A,'INVENTARIO P PEDIDO'!B:B," ",0,1)</f>
        <v>0</v>
      </c>
    </row>
    <row r="31" spans="1:3">
      <c r="A31" s="10" t="s">
        <v>130</v>
      </c>
      <c r="B31" s="10" t="s">
        <v>145</v>
      </c>
      <c r="C31">
        <f>+_xlfn.XLOOKUP(B31,'INVENTARIO P PEDIDO'!A:A,'INVENTARIO P PEDIDO'!B:B," ",0,1)</f>
        <v>-1</v>
      </c>
    </row>
    <row r="32" spans="1:3">
      <c r="A32" s="10" t="s">
        <v>130</v>
      </c>
      <c r="B32" s="10" t="s">
        <v>146</v>
      </c>
      <c r="C32">
        <f>+_xlfn.XLOOKUP(B32,'INVENTARIO P PEDIDO'!A:A,'INVENTARIO P PEDIDO'!B:B," ",0,1)</f>
        <v>16</v>
      </c>
    </row>
    <row r="33" spans="1:3">
      <c r="A33" s="10" t="s">
        <v>130</v>
      </c>
      <c r="B33" s="10" t="s">
        <v>147</v>
      </c>
      <c r="C33" t="str">
        <f>+_xlfn.XLOOKUP(B33,'INVENTARIO P PEDIDO'!A:A,'INVENTARIO P PEDIDO'!B:B," ",0,1)</f>
        <v xml:space="preserve"> </v>
      </c>
    </row>
    <row r="34" spans="1:3">
      <c r="A34" s="10" t="s">
        <v>130</v>
      </c>
      <c r="B34" s="10" t="s">
        <v>148</v>
      </c>
      <c r="C34">
        <f>+_xlfn.XLOOKUP(B34,'INVENTARIO P PEDIDO'!A:A,'INVENTARIO P PEDIDO'!B:B," ",0,1)</f>
        <v>0</v>
      </c>
    </row>
    <row r="35" spans="1:3">
      <c r="A35" s="10" t="s">
        <v>149</v>
      </c>
      <c r="B35" s="10" t="s">
        <v>150</v>
      </c>
      <c r="C35">
        <f>+_xlfn.XLOOKUP(B35,'INVENTARIO P PEDIDO'!A:A,'INVENTARIO P PEDIDO'!B:B," ",0,1)</f>
        <v>13</v>
      </c>
    </row>
    <row r="36" spans="1:3">
      <c r="A36" s="10" t="s">
        <v>149</v>
      </c>
      <c r="B36" s="10" t="s">
        <v>151</v>
      </c>
      <c r="C36">
        <f>+_xlfn.XLOOKUP(B36,'INVENTARIO P PEDIDO'!A:A,'INVENTARIO P PEDIDO'!B:B," ",0,1)</f>
        <v>7</v>
      </c>
    </row>
    <row r="37" spans="1:3">
      <c r="A37" s="10" t="s">
        <v>149</v>
      </c>
      <c r="B37" s="10" t="s">
        <v>152</v>
      </c>
      <c r="C37">
        <f>+_xlfn.XLOOKUP(B37,'INVENTARIO P PEDIDO'!A:A,'INVENTARIO P PEDIDO'!B:B," ",0,1)</f>
        <v>6</v>
      </c>
    </row>
    <row r="38" spans="1:3">
      <c r="A38" s="10" t="s">
        <v>149</v>
      </c>
      <c r="B38" s="10" t="s">
        <v>153</v>
      </c>
      <c r="C38">
        <f>+_xlfn.XLOOKUP(B38,'INVENTARIO P PEDIDO'!A:A,'INVENTARIO P PEDIDO'!B:B," ",0,1)</f>
        <v>5</v>
      </c>
    </row>
    <row r="39" spans="1:3">
      <c r="A39" s="10" t="s">
        <v>149</v>
      </c>
      <c r="B39" s="10" t="s">
        <v>154</v>
      </c>
      <c r="C39">
        <f>+_xlfn.XLOOKUP(B39,'INVENTARIO P PEDIDO'!A:A,'INVENTARIO P PEDIDO'!B:B," ",0,1)</f>
        <v>3</v>
      </c>
    </row>
    <row r="40" spans="1:3">
      <c r="A40" s="10" t="s">
        <v>149</v>
      </c>
      <c r="B40" s="10" t="s">
        <v>155</v>
      </c>
      <c r="C40">
        <f>+_xlfn.XLOOKUP(B40,'INVENTARIO P PEDIDO'!A:A,'INVENTARIO P PEDIDO'!B:B," ",0,1)</f>
        <v>3</v>
      </c>
    </row>
    <row r="41" spans="1:3">
      <c r="A41" s="10" t="s">
        <v>149</v>
      </c>
      <c r="B41" s="10" t="s">
        <v>156</v>
      </c>
      <c r="C41" t="str">
        <f>+_xlfn.XLOOKUP(B41,'INVENTARIO P PEDIDO'!A:A,'INVENTARIO P PEDIDO'!B:B," ",0,1)</f>
        <v xml:space="preserve"> </v>
      </c>
    </row>
    <row r="42" spans="1:3">
      <c r="A42" s="10" t="s">
        <v>149</v>
      </c>
      <c r="B42" s="10" t="s">
        <v>157</v>
      </c>
      <c r="C42" t="str">
        <f>+_xlfn.XLOOKUP(B42,'INVENTARIO P PEDIDO'!A:A,'INVENTARIO P PEDIDO'!B:B," ",0,1)</f>
        <v xml:space="preserve"> </v>
      </c>
    </row>
    <row r="43" spans="1:3">
      <c r="A43" s="10" t="s">
        <v>149</v>
      </c>
      <c r="B43" s="10" t="s">
        <v>158</v>
      </c>
      <c r="C43">
        <f>+_xlfn.XLOOKUP(B43,'INVENTARIO P PEDIDO'!A:A,'INVENTARIO P PEDIDO'!B:B," ",0,1)</f>
        <v>3</v>
      </c>
    </row>
    <row r="44" spans="1:3">
      <c r="A44" s="10" t="s">
        <v>149</v>
      </c>
      <c r="B44" s="10" t="s">
        <v>159</v>
      </c>
      <c r="C44">
        <f>+_xlfn.XLOOKUP(B44,'INVENTARIO P PEDIDO'!A:A,'INVENTARIO P PEDIDO'!B:B," ",0,1)</f>
        <v>6</v>
      </c>
    </row>
    <row r="45" spans="1:3">
      <c r="A45" s="10" t="s">
        <v>149</v>
      </c>
      <c r="B45" s="10" t="s">
        <v>160</v>
      </c>
      <c r="C45">
        <f>+_xlfn.XLOOKUP(B45,'INVENTARIO P PEDIDO'!A:A,'INVENTARIO P PEDIDO'!B:B," ",0,1)</f>
        <v>3</v>
      </c>
    </row>
    <row r="46" spans="1:3">
      <c r="A46" s="10" t="s">
        <v>149</v>
      </c>
      <c r="B46" s="10" t="s">
        <v>161</v>
      </c>
      <c r="C46">
        <f>+_xlfn.XLOOKUP(B46,'INVENTARIO P PEDIDO'!A:A,'INVENTARIO P PEDIDO'!B:B," ",0,1)</f>
        <v>3</v>
      </c>
    </row>
    <row r="47" spans="1:3">
      <c r="A47" s="10" t="s">
        <v>149</v>
      </c>
      <c r="B47" s="10" t="s">
        <v>162</v>
      </c>
      <c r="C47">
        <f>+_xlfn.XLOOKUP(B47,'INVENTARIO P PEDIDO'!A:A,'INVENTARIO P PEDIDO'!B:B," ",0,1)</f>
        <v>5</v>
      </c>
    </row>
    <row r="48" spans="1:3">
      <c r="A48" s="10" t="s">
        <v>149</v>
      </c>
      <c r="B48" s="10" t="s">
        <v>163</v>
      </c>
      <c r="C48">
        <f>+_xlfn.XLOOKUP(B48,'INVENTARIO P PEDIDO'!A:A,'INVENTARIO P PEDIDO'!B:B," ",0,1)</f>
        <v>3</v>
      </c>
    </row>
    <row r="49" spans="1:3">
      <c r="A49" s="10" t="s">
        <v>149</v>
      </c>
      <c r="B49" s="10" t="s">
        <v>164</v>
      </c>
      <c r="C49">
        <f>+_xlfn.XLOOKUP(B49,'INVENTARIO P PEDIDO'!A:A,'INVENTARIO P PEDIDO'!B:B," ",0,1)</f>
        <v>3</v>
      </c>
    </row>
    <row r="50" spans="1:3">
      <c r="A50" s="10" t="s">
        <v>149</v>
      </c>
      <c r="B50" s="10" t="s">
        <v>165</v>
      </c>
      <c r="C50">
        <f>+_xlfn.XLOOKUP(B50,'INVENTARIO P PEDIDO'!A:A,'INVENTARIO P PEDIDO'!B:B," ",0,1)</f>
        <v>0</v>
      </c>
    </row>
    <row r="51" spans="1:3">
      <c r="A51" s="10" t="s">
        <v>149</v>
      </c>
      <c r="B51" s="10" t="s">
        <v>166</v>
      </c>
      <c r="C51">
        <f>+_xlfn.XLOOKUP(B51,'INVENTARIO P PEDIDO'!A:A,'INVENTARIO P PEDIDO'!B:B," ",0,1)</f>
        <v>2</v>
      </c>
    </row>
    <row r="52" spans="1:3">
      <c r="A52" s="10" t="s">
        <v>149</v>
      </c>
      <c r="B52" s="10" t="s">
        <v>167</v>
      </c>
      <c r="C52">
        <f>+_xlfn.XLOOKUP(B52,'INVENTARIO P PEDIDO'!A:A,'INVENTARIO P PEDIDO'!B:B," ",0,1)</f>
        <v>0</v>
      </c>
    </row>
    <row r="53" spans="1:3">
      <c r="A53" s="10" t="s">
        <v>149</v>
      </c>
      <c r="B53" s="10" t="s">
        <v>168</v>
      </c>
      <c r="C53">
        <f>+_xlfn.XLOOKUP(B53,'INVENTARIO P PEDIDO'!A:A,'INVENTARIO P PEDIDO'!B:B," ",0,1)</f>
        <v>2</v>
      </c>
    </row>
    <row r="54" spans="1:3">
      <c r="A54" s="10" t="s">
        <v>149</v>
      </c>
      <c r="B54" s="10" t="s">
        <v>169</v>
      </c>
      <c r="C54">
        <f>+_xlfn.XLOOKUP(B54,'INVENTARIO P PEDIDO'!A:A,'INVENTARIO P PEDIDO'!B:B," ",0,1)</f>
        <v>4</v>
      </c>
    </row>
    <row r="55" spans="1:3">
      <c r="A55" s="10" t="s">
        <v>149</v>
      </c>
      <c r="B55" s="10" t="s">
        <v>170</v>
      </c>
      <c r="C55">
        <f>+_xlfn.XLOOKUP(B55,'INVENTARIO P PEDIDO'!A:A,'INVENTARIO P PEDIDO'!B:B," ",0,1)</f>
        <v>34</v>
      </c>
    </row>
    <row r="56" spans="1:3">
      <c r="A56" s="10" t="s">
        <v>149</v>
      </c>
      <c r="B56" s="10" t="s">
        <v>171</v>
      </c>
      <c r="C56">
        <f>+_xlfn.XLOOKUP(B56,'INVENTARIO P PEDIDO'!A:A,'INVENTARIO P PEDIDO'!B:B," ",0,1)</f>
        <v>4</v>
      </c>
    </row>
    <row r="57" spans="1:3">
      <c r="A57" s="10" t="s">
        <v>149</v>
      </c>
      <c r="B57" s="10" t="s">
        <v>172</v>
      </c>
      <c r="C57">
        <f>+_xlfn.XLOOKUP(B57,'INVENTARIO P PEDIDO'!A:A,'INVENTARIO P PEDIDO'!B:B," ",0,1)</f>
        <v>1</v>
      </c>
    </row>
    <row r="58" spans="1:3">
      <c r="A58" s="10" t="s">
        <v>149</v>
      </c>
      <c r="B58" s="10" t="s">
        <v>173</v>
      </c>
      <c r="C58">
        <f>+_xlfn.XLOOKUP(B58,'INVENTARIO P PEDIDO'!A:A,'INVENTARIO P PEDIDO'!B:B," ",0,1)</f>
        <v>0</v>
      </c>
    </row>
    <row r="59" spans="1:3">
      <c r="A59" s="10" t="s">
        <v>149</v>
      </c>
      <c r="B59" s="10" t="s">
        <v>174</v>
      </c>
      <c r="C59">
        <f>+_xlfn.XLOOKUP(B59,'INVENTARIO P PEDIDO'!A:A,'INVENTARIO P PEDIDO'!B:B," ",0,1)</f>
        <v>2</v>
      </c>
    </row>
    <row r="60" spans="1:3">
      <c r="A60" s="10" t="s">
        <v>149</v>
      </c>
      <c r="B60" s="10" t="s">
        <v>175</v>
      </c>
      <c r="C60">
        <f>+_xlfn.XLOOKUP(B60,'INVENTARIO P PEDIDO'!A:A,'INVENTARIO P PEDIDO'!B:B," ",0,1)</f>
        <v>0</v>
      </c>
    </row>
    <row r="61" spans="1:3">
      <c r="A61" s="10" t="s">
        <v>149</v>
      </c>
      <c r="B61" s="10" t="s">
        <v>176</v>
      </c>
      <c r="C61">
        <f>+_xlfn.XLOOKUP(B61,'INVENTARIO P PEDIDO'!A:A,'INVENTARIO P PEDIDO'!B:B," ",0,1)</f>
        <v>2</v>
      </c>
    </row>
    <row r="62" spans="1:3">
      <c r="A62" s="10" t="s">
        <v>149</v>
      </c>
      <c r="B62" s="10" t="s">
        <v>177</v>
      </c>
      <c r="C62">
        <f>+_xlfn.XLOOKUP(B62,'INVENTARIO P PEDIDO'!A:A,'INVENTARIO P PEDIDO'!B:B," ",0,1)</f>
        <v>0</v>
      </c>
    </row>
    <row r="63" spans="1:3">
      <c r="A63" s="10" t="s">
        <v>149</v>
      </c>
      <c r="B63" s="10" t="s">
        <v>178</v>
      </c>
      <c r="C63">
        <f>+_xlfn.XLOOKUP(B63,'INVENTARIO P PEDIDO'!A:A,'INVENTARIO P PEDIDO'!B:B," ",0,1)</f>
        <v>21</v>
      </c>
    </row>
    <row r="64" spans="1:3">
      <c r="A64" s="10" t="s">
        <v>149</v>
      </c>
      <c r="B64" s="10" t="s">
        <v>179</v>
      </c>
      <c r="C64">
        <f>+_xlfn.XLOOKUP(B64,'INVENTARIO P PEDIDO'!A:A,'INVENTARIO P PEDIDO'!B:B," ",0,1)</f>
        <v>3</v>
      </c>
    </row>
    <row r="65" spans="1:3">
      <c r="A65" s="10" t="s">
        <v>149</v>
      </c>
      <c r="B65" s="10" t="s">
        <v>180</v>
      </c>
      <c r="C65" t="str">
        <f>+_xlfn.XLOOKUP(B65,'INVENTARIO P PEDIDO'!A:A,'INVENTARIO P PEDIDO'!B:B," ",0,1)</f>
        <v xml:space="preserve"> </v>
      </c>
    </row>
    <row r="66" spans="1:3">
      <c r="A66" s="10" t="s">
        <v>149</v>
      </c>
      <c r="B66" s="10" t="s">
        <v>181</v>
      </c>
      <c r="C66">
        <f>+_xlfn.XLOOKUP(B66,'INVENTARIO P PEDIDO'!A:A,'INVENTARIO P PEDIDO'!B:B," ",0,1)</f>
        <v>2</v>
      </c>
    </row>
    <row r="67" spans="1:3">
      <c r="A67" s="10" t="s">
        <v>149</v>
      </c>
      <c r="B67" s="10" t="s">
        <v>182</v>
      </c>
      <c r="C67">
        <f>+_xlfn.XLOOKUP(B67,'INVENTARIO P PEDIDO'!A:A,'INVENTARIO P PEDIDO'!B:B," ",0,1)</f>
        <v>3</v>
      </c>
    </row>
    <row r="68" spans="1:3">
      <c r="A68" s="10" t="s">
        <v>149</v>
      </c>
      <c r="B68" s="10" t="s">
        <v>183</v>
      </c>
      <c r="C68">
        <f>+_xlfn.XLOOKUP(B68,'INVENTARIO P PEDIDO'!A:A,'INVENTARIO P PEDIDO'!B:B," ",0,1)</f>
        <v>0</v>
      </c>
    </row>
    <row r="69" spans="1:3">
      <c r="A69" s="10" t="s">
        <v>149</v>
      </c>
      <c r="B69" s="10" t="s">
        <v>184</v>
      </c>
      <c r="C69">
        <f>+_xlfn.XLOOKUP(B69,'INVENTARIO P PEDIDO'!A:A,'INVENTARIO P PEDIDO'!B:B," ",0,1)</f>
        <v>0</v>
      </c>
    </row>
    <row r="70" spans="1:3">
      <c r="A70" s="10" t="s">
        <v>149</v>
      </c>
      <c r="B70" s="10" t="s">
        <v>185</v>
      </c>
      <c r="C70" t="str">
        <f>+_xlfn.XLOOKUP(B70,'INVENTARIO P PEDIDO'!A:A,'INVENTARIO P PEDIDO'!B:B," ",0,1)</f>
        <v xml:space="preserve"> </v>
      </c>
    </row>
    <row r="71" spans="1:3">
      <c r="A71" s="10" t="s">
        <v>211</v>
      </c>
      <c r="B71" s="10" t="s">
        <v>85</v>
      </c>
      <c r="C71">
        <f>+_xlfn.XLOOKUP(B71,'INVENTARIO P PEDIDO'!A:A,'INVENTARIO P PEDIDO'!B:B," ",0,1)</f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AC5-CF05-476F-9418-DC3757C1F5E3}">
  <sheetPr codeName="Hoja5"/>
  <dimension ref="A1:N2337"/>
  <sheetViews>
    <sheetView topLeftCell="A2316" zoomScale="92" zoomScaleNormal="92" workbookViewId="0">
      <selection activeCell="B2338" sqref="B2338"/>
    </sheetView>
  </sheetViews>
  <sheetFormatPr baseColWidth="10" defaultRowHeight="14.5"/>
  <cols>
    <col min="2" max="2" width="18" style="12" customWidth="1"/>
    <col min="3" max="4" width="9.81640625" style="11" customWidth="1"/>
    <col min="5" max="5" width="11.08984375" style="11" customWidth="1"/>
    <col min="6" max="6" width="15.1796875" style="11" customWidth="1"/>
    <col min="7" max="7" width="15.36328125" style="11" customWidth="1"/>
    <col min="8" max="8" width="11.453125" style="11" customWidth="1"/>
    <col min="9" max="9" width="32.1796875" style="10" bestFit="1" customWidth="1"/>
    <col min="10" max="10" width="14.1796875" style="10" customWidth="1"/>
    <col min="11" max="11" width="12.90625" style="10" customWidth="1"/>
    <col min="12" max="12" width="13.1796875" style="13" customWidth="1"/>
    <col min="13" max="13" width="9.6328125" customWidth="1"/>
    <col min="14" max="14" width="11.81640625" bestFit="1" customWidth="1"/>
    <col min="15" max="15" width="10.1796875" bestFit="1" customWidth="1"/>
    <col min="16" max="16" width="15.26953125" customWidth="1"/>
    <col min="17" max="17" width="12.36328125" bestFit="1" customWidth="1"/>
    <col min="18" max="18" width="9.08984375" customWidth="1"/>
    <col min="19" max="19" width="17.36328125" bestFit="1" customWidth="1"/>
  </cols>
  <sheetData>
    <row r="1" spans="1:13">
      <c r="A1" t="s">
        <v>1</v>
      </c>
      <c r="B1" s="12" t="s">
        <v>188</v>
      </c>
      <c r="C1" s="11" t="s">
        <v>210</v>
      </c>
      <c r="D1" s="11" t="s">
        <v>57</v>
      </c>
      <c r="E1" s="11" t="s">
        <v>58</v>
      </c>
      <c r="F1" t="s">
        <v>202</v>
      </c>
      <c r="G1" t="s">
        <v>203</v>
      </c>
      <c r="H1" s="33" t="s">
        <v>214</v>
      </c>
      <c r="I1" s="10" t="s">
        <v>81</v>
      </c>
      <c r="J1" s="10" t="s">
        <v>187</v>
      </c>
      <c r="K1" s="32" t="s">
        <v>186</v>
      </c>
      <c r="L1" s="13" t="s">
        <v>193</v>
      </c>
      <c r="M1" s="22"/>
    </row>
    <row r="2" spans="1:13">
      <c r="A2" s="14" t="str">
        <f t="shared" ref="A2:A65" si="0">+UPPER(TEXT(B2,"DDD"))</f>
        <v>VIE</v>
      </c>
      <c r="B2" s="12">
        <v>45870</v>
      </c>
      <c r="C2" s="11">
        <v>0.81928240740740743</v>
      </c>
      <c r="D2" s="10">
        <f>+VLOOKUP(B2,VENTA_DIARIA!B:C,2,FALSE)</f>
        <v>0</v>
      </c>
      <c r="E2" s="10">
        <f>+VLOOKUP(B2,VENTA_DIARIA!B:D,3,FALSE)</f>
        <v>1</v>
      </c>
      <c r="F2" s="13">
        <f>_xlfn.XLOOKUP(B2, VENTA_DIARIA!B:B, VENTA_DIARIA!L:L)+0</f>
        <v>2</v>
      </c>
      <c r="G2" s="10">
        <f>IFERROR(_xlfn.XLOOKUP(B2, VENTA_DIARIA!B:B, VENTA_DIARIA!N:N)+0,0)</f>
        <v>1</v>
      </c>
      <c r="H2" s="10" t="str">
        <f>_xlfn.XLOOKUP(B2, VENTA_DIARIA!B:B, VENTA_DIARIA!H:H)</f>
        <v>▬ OK</v>
      </c>
      <c r="I2" s="10" t="s">
        <v>165</v>
      </c>
      <c r="J2" s="10">
        <v>4</v>
      </c>
      <c r="K2" s="10">
        <v>3</v>
      </c>
      <c r="L2" s="13">
        <v>1</v>
      </c>
    </row>
    <row r="3" spans="1:13">
      <c r="A3" s="14" t="str">
        <f t="shared" si="0"/>
        <v>VIE</v>
      </c>
      <c r="B3" s="12">
        <v>45870</v>
      </c>
      <c r="C3" s="11">
        <v>0.81626157407407407</v>
      </c>
      <c r="D3" s="10">
        <f>+VLOOKUP(B3,VENTA_DIARIA!B:C,2,FALSE)</f>
        <v>0</v>
      </c>
      <c r="E3" s="10">
        <f>+VLOOKUP(B3,VENTA_DIARIA!B:D,3,FALSE)</f>
        <v>1</v>
      </c>
      <c r="F3" s="13">
        <f>_xlfn.XLOOKUP(B3, VENTA_DIARIA!B:B, VENTA_DIARIA!L:L)+0</f>
        <v>2</v>
      </c>
      <c r="G3" s="10">
        <f>IFERROR(_xlfn.XLOOKUP(B3, VENTA_DIARIA!B:B, VENTA_DIARIA!N:N)+0,0)</f>
        <v>1</v>
      </c>
      <c r="H3" s="10" t="str">
        <f>_xlfn.XLOOKUP(B3, VENTA_DIARIA!B:B, VENTA_DIARIA!H:H)</f>
        <v>▬ OK</v>
      </c>
      <c r="I3" s="10" t="s">
        <v>165</v>
      </c>
      <c r="J3" s="10">
        <v>5</v>
      </c>
      <c r="K3" s="10">
        <v>4</v>
      </c>
      <c r="L3" s="13">
        <v>1</v>
      </c>
    </row>
    <row r="4" spans="1:13">
      <c r="A4" s="14" t="str">
        <f t="shared" si="0"/>
        <v>VIE</v>
      </c>
      <c r="B4" s="12">
        <v>45870</v>
      </c>
      <c r="C4" s="11">
        <v>0.81626157407407407</v>
      </c>
      <c r="D4" s="10">
        <f>+VLOOKUP(B4,VENTA_DIARIA!B:C,2,FALSE)</f>
        <v>0</v>
      </c>
      <c r="E4" s="10">
        <f>+VLOOKUP(B4,VENTA_DIARIA!B:D,3,FALSE)</f>
        <v>1</v>
      </c>
      <c r="F4" s="13">
        <f>_xlfn.XLOOKUP(B4, VENTA_DIARIA!B:B, VENTA_DIARIA!L:L)+0</f>
        <v>2</v>
      </c>
      <c r="G4" s="10">
        <f>IFERROR(_xlfn.XLOOKUP(B4, VENTA_DIARIA!B:B, VENTA_DIARIA!N:N)+0,0)</f>
        <v>1</v>
      </c>
      <c r="H4" s="10" t="str">
        <f>_xlfn.XLOOKUP(B4, VENTA_DIARIA!B:B, VENTA_DIARIA!H:H)</f>
        <v>▬ OK</v>
      </c>
      <c r="I4" s="10" t="s">
        <v>142</v>
      </c>
      <c r="J4" s="10">
        <v>25</v>
      </c>
      <c r="K4" s="10">
        <v>24</v>
      </c>
      <c r="L4" s="13">
        <v>1</v>
      </c>
    </row>
    <row r="5" spans="1:13">
      <c r="A5" s="14" t="str">
        <f t="shared" si="0"/>
        <v>VIE</v>
      </c>
      <c r="B5" s="12">
        <v>45870</v>
      </c>
      <c r="C5" s="11">
        <v>0.80549768518518516</v>
      </c>
      <c r="D5" s="10">
        <f>+VLOOKUP(B5,VENTA_DIARIA!B:C,2,FALSE)</f>
        <v>0</v>
      </c>
      <c r="E5" s="10">
        <f>+VLOOKUP(B5,VENTA_DIARIA!B:D,3,FALSE)</f>
        <v>1</v>
      </c>
      <c r="F5" s="13">
        <f>_xlfn.XLOOKUP(B5, VENTA_DIARIA!B:B, VENTA_DIARIA!L:L)+0</f>
        <v>2</v>
      </c>
      <c r="G5" s="10">
        <f>IFERROR(_xlfn.XLOOKUP(B5, VENTA_DIARIA!B:B, VENTA_DIARIA!N:N)+0,0)</f>
        <v>1</v>
      </c>
      <c r="H5" s="10" t="str">
        <f>_xlfn.XLOOKUP(B5, VENTA_DIARIA!B:B, VENTA_DIARIA!H:H)</f>
        <v>▬ OK</v>
      </c>
      <c r="I5" s="10" t="s">
        <v>101</v>
      </c>
      <c r="J5" s="10">
        <v>1</v>
      </c>
      <c r="K5" s="10">
        <v>0</v>
      </c>
      <c r="L5" s="13">
        <v>1</v>
      </c>
    </row>
    <row r="6" spans="1:13">
      <c r="A6" s="14" t="str">
        <f t="shared" si="0"/>
        <v>VIE</v>
      </c>
      <c r="B6" s="12">
        <v>45870</v>
      </c>
      <c r="C6" s="11">
        <v>0.80274305555555558</v>
      </c>
      <c r="D6" s="10">
        <f>+VLOOKUP(B6,VENTA_DIARIA!B:C,2,FALSE)</f>
        <v>0</v>
      </c>
      <c r="E6" s="10">
        <f>+VLOOKUP(B6,VENTA_DIARIA!B:D,3,FALSE)</f>
        <v>1</v>
      </c>
      <c r="F6" s="13">
        <f>_xlfn.XLOOKUP(B6, VENTA_DIARIA!B:B, VENTA_DIARIA!L:L)+0</f>
        <v>2</v>
      </c>
      <c r="G6" s="10">
        <f>IFERROR(_xlfn.XLOOKUP(B6, VENTA_DIARIA!B:B, VENTA_DIARIA!N:N)+0,0)</f>
        <v>1</v>
      </c>
      <c r="H6" s="10" t="str">
        <f>_xlfn.XLOOKUP(B6, VENTA_DIARIA!B:B, VENTA_DIARIA!H:H)</f>
        <v>▬ OK</v>
      </c>
      <c r="I6" s="10" t="s">
        <v>135</v>
      </c>
      <c r="J6" s="10">
        <v>10</v>
      </c>
      <c r="K6" s="10">
        <v>9</v>
      </c>
      <c r="L6" s="13">
        <v>1</v>
      </c>
    </row>
    <row r="7" spans="1:13">
      <c r="A7" s="14" t="str">
        <f t="shared" si="0"/>
        <v>VIE</v>
      </c>
      <c r="B7" s="12">
        <v>45870</v>
      </c>
      <c r="C7" s="11">
        <v>0.80274305555555558</v>
      </c>
      <c r="D7" s="10">
        <f>+VLOOKUP(B7,VENTA_DIARIA!B:C,2,FALSE)</f>
        <v>0</v>
      </c>
      <c r="E7" s="10">
        <f>+VLOOKUP(B7,VENTA_DIARIA!B:D,3,FALSE)</f>
        <v>1</v>
      </c>
      <c r="F7" s="13">
        <f>_xlfn.XLOOKUP(B7, VENTA_DIARIA!B:B, VENTA_DIARIA!L:L)+0</f>
        <v>2</v>
      </c>
      <c r="G7" s="10">
        <f>IFERROR(_xlfn.XLOOKUP(B7, VENTA_DIARIA!B:B, VENTA_DIARIA!N:N)+0,0)</f>
        <v>1</v>
      </c>
      <c r="H7" s="10" t="str">
        <f>_xlfn.XLOOKUP(B7, VENTA_DIARIA!B:B, VENTA_DIARIA!H:H)</f>
        <v>▬ OK</v>
      </c>
      <c r="I7" s="10" t="s">
        <v>166</v>
      </c>
      <c r="J7" s="10">
        <v>5</v>
      </c>
      <c r="K7" s="10">
        <v>4</v>
      </c>
      <c r="L7" s="13">
        <v>1</v>
      </c>
    </row>
    <row r="8" spans="1:13">
      <c r="A8" s="14" t="str">
        <f t="shared" si="0"/>
        <v>VIE</v>
      </c>
      <c r="B8" s="12">
        <v>45870</v>
      </c>
      <c r="C8" s="11">
        <v>0.80274305555555558</v>
      </c>
      <c r="D8" s="10">
        <f>+VLOOKUP(B8,VENTA_DIARIA!B:C,2,FALSE)</f>
        <v>0</v>
      </c>
      <c r="E8" s="10">
        <f>+VLOOKUP(B8,VENTA_DIARIA!B:D,3,FALSE)</f>
        <v>1</v>
      </c>
      <c r="F8" s="13">
        <f>_xlfn.XLOOKUP(B8, VENTA_DIARIA!B:B, VENTA_DIARIA!L:L)+0</f>
        <v>2</v>
      </c>
      <c r="G8" s="10">
        <f>IFERROR(_xlfn.XLOOKUP(B8, VENTA_DIARIA!B:B, VENTA_DIARIA!N:N)+0,0)</f>
        <v>1</v>
      </c>
      <c r="H8" s="10" t="str">
        <f>_xlfn.XLOOKUP(B8, VENTA_DIARIA!B:B, VENTA_DIARIA!H:H)</f>
        <v>▬ OK</v>
      </c>
      <c r="I8" s="10" t="s">
        <v>163</v>
      </c>
      <c r="J8" s="10">
        <v>1</v>
      </c>
      <c r="K8" s="10">
        <v>0</v>
      </c>
      <c r="L8" s="13">
        <v>1</v>
      </c>
    </row>
    <row r="9" spans="1:13">
      <c r="A9" s="14" t="str">
        <f t="shared" si="0"/>
        <v>VIE</v>
      </c>
      <c r="B9" s="12">
        <v>45870</v>
      </c>
      <c r="C9" s="11">
        <v>0.8011342592592593</v>
      </c>
      <c r="D9" s="10">
        <f>+VLOOKUP(B9,VENTA_DIARIA!B:C,2,FALSE)</f>
        <v>0</v>
      </c>
      <c r="E9" s="10">
        <f>+VLOOKUP(B9,VENTA_DIARIA!B:D,3,FALSE)</f>
        <v>1</v>
      </c>
      <c r="F9" s="13">
        <f>_xlfn.XLOOKUP(B9, VENTA_DIARIA!B:B, VENTA_DIARIA!L:L)+0</f>
        <v>2</v>
      </c>
      <c r="G9" s="10">
        <f>IFERROR(_xlfn.XLOOKUP(B9, VENTA_DIARIA!B:B, VENTA_DIARIA!N:N)+0,0)</f>
        <v>1</v>
      </c>
      <c r="H9" s="10" t="str">
        <f>_xlfn.XLOOKUP(B9, VENTA_DIARIA!B:B, VENTA_DIARIA!H:H)</f>
        <v>▬ OK</v>
      </c>
      <c r="I9" s="10" t="s">
        <v>165</v>
      </c>
      <c r="J9" s="10">
        <v>6</v>
      </c>
      <c r="K9" s="10">
        <v>5</v>
      </c>
      <c r="L9" s="13">
        <v>1</v>
      </c>
    </row>
    <row r="10" spans="1:13">
      <c r="A10" s="14" t="str">
        <f t="shared" si="0"/>
        <v>VIE</v>
      </c>
      <c r="B10" s="12">
        <v>45870</v>
      </c>
      <c r="C10" s="11">
        <v>0.79662037037037037</v>
      </c>
      <c r="D10" s="10">
        <f>+VLOOKUP(B10,VENTA_DIARIA!B:C,2,FALSE)</f>
        <v>0</v>
      </c>
      <c r="E10" s="10">
        <f>+VLOOKUP(B10,VENTA_DIARIA!B:D,3,FALSE)</f>
        <v>1</v>
      </c>
      <c r="F10" s="13">
        <f>_xlfn.XLOOKUP(B10, VENTA_DIARIA!B:B, VENTA_DIARIA!L:L)+0</f>
        <v>2</v>
      </c>
      <c r="G10" s="10">
        <f>IFERROR(_xlfn.XLOOKUP(B10, VENTA_DIARIA!B:B, VENTA_DIARIA!N:N)+0,0)</f>
        <v>1</v>
      </c>
      <c r="H10" s="10" t="str">
        <f>_xlfn.XLOOKUP(B10, VENTA_DIARIA!B:B, VENTA_DIARIA!H:H)</f>
        <v>▬ OK</v>
      </c>
      <c r="I10" s="10" t="s">
        <v>102</v>
      </c>
      <c r="J10" s="10">
        <v>11</v>
      </c>
      <c r="K10" s="10">
        <v>10</v>
      </c>
      <c r="L10" s="13">
        <v>1</v>
      </c>
    </row>
    <row r="11" spans="1:13">
      <c r="A11" s="14" t="str">
        <f t="shared" si="0"/>
        <v>VIE</v>
      </c>
      <c r="B11" s="12">
        <v>45870</v>
      </c>
      <c r="C11" s="11">
        <v>0.79200231481481487</v>
      </c>
      <c r="D11" s="10">
        <f>+VLOOKUP(B11,VENTA_DIARIA!B:C,2,FALSE)</f>
        <v>0</v>
      </c>
      <c r="E11" s="10">
        <f>+VLOOKUP(B11,VENTA_DIARIA!B:D,3,FALSE)</f>
        <v>1</v>
      </c>
      <c r="F11" s="13">
        <f>_xlfn.XLOOKUP(B11, VENTA_DIARIA!B:B, VENTA_DIARIA!L:L)+0</f>
        <v>2</v>
      </c>
      <c r="G11" s="10">
        <f>IFERROR(_xlfn.XLOOKUP(B11, VENTA_DIARIA!B:B, VENTA_DIARIA!N:N)+0,0)</f>
        <v>1</v>
      </c>
      <c r="H11" s="10" t="str">
        <f>_xlfn.XLOOKUP(B11, VENTA_DIARIA!B:B, VENTA_DIARIA!H:H)</f>
        <v>▬ OK</v>
      </c>
      <c r="I11" s="10" t="s">
        <v>136</v>
      </c>
      <c r="J11" s="10">
        <v>7</v>
      </c>
      <c r="K11" s="10">
        <v>6</v>
      </c>
      <c r="L11" s="13">
        <v>1</v>
      </c>
    </row>
    <row r="12" spans="1:13">
      <c r="A12" s="14" t="str">
        <f t="shared" si="0"/>
        <v>VIE</v>
      </c>
      <c r="B12" s="12">
        <v>45870</v>
      </c>
      <c r="C12" s="11">
        <v>0.79118055555555555</v>
      </c>
      <c r="D12" s="10">
        <f>+VLOOKUP(B12,VENTA_DIARIA!B:C,2,FALSE)</f>
        <v>0</v>
      </c>
      <c r="E12" s="10">
        <f>+VLOOKUP(B12,VENTA_DIARIA!B:D,3,FALSE)</f>
        <v>1</v>
      </c>
      <c r="F12" s="13">
        <f>_xlfn.XLOOKUP(B12, VENTA_DIARIA!B:B, VENTA_DIARIA!L:L)+0</f>
        <v>2</v>
      </c>
      <c r="G12" s="10">
        <f>IFERROR(_xlfn.XLOOKUP(B12, VENTA_DIARIA!B:B, VENTA_DIARIA!N:N)+0,0)</f>
        <v>1</v>
      </c>
      <c r="H12" s="10" t="str">
        <f>_xlfn.XLOOKUP(B12, VENTA_DIARIA!B:B, VENTA_DIARIA!H:H)</f>
        <v>▬ OK</v>
      </c>
      <c r="I12" s="10" t="s">
        <v>166</v>
      </c>
      <c r="J12" s="10">
        <v>6</v>
      </c>
      <c r="K12" s="10">
        <v>5</v>
      </c>
      <c r="L12" s="13">
        <v>1</v>
      </c>
    </row>
    <row r="13" spans="1:13">
      <c r="A13" s="14" t="str">
        <f t="shared" si="0"/>
        <v>VIE</v>
      </c>
      <c r="B13" s="12">
        <v>45870</v>
      </c>
      <c r="C13" s="11">
        <v>0.79118055555555555</v>
      </c>
      <c r="D13" s="10">
        <f>+VLOOKUP(B13,VENTA_DIARIA!B:C,2,FALSE)</f>
        <v>0</v>
      </c>
      <c r="E13" s="10">
        <f>+VLOOKUP(B13,VENTA_DIARIA!B:D,3,FALSE)</f>
        <v>1</v>
      </c>
      <c r="F13" s="13">
        <f>_xlfn.XLOOKUP(B13, VENTA_DIARIA!B:B, VENTA_DIARIA!L:L)+0</f>
        <v>2</v>
      </c>
      <c r="G13" s="10">
        <f>IFERROR(_xlfn.XLOOKUP(B13, VENTA_DIARIA!B:B, VENTA_DIARIA!N:N)+0,0)</f>
        <v>1</v>
      </c>
      <c r="H13" s="10" t="str">
        <f>_xlfn.XLOOKUP(B13, VENTA_DIARIA!B:B, VENTA_DIARIA!H:H)</f>
        <v>▬ OK</v>
      </c>
      <c r="I13" s="10" t="s">
        <v>167</v>
      </c>
      <c r="J13" s="10">
        <v>4</v>
      </c>
      <c r="K13" s="10">
        <v>3</v>
      </c>
      <c r="L13" s="13">
        <v>1</v>
      </c>
    </row>
    <row r="14" spans="1:13">
      <c r="A14" s="14" t="str">
        <f t="shared" si="0"/>
        <v>VIE</v>
      </c>
      <c r="B14" s="12">
        <v>45870</v>
      </c>
      <c r="C14" s="11">
        <v>0.79010416666666672</v>
      </c>
      <c r="D14" s="10">
        <f>+VLOOKUP(B14,VENTA_DIARIA!B:C,2,FALSE)</f>
        <v>0</v>
      </c>
      <c r="E14" s="10">
        <f>+VLOOKUP(B14,VENTA_DIARIA!B:D,3,FALSE)</f>
        <v>1</v>
      </c>
      <c r="F14" s="13">
        <f>_xlfn.XLOOKUP(B14, VENTA_DIARIA!B:B, VENTA_DIARIA!L:L)+0</f>
        <v>2</v>
      </c>
      <c r="G14" s="10">
        <f>IFERROR(_xlfn.XLOOKUP(B14, VENTA_DIARIA!B:B, VENTA_DIARIA!N:N)+0,0)</f>
        <v>1</v>
      </c>
      <c r="H14" s="10" t="str">
        <f>_xlfn.XLOOKUP(B14, VENTA_DIARIA!B:B, VENTA_DIARIA!H:H)</f>
        <v>▬ OK</v>
      </c>
      <c r="I14" s="10" t="s">
        <v>101</v>
      </c>
      <c r="J14" s="10">
        <v>2</v>
      </c>
      <c r="K14" s="10">
        <v>1</v>
      </c>
      <c r="L14" s="13">
        <v>1</v>
      </c>
    </row>
    <row r="15" spans="1:13">
      <c r="A15" s="14" t="str">
        <f t="shared" si="0"/>
        <v>VIE</v>
      </c>
      <c r="B15" s="12">
        <v>45870</v>
      </c>
      <c r="C15" s="11">
        <v>0.78901620370370373</v>
      </c>
      <c r="D15" s="10">
        <f>+VLOOKUP(B15,VENTA_DIARIA!B:C,2,FALSE)</f>
        <v>0</v>
      </c>
      <c r="E15" s="10">
        <f>+VLOOKUP(B15,VENTA_DIARIA!B:D,3,FALSE)</f>
        <v>1</v>
      </c>
      <c r="F15" s="13">
        <f>_xlfn.XLOOKUP(B15, VENTA_DIARIA!B:B, VENTA_DIARIA!L:L)+0</f>
        <v>2</v>
      </c>
      <c r="G15" s="10">
        <f>IFERROR(_xlfn.XLOOKUP(B15, VENTA_DIARIA!B:B, VENTA_DIARIA!N:N)+0,0)</f>
        <v>1</v>
      </c>
      <c r="H15" s="10" t="str">
        <f>_xlfn.XLOOKUP(B15, VENTA_DIARIA!B:B, VENTA_DIARIA!H:H)</f>
        <v>▬ OK</v>
      </c>
      <c r="I15" s="10" t="s">
        <v>171</v>
      </c>
      <c r="J15" s="10">
        <v>3</v>
      </c>
      <c r="K15" s="10">
        <v>2</v>
      </c>
      <c r="L15" s="13">
        <v>1</v>
      </c>
    </row>
    <row r="16" spans="1:13">
      <c r="A16" s="14" t="str">
        <f t="shared" si="0"/>
        <v>VIE</v>
      </c>
      <c r="B16" s="12">
        <v>45870</v>
      </c>
      <c r="C16" s="11">
        <v>0.78796296296296298</v>
      </c>
      <c r="D16" s="10">
        <f>+VLOOKUP(B16,VENTA_DIARIA!B:C,2,FALSE)</f>
        <v>0</v>
      </c>
      <c r="E16" s="10">
        <f>+VLOOKUP(B16,VENTA_DIARIA!B:D,3,FALSE)</f>
        <v>1</v>
      </c>
      <c r="F16" s="13">
        <f>_xlfn.XLOOKUP(B16, VENTA_DIARIA!B:B, VENTA_DIARIA!L:L)+0</f>
        <v>2</v>
      </c>
      <c r="G16" s="10">
        <f>IFERROR(_xlfn.XLOOKUP(B16, VENTA_DIARIA!B:B, VENTA_DIARIA!N:N)+0,0)</f>
        <v>1</v>
      </c>
      <c r="H16" s="10" t="str">
        <f>_xlfn.XLOOKUP(B16, VENTA_DIARIA!B:B, VENTA_DIARIA!H:H)</f>
        <v>▬ OK</v>
      </c>
      <c r="I16" s="10" t="s">
        <v>97</v>
      </c>
      <c r="J16" s="10">
        <v>3</v>
      </c>
      <c r="K16" s="10">
        <v>2</v>
      </c>
      <c r="L16" s="13">
        <v>1</v>
      </c>
    </row>
    <row r="17" spans="1:14">
      <c r="A17" s="14" t="str">
        <f t="shared" si="0"/>
        <v>VIE</v>
      </c>
      <c r="B17" s="12">
        <v>45870</v>
      </c>
      <c r="C17" s="11">
        <v>0.76009259259259254</v>
      </c>
      <c r="D17" s="10">
        <f>+VLOOKUP(B17,VENTA_DIARIA!B:C,2,FALSE)</f>
        <v>0</v>
      </c>
      <c r="E17" s="10">
        <f>+VLOOKUP(B17,VENTA_DIARIA!B:D,3,FALSE)</f>
        <v>1</v>
      </c>
      <c r="F17" s="13">
        <f>_xlfn.XLOOKUP(B17, VENTA_DIARIA!B:B, VENTA_DIARIA!L:L)+0</f>
        <v>2</v>
      </c>
      <c r="G17" s="10">
        <f>IFERROR(_xlfn.XLOOKUP(B17, VENTA_DIARIA!B:B, VENTA_DIARIA!N:N)+0,0)</f>
        <v>1</v>
      </c>
      <c r="H17" s="10" t="str">
        <f>_xlfn.XLOOKUP(B17, VENTA_DIARIA!B:B, VENTA_DIARIA!H:H)</f>
        <v>▬ OK</v>
      </c>
      <c r="I17" s="10" t="s">
        <v>132</v>
      </c>
      <c r="J17" s="10">
        <v>1</v>
      </c>
      <c r="K17" s="10">
        <v>0</v>
      </c>
      <c r="L17" s="13">
        <v>1</v>
      </c>
    </row>
    <row r="18" spans="1:14">
      <c r="A18" s="14" t="str">
        <f t="shared" si="0"/>
        <v>VIE</v>
      </c>
      <c r="B18" s="12">
        <v>45870</v>
      </c>
      <c r="C18" s="11">
        <v>0.75840277777777776</v>
      </c>
      <c r="D18" s="10">
        <f>+VLOOKUP(B18,VENTA_DIARIA!B:C,2,FALSE)</f>
        <v>0</v>
      </c>
      <c r="E18" s="10">
        <f>+VLOOKUP(B18,VENTA_DIARIA!B:D,3,FALSE)</f>
        <v>1</v>
      </c>
      <c r="F18" s="13">
        <f>_xlfn.XLOOKUP(B18, VENTA_DIARIA!B:B, VENTA_DIARIA!L:L)+0</f>
        <v>2</v>
      </c>
      <c r="G18" s="10">
        <f>IFERROR(_xlfn.XLOOKUP(B18, VENTA_DIARIA!B:B, VENTA_DIARIA!N:N)+0,0)</f>
        <v>1</v>
      </c>
      <c r="H18" s="10" t="str">
        <f>_xlfn.XLOOKUP(B18, VENTA_DIARIA!B:B, VENTA_DIARIA!H:H)</f>
        <v>▬ OK</v>
      </c>
      <c r="I18" s="10" t="s">
        <v>142</v>
      </c>
      <c r="J18" s="10">
        <v>26</v>
      </c>
      <c r="K18" s="10">
        <v>25</v>
      </c>
      <c r="L18" s="13">
        <v>1</v>
      </c>
    </row>
    <row r="19" spans="1:14">
      <c r="A19" s="14" t="str">
        <f t="shared" si="0"/>
        <v>VIE</v>
      </c>
      <c r="B19" s="12">
        <v>45870</v>
      </c>
      <c r="C19" s="11">
        <v>0.75678240740740743</v>
      </c>
      <c r="D19" s="10">
        <f>+VLOOKUP(B19,VENTA_DIARIA!B:C,2,FALSE)</f>
        <v>0</v>
      </c>
      <c r="E19" s="10">
        <f>+VLOOKUP(B19,VENTA_DIARIA!B:D,3,FALSE)</f>
        <v>1</v>
      </c>
      <c r="F19" s="13">
        <f>_xlfn.XLOOKUP(B19, VENTA_DIARIA!B:B, VENTA_DIARIA!L:L)+0</f>
        <v>2</v>
      </c>
      <c r="G19" s="10">
        <f>IFERROR(_xlfn.XLOOKUP(B19, VENTA_DIARIA!B:B, VENTA_DIARIA!N:N)+0,0)</f>
        <v>1</v>
      </c>
      <c r="H19" s="10" t="str">
        <f>_xlfn.XLOOKUP(B19, VENTA_DIARIA!B:B, VENTA_DIARIA!H:H)</f>
        <v>▬ OK</v>
      </c>
      <c r="I19" s="10" t="s">
        <v>99</v>
      </c>
      <c r="J19" s="10">
        <v>6</v>
      </c>
      <c r="K19" s="10">
        <v>5</v>
      </c>
      <c r="L19" s="13">
        <v>1</v>
      </c>
    </row>
    <row r="20" spans="1:14">
      <c r="A20" s="14" t="str">
        <f t="shared" si="0"/>
        <v>VIE</v>
      </c>
      <c r="B20" s="12">
        <v>45870</v>
      </c>
      <c r="C20" s="11">
        <v>0.75678240740740743</v>
      </c>
      <c r="D20" s="10">
        <f>+VLOOKUP(B20,VENTA_DIARIA!B:C,2,FALSE)</f>
        <v>0</v>
      </c>
      <c r="E20" s="10">
        <f>+VLOOKUP(B20,VENTA_DIARIA!B:D,3,FALSE)</f>
        <v>1</v>
      </c>
      <c r="F20" s="13">
        <f>_xlfn.XLOOKUP(B20, VENTA_DIARIA!B:B, VENTA_DIARIA!L:L)+0</f>
        <v>2</v>
      </c>
      <c r="G20" s="10">
        <f>IFERROR(_xlfn.XLOOKUP(B20, VENTA_DIARIA!B:B, VENTA_DIARIA!N:N)+0,0)</f>
        <v>1</v>
      </c>
      <c r="H20" s="10" t="str">
        <f>_xlfn.XLOOKUP(B20, VENTA_DIARIA!B:B, VENTA_DIARIA!H:H)</f>
        <v>▬ OK</v>
      </c>
      <c r="I20" s="10" t="s">
        <v>98</v>
      </c>
      <c r="J20" s="10">
        <v>8</v>
      </c>
      <c r="K20" s="10">
        <v>7</v>
      </c>
      <c r="L20" s="13">
        <v>1</v>
      </c>
    </row>
    <row r="21" spans="1:14">
      <c r="A21" s="14" t="str">
        <f t="shared" si="0"/>
        <v>VIE</v>
      </c>
      <c r="B21" s="12">
        <v>45870</v>
      </c>
      <c r="C21" s="11">
        <v>0.75678240740740743</v>
      </c>
      <c r="D21" s="10">
        <f>+VLOOKUP(B21,VENTA_DIARIA!B:C,2,FALSE)</f>
        <v>0</v>
      </c>
      <c r="E21" s="10">
        <f>+VLOOKUP(B21,VENTA_DIARIA!B:D,3,FALSE)</f>
        <v>1</v>
      </c>
      <c r="F21" s="13">
        <f>_xlfn.XLOOKUP(B21, VENTA_DIARIA!B:B, VENTA_DIARIA!L:L)+0</f>
        <v>2</v>
      </c>
      <c r="G21" s="10">
        <f>IFERROR(_xlfn.XLOOKUP(B21, VENTA_DIARIA!B:B, VENTA_DIARIA!N:N)+0,0)</f>
        <v>1</v>
      </c>
      <c r="H21" s="10" t="str">
        <f>_xlfn.XLOOKUP(B21, VENTA_DIARIA!B:B, VENTA_DIARIA!H:H)</f>
        <v>▬ OK</v>
      </c>
      <c r="I21" s="10" t="s">
        <v>174</v>
      </c>
      <c r="J21" s="10">
        <v>2</v>
      </c>
      <c r="K21" s="10">
        <v>1</v>
      </c>
      <c r="L21" s="13">
        <v>1</v>
      </c>
    </row>
    <row r="22" spans="1:14">
      <c r="A22" s="14" t="str">
        <f t="shared" si="0"/>
        <v>VIE</v>
      </c>
      <c r="B22" s="12">
        <v>45870</v>
      </c>
      <c r="C22" s="11">
        <v>0.75678240740740743</v>
      </c>
      <c r="D22" s="10">
        <f>+VLOOKUP(B22,VENTA_DIARIA!B:C,2,FALSE)</f>
        <v>0</v>
      </c>
      <c r="E22" s="10">
        <f>+VLOOKUP(B22,VENTA_DIARIA!B:D,3,FALSE)</f>
        <v>1</v>
      </c>
      <c r="F22" s="13">
        <f>_xlfn.XLOOKUP(B22, VENTA_DIARIA!B:B, VENTA_DIARIA!L:L)+0</f>
        <v>2</v>
      </c>
      <c r="G22" s="10">
        <f>IFERROR(_xlfn.XLOOKUP(B22, VENTA_DIARIA!B:B, VENTA_DIARIA!N:N)+0,0)</f>
        <v>1</v>
      </c>
      <c r="H22" s="10" t="str">
        <f>_xlfn.XLOOKUP(B22, VENTA_DIARIA!B:B, VENTA_DIARIA!H:H)</f>
        <v>▬ OK</v>
      </c>
      <c r="I22" s="10" t="s">
        <v>101</v>
      </c>
      <c r="J22" s="10">
        <v>3</v>
      </c>
      <c r="K22" s="10">
        <v>2</v>
      </c>
      <c r="L22" s="13">
        <v>1</v>
      </c>
    </row>
    <row r="23" spans="1:14">
      <c r="A23" s="14" t="str">
        <f t="shared" si="0"/>
        <v>VIE</v>
      </c>
      <c r="B23" s="12">
        <v>45870</v>
      </c>
      <c r="C23" s="11">
        <v>0.75472222222222218</v>
      </c>
      <c r="D23" s="10">
        <f>+VLOOKUP(B23,VENTA_DIARIA!B:C,2,FALSE)</f>
        <v>0</v>
      </c>
      <c r="E23" s="10">
        <f>+VLOOKUP(B23,VENTA_DIARIA!B:D,3,FALSE)</f>
        <v>1</v>
      </c>
      <c r="F23" s="13">
        <f>_xlfn.XLOOKUP(B23, VENTA_DIARIA!B:B, VENTA_DIARIA!L:L)+0</f>
        <v>2</v>
      </c>
      <c r="G23" s="10">
        <f>IFERROR(_xlfn.XLOOKUP(B23, VENTA_DIARIA!B:B, VENTA_DIARIA!N:N)+0,0)</f>
        <v>1</v>
      </c>
      <c r="H23" s="10" t="str">
        <f>_xlfn.XLOOKUP(B23, VENTA_DIARIA!B:B, VENTA_DIARIA!H:H)</f>
        <v>▬ OK</v>
      </c>
      <c r="I23" s="10" t="s">
        <v>158</v>
      </c>
      <c r="J23" s="10">
        <v>6</v>
      </c>
      <c r="K23" s="10">
        <v>5</v>
      </c>
      <c r="L23" s="13">
        <v>1</v>
      </c>
    </row>
    <row r="24" spans="1:14">
      <c r="A24" s="14" t="str">
        <f t="shared" si="0"/>
        <v>VIE</v>
      </c>
      <c r="B24" s="12">
        <v>45870</v>
      </c>
      <c r="C24" s="11">
        <v>0.75160879629629629</v>
      </c>
      <c r="D24" s="10">
        <f>+VLOOKUP(B24,VENTA_DIARIA!B:C,2,FALSE)</f>
        <v>0</v>
      </c>
      <c r="E24" s="10">
        <f>+VLOOKUP(B24,VENTA_DIARIA!B:D,3,FALSE)</f>
        <v>1</v>
      </c>
      <c r="F24" s="13">
        <f>_xlfn.XLOOKUP(B24, VENTA_DIARIA!B:B, VENTA_DIARIA!L:L)+0</f>
        <v>2</v>
      </c>
      <c r="G24" s="10">
        <f>IFERROR(_xlfn.XLOOKUP(B24, VENTA_DIARIA!B:B, VENTA_DIARIA!N:N)+0,0)</f>
        <v>1</v>
      </c>
      <c r="H24" s="10" t="str">
        <f>_xlfn.XLOOKUP(B24, VENTA_DIARIA!B:B, VENTA_DIARIA!H:H)</f>
        <v>▬ OK</v>
      </c>
      <c r="I24" s="10" t="s">
        <v>102</v>
      </c>
      <c r="J24" s="10">
        <v>12</v>
      </c>
      <c r="K24" s="10">
        <v>11</v>
      </c>
      <c r="L24" s="13">
        <v>1</v>
      </c>
    </row>
    <row r="25" spans="1:14">
      <c r="A25" s="14" t="str">
        <f t="shared" si="0"/>
        <v>VIE</v>
      </c>
      <c r="B25" s="12">
        <v>45870</v>
      </c>
      <c r="C25" s="11">
        <v>0.75004629629629627</v>
      </c>
      <c r="D25" s="10">
        <f>+VLOOKUP(B25,VENTA_DIARIA!B:C,2,FALSE)</f>
        <v>0</v>
      </c>
      <c r="E25" s="10">
        <f>+VLOOKUP(B25,VENTA_DIARIA!B:D,3,FALSE)</f>
        <v>1</v>
      </c>
      <c r="F25" s="13">
        <f>_xlfn.XLOOKUP(B25, VENTA_DIARIA!B:B, VENTA_DIARIA!L:L)+0</f>
        <v>2</v>
      </c>
      <c r="G25" s="10">
        <f>IFERROR(_xlfn.XLOOKUP(B25, VENTA_DIARIA!B:B, VENTA_DIARIA!N:N)+0,0)</f>
        <v>1</v>
      </c>
      <c r="H25" s="10" t="str">
        <f>_xlfn.XLOOKUP(B25, VENTA_DIARIA!B:B, VENTA_DIARIA!H:H)</f>
        <v>▬ OK</v>
      </c>
      <c r="I25" s="10" t="s">
        <v>99</v>
      </c>
      <c r="J25" s="10">
        <v>7</v>
      </c>
      <c r="K25" s="10">
        <v>6</v>
      </c>
      <c r="L25" s="13">
        <v>1</v>
      </c>
      <c r="N25" s="9"/>
    </row>
    <row r="26" spans="1:14">
      <c r="A26" s="14" t="str">
        <f t="shared" si="0"/>
        <v>VIE</v>
      </c>
      <c r="B26" s="12">
        <v>45870</v>
      </c>
      <c r="C26" s="11">
        <v>0.75004629629629627</v>
      </c>
      <c r="D26" s="10">
        <f>+VLOOKUP(B26,VENTA_DIARIA!B:C,2,FALSE)</f>
        <v>0</v>
      </c>
      <c r="E26" s="10">
        <f>+VLOOKUP(B26,VENTA_DIARIA!B:D,3,FALSE)</f>
        <v>1</v>
      </c>
      <c r="F26" s="13">
        <f>_xlfn.XLOOKUP(B26, VENTA_DIARIA!B:B, VENTA_DIARIA!L:L)+0</f>
        <v>2</v>
      </c>
      <c r="G26" s="10">
        <f>IFERROR(_xlfn.XLOOKUP(B26, VENTA_DIARIA!B:B, VENTA_DIARIA!N:N)+0,0)</f>
        <v>1</v>
      </c>
      <c r="H26" s="10" t="str">
        <f>_xlfn.XLOOKUP(B26, VENTA_DIARIA!B:B, VENTA_DIARIA!H:H)</f>
        <v>▬ OK</v>
      </c>
      <c r="I26" s="10" t="s">
        <v>132</v>
      </c>
      <c r="J26" s="10">
        <v>2</v>
      </c>
      <c r="K26" s="10">
        <v>1</v>
      </c>
      <c r="L26" s="13">
        <v>1</v>
      </c>
    </row>
    <row r="27" spans="1:14">
      <c r="A27" s="14" t="str">
        <f t="shared" si="0"/>
        <v>VIE</v>
      </c>
      <c r="B27" s="12">
        <v>45870</v>
      </c>
      <c r="C27" s="11">
        <v>0.74763888888888885</v>
      </c>
      <c r="D27" s="10">
        <f>+VLOOKUP(B27,VENTA_DIARIA!B:C,2,FALSE)</f>
        <v>0</v>
      </c>
      <c r="E27" s="10">
        <f>+VLOOKUP(B27,VENTA_DIARIA!B:D,3,FALSE)</f>
        <v>1</v>
      </c>
      <c r="F27" s="13">
        <f>_xlfn.XLOOKUP(B27, VENTA_DIARIA!B:B, VENTA_DIARIA!L:L)+0</f>
        <v>2</v>
      </c>
      <c r="G27" s="10">
        <f>IFERROR(_xlfn.XLOOKUP(B27, VENTA_DIARIA!B:B, VENTA_DIARIA!N:N)+0,0)</f>
        <v>1</v>
      </c>
      <c r="H27" s="10" t="str">
        <f>_xlfn.XLOOKUP(B27, VENTA_DIARIA!B:B, VENTA_DIARIA!H:H)</f>
        <v>▬ OK</v>
      </c>
      <c r="I27" s="10" t="s">
        <v>162</v>
      </c>
      <c r="J27" s="10">
        <v>4</v>
      </c>
      <c r="K27" s="10">
        <v>3</v>
      </c>
      <c r="L27" s="13">
        <v>1</v>
      </c>
    </row>
    <row r="28" spans="1:14">
      <c r="A28" s="14" t="str">
        <f t="shared" si="0"/>
        <v>VIE</v>
      </c>
      <c r="B28" s="12">
        <v>45870</v>
      </c>
      <c r="C28" s="11">
        <v>0.74763888888888885</v>
      </c>
      <c r="D28" s="10">
        <f>+VLOOKUP(B28,VENTA_DIARIA!B:C,2,FALSE)</f>
        <v>0</v>
      </c>
      <c r="E28" s="10">
        <f>+VLOOKUP(B28,VENTA_DIARIA!B:D,3,FALSE)</f>
        <v>1</v>
      </c>
      <c r="F28" s="13">
        <f>_xlfn.XLOOKUP(B28, VENTA_DIARIA!B:B, VENTA_DIARIA!L:L)+0</f>
        <v>2</v>
      </c>
      <c r="G28" s="10">
        <f>IFERROR(_xlfn.XLOOKUP(B28, VENTA_DIARIA!B:B, VENTA_DIARIA!N:N)+0,0)</f>
        <v>1</v>
      </c>
      <c r="H28" s="10" t="str">
        <f>_xlfn.XLOOKUP(B28, VENTA_DIARIA!B:B, VENTA_DIARIA!H:H)</f>
        <v>▬ OK</v>
      </c>
      <c r="I28" s="10" t="s">
        <v>159</v>
      </c>
      <c r="J28" s="10">
        <v>5</v>
      </c>
      <c r="K28" s="10">
        <v>4</v>
      </c>
      <c r="L28" s="13">
        <v>1</v>
      </c>
    </row>
    <row r="29" spans="1:14">
      <c r="A29" s="14" t="str">
        <f t="shared" si="0"/>
        <v>VIE</v>
      </c>
      <c r="B29" s="12">
        <v>45870</v>
      </c>
      <c r="C29" s="11">
        <v>0.74505787037037041</v>
      </c>
      <c r="D29" s="10">
        <f>+VLOOKUP(B29,VENTA_DIARIA!B:C,2,FALSE)</f>
        <v>0</v>
      </c>
      <c r="E29" s="10">
        <f>+VLOOKUP(B29,VENTA_DIARIA!B:D,3,FALSE)</f>
        <v>1</v>
      </c>
      <c r="F29" s="13">
        <f>_xlfn.XLOOKUP(B29, VENTA_DIARIA!B:B, VENTA_DIARIA!L:L)+0</f>
        <v>2</v>
      </c>
      <c r="G29" s="10">
        <f>IFERROR(_xlfn.XLOOKUP(B29, VENTA_DIARIA!B:B, VENTA_DIARIA!N:N)+0,0)</f>
        <v>1</v>
      </c>
      <c r="H29" s="10" t="str">
        <f>_xlfn.XLOOKUP(B29, VENTA_DIARIA!B:B, VENTA_DIARIA!H:H)</f>
        <v>▬ OK</v>
      </c>
      <c r="I29" s="10" t="s">
        <v>141</v>
      </c>
      <c r="J29" s="10">
        <v>1</v>
      </c>
      <c r="K29" s="10">
        <v>0</v>
      </c>
      <c r="L29" s="13">
        <v>1</v>
      </c>
    </row>
    <row r="30" spans="1:14">
      <c r="A30" s="14" t="str">
        <f t="shared" si="0"/>
        <v>VIE</v>
      </c>
      <c r="B30" s="12">
        <v>45870</v>
      </c>
      <c r="C30" s="11">
        <v>0.74358796296296292</v>
      </c>
      <c r="D30" s="10">
        <f>+VLOOKUP(B30,VENTA_DIARIA!B:C,2,FALSE)</f>
        <v>0</v>
      </c>
      <c r="E30" s="10">
        <f>+VLOOKUP(B30,VENTA_DIARIA!B:D,3,FALSE)</f>
        <v>1</v>
      </c>
      <c r="F30" s="13">
        <f>_xlfn.XLOOKUP(B30, VENTA_DIARIA!B:B, VENTA_DIARIA!L:L)+0</f>
        <v>2</v>
      </c>
      <c r="G30" s="10">
        <f>IFERROR(_xlfn.XLOOKUP(B30, VENTA_DIARIA!B:B, VENTA_DIARIA!N:N)+0,0)</f>
        <v>1</v>
      </c>
      <c r="H30" s="10" t="str">
        <f>_xlfn.XLOOKUP(B30, VENTA_DIARIA!B:B, VENTA_DIARIA!H:H)</f>
        <v>▬ OK</v>
      </c>
      <c r="I30" s="10" t="s">
        <v>132</v>
      </c>
      <c r="J30" s="10">
        <v>3</v>
      </c>
      <c r="K30" s="10">
        <v>2</v>
      </c>
      <c r="L30" s="13">
        <v>1</v>
      </c>
    </row>
    <row r="31" spans="1:14">
      <c r="A31" s="14" t="str">
        <f t="shared" si="0"/>
        <v>VIE</v>
      </c>
      <c r="B31" s="12">
        <v>45870</v>
      </c>
      <c r="C31" s="11">
        <v>0.74055555555555552</v>
      </c>
      <c r="D31" s="10">
        <f>+VLOOKUP(B31,VENTA_DIARIA!B:C,2,FALSE)</f>
        <v>0</v>
      </c>
      <c r="E31" s="10">
        <f>+VLOOKUP(B31,VENTA_DIARIA!B:D,3,FALSE)</f>
        <v>1</v>
      </c>
      <c r="F31" s="13">
        <f>_xlfn.XLOOKUP(B31, VENTA_DIARIA!B:B, VENTA_DIARIA!L:L)+0</f>
        <v>2</v>
      </c>
      <c r="G31" s="10">
        <f>IFERROR(_xlfn.XLOOKUP(B31, VENTA_DIARIA!B:B, VENTA_DIARIA!N:N)+0,0)</f>
        <v>1</v>
      </c>
      <c r="H31" s="10" t="str">
        <f>_xlfn.XLOOKUP(B31, VENTA_DIARIA!B:B, VENTA_DIARIA!H:H)</f>
        <v>▬ OK</v>
      </c>
      <c r="I31" s="10" t="s">
        <v>136</v>
      </c>
      <c r="J31" s="10">
        <v>8</v>
      </c>
      <c r="K31" s="10">
        <v>7</v>
      </c>
      <c r="L31" s="13">
        <v>1</v>
      </c>
    </row>
    <row r="32" spans="1:14">
      <c r="A32" s="14" t="str">
        <f t="shared" si="0"/>
        <v>VIE</v>
      </c>
      <c r="B32" s="12">
        <v>45870</v>
      </c>
      <c r="C32" s="11">
        <v>0.73952546296296295</v>
      </c>
      <c r="D32" s="10">
        <f>+VLOOKUP(B32,VENTA_DIARIA!B:C,2,FALSE)</f>
        <v>0</v>
      </c>
      <c r="E32" s="10">
        <f>+VLOOKUP(B32,VENTA_DIARIA!B:D,3,FALSE)</f>
        <v>1</v>
      </c>
      <c r="F32" s="13">
        <f>_xlfn.XLOOKUP(B32, VENTA_DIARIA!B:B, VENTA_DIARIA!L:L)+0</f>
        <v>2</v>
      </c>
      <c r="G32" s="10">
        <f>IFERROR(_xlfn.XLOOKUP(B32, VENTA_DIARIA!B:B, VENTA_DIARIA!N:N)+0,0)</f>
        <v>1</v>
      </c>
      <c r="H32" s="10" t="str">
        <f>_xlfn.XLOOKUP(B32, VENTA_DIARIA!B:B, VENTA_DIARIA!H:H)</f>
        <v>▬ OK</v>
      </c>
      <c r="I32" s="10" t="s">
        <v>152</v>
      </c>
      <c r="J32" s="10">
        <v>10</v>
      </c>
      <c r="K32" s="10">
        <v>9</v>
      </c>
      <c r="L32" s="13">
        <v>1</v>
      </c>
    </row>
    <row r="33" spans="1:12">
      <c r="A33" s="14" t="str">
        <f t="shared" si="0"/>
        <v>VIE</v>
      </c>
      <c r="B33" s="12">
        <v>45870</v>
      </c>
      <c r="C33" s="11">
        <v>0.73153935185185182</v>
      </c>
      <c r="D33" s="10">
        <f>+VLOOKUP(B33,VENTA_DIARIA!B:C,2,FALSE)</f>
        <v>0</v>
      </c>
      <c r="E33" s="10">
        <f>+VLOOKUP(B33,VENTA_DIARIA!B:D,3,FALSE)</f>
        <v>1</v>
      </c>
      <c r="F33" s="13">
        <f>_xlfn.XLOOKUP(B33, VENTA_DIARIA!B:B, VENTA_DIARIA!L:L)+0</f>
        <v>2</v>
      </c>
      <c r="G33" s="10">
        <f>IFERROR(_xlfn.XLOOKUP(B33, VENTA_DIARIA!B:B, VENTA_DIARIA!N:N)+0,0)</f>
        <v>1</v>
      </c>
      <c r="H33" s="10" t="str">
        <f>_xlfn.XLOOKUP(B33, VENTA_DIARIA!B:B, VENTA_DIARIA!H:H)</f>
        <v>▬ OK</v>
      </c>
      <c r="I33" s="10" t="s">
        <v>97</v>
      </c>
      <c r="J33" s="10">
        <v>4</v>
      </c>
      <c r="K33" s="10">
        <v>3</v>
      </c>
      <c r="L33" s="13">
        <v>1</v>
      </c>
    </row>
    <row r="34" spans="1:12">
      <c r="A34" s="14" t="str">
        <f t="shared" si="0"/>
        <v>VIE</v>
      </c>
      <c r="B34" s="12">
        <v>45870</v>
      </c>
      <c r="C34" s="11">
        <v>0.73153935185185182</v>
      </c>
      <c r="D34" s="10">
        <f>+VLOOKUP(B34,VENTA_DIARIA!B:C,2,FALSE)</f>
        <v>0</v>
      </c>
      <c r="E34" s="10">
        <f>+VLOOKUP(B34,VENTA_DIARIA!B:D,3,FALSE)</f>
        <v>1</v>
      </c>
      <c r="F34" s="13">
        <f>_xlfn.XLOOKUP(B34, VENTA_DIARIA!B:B, VENTA_DIARIA!L:L)+0</f>
        <v>2</v>
      </c>
      <c r="G34" s="10">
        <f>IFERROR(_xlfn.XLOOKUP(B34, VENTA_DIARIA!B:B, VENTA_DIARIA!N:N)+0,0)</f>
        <v>1</v>
      </c>
      <c r="H34" s="10" t="str">
        <f>_xlfn.XLOOKUP(B34, VENTA_DIARIA!B:B, VENTA_DIARIA!H:H)</f>
        <v>▬ OK</v>
      </c>
      <c r="I34" s="10" t="s">
        <v>134</v>
      </c>
      <c r="J34" s="10">
        <v>32</v>
      </c>
      <c r="K34" s="10">
        <v>31</v>
      </c>
      <c r="L34" s="13">
        <v>1</v>
      </c>
    </row>
    <row r="35" spans="1:12">
      <c r="A35" s="14" t="str">
        <f t="shared" si="0"/>
        <v>VIE</v>
      </c>
      <c r="B35" s="12">
        <v>45870</v>
      </c>
      <c r="C35" s="11">
        <v>0.72866898148148151</v>
      </c>
      <c r="D35" s="10">
        <f>+VLOOKUP(B35,VENTA_DIARIA!B:C,2,FALSE)</f>
        <v>0</v>
      </c>
      <c r="E35" s="10">
        <f>+VLOOKUP(B35,VENTA_DIARIA!B:D,3,FALSE)</f>
        <v>1</v>
      </c>
      <c r="F35" s="13">
        <f>_xlfn.XLOOKUP(B35, VENTA_DIARIA!B:B, VENTA_DIARIA!L:L)+0</f>
        <v>2</v>
      </c>
      <c r="G35" s="10">
        <f>IFERROR(_xlfn.XLOOKUP(B35, VENTA_DIARIA!B:B, VENTA_DIARIA!N:N)+0,0)</f>
        <v>1</v>
      </c>
      <c r="H35" s="10" t="str">
        <f>_xlfn.XLOOKUP(B35, VENTA_DIARIA!B:B, VENTA_DIARIA!H:H)</f>
        <v>▬ OK</v>
      </c>
      <c r="I35" s="10" t="s">
        <v>100</v>
      </c>
      <c r="J35" s="10">
        <v>3</v>
      </c>
      <c r="K35" s="10">
        <v>2</v>
      </c>
      <c r="L35" s="13">
        <v>1</v>
      </c>
    </row>
    <row r="36" spans="1:12">
      <c r="A36" s="14" t="str">
        <f t="shared" si="0"/>
        <v>VIE</v>
      </c>
      <c r="B36" s="12">
        <v>45870</v>
      </c>
      <c r="C36" s="11">
        <v>0.72780092592592593</v>
      </c>
      <c r="D36" s="10">
        <f>+VLOOKUP(B36,VENTA_DIARIA!B:C,2,FALSE)</f>
        <v>0</v>
      </c>
      <c r="E36" s="10">
        <f>+VLOOKUP(B36,VENTA_DIARIA!B:D,3,FALSE)</f>
        <v>1</v>
      </c>
      <c r="F36" s="13">
        <f>_xlfn.XLOOKUP(B36, VENTA_DIARIA!B:B, VENTA_DIARIA!L:L)+0</f>
        <v>2</v>
      </c>
      <c r="G36" s="10">
        <f>IFERROR(_xlfn.XLOOKUP(B36, VENTA_DIARIA!B:B, VENTA_DIARIA!N:N)+0,0)</f>
        <v>1</v>
      </c>
      <c r="H36" s="10" t="str">
        <f>_xlfn.XLOOKUP(B36, VENTA_DIARIA!B:B, VENTA_DIARIA!H:H)</f>
        <v>▬ OK</v>
      </c>
      <c r="I36" s="10" t="s">
        <v>134</v>
      </c>
      <c r="J36" s="10">
        <v>33</v>
      </c>
      <c r="K36" s="10">
        <v>32</v>
      </c>
      <c r="L36" s="13">
        <v>1</v>
      </c>
    </row>
    <row r="37" spans="1:12">
      <c r="A37" s="14" t="str">
        <f t="shared" si="0"/>
        <v>VIE</v>
      </c>
      <c r="B37" s="12">
        <v>45870</v>
      </c>
      <c r="C37" s="11">
        <v>0.72458333333333336</v>
      </c>
      <c r="D37" s="10">
        <f>+VLOOKUP(B37,VENTA_DIARIA!B:C,2,FALSE)</f>
        <v>0</v>
      </c>
      <c r="E37" s="10">
        <f>+VLOOKUP(B37,VENTA_DIARIA!B:D,3,FALSE)</f>
        <v>1</v>
      </c>
      <c r="F37" s="13">
        <f>_xlfn.XLOOKUP(B37, VENTA_DIARIA!B:B, VENTA_DIARIA!L:L)+0</f>
        <v>2</v>
      </c>
      <c r="G37" s="10">
        <f>IFERROR(_xlfn.XLOOKUP(B37, VENTA_DIARIA!B:B, VENTA_DIARIA!N:N)+0,0)</f>
        <v>1</v>
      </c>
      <c r="H37" s="10" t="str">
        <f>_xlfn.XLOOKUP(B37, VENTA_DIARIA!B:B, VENTA_DIARIA!H:H)</f>
        <v>▬ OK</v>
      </c>
      <c r="I37" s="10" t="s">
        <v>100</v>
      </c>
      <c r="J37" s="10">
        <v>4</v>
      </c>
      <c r="K37" s="10">
        <v>3</v>
      </c>
      <c r="L37" s="13">
        <v>1</v>
      </c>
    </row>
    <row r="38" spans="1:12">
      <c r="A38" s="14" t="str">
        <f t="shared" si="0"/>
        <v>VIE</v>
      </c>
      <c r="B38" s="12">
        <v>45870</v>
      </c>
      <c r="C38" s="11">
        <v>0.72355324074074079</v>
      </c>
      <c r="D38" s="10">
        <f>+VLOOKUP(B38,VENTA_DIARIA!B:C,2,FALSE)</f>
        <v>0</v>
      </c>
      <c r="E38" s="10">
        <f>+VLOOKUP(B38,VENTA_DIARIA!B:D,3,FALSE)</f>
        <v>1</v>
      </c>
      <c r="F38" s="13">
        <f>_xlfn.XLOOKUP(B38, VENTA_DIARIA!B:B, VENTA_DIARIA!L:L)+0</f>
        <v>2</v>
      </c>
      <c r="G38" s="10">
        <f>IFERROR(_xlfn.XLOOKUP(B38, VENTA_DIARIA!B:B, VENTA_DIARIA!N:N)+0,0)</f>
        <v>1</v>
      </c>
      <c r="H38" s="10" t="str">
        <f>_xlfn.XLOOKUP(B38, VENTA_DIARIA!B:B, VENTA_DIARIA!H:H)</f>
        <v>▬ OK</v>
      </c>
      <c r="I38" s="10" t="s">
        <v>132</v>
      </c>
      <c r="J38" s="10">
        <v>4</v>
      </c>
      <c r="K38" s="10">
        <v>3</v>
      </c>
      <c r="L38" s="13">
        <v>1</v>
      </c>
    </row>
    <row r="39" spans="1:12">
      <c r="A39" s="14" t="str">
        <f t="shared" si="0"/>
        <v>VIE</v>
      </c>
      <c r="B39" s="12">
        <v>45870</v>
      </c>
      <c r="C39" s="11">
        <v>0.71832175925925923</v>
      </c>
      <c r="D39" s="10">
        <f>+VLOOKUP(B39,VENTA_DIARIA!B:C,2,FALSE)</f>
        <v>0</v>
      </c>
      <c r="E39" s="10">
        <f>+VLOOKUP(B39,VENTA_DIARIA!B:D,3,FALSE)</f>
        <v>1</v>
      </c>
      <c r="F39" s="13">
        <f>_xlfn.XLOOKUP(B39, VENTA_DIARIA!B:B, VENTA_DIARIA!L:L)+0</f>
        <v>2</v>
      </c>
      <c r="G39" s="10">
        <f>IFERROR(_xlfn.XLOOKUP(B39, VENTA_DIARIA!B:B, VENTA_DIARIA!N:N)+0,0)</f>
        <v>1</v>
      </c>
      <c r="H39" s="10" t="str">
        <f>_xlfn.XLOOKUP(B39, VENTA_DIARIA!B:B, VENTA_DIARIA!H:H)</f>
        <v>▬ OK</v>
      </c>
      <c r="I39" s="10" t="s">
        <v>170</v>
      </c>
      <c r="J39" s="10">
        <v>6</v>
      </c>
      <c r="K39" s="10">
        <v>5</v>
      </c>
      <c r="L39" s="13">
        <v>1</v>
      </c>
    </row>
    <row r="40" spans="1:12">
      <c r="A40" s="14" t="str">
        <f t="shared" si="0"/>
        <v>VIE</v>
      </c>
      <c r="B40" s="12">
        <v>45870</v>
      </c>
      <c r="C40" s="11">
        <v>0.71832175925925923</v>
      </c>
      <c r="D40" s="10">
        <f>+VLOOKUP(B40,VENTA_DIARIA!B:C,2,FALSE)</f>
        <v>0</v>
      </c>
      <c r="E40" s="10">
        <f>+VLOOKUP(B40,VENTA_DIARIA!B:D,3,FALSE)</f>
        <v>1</v>
      </c>
      <c r="F40" s="13">
        <f>_xlfn.XLOOKUP(B40, VENTA_DIARIA!B:B, VENTA_DIARIA!L:L)+0</f>
        <v>2</v>
      </c>
      <c r="G40" s="10">
        <f>IFERROR(_xlfn.XLOOKUP(B40, VENTA_DIARIA!B:B, VENTA_DIARIA!N:N)+0,0)</f>
        <v>1</v>
      </c>
      <c r="H40" s="10" t="str">
        <f>_xlfn.XLOOKUP(B40, VENTA_DIARIA!B:B, VENTA_DIARIA!H:H)</f>
        <v>▬ OK</v>
      </c>
      <c r="I40" s="10" t="s">
        <v>159</v>
      </c>
      <c r="J40" s="10">
        <v>6</v>
      </c>
      <c r="K40" s="10">
        <v>5</v>
      </c>
      <c r="L40" s="13">
        <v>1</v>
      </c>
    </row>
    <row r="41" spans="1:12">
      <c r="A41" s="14" t="str">
        <f t="shared" si="0"/>
        <v>VIE</v>
      </c>
      <c r="B41" s="12">
        <v>45870</v>
      </c>
      <c r="C41" s="11">
        <v>0.71271990740740743</v>
      </c>
      <c r="D41" s="10">
        <f>+VLOOKUP(B41,VENTA_DIARIA!B:C,2,FALSE)</f>
        <v>0</v>
      </c>
      <c r="E41" s="10">
        <f>+VLOOKUP(B41,VENTA_DIARIA!B:D,3,FALSE)</f>
        <v>1</v>
      </c>
      <c r="F41" s="13">
        <f>_xlfn.XLOOKUP(B41, VENTA_DIARIA!B:B, VENTA_DIARIA!L:L)+0</f>
        <v>2</v>
      </c>
      <c r="G41" s="10">
        <f>IFERROR(_xlfn.XLOOKUP(B41, VENTA_DIARIA!B:B, VENTA_DIARIA!N:N)+0,0)</f>
        <v>1</v>
      </c>
      <c r="H41" s="10" t="str">
        <f>_xlfn.XLOOKUP(B41, VENTA_DIARIA!B:B, VENTA_DIARIA!H:H)</f>
        <v>▬ OK</v>
      </c>
      <c r="I41" s="10" t="s">
        <v>132</v>
      </c>
      <c r="J41" s="10">
        <v>5</v>
      </c>
      <c r="K41" s="10">
        <v>4</v>
      </c>
      <c r="L41" s="13">
        <v>1</v>
      </c>
    </row>
    <row r="42" spans="1:12">
      <c r="A42" s="14" t="str">
        <f t="shared" si="0"/>
        <v>VIE</v>
      </c>
      <c r="B42" s="12">
        <v>45870</v>
      </c>
      <c r="C42" s="11">
        <v>0.71271990740740743</v>
      </c>
      <c r="D42" s="10">
        <f>+VLOOKUP(B42,VENTA_DIARIA!B:C,2,FALSE)</f>
        <v>0</v>
      </c>
      <c r="E42" s="10">
        <f>+VLOOKUP(B42,VENTA_DIARIA!B:D,3,FALSE)</f>
        <v>1</v>
      </c>
      <c r="F42" s="13">
        <f>_xlfn.XLOOKUP(B42, VENTA_DIARIA!B:B, VENTA_DIARIA!L:L)+0</f>
        <v>2</v>
      </c>
      <c r="G42" s="10">
        <f>IFERROR(_xlfn.XLOOKUP(B42, VENTA_DIARIA!B:B, VENTA_DIARIA!N:N)+0,0)</f>
        <v>1</v>
      </c>
      <c r="H42" s="10" t="str">
        <f>_xlfn.XLOOKUP(B42, VENTA_DIARIA!B:B, VENTA_DIARIA!H:H)</f>
        <v>▬ OK</v>
      </c>
      <c r="I42" s="10" t="s">
        <v>162</v>
      </c>
      <c r="J42" s="10">
        <v>5</v>
      </c>
      <c r="K42" s="10">
        <v>4</v>
      </c>
      <c r="L42" s="13">
        <v>1</v>
      </c>
    </row>
    <row r="43" spans="1:12">
      <c r="A43" s="14" t="str">
        <f t="shared" si="0"/>
        <v>VIE</v>
      </c>
      <c r="B43" s="12">
        <v>45870</v>
      </c>
      <c r="C43" s="11">
        <v>0.71050925925925923</v>
      </c>
      <c r="D43" s="10">
        <f>+VLOOKUP(B43,VENTA_DIARIA!B:C,2,FALSE)</f>
        <v>0</v>
      </c>
      <c r="E43" s="10">
        <f>+VLOOKUP(B43,VENTA_DIARIA!B:D,3,FALSE)</f>
        <v>1</v>
      </c>
      <c r="F43" s="13">
        <f>_xlfn.XLOOKUP(B43, VENTA_DIARIA!B:B, VENTA_DIARIA!L:L)+0</f>
        <v>2</v>
      </c>
      <c r="G43" s="10">
        <f>IFERROR(_xlfn.XLOOKUP(B43, VENTA_DIARIA!B:B, VENTA_DIARIA!N:N)+0,0)</f>
        <v>1</v>
      </c>
      <c r="H43" s="10" t="str">
        <f>_xlfn.XLOOKUP(B43, VENTA_DIARIA!B:B, VENTA_DIARIA!H:H)</f>
        <v>▬ OK</v>
      </c>
      <c r="I43" s="10" t="s">
        <v>134</v>
      </c>
      <c r="J43" s="10">
        <v>34</v>
      </c>
      <c r="K43" s="10">
        <v>33</v>
      </c>
      <c r="L43" s="13">
        <v>1</v>
      </c>
    </row>
    <row r="44" spans="1:12">
      <c r="A44" s="14" t="str">
        <f t="shared" si="0"/>
        <v>VIE</v>
      </c>
      <c r="B44" s="12">
        <v>45870</v>
      </c>
      <c r="C44" s="11">
        <v>0.70717592592592593</v>
      </c>
      <c r="D44" s="10">
        <f>+VLOOKUP(B44,VENTA_DIARIA!B:C,2,FALSE)</f>
        <v>0</v>
      </c>
      <c r="E44" s="10">
        <f>+VLOOKUP(B44,VENTA_DIARIA!B:D,3,FALSE)</f>
        <v>1</v>
      </c>
      <c r="F44" s="13">
        <f>_xlfn.XLOOKUP(B44, VENTA_DIARIA!B:B, VENTA_DIARIA!L:L)+0</f>
        <v>2</v>
      </c>
      <c r="G44" s="10">
        <f>IFERROR(_xlfn.XLOOKUP(B44, VENTA_DIARIA!B:B, VENTA_DIARIA!N:N)+0,0)</f>
        <v>1</v>
      </c>
      <c r="H44" s="10" t="str">
        <f>_xlfn.XLOOKUP(B44, VENTA_DIARIA!B:B, VENTA_DIARIA!H:H)</f>
        <v>▬ OK</v>
      </c>
      <c r="I44" s="10" t="s">
        <v>174</v>
      </c>
      <c r="J44" s="10">
        <v>3</v>
      </c>
      <c r="K44" s="10">
        <v>2</v>
      </c>
      <c r="L44" s="13">
        <v>1</v>
      </c>
    </row>
    <row r="45" spans="1:12">
      <c r="A45" s="14" t="str">
        <f t="shared" si="0"/>
        <v>VIE</v>
      </c>
      <c r="B45" s="12">
        <v>45870</v>
      </c>
      <c r="C45" s="11">
        <v>0.70605324074074072</v>
      </c>
      <c r="D45" s="10">
        <f>+VLOOKUP(B45,VENTA_DIARIA!B:C,2,FALSE)</f>
        <v>0</v>
      </c>
      <c r="E45" s="10">
        <f>+VLOOKUP(B45,VENTA_DIARIA!B:D,3,FALSE)</f>
        <v>1</v>
      </c>
      <c r="F45" s="13">
        <f>_xlfn.XLOOKUP(B45, VENTA_DIARIA!B:B, VENTA_DIARIA!L:L)+0</f>
        <v>2</v>
      </c>
      <c r="G45" s="10">
        <f>IFERROR(_xlfn.XLOOKUP(B45, VENTA_DIARIA!B:B, VENTA_DIARIA!N:N)+0,0)</f>
        <v>1</v>
      </c>
      <c r="H45" s="10" t="str">
        <f>_xlfn.XLOOKUP(B45, VENTA_DIARIA!B:B, VENTA_DIARIA!H:H)</f>
        <v>▬ OK</v>
      </c>
      <c r="I45" s="10" t="s">
        <v>165</v>
      </c>
      <c r="J45" s="10">
        <v>7</v>
      </c>
      <c r="K45" s="10">
        <v>6</v>
      </c>
      <c r="L45" s="13">
        <v>1</v>
      </c>
    </row>
    <row r="46" spans="1:12">
      <c r="A46" s="14" t="str">
        <f t="shared" si="0"/>
        <v>VIE</v>
      </c>
      <c r="B46" s="12">
        <v>45870</v>
      </c>
      <c r="C46" s="11">
        <v>0.7047106481481481</v>
      </c>
      <c r="D46" s="10">
        <f>+VLOOKUP(B46,VENTA_DIARIA!B:C,2,FALSE)</f>
        <v>0</v>
      </c>
      <c r="E46" s="10">
        <f>+VLOOKUP(B46,VENTA_DIARIA!B:D,3,FALSE)</f>
        <v>1</v>
      </c>
      <c r="F46" s="13">
        <f>_xlfn.XLOOKUP(B46, VENTA_DIARIA!B:B, VENTA_DIARIA!L:L)+0</f>
        <v>2</v>
      </c>
      <c r="G46" s="10">
        <f>IFERROR(_xlfn.XLOOKUP(B46, VENTA_DIARIA!B:B, VENTA_DIARIA!N:N)+0,0)</f>
        <v>1</v>
      </c>
      <c r="H46" s="10" t="str">
        <f>_xlfn.XLOOKUP(B46, VENTA_DIARIA!B:B, VENTA_DIARIA!H:H)</f>
        <v>▬ OK</v>
      </c>
      <c r="I46" s="10" t="s">
        <v>144</v>
      </c>
      <c r="J46" s="10">
        <v>4</v>
      </c>
      <c r="K46" s="10">
        <v>3</v>
      </c>
      <c r="L46" s="13">
        <v>1</v>
      </c>
    </row>
    <row r="47" spans="1:12">
      <c r="A47" s="14" t="str">
        <f t="shared" si="0"/>
        <v>VIE</v>
      </c>
      <c r="B47" s="12">
        <v>45870</v>
      </c>
      <c r="C47" s="11">
        <v>0.7047106481481481</v>
      </c>
      <c r="D47" s="10">
        <f>+VLOOKUP(B47,VENTA_DIARIA!B:C,2,FALSE)</f>
        <v>0</v>
      </c>
      <c r="E47" s="10">
        <f>+VLOOKUP(B47,VENTA_DIARIA!B:D,3,FALSE)</f>
        <v>1</v>
      </c>
      <c r="F47" s="13">
        <f>_xlfn.XLOOKUP(B47, VENTA_DIARIA!B:B, VENTA_DIARIA!L:L)+0</f>
        <v>2</v>
      </c>
      <c r="G47" s="10">
        <f>IFERROR(_xlfn.XLOOKUP(B47, VENTA_DIARIA!B:B, VENTA_DIARIA!N:N)+0,0)</f>
        <v>1</v>
      </c>
      <c r="H47" s="10" t="str">
        <f>_xlfn.XLOOKUP(B47, VENTA_DIARIA!B:B, VENTA_DIARIA!H:H)</f>
        <v>▬ OK</v>
      </c>
      <c r="I47" s="10" t="s">
        <v>134</v>
      </c>
      <c r="J47" s="10">
        <v>40</v>
      </c>
      <c r="K47" s="10">
        <v>34</v>
      </c>
      <c r="L47" s="13">
        <v>6</v>
      </c>
    </row>
    <row r="48" spans="1:12">
      <c r="A48" s="14" t="str">
        <f t="shared" si="0"/>
        <v>VIE</v>
      </c>
      <c r="B48" s="12">
        <v>45870</v>
      </c>
      <c r="C48" s="11">
        <v>0.58005787037037038</v>
      </c>
      <c r="D48" s="10">
        <f>+VLOOKUP(B48,VENTA_DIARIA!B:C,2,FALSE)</f>
        <v>0</v>
      </c>
      <c r="E48" s="10">
        <f>+VLOOKUP(B48,VENTA_DIARIA!B:D,3,FALSE)</f>
        <v>1</v>
      </c>
      <c r="F48" s="13">
        <f>_xlfn.XLOOKUP(B48, VENTA_DIARIA!B:B, VENTA_DIARIA!L:L)+0</f>
        <v>2</v>
      </c>
      <c r="G48" s="10">
        <f>IFERROR(_xlfn.XLOOKUP(B48, VENTA_DIARIA!B:B, VENTA_DIARIA!N:N)+0,0)</f>
        <v>1</v>
      </c>
      <c r="H48" s="10" t="str">
        <f>_xlfn.XLOOKUP(B48, VENTA_DIARIA!B:B, VENTA_DIARIA!H:H)</f>
        <v>▬ OK</v>
      </c>
      <c r="I48" s="10" t="s">
        <v>142</v>
      </c>
      <c r="J48" s="10">
        <v>12</v>
      </c>
      <c r="K48" s="10">
        <v>11</v>
      </c>
      <c r="L48" s="13">
        <v>1</v>
      </c>
    </row>
    <row r="49" spans="1:14">
      <c r="A49" s="14" t="str">
        <f t="shared" si="0"/>
        <v>VIE</v>
      </c>
      <c r="B49" s="12">
        <v>45870</v>
      </c>
      <c r="C49" s="11">
        <v>0.54067129629629629</v>
      </c>
      <c r="D49" s="10">
        <f>+VLOOKUP(B49,VENTA_DIARIA!B:C,2,FALSE)</f>
        <v>0</v>
      </c>
      <c r="E49" s="10">
        <f>+VLOOKUP(B49,VENTA_DIARIA!B:D,3,FALSE)</f>
        <v>1</v>
      </c>
      <c r="F49" s="13">
        <f>_xlfn.XLOOKUP(B49, VENTA_DIARIA!B:B, VENTA_DIARIA!L:L)+0</f>
        <v>2</v>
      </c>
      <c r="G49" s="10">
        <f>IFERROR(_xlfn.XLOOKUP(B49, VENTA_DIARIA!B:B, VENTA_DIARIA!N:N)+0,0)</f>
        <v>1</v>
      </c>
      <c r="H49" s="10" t="str">
        <f>_xlfn.XLOOKUP(B49, VENTA_DIARIA!B:B, VENTA_DIARIA!H:H)</f>
        <v>▬ OK</v>
      </c>
      <c r="I49" s="10" t="s">
        <v>160</v>
      </c>
      <c r="J49" s="10">
        <v>5</v>
      </c>
      <c r="K49" s="10">
        <v>4</v>
      </c>
      <c r="L49" s="13">
        <v>1</v>
      </c>
    </row>
    <row r="50" spans="1:14">
      <c r="A50" s="14" t="str">
        <f t="shared" si="0"/>
        <v>VIE</v>
      </c>
      <c r="B50" s="12">
        <v>45870</v>
      </c>
      <c r="C50" s="11">
        <v>0.53848379629629628</v>
      </c>
      <c r="D50" s="10">
        <f>+VLOOKUP(B50,VENTA_DIARIA!B:C,2,FALSE)</f>
        <v>0</v>
      </c>
      <c r="E50" s="10">
        <f>+VLOOKUP(B50,VENTA_DIARIA!B:D,3,FALSE)</f>
        <v>1</v>
      </c>
      <c r="F50" s="13">
        <f>_xlfn.XLOOKUP(B50, VENTA_DIARIA!B:B, VENTA_DIARIA!L:L)+0</f>
        <v>2</v>
      </c>
      <c r="G50" s="10">
        <f>IFERROR(_xlfn.XLOOKUP(B50, VENTA_DIARIA!B:B, VENTA_DIARIA!N:N)+0,0)</f>
        <v>1</v>
      </c>
      <c r="H50" s="10" t="str">
        <f>_xlfn.XLOOKUP(B50, VENTA_DIARIA!B:B, VENTA_DIARIA!H:H)</f>
        <v>▬ OK</v>
      </c>
      <c r="I50" s="10" t="s">
        <v>152</v>
      </c>
      <c r="J50" s="10">
        <v>11</v>
      </c>
      <c r="K50" s="10">
        <v>10</v>
      </c>
      <c r="L50" s="13">
        <v>1</v>
      </c>
    </row>
    <row r="51" spans="1:14">
      <c r="A51" s="14" t="str">
        <f t="shared" si="0"/>
        <v>VIE</v>
      </c>
      <c r="B51" s="12">
        <v>45870</v>
      </c>
      <c r="C51" s="11">
        <v>0.5292824074074074</v>
      </c>
      <c r="D51" s="10">
        <f>+VLOOKUP(B51,VENTA_DIARIA!B:C,2,FALSE)</f>
        <v>0</v>
      </c>
      <c r="E51" s="10">
        <f>+VLOOKUP(B51,VENTA_DIARIA!B:D,3,FALSE)</f>
        <v>1</v>
      </c>
      <c r="F51" s="13">
        <f>_xlfn.XLOOKUP(B51, VENTA_DIARIA!B:B, VENTA_DIARIA!L:L)+0</f>
        <v>2</v>
      </c>
      <c r="G51" s="10">
        <f>IFERROR(_xlfn.XLOOKUP(B51, VENTA_DIARIA!B:B, VENTA_DIARIA!N:N)+0,0)</f>
        <v>1</v>
      </c>
      <c r="H51" s="10" t="str">
        <f>_xlfn.XLOOKUP(B51, VENTA_DIARIA!B:B, VENTA_DIARIA!H:H)</f>
        <v>▬ OK</v>
      </c>
      <c r="I51" s="10" t="s">
        <v>142</v>
      </c>
      <c r="J51" s="10">
        <v>13</v>
      </c>
      <c r="K51" s="10">
        <v>12</v>
      </c>
      <c r="L51" s="13">
        <v>1</v>
      </c>
    </row>
    <row r="52" spans="1:14">
      <c r="A52" s="14" t="str">
        <f t="shared" si="0"/>
        <v>VIE</v>
      </c>
      <c r="B52" s="12">
        <v>45870</v>
      </c>
      <c r="C52" s="11">
        <v>0.47499999999999998</v>
      </c>
      <c r="D52" s="10">
        <f>+VLOOKUP(B52,VENTA_DIARIA!B:C,2,FALSE)</f>
        <v>0</v>
      </c>
      <c r="E52" s="10">
        <f>+VLOOKUP(B52,VENTA_DIARIA!B:D,3,FALSE)</f>
        <v>1</v>
      </c>
      <c r="F52" s="13">
        <f>_xlfn.XLOOKUP(B52, VENTA_DIARIA!B:B, VENTA_DIARIA!L:L)+0</f>
        <v>2</v>
      </c>
      <c r="G52" s="10">
        <f>IFERROR(_xlfn.XLOOKUP(B52, VENTA_DIARIA!B:B, VENTA_DIARIA!N:N)+0,0)</f>
        <v>1</v>
      </c>
      <c r="H52" s="10" t="str">
        <f>_xlfn.XLOOKUP(B52, VENTA_DIARIA!B:B, VENTA_DIARIA!H:H)</f>
        <v>▬ OK</v>
      </c>
      <c r="I52" s="10" t="s">
        <v>144</v>
      </c>
      <c r="J52" s="10">
        <v>8</v>
      </c>
      <c r="K52" s="10">
        <v>4</v>
      </c>
      <c r="L52" s="13">
        <v>4</v>
      </c>
    </row>
    <row r="53" spans="1:14">
      <c r="A53" s="14" t="str">
        <f t="shared" si="0"/>
        <v>VIE</v>
      </c>
      <c r="B53" s="12">
        <v>45870</v>
      </c>
      <c r="C53" s="11">
        <v>0.47499999999999998</v>
      </c>
      <c r="D53" s="10">
        <f>+VLOOKUP(B53,VENTA_DIARIA!B:C,2,FALSE)</f>
        <v>0</v>
      </c>
      <c r="E53" s="10">
        <f>+VLOOKUP(B53,VENTA_DIARIA!B:D,3,FALSE)</f>
        <v>1</v>
      </c>
      <c r="F53" s="13">
        <f>_xlfn.XLOOKUP(B53, VENTA_DIARIA!B:B, VENTA_DIARIA!L:L)+0</f>
        <v>2</v>
      </c>
      <c r="G53" s="10">
        <f>IFERROR(_xlfn.XLOOKUP(B53, VENTA_DIARIA!B:B, VENTA_DIARIA!N:N)+0,0)</f>
        <v>1</v>
      </c>
      <c r="H53" s="10" t="str">
        <f>_xlfn.XLOOKUP(B53, VENTA_DIARIA!B:B, VENTA_DIARIA!H:H)</f>
        <v>▬ OK</v>
      </c>
      <c r="I53" s="10" t="s">
        <v>142</v>
      </c>
      <c r="J53" s="10">
        <v>17</v>
      </c>
      <c r="K53" s="10">
        <v>13</v>
      </c>
      <c r="L53" s="13">
        <v>4</v>
      </c>
    </row>
    <row r="54" spans="1:14">
      <c r="A54" s="14" t="str">
        <f t="shared" si="0"/>
        <v>VIE</v>
      </c>
      <c r="B54" s="12">
        <v>45870</v>
      </c>
      <c r="C54" s="11">
        <v>0.45559027777777777</v>
      </c>
      <c r="D54" s="10">
        <f>+VLOOKUP(B54,VENTA_DIARIA!B:C,2,FALSE)</f>
        <v>0</v>
      </c>
      <c r="E54" s="10">
        <f>+VLOOKUP(B54,VENTA_DIARIA!B:D,3,FALSE)</f>
        <v>1</v>
      </c>
      <c r="F54" s="13">
        <f>_xlfn.XLOOKUP(B54, VENTA_DIARIA!B:B, VENTA_DIARIA!L:L)+0</f>
        <v>2</v>
      </c>
      <c r="G54" s="10">
        <f>IFERROR(_xlfn.XLOOKUP(B54, VENTA_DIARIA!B:B, VENTA_DIARIA!N:N)+0,0)</f>
        <v>1</v>
      </c>
      <c r="H54" s="10" t="str">
        <f>_xlfn.XLOOKUP(B54, VENTA_DIARIA!B:B, VENTA_DIARIA!H:H)</f>
        <v>▬ OK</v>
      </c>
      <c r="I54" s="10" t="s">
        <v>144</v>
      </c>
      <c r="J54" s="10">
        <v>8</v>
      </c>
      <c r="K54" s="10">
        <v>4</v>
      </c>
      <c r="L54" s="13">
        <v>4</v>
      </c>
    </row>
    <row r="55" spans="1:14">
      <c r="A55" s="14" t="str">
        <f t="shared" si="0"/>
        <v>VIE</v>
      </c>
      <c r="B55" s="12">
        <v>45870</v>
      </c>
      <c r="C55" s="11">
        <v>0.45559027777777777</v>
      </c>
      <c r="D55" s="10">
        <f>+VLOOKUP(B55,VENTA_DIARIA!B:C,2,FALSE)</f>
        <v>0</v>
      </c>
      <c r="E55" s="10">
        <f>+VLOOKUP(B55,VENTA_DIARIA!B:D,3,FALSE)</f>
        <v>1</v>
      </c>
      <c r="F55" s="13">
        <f>_xlfn.XLOOKUP(B55, VENTA_DIARIA!B:B, VENTA_DIARIA!L:L)+0</f>
        <v>2</v>
      </c>
      <c r="G55" s="10">
        <f>IFERROR(_xlfn.XLOOKUP(B55, VENTA_DIARIA!B:B, VENTA_DIARIA!N:N)+0,0)</f>
        <v>1</v>
      </c>
      <c r="H55" s="10" t="str">
        <f>_xlfn.XLOOKUP(B55, VENTA_DIARIA!B:B, VENTA_DIARIA!H:H)</f>
        <v>▬ OK</v>
      </c>
      <c r="I55" s="10" t="s">
        <v>142</v>
      </c>
      <c r="J55" s="10">
        <v>17</v>
      </c>
      <c r="K55" s="10">
        <v>13</v>
      </c>
      <c r="L55" s="13">
        <v>4</v>
      </c>
    </row>
    <row r="56" spans="1:14">
      <c r="A56" s="14" t="str">
        <f t="shared" si="0"/>
        <v>VIE</v>
      </c>
      <c r="B56" s="12">
        <v>45870</v>
      </c>
      <c r="C56" s="11">
        <v>0.44937500000000002</v>
      </c>
      <c r="D56" s="10">
        <f>+VLOOKUP(B56,VENTA_DIARIA!B:C,2,FALSE)</f>
        <v>0</v>
      </c>
      <c r="E56" s="10">
        <f>+VLOOKUP(B56,VENTA_DIARIA!B:D,3,FALSE)</f>
        <v>1</v>
      </c>
      <c r="F56" s="13">
        <f>_xlfn.XLOOKUP(B56, VENTA_DIARIA!B:B, VENTA_DIARIA!L:L)+0</f>
        <v>2</v>
      </c>
      <c r="G56" s="10">
        <f>IFERROR(_xlfn.XLOOKUP(B56, VENTA_DIARIA!B:B, VENTA_DIARIA!N:N)+0,0)</f>
        <v>1</v>
      </c>
      <c r="H56" s="10" t="str">
        <f>_xlfn.XLOOKUP(B56, VENTA_DIARIA!B:B, VENTA_DIARIA!H:H)</f>
        <v>▬ OK</v>
      </c>
      <c r="I56" s="10" t="s">
        <v>136</v>
      </c>
      <c r="J56" s="10">
        <v>9</v>
      </c>
      <c r="K56" s="10">
        <v>8</v>
      </c>
      <c r="L56" s="13">
        <v>1</v>
      </c>
    </row>
    <row r="57" spans="1:14">
      <c r="A57" s="14" t="str">
        <f t="shared" si="0"/>
        <v>VIE</v>
      </c>
      <c r="B57" s="12">
        <v>45870</v>
      </c>
      <c r="C57" s="11">
        <v>0.44937500000000002</v>
      </c>
      <c r="D57" s="10">
        <f>+VLOOKUP(B57,VENTA_DIARIA!B:C,2,FALSE)</f>
        <v>0</v>
      </c>
      <c r="E57" s="10">
        <f>+VLOOKUP(B57,VENTA_DIARIA!B:D,3,FALSE)</f>
        <v>1</v>
      </c>
      <c r="F57" s="13">
        <f>_xlfn.XLOOKUP(B57, VENTA_DIARIA!B:B, VENTA_DIARIA!L:L)+0</f>
        <v>2</v>
      </c>
      <c r="G57" s="10">
        <f>IFERROR(_xlfn.XLOOKUP(B57, VENTA_DIARIA!B:B, VENTA_DIARIA!N:N)+0,0)</f>
        <v>1</v>
      </c>
      <c r="H57" s="10" t="str">
        <f>_xlfn.XLOOKUP(B57, VENTA_DIARIA!B:B, VENTA_DIARIA!H:H)</f>
        <v>▬ OK</v>
      </c>
      <c r="I57" s="10" t="s">
        <v>102</v>
      </c>
      <c r="J57" s="10">
        <v>3</v>
      </c>
      <c r="K57" s="10">
        <v>2</v>
      </c>
      <c r="L57" s="13">
        <v>1</v>
      </c>
    </row>
    <row r="58" spans="1:14">
      <c r="A58" s="14" t="str">
        <f t="shared" si="0"/>
        <v>VIE</v>
      </c>
      <c r="B58" s="12">
        <v>45870</v>
      </c>
      <c r="C58" s="11">
        <v>0.44717592592592592</v>
      </c>
      <c r="D58" s="10">
        <f>+VLOOKUP(B58,VENTA_DIARIA!B:C,2,FALSE)</f>
        <v>0</v>
      </c>
      <c r="E58" s="10">
        <f>+VLOOKUP(B58,VENTA_DIARIA!B:D,3,FALSE)</f>
        <v>1</v>
      </c>
      <c r="F58" s="13">
        <f>_xlfn.XLOOKUP(B58, VENTA_DIARIA!B:B, VENTA_DIARIA!L:L)+0</f>
        <v>2</v>
      </c>
      <c r="G58" s="10">
        <f>IFERROR(_xlfn.XLOOKUP(B58, VENTA_DIARIA!B:B, VENTA_DIARIA!N:N)+0,0)</f>
        <v>1</v>
      </c>
      <c r="H58" s="10" t="str">
        <f>_xlfn.XLOOKUP(B58, VENTA_DIARIA!B:B, VENTA_DIARIA!H:H)</f>
        <v>▬ OK</v>
      </c>
      <c r="I58" s="10" t="s">
        <v>175</v>
      </c>
      <c r="J58" s="10">
        <v>3</v>
      </c>
      <c r="K58" s="10">
        <v>2</v>
      </c>
      <c r="L58" s="13">
        <v>1</v>
      </c>
    </row>
    <row r="59" spans="1:14">
      <c r="A59" s="14" t="str">
        <f t="shared" si="0"/>
        <v>VIE</v>
      </c>
      <c r="B59" s="12">
        <v>45870</v>
      </c>
      <c r="C59" s="11">
        <v>0.41401620370370368</v>
      </c>
      <c r="D59" s="10">
        <f>+VLOOKUP(B59,VENTA_DIARIA!B:C,2,FALSE)</f>
        <v>0</v>
      </c>
      <c r="E59" s="10">
        <f>+VLOOKUP(B59,VENTA_DIARIA!B:D,3,FALSE)</f>
        <v>1</v>
      </c>
      <c r="F59" s="13">
        <f>_xlfn.XLOOKUP(B59, VENTA_DIARIA!B:B, VENTA_DIARIA!L:L)+0</f>
        <v>2</v>
      </c>
      <c r="G59" s="10">
        <f>IFERROR(_xlfn.XLOOKUP(B59, VENTA_DIARIA!B:B, VENTA_DIARIA!N:N)+0,0)</f>
        <v>1</v>
      </c>
      <c r="H59" s="10" t="str">
        <f>_xlfn.XLOOKUP(B59, VENTA_DIARIA!B:B, VENTA_DIARIA!H:H)</f>
        <v>▬ OK</v>
      </c>
      <c r="I59" s="10" t="s">
        <v>142</v>
      </c>
      <c r="J59" s="10">
        <v>18</v>
      </c>
      <c r="K59" s="10">
        <v>17</v>
      </c>
      <c r="L59" s="13">
        <v>1</v>
      </c>
    </row>
    <row r="60" spans="1:14">
      <c r="A60" s="14" t="str">
        <f t="shared" si="0"/>
        <v>VIE</v>
      </c>
      <c r="B60" s="12">
        <v>45870</v>
      </c>
      <c r="C60" s="11">
        <v>0.36166666666666669</v>
      </c>
      <c r="D60" s="10">
        <f>+VLOOKUP(B60,VENTA_DIARIA!B:C,2,FALSE)</f>
        <v>0</v>
      </c>
      <c r="E60" s="10">
        <f>+VLOOKUP(B60,VENTA_DIARIA!B:D,3,FALSE)</f>
        <v>1</v>
      </c>
      <c r="F60" s="13">
        <f>_xlfn.XLOOKUP(B60, VENTA_DIARIA!B:B, VENTA_DIARIA!L:L)+0</f>
        <v>2</v>
      </c>
      <c r="G60" s="10">
        <f>IFERROR(_xlfn.XLOOKUP(B60, VENTA_DIARIA!B:B, VENTA_DIARIA!N:N)+0,0)</f>
        <v>1</v>
      </c>
      <c r="H60" s="10" t="str">
        <f>_xlfn.XLOOKUP(B60, VENTA_DIARIA!B:B, VENTA_DIARIA!H:H)</f>
        <v>▬ OK</v>
      </c>
      <c r="I60" s="10" t="s">
        <v>162</v>
      </c>
      <c r="J60" s="10">
        <v>4</v>
      </c>
      <c r="K60" s="10">
        <v>3</v>
      </c>
      <c r="L60" s="13">
        <v>1</v>
      </c>
      <c r="N60" s="9"/>
    </row>
    <row r="61" spans="1:14">
      <c r="A61" s="14" t="str">
        <f t="shared" si="0"/>
        <v>SÁB</v>
      </c>
      <c r="B61" s="12">
        <v>45871</v>
      </c>
      <c r="C61" s="11">
        <v>0.82435185185185189</v>
      </c>
      <c r="D61" s="10">
        <f>+VLOOKUP(B61,VENTA_DIARIA!B:C,2,FALSE)</f>
        <v>0</v>
      </c>
      <c r="E61" s="10">
        <f>+VLOOKUP(B61,VENTA_DIARIA!B:D,3,FALSE)</f>
        <v>1</v>
      </c>
      <c r="F61" s="13">
        <f>_xlfn.XLOOKUP(B61, VENTA_DIARIA!B:B, VENTA_DIARIA!L:L)+0</f>
        <v>2</v>
      </c>
      <c r="G61" s="10">
        <f>IFERROR(_xlfn.XLOOKUP(B61, VENTA_DIARIA!B:B, VENTA_DIARIA!N:N)+0,0)</f>
        <v>0</v>
      </c>
      <c r="H61" s="10" t="str">
        <f>_xlfn.XLOOKUP(B61, VENTA_DIARIA!B:B, VENTA_DIARIA!H:H)</f>
        <v>▲▲ TOP</v>
      </c>
      <c r="I61" s="10" t="s">
        <v>151</v>
      </c>
      <c r="J61" s="10">
        <v>7</v>
      </c>
      <c r="K61" s="10">
        <v>6</v>
      </c>
      <c r="L61" s="13">
        <v>1</v>
      </c>
    </row>
    <row r="62" spans="1:14">
      <c r="A62" s="14" t="str">
        <f t="shared" si="0"/>
        <v>SÁB</v>
      </c>
      <c r="B62" s="12">
        <v>45871</v>
      </c>
      <c r="C62" s="11">
        <v>0.82435185185185189</v>
      </c>
      <c r="D62" s="10">
        <f>+VLOOKUP(B62,VENTA_DIARIA!B:C,2,FALSE)</f>
        <v>0</v>
      </c>
      <c r="E62" s="10">
        <f>+VLOOKUP(B62,VENTA_DIARIA!B:D,3,FALSE)</f>
        <v>1</v>
      </c>
      <c r="F62" s="13">
        <f>_xlfn.XLOOKUP(B62, VENTA_DIARIA!B:B, VENTA_DIARIA!L:L)+0</f>
        <v>2</v>
      </c>
      <c r="G62" s="10">
        <f>IFERROR(_xlfn.XLOOKUP(B62, VENTA_DIARIA!B:B, VENTA_DIARIA!N:N)+0,0)</f>
        <v>0</v>
      </c>
      <c r="H62" s="10" t="str">
        <f>_xlfn.XLOOKUP(B62, VENTA_DIARIA!B:B, VENTA_DIARIA!H:H)</f>
        <v>▲▲ TOP</v>
      </c>
      <c r="I62" s="10" t="s">
        <v>150</v>
      </c>
      <c r="J62" s="10">
        <v>11</v>
      </c>
      <c r="K62" s="10">
        <v>10</v>
      </c>
      <c r="L62" s="13">
        <v>1</v>
      </c>
    </row>
    <row r="63" spans="1:14">
      <c r="A63" s="14" t="str">
        <f t="shared" si="0"/>
        <v>SÁB</v>
      </c>
      <c r="B63" s="12">
        <v>45871</v>
      </c>
      <c r="C63" s="11">
        <v>0.8034027777777778</v>
      </c>
      <c r="D63" s="10">
        <f>+VLOOKUP(B63,VENTA_DIARIA!B:C,2,FALSE)</f>
        <v>0</v>
      </c>
      <c r="E63" s="10">
        <f>+VLOOKUP(B63,VENTA_DIARIA!B:D,3,FALSE)</f>
        <v>1</v>
      </c>
      <c r="F63" s="13">
        <f>_xlfn.XLOOKUP(B63, VENTA_DIARIA!B:B, VENTA_DIARIA!L:L)+0</f>
        <v>2</v>
      </c>
      <c r="G63" s="10">
        <f>IFERROR(_xlfn.XLOOKUP(B63, VENTA_DIARIA!B:B, VENTA_DIARIA!N:N)+0,0)</f>
        <v>0</v>
      </c>
      <c r="H63" s="10" t="str">
        <f>_xlfn.XLOOKUP(B63, VENTA_DIARIA!B:B, VENTA_DIARIA!H:H)</f>
        <v>▲▲ TOP</v>
      </c>
      <c r="I63" s="10" t="s">
        <v>97</v>
      </c>
      <c r="J63" s="10">
        <v>5</v>
      </c>
      <c r="K63" s="10">
        <v>4</v>
      </c>
      <c r="L63" s="13">
        <v>1</v>
      </c>
    </row>
    <row r="64" spans="1:14">
      <c r="A64" s="14" t="str">
        <f t="shared" si="0"/>
        <v>SÁB</v>
      </c>
      <c r="B64" s="12">
        <v>45871</v>
      </c>
      <c r="C64" s="11">
        <v>0.8034027777777778</v>
      </c>
      <c r="D64" s="10">
        <f>+VLOOKUP(B64,VENTA_DIARIA!B:C,2,FALSE)</f>
        <v>0</v>
      </c>
      <c r="E64" s="10">
        <f>+VLOOKUP(B64,VENTA_DIARIA!B:D,3,FALSE)</f>
        <v>1</v>
      </c>
      <c r="F64" s="13">
        <f>_xlfn.XLOOKUP(B64, VENTA_DIARIA!B:B, VENTA_DIARIA!L:L)+0</f>
        <v>2</v>
      </c>
      <c r="G64" s="10">
        <f>IFERROR(_xlfn.XLOOKUP(B64, VENTA_DIARIA!B:B, VENTA_DIARIA!N:N)+0,0)</f>
        <v>0</v>
      </c>
      <c r="H64" s="10" t="str">
        <f>_xlfn.XLOOKUP(B64, VENTA_DIARIA!B:B, VENTA_DIARIA!H:H)</f>
        <v>▲▲ TOP</v>
      </c>
      <c r="I64" s="10" t="s">
        <v>132</v>
      </c>
      <c r="J64" s="10">
        <v>2</v>
      </c>
      <c r="K64" s="10">
        <v>1</v>
      </c>
      <c r="L64" s="13">
        <v>1</v>
      </c>
    </row>
    <row r="65" spans="1:12">
      <c r="A65" s="14" t="str">
        <f t="shared" si="0"/>
        <v>SÁB</v>
      </c>
      <c r="B65" s="12">
        <v>45871</v>
      </c>
      <c r="C65" s="11">
        <v>0.80038194444444444</v>
      </c>
      <c r="D65" s="10">
        <f>+VLOOKUP(B65,VENTA_DIARIA!B:C,2,FALSE)</f>
        <v>0</v>
      </c>
      <c r="E65" s="10">
        <f>+VLOOKUP(B65,VENTA_DIARIA!B:D,3,FALSE)</f>
        <v>1</v>
      </c>
      <c r="F65" s="13">
        <f>_xlfn.XLOOKUP(B65, VENTA_DIARIA!B:B, VENTA_DIARIA!L:L)+0</f>
        <v>2</v>
      </c>
      <c r="G65" s="10">
        <f>IFERROR(_xlfn.XLOOKUP(B65, VENTA_DIARIA!B:B, VENTA_DIARIA!N:N)+0,0)</f>
        <v>0</v>
      </c>
      <c r="H65" s="10" t="str">
        <f>_xlfn.XLOOKUP(B65, VENTA_DIARIA!B:B, VENTA_DIARIA!H:H)</f>
        <v>▲▲ TOP</v>
      </c>
      <c r="I65" s="10" t="s">
        <v>134</v>
      </c>
      <c r="J65" s="10">
        <v>2</v>
      </c>
      <c r="K65" s="10">
        <v>1</v>
      </c>
      <c r="L65" s="13">
        <v>1</v>
      </c>
    </row>
    <row r="66" spans="1:12">
      <c r="A66" s="14" t="str">
        <f t="shared" ref="A66:A129" si="1">+UPPER(TEXT(B66,"DDD"))</f>
        <v>SÁB</v>
      </c>
      <c r="B66" s="12">
        <v>45871</v>
      </c>
      <c r="C66" s="11">
        <v>0.80038194444444444</v>
      </c>
      <c r="D66" s="10">
        <f>+VLOOKUP(B66,VENTA_DIARIA!B:C,2,FALSE)</f>
        <v>0</v>
      </c>
      <c r="E66" s="10">
        <f>+VLOOKUP(B66,VENTA_DIARIA!B:D,3,FALSE)</f>
        <v>1</v>
      </c>
      <c r="F66" s="13">
        <f>_xlfn.XLOOKUP(B66, VENTA_DIARIA!B:B, VENTA_DIARIA!L:L)+0</f>
        <v>2</v>
      </c>
      <c r="G66" s="10">
        <f>IFERROR(_xlfn.XLOOKUP(B66, VENTA_DIARIA!B:B, VENTA_DIARIA!N:N)+0,0)</f>
        <v>0</v>
      </c>
      <c r="H66" s="10" t="str">
        <f>_xlfn.XLOOKUP(B66, VENTA_DIARIA!B:B, VENTA_DIARIA!H:H)</f>
        <v>▲▲ TOP</v>
      </c>
      <c r="I66" s="10" t="s">
        <v>146</v>
      </c>
      <c r="J66" s="10">
        <v>7</v>
      </c>
      <c r="K66" s="10">
        <v>6</v>
      </c>
      <c r="L66" s="13">
        <v>1</v>
      </c>
    </row>
    <row r="67" spans="1:12">
      <c r="A67" s="14" t="str">
        <f t="shared" si="1"/>
        <v>SÁB</v>
      </c>
      <c r="B67" s="12">
        <v>45871</v>
      </c>
      <c r="C67" s="11">
        <v>0.80038194444444444</v>
      </c>
      <c r="D67" s="10">
        <f>+VLOOKUP(B67,VENTA_DIARIA!B:C,2,FALSE)</f>
        <v>0</v>
      </c>
      <c r="E67" s="10">
        <f>+VLOOKUP(B67,VENTA_DIARIA!B:D,3,FALSE)</f>
        <v>1</v>
      </c>
      <c r="F67" s="13">
        <f>_xlfn.XLOOKUP(B67, VENTA_DIARIA!B:B, VENTA_DIARIA!L:L)+0</f>
        <v>2</v>
      </c>
      <c r="G67" s="10">
        <f>IFERROR(_xlfn.XLOOKUP(B67, VENTA_DIARIA!B:B, VENTA_DIARIA!N:N)+0,0)</f>
        <v>0</v>
      </c>
      <c r="H67" s="10" t="str">
        <f>_xlfn.XLOOKUP(B67, VENTA_DIARIA!B:B, VENTA_DIARIA!H:H)</f>
        <v>▲▲ TOP</v>
      </c>
      <c r="I67" s="10" t="s">
        <v>160</v>
      </c>
      <c r="J67" s="10">
        <v>2</v>
      </c>
      <c r="K67" s="10">
        <v>1</v>
      </c>
      <c r="L67" s="13">
        <v>1</v>
      </c>
    </row>
    <row r="68" spans="1:12">
      <c r="A68" s="14" t="str">
        <f t="shared" si="1"/>
        <v>SÁB</v>
      </c>
      <c r="B68" s="12">
        <v>45871</v>
      </c>
      <c r="C68" s="11">
        <v>0.79918981481481477</v>
      </c>
      <c r="D68" s="10">
        <f>+VLOOKUP(B68,VENTA_DIARIA!B:C,2,FALSE)</f>
        <v>0</v>
      </c>
      <c r="E68" s="10">
        <f>+VLOOKUP(B68,VENTA_DIARIA!B:D,3,FALSE)</f>
        <v>1</v>
      </c>
      <c r="F68" s="13">
        <f>_xlfn.XLOOKUP(B68, VENTA_DIARIA!B:B, VENTA_DIARIA!L:L)+0</f>
        <v>2</v>
      </c>
      <c r="G68" s="10">
        <f>IFERROR(_xlfn.XLOOKUP(B68, VENTA_DIARIA!B:B, VENTA_DIARIA!N:N)+0,0)</f>
        <v>0</v>
      </c>
      <c r="H68" s="10" t="str">
        <f>_xlfn.XLOOKUP(B68, VENTA_DIARIA!B:B, VENTA_DIARIA!H:H)</f>
        <v>▲▲ TOP</v>
      </c>
      <c r="I68" s="10" t="s">
        <v>99</v>
      </c>
      <c r="J68" s="10">
        <v>1</v>
      </c>
      <c r="K68" s="10">
        <v>0</v>
      </c>
      <c r="L68" s="13">
        <v>1</v>
      </c>
    </row>
    <row r="69" spans="1:12">
      <c r="A69" s="14" t="str">
        <f t="shared" si="1"/>
        <v>SÁB</v>
      </c>
      <c r="B69" s="12">
        <v>45871</v>
      </c>
      <c r="C69" s="11">
        <v>0.79918981481481477</v>
      </c>
      <c r="D69" s="10">
        <f>+VLOOKUP(B69,VENTA_DIARIA!B:C,2,FALSE)</f>
        <v>0</v>
      </c>
      <c r="E69" s="10">
        <f>+VLOOKUP(B69,VENTA_DIARIA!B:D,3,FALSE)</f>
        <v>1</v>
      </c>
      <c r="F69" s="13">
        <f>_xlfn.XLOOKUP(B69, VENTA_DIARIA!B:B, VENTA_DIARIA!L:L)+0</f>
        <v>2</v>
      </c>
      <c r="G69" s="10">
        <f>IFERROR(_xlfn.XLOOKUP(B69, VENTA_DIARIA!B:B, VENTA_DIARIA!N:N)+0,0)</f>
        <v>0</v>
      </c>
      <c r="H69" s="10" t="str">
        <f>_xlfn.XLOOKUP(B69, VENTA_DIARIA!B:B, VENTA_DIARIA!H:H)</f>
        <v>▲▲ TOP</v>
      </c>
      <c r="I69" s="10" t="s">
        <v>175</v>
      </c>
      <c r="J69" s="10">
        <v>2</v>
      </c>
      <c r="K69" s="10">
        <v>1</v>
      </c>
      <c r="L69" s="13">
        <v>1</v>
      </c>
    </row>
    <row r="70" spans="1:12">
      <c r="A70" s="14" t="str">
        <f t="shared" si="1"/>
        <v>SÁB</v>
      </c>
      <c r="B70" s="12">
        <v>45871</v>
      </c>
      <c r="C70" s="11">
        <v>0.79767361111111112</v>
      </c>
      <c r="D70" s="10">
        <f>+VLOOKUP(B70,VENTA_DIARIA!B:C,2,FALSE)</f>
        <v>0</v>
      </c>
      <c r="E70" s="10">
        <f>+VLOOKUP(B70,VENTA_DIARIA!B:D,3,FALSE)</f>
        <v>1</v>
      </c>
      <c r="F70" s="13">
        <f>_xlfn.XLOOKUP(B70, VENTA_DIARIA!B:B, VENTA_DIARIA!L:L)+0</f>
        <v>2</v>
      </c>
      <c r="G70" s="10">
        <f>IFERROR(_xlfn.XLOOKUP(B70, VENTA_DIARIA!B:B, VENTA_DIARIA!N:N)+0,0)</f>
        <v>0</v>
      </c>
      <c r="H70" s="10" t="str">
        <f>_xlfn.XLOOKUP(B70, VENTA_DIARIA!B:B, VENTA_DIARIA!H:H)</f>
        <v>▲▲ TOP</v>
      </c>
      <c r="I70" s="10" t="s">
        <v>102</v>
      </c>
      <c r="J70" s="10">
        <v>2</v>
      </c>
      <c r="K70" s="10">
        <v>1</v>
      </c>
      <c r="L70" s="13">
        <v>1</v>
      </c>
    </row>
    <row r="71" spans="1:12">
      <c r="A71" s="14" t="str">
        <f t="shared" si="1"/>
        <v>SÁB</v>
      </c>
      <c r="B71" s="12">
        <v>45871</v>
      </c>
      <c r="C71" s="11">
        <v>0.79688657407407404</v>
      </c>
      <c r="D71" s="10">
        <f>+VLOOKUP(B71,VENTA_DIARIA!B:C,2,FALSE)</f>
        <v>0</v>
      </c>
      <c r="E71" s="10">
        <f>+VLOOKUP(B71,VENTA_DIARIA!B:D,3,FALSE)</f>
        <v>1</v>
      </c>
      <c r="F71" s="13">
        <f>_xlfn.XLOOKUP(B71, VENTA_DIARIA!B:B, VENTA_DIARIA!L:L)+0</f>
        <v>2</v>
      </c>
      <c r="G71" s="10">
        <f>IFERROR(_xlfn.XLOOKUP(B71, VENTA_DIARIA!B:B, VENTA_DIARIA!N:N)+0,0)</f>
        <v>0</v>
      </c>
      <c r="H71" s="10" t="str">
        <f>_xlfn.XLOOKUP(B71, VENTA_DIARIA!B:B, VENTA_DIARIA!H:H)</f>
        <v>▲▲ TOP</v>
      </c>
      <c r="I71" s="10" t="s">
        <v>98</v>
      </c>
      <c r="J71" s="10">
        <v>6</v>
      </c>
      <c r="K71" s="10">
        <v>5</v>
      </c>
      <c r="L71" s="13">
        <v>1</v>
      </c>
    </row>
    <row r="72" spans="1:12">
      <c r="A72" s="14" t="str">
        <f t="shared" si="1"/>
        <v>SÁB</v>
      </c>
      <c r="B72" s="12">
        <v>45871</v>
      </c>
      <c r="C72" s="11">
        <v>0.79370370370370369</v>
      </c>
      <c r="D72" s="10">
        <f>+VLOOKUP(B72,VENTA_DIARIA!B:C,2,FALSE)</f>
        <v>0</v>
      </c>
      <c r="E72" s="10">
        <f>+VLOOKUP(B72,VENTA_DIARIA!B:D,3,FALSE)</f>
        <v>1</v>
      </c>
      <c r="F72" s="13">
        <f>_xlfn.XLOOKUP(B72, VENTA_DIARIA!B:B, VENTA_DIARIA!L:L)+0</f>
        <v>2</v>
      </c>
      <c r="G72" s="10">
        <f>IFERROR(_xlfn.XLOOKUP(B72, VENTA_DIARIA!B:B, VENTA_DIARIA!N:N)+0,0)</f>
        <v>0</v>
      </c>
      <c r="H72" s="10" t="str">
        <f>_xlfn.XLOOKUP(B72, VENTA_DIARIA!B:B, VENTA_DIARIA!H:H)</f>
        <v>▲▲ TOP</v>
      </c>
      <c r="I72" s="10" t="s">
        <v>135</v>
      </c>
      <c r="J72" s="10">
        <v>2</v>
      </c>
      <c r="K72" s="10">
        <v>1</v>
      </c>
      <c r="L72" s="13">
        <v>1</v>
      </c>
    </row>
    <row r="73" spans="1:12">
      <c r="A73" s="14" t="str">
        <f t="shared" si="1"/>
        <v>SÁB</v>
      </c>
      <c r="B73" s="12">
        <v>45871</v>
      </c>
      <c r="C73" s="11">
        <v>0.79180555555555554</v>
      </c>
      <c r="D73" s="10">
        <f>+VLOOKUP(B73,VENTA_DIARIA!B:C,2,FALSE)</f>
        <v>0</v>
      </c>
      <c r="E73" s="10">
        <f>+VLOOKUP(B73,VENTA_DIARIA!B:D,3,FALSE)</f>
        <v>1</v>
      </c>
      <c r="F73" s="13">
        <f>_xlfn.XLOOKUP(B73, VENTA_DIARIA!B:B, VENTA_DIARIA!L:L)+0</f>
        <v>2</v>
      </c>
      <c r="G73" s="10">
        <f>IFERROR(_xlfn.XLOOKUP(B73, VENTA_DIARIA!B:B, VENTA_DIARIA!N:N)+0,0)</f>
        <v>0</v>
      </c>
      <c r="H73" s="10" t="str">
        <f>_xlfn.XLOOKUP(B73, VENTA_DIARIA!B:B, VENTA_DIARIA!H:H)</f>
        <v>▲▲ TOP</v>
      </c>
      <c r="I73" s="10" t="s">
        <v>134</v>
      </c>
      <c r="J73" s="10">
        <v>5</v>
      </c>
      <c r="K73" s="10">
        <v>2</v>
      </c>
      <c r="L73" s="13">
        <v>3</v>
      </c>
    </row>
    <row r="74" spans="1:12">
      <c r="A74" s="14" t="str">
        <f t="shared" si="1"/>
        <v>SÁB</v>
      </c>
      <c r="B74" s="12">
        <v>45871</v>
      </c>
      <c r="C74" s="11">
        <v>0.79180555555555554</v>
      </c>
      <c r="D74" s="10">
        <f>+VLOOKUP(B74,VENTA_DIARIA!B:C,2,FALSE)</f>
        <v>0</v>
      </c>
      <c r="E74" s="10">
        <f>+VLOOKUP(B74,VENTA_DIARIA!B:D,3,FALSE)</f>
        <v>1</v>
      </c>
      <c r="F74" s="13">
        <f>_xlfn.XLOOKUP(B74, VENTA_DIARIA!B:B, VENTA_DIARIA!L:L)+0</f>
        <v>2</v>
      </c>
      <c r="G74" s="10">
        <f>IFERROR(_xlfn.XLOOKUP(B74, VENTA_DIARIA!B:B, VENTA_DIARIA!N:N)+0,0)</f>
        <v>0</v>
      </c>
      <c r="H74" s="10" t="str">
        <f>_xlfn.XLOOKUP(B74, VENTA_DIARIA!B:B, VENTA_DIARIA!H:H)</f>
        <v>▲▲ TOP</v>
      </c>
      <c r="I74" s="10" t="s">
        <v>170</v>
      </c>
      <c r="J74" s="10">
        <v>2</v>
      </c>
      <c r="K74" s="10">
        <v>0</v>
      </c>
      <c r="L74" s="13">
        <v>2</v>
      </c>
    </row>
    <row r="75" spans="1:12">
      <c r="A75" s="14" t="str">
        <f t="shared" si="1"/>
        <v>SÁB</v>
      </c>
      <c r="B75" s="12">
        <v>45871</v>
      </c>
      <c r="C75" s="11">
        <v>0.788599537037037</v>
      </c>
      <c r="D75" s="10">
        <f>+VLOOKUP(B75,VENTA_DIARIA!B:C,2,FALSE)</f>
        <v>0</v>
      </c>
      <c r="E75" s="10">
        <f>+VLOOKUP(B75,VENTA_DIARIA!B:D,3,FALSE)</f>
        <v>1</v>
      </c>
      <c r="F75" s="13">
        <f>_xlfn.XLOOKUP(B75, VENTA_DIARIA!B:B, VENTA_DIARIA!L:L)+0</f>
        <v>2</v>
      </c>
      <c r="G75" s="10">
        <f>IFERROR(_xlfn.XLOOKUP(B75, VENTA_DIARIA!B:B, VENTA_DIARIA!N:N)+0,0)</f>
        <v>0</v>
      </c>
      <c r="H75" s="10" t="str">
        <f>_xlfn.XLOOKUP(B75, VENTA_DIARIA!B:B, VENTA_DIARIA!H:H)</f>
        <v>▲▲ TOP</v>
      </c>
      <c r="I75" s="10" t="s">
        <v>134</v>
      </c>
      <c r="J75" s="10">
        <v>7</v>
      </c>
      <c r="K75" s="10">
        <v>5</v>
      </c>
      <c r="L75" s="13">
        <v>2</v>
      </c>
    </row>
    <row r="76" spans="1:12">
      <c r="A76" s="14" t="str">
        <f t="shared" si="1"/>
        <v>SÁB</v>
      </c>
      <c r="B76" s="12">
        <v>45871</v>
      </c>
      <c r="C76" s="11">
        <v>0.78695601851851849</v>
      </c>
      <c r="D76" s="10">
        <f>+VLOOKUP(B76,VENTA_DIARIA!B:C,2,FALSE)</f>
        <v>0</v>
      </c>
      <c r="E76" s="10">
        <f>+VLOOKUP(B76,VENTA_DIARIA!B:D,3,FALSE)</f>
        <v>1</v>
      </c>
      <c r="F76" s="13">
        <f>_xlfn.XLOOKUP(B76, VENTA_DIARIA!B:B, VENTA_DIARIA!L:L)+0</f>
        <v>2</v>
      </c>
      <c r="G76" s="10">
        <f>IFERROR(_xlfn.XLOOKUP(B76, VENTA_DIARIA!B:B, VENTA_DIARIA!N:N)+0,0)</f>
        <v>0</v>
      </c>
      <c r="H76" s="10" t="str">
        <f>_xlfn.XLOOKUP(B76, VENTA_DIARIA!B:B, VENTA_DIARIA!H:H)</f>
        <v>▲▲ TOP</v>
      </c>
      <c r="I76" s="10" t="s">
        <v>175</v>
      </c>
      <c r="J76" s="10">
        <v>3</v>
      </c>
      <c r="K76" s="10">
        <v>2</v>
      </c>
      <c r="L76" s="13">
        <v>1</v>
      </c>
    </row>
    <row r="77" spans="1:12">
      <c r="A77" s="14" t="str">
        <f t="shared" si="1"/>
        <v>SÁB</v>
      </c>
      <c r="B77" s="12">
        <v>45871</v>
      </c>
      <c r="C77" s="11">
        <v>0.78353009259259254</v>
      </c>
      <c r="D77" s="10">
        <f>+VLOOKUP(B77,VENTA_DIARIA!B:C,2,FALSE)</f>
        <v>0</v>
      </c>
      <c r="E77" s="10">
        <f>+VLOOKUP(B77,VENTA_DIARIA!B:D,3,FALSE)</f>
        <v>1</v>
      </c>
      <c r="F77" s="13">
        <f>_xlfn.XLOOKUP(B77, VENTA_DIARIA!B:B, VENTA_DIARIA!L:L)+0</f>
        <v>2</v>
      </c>
      <c r="G77" s="10">
        <f>IFERROR(_xlfn.XLOOKUP(B77, VENTA_DIARIA!B:B, VENTA_DIARIA!N:N)+0,0)</f>
        <v>0</v>
      </c>
      <c r="H77" s="10" t="str">
        <f>_xlfn.XLOOKUP(B77, VENTA_DIARIA!B:B, VENTA_DIARIA!H:H)</f>
        <v>▲▲ TOP</v>
      </c>
      <c r="I77" s="10" t="s">
        <v>108</v>
      </c>
      <c r="J77" s="10">
        <v>1</v>
      </c>
      <c r="K77" s="10">
        <v>0</v>
      </c>
      <c r="L77" s="13">
        <v>1</v>
      </c>
    </row>
    <row r="78" spans="1:12">
      <c r="A78" s="14" t="str">
        <f t="shared" si="1"/>
        <v>SÁB</v>
      </c>
      <c r="B78" s="12">
        <v>45871</v>
      </c>
      <c r="C78" s="11">
        <v>0.78353009259259254</v>
      </c>
      <c r="D78" s="10">
        <f>+VLOOKUP(B78,VENTA_DIARIA!B:C,2,FALSE)</f>
        <v>0</v>
      </c>
      <c r="E78" s="10">
        <f>+VLOOKUP(B78,VENTA_DIARIA!B:D,3,FALSE)</f>
        <v>1</v>
      </c>
      <c r="F78" s="13">
        <f>_xlfn.XLOOKUP(B78, VENTA_DIARIA!B:B, VENTA_DIARIA!L:L)+0</f>
        <v>2</v>
      </c>
      <c r="G78" s="10">
        <f>IFERROR(_xlfn.XLOOKUP(B78, VENTA_DIARIA!B:B, VENTA_DIARIA!N:N)+0,0)</f>
        <v>0</v>
      </c>
      <c r="H78" s="10" t="str">
        <f>_xlfn.XLOOKUP(B78, VENTA_DIARIA!B:B, VENTA_DIARIA!H:H)</f>
        <v>▲▲ TOP</v>
      </c>
      <c r="I78" s="10" t="s">
        <v>102</v>
      </c>
      <c r="J78" s="10">
        <v>3</v>
      </c>
      <c r="K78" s="10">
        <v>2</v>
      </c>
      <c r="L78" s="13">
        <v>1</v>
      </c>
    </row>
    <row r="79" spans="1:12">
      <c r="A79" s="14" t="str">
        <f t="shared" si="1"/>
        <v>SÁB</v>
      </c>
      <c r="B79" s="12">
        <v>45871</v>
      </c>
      <c r="C79" s="11">
        <v>0.77924768518518517</v>
      </c>
      <c r="D79" s="10">
        <f>+VLOOKUP(B79,VENTA_DIARIA!B:C,2,FALSE)</f>
        <v>0</v>
      </c>
      <c r="E79" s="10">
        <f>+VLOOKUP(B79,VENTA_DIARIA!B:D,3,FALSE)</f>
        <v>1</v>
      </c>
      <c r="F79" s="13">
        <f>_xlfn.XLOOKUP(B79, VENTA_DIARIA!B:B, VENTA_DIARIA!L:L)+0</f>
        <v>2</v>
      </c>
      <c r="G79" s="10">
        <f>IFERROR(_xlfn.XLOOKUP(B79, VENTA_DIARIA!B:B, VENTA_DIARIA!N:N)+0,0)</f>
        <v>0</v>
      </c>
      <c r="H79" s="10" t="str">
        <f>_xlfn.XLOOKUP(B79, VENTA_DIARIA!B:B, VENTA_DIARIA!H:H)</f>
        <v>▲▲ TOP</v>
      </c>
      <c r="I79" s="10" t="s">
        <v>142</v>
      </c>
      <c r="J79" s="10">
        <v>26</v>
      </c>
      <c r="K79" s="10">
        <v>25</v>
      </c>
      <c r="L79" s="13">
        <v>1</v>
      </c>
    </row>
    <row r="80" spans="1:12">
      <c r="A80" s="14" t="str">
        <f t="shared" si="1"/>
        <v>SÁB</v>
      </c>
      <c r="B80" s="12">
        <v>45871</v>
      </c>
      <c r="C80" s="11">
        <v>0.77579861111111115</v>
      </c>
      <c r="D80" s="10">
        <f>+VLOOKUP(B80,VENTA_DIARIA!B:C,2,FALSE)</f>
        <v>0</v>
      </c>
      <c r="E80" s="10">
        <f>+VLOOKUP(B80,VENTA_DIARIA!B:D,3,FALSE)</f>
        <v>1</v>
      </c>
      <c r="F80" s="13">
        <f>_xlfn.XLOOKUP(B80, VENTA_DIARIA!B:B, VENTA_DIARIA!L:L)+0</f>
        <v>2</v>
      </c>
      <c r="G80" s="10">
        <f>IFERROR(_xlfn.XLOOKUP(B80, VENTA_DIARIA!B:B, VENTA_DIARIA!N:N)+0,0)</f>
        <v>0</v>
      </c>
      <c r="H80" s="10" t="str">
        <f>_xlfn.XLOOKUP(B80, VENTA_DIARIA!B:B, VENTA_DIARIA!H:H)</f>
        <v>▲▲ TOP</v>
      </c>
      <c r="I80" s="10" t="s">
        <v>150</v>
      </c>
      <c r="J80" s="10">
        <v>12</v>
      </c>
      <c r="K80" s="10">
        <v>11</v>
      </c>
      <c r="L80" s="13">
        <v>1</v>
      </c>
    </row>
    <row r="81" spans="1:14">
      <c r="A81" s="14" t="str">
        <f t="shared" si="1"/>
        <v>SÁB</v>
      </c>
      <c r="B81" s="12">
        <v>45871</v>
      </c>
      <c r="C81" s="11">
        <v>0.77483796296296292</v>
      </c>
      <c r="D81" s="10">
        <f>+VLOOKUP(B81,VENTA_DIARIA!B:C,2,FALSE)</f>
        <v>0</v>
      </c>
      <c r="E81" s="10">
        <f>+VLOOKUP(B81,VENTA_DIARIA!B:D,3,FALSE)</f>
        <v>1</v>
      </c>
      <c r="F81" s="13">
        <f>_xlfn.XLOOKUP(B81, VENTA_DIARIA!B:B, VENTA_DIARIA!L:L)+0</f>
        <v>2</v>
      </c>
      <c r="G81" s="10">
        <f>IFERROR(_xlfn.XLOOKUP(B81, VENTA_DIARIA!B:B, VENTA_DIARIA!N:N)+0,0)</f>
        <v>0</v>
      </c>
      <c r="H81" s="10" t="str">
        <f>_xlfn.XLOOKUP(B81, VENTA_DIARIA!B:B, VENTA_DIARIA!H:H)</f>
        <v>▲▲ TOP</v>
      </c>
      <c r="I81" s="10" t="s">
        <v>102</v>
      </c>
      <c r="J81" s="10">
        <v>4</v>
      </c>
      <c r="K81" s="10">
        <v>3</v>
      </c>
      <c r="L81" s="13">
        <v>1</v>
      </c>
    </row>
    <row r="82" spans="1:14">
      <c r="A82" s="14" t="str">
        <f t="shared" si="1"/>
        <v>SÁB</v>
      </c>
      <c r="B82" s="12">
        <v>45871</v>
      </c>
      <c r="C82" s="11">
        <v>0.77385416666666662</v>
      </c>
      <c r="D82" s="10">
        <f>+VLOOKUP(B82,VENTA_DIARIA!B:C,2,FALSE)</f>
        <v>0</v>
      </c>
      <c r="E82" s="10">
        <f>+VLOOKUP(B82,VENTA_DIARIA!B:D,3,FALSE)</f>
        <v>1</v>
      </c>
      <c r="F82" s="13">
        <f>_xlfn.XLOOKUP(B82, VENTA_DIARIA!B:B, VENTA_DIARIA!L:L)+0</f>
        <v>2</v>
      </c>
      <c r="G82" s="10">
        <f>IFERROR(_xlfn.XLOOKUP(B82, VENTA_DIARIA!B:B, VENTA_DIARIA!N:N)+0,0)</f>
        <v>0</v>
      </c>
      <c r="H82" s="10" t="str">
        <f>_xlfn.XLOOKUP(B82, VENTA_DIARIA!B:B, VENTA_DIARIA!H:H)</f>
        <v>▲▲ TOP</v>
      </c>
      <c r="I82" s="10" t="s">
        <v>102</v>
      </c>
      <c r="J82" s="10">
        <v>5</v>
      </c>
      <c r="K82" s="10">
        <v>4</v>
      </c>
      <c r="L82" s="13">
        <v>1</v>
      </c>
    </row>
    <row r="83" spans="1:14">
      <c r="A83" s="14" t="str">
        <f t="shared" si="1"/>
        <v>SÁB</v>
      </c>
      <c r="B83" s="12">
        <v>45871</v>
      </c>
      <c r="C83" s="11">
        <v>0.77262731481481484</v>
      </c>
      <c r="D83" s="10">
        <f>+VLOOKUP(B83,VENTA_DIARIA!B:C,2,FALSE)</f>
        <v>0</v>
      </c>
      <c r="E83" s="10">
        <f>+VLOOKUP(B83,VENTA_DIARIA!B:D,3,FALSE)</f>
        <v>1</v>
      </c>
      <c r="F83" s="13">
        <f>_xlfn.XLOOKUP(B83, VENTA_DIARIA!B:B, VENTA_DIARIA!L:L)+0</f>
        <v>2</v>
      </c>
      <c r="G83" s="10">
        <f>IFERROR(_xlfn.XLOOKUP(B83, VENTA_DIARIA!B:B, VENTA_DIARIA!N:N)+0,0)</f>
        <v>0</v>
      </c>
      <c r="H83" s="10" t="str">
        <f>_xlfn.XLOOKUP(B83, VENTA_DIARIA!B:B, VENTA_DIARIA!H:H)</f>
        <v>▲▲ TOP</v>
      </c>
      <c r="I83" s="10" t="s">
        <v>134</v>
      </c>
      <c r="J83" s="10">
        <v>8</v>
      </c>
      <c r="K83" s="10">
        <v>7</v>
      </c>
      <c r="L83" s="13">
        <v>1</v>
      </c>
    </row>
    <row r="84" spans="1:14">
      <c r="A84" s="14" t="str">
        <f t="shared" si="1"/>
        <v>SÁB</v>
      </c>
      <c r="B84" s="12">
        <v>45871</v>
      </c>
      <c r="C84" s="11">
        <v>0.77262731481481484</v>
      </c>
      <c r="D84" s="10">
        <f>+VLOOKUP(B84,VENTA_DIARIA!B:C,2,FALSE)</f>
        <v>0</v>
      </c>
      <c r="E84" s="10">
        <f>+VLOOKUP(B84,VENTA_DIARIA!B:D,3,FALSE)</f>
        <v>1</v>
      </c>
      <c r="F84" s="13">
        <f>_xlfn.XLOOKUP(B84, VENTA_DIARIA!B:B, VENTA_DIARIA!L:L)+0</f>
        <v>2</v>
      </c>
      <c r="G84" s="10">
        <f>IFERROR(_xlfn.XLOOKUP(B84, VENTA_DIARIA!B:B, VENTA_DIARIA!N:N)+0,0)</f>
        <v>0</v>
      </c>
      <c r="H84" s="10" t="str">
        <f>_xlfn.XLOOKUP(B84, VENTA_DIARIA!B:B, VENTA_DIARIA!H:H)</f>
        <v>▲▲ TOP</v>
      </c>
      <c r="I84" s="10" t="s">
        <v>159</v>
      </c>
      <c r="J84" s="10">
        <v>1</v>
      </c>
      <c r="K84" s="10">
        <v>0</v>
      </c>
      <c r="L84" s="13">
        <v>1</v>
      </c>
    </row>
    <row r="85" spans="1:14">
      <c r="A85" s="14" t="str">
        <f t="shared" si="1"/>
        <v>SÁB</v>
      </c>
      <c r="B85" s="12">
        <v>45871</v>
      </c>
      <c r="C85" s="11">
        <v>0.77262731481481484</v>
      </c>
      <c r="D85" s="10">
        <f>+VLOOKUP(B85,VENTA_DIARIA!B:C,2,FALSE)</f>
        <v>0</v>
      </c>
      <c r="E85" s="10">
        <f>+VLOOKUP(B85,VENTA_DIARIA!B:D,3,FALSE)</f>
        <v>1</v>
      </c>
      <c r="F85" s="13">
        <f>_xlfn.XLOOKUP(B85, VENTA_DIARIA!B:B, VENTA_DIARIA!L:L)+0</f>
        <v>2</v>
      </c>
      <c r="G85" s="10">
        <f>IFERROR(_xlfn.XLOOKUP(B85, VENTA_DIARIA!B:B, VENTA_DIARIA!N:N)+0,0)</f>
        <v>0</v>
      </c>
      <c r="H85" s="10" t="str">
        <f>_xlfn.XLOOKUP(B85, VENTA_DIARIA!B:B, VENTA_DIARIA!H:H)</f>
        <v>▲▲ TOP</v>
      </c>
      <c r="I85" s="10" t="s">
        <v>135</v>
      </c>
      <c r="J85" s="10">
        <v>3</v>
      </c>
      <c r="K85" s="10">
        <v>2</v>
      </c>
      <c r="L85" s="13">
        <v>1</v>
      </c>
    </row>
    <row r="86" spans="1:14">
      <c r="A86" s="14" t="str">
        <f t="shared" si="1"/>
        <v>SÁB</v>
      </c>
      <c r="B86" s="12">
        <v>45871</v>
      </c>
      <c r="C86" s="11">
        <v>0.77262731481481484</v>
      </c>
      <c r="D86" s="10">
        <f>+VLOOKUP(B86,VENTA_DIARIA!B:C,2,FALSE)</f>
        <v>0</v>
      </c>
      <c r="E86" s="10">
        <f>+VLOOKUP(B86,VENTA_DIARIA!B:D,3,FALSE)</f>
        <v>1</v>
      </c>
      <c r="F86" s="13">
        <f>_xlfn.XLOOKUP(B86, VENTA_DIARIA!B:B, VENTA_DIARIA!L:L)+0</f>
        <v>2</v>
      </c>
      <c r="G86" s="10">
        <f>IFERROR(_xlfn.XLOOKUP(B86, VENTA_DIARIA!B:B, VENTA_DIARIA!N:N)+0,0)</f>
        <v>0</v>
      </c>
      <c r="H86" s="10" t="str">
        <f>_xlfn.XLOOKUP(B86, VENTA_DIARIA!B:B, VENTA_DIARIA!H:H)</f>
        <v>▲▲ TOP</v>
      </c>
      <c r="I86" s="10" t="s">
        <v>136</v>
      </c>
      <c r="J86" s="10">
        <v>14</v>
      </c>
      <c r="K86" s="10">
        <v>13</v>
      </c>
      <c r="L86" s="13">
        <v>1</v>
      </c>
    </row>
    <row r="87" spans="1:14">
      <c r="A87" s="14" t="str">
        <f t="shared" si="1"/>
        <v>SÁB</v>
      </c>
      <c r="B87" s="12">
        <v>45871</v>
      </c>
      <c r="C87" s="11">
        <v>0.77164351851851853</v>
      </c>
      <c r="D87" s="10">
        <f>+VLOOKUP(B87,VENTA_DIARIA!B:C,2,FALSE)</f>
        <v>0</v>
      </c>
      <c r="E87" s="10">
        <f>+VLOOKUP(B87,VENTA_DIARIA!B:D,3,FALSE)</f>
        <v>1</v>
      </c>
      <c r="F87" s="13">
        <f>_xlfn.XLOOKUP(B87, VENTA_DIARIA!B:B, VENTA_DIARIA!L:L)+0</f>
        <v>2</v>
      </c>
      <c r="G87" s="10">
        <f>IFERROR(_xlfn.XLOOKUP(B87, VENTA_DIARIA!B:B, VENTA_DIARIA!N:N)+0,0)</f>
        <v>0</v>
      </c>
      <c r="H87" s="10" t="str">
        <f>_xlfn.XLOOKUP(B87, VENTA_DIARIA!B:B, VENTA_DIARIA!H:H)</f>
        <v>▲▲ TOP</v>
      </c>
      <c r="I87" s="10" t="s">
        <v>168</v>
      </c>
      <c r="J87" s="10">
        <v>3</v>
      </c>
      <c r="K87" s="10">
        <v>2</v>
      </c>
      <c r="L87" s="13">
        <v>1</v>
      </c>
    </row>
    <row r="88" spans="1:14">
      <c r="A88" s="14" t="str">
        <f t="shared" si="1"/>
        <v>SÁB</v>
      </c>
      <c r="B88" s="12">
        <v>45871</v>
      </c>
      <c r="C88" s="11">
        <v>0.77164351851851853</v>
      </c>
      <c r="D88" s="10">
        <f>+VLOOKUP(B88,VENTA_DIARIA!B:C,2,FALSE)</f>
        <v>0</v>
      </c>
      <c r="E88" s="10">
        <f>+VLOOKUP(B88,VENTA_DIARIA!B:D,3,FALSE)</f>
        <v>1</v>
      </c>
      <c r="F88" s="13">
        <f>_xlfn.XLOOKUP(B88, VENTA_DIARIA!B:B, VENTA_DIARIA!L:L)+0</f>
        <v>2</v>
      </c>
      <c r="G88" s="10">
        <f>IFERROR(_xlfn.XLOOKUP(B88, VENTA_DIARIA!B:B, VENTA_DIARIA!N:N)+0,0)</f>
        <v>0</v>
      </c>
      <c r="H88" s="10" t="str">
        <f>_xlfn.XLOOKUP(B88, VENTA_DIARIA!B:B, VENTA_DIARIA!H:H)</f>
        <v>▲▲ TOP</v>
      </c>
      <c r="I88" s="10" t="s">
        <v>136</v>
      </c>
      <c r="J88" s="10">
        <v>15</v>
      </c>
      <c r="K88" s="10">
        <v>14</v>
      </c>
      <c r="L88" s="13">
        <v>1</v>
      </c>
      <c r="N88" s="9"/>
    </row>
    <row r="89" spans="1:14">
      <c r="A89" s="14" t="str">
        <f t="shared" si="1"/>
        <v>SÁB</v>
      </c>
      <c r="B89" s="12">
        <v>45871</v>
      </c>
      <c r="C89" s="11">
        <v>0.77050925925925928</v>
      </c>
      <c r="D89" s="10">
        <f>+VLOOKUP(B89,VENTA_DIARIA!B:C,2,FALSE)</f>
        <v>0</v>
      </c>
      <c r="E89" s="10">
        <f>+VLOOKUP(B89,VENTA_DIARIA!B:D,3,FALSE)</f>
        <v>1</v>
      </c>
      <c r="F89" s="13">
        <f>_xlfn.XLOOKUP(B89, VENTA_DIARIA!B:B, VENTA_DIARIA!L:L)+0</f>
        <v>2</v>
      </c>
      <c r="G89" s="10">
        <f>IFERROR(_xlfn.XLOOKUP(B89, VENTA_DIARIA!B:B, VENTA_DIARIA!N:N)+0,0)</f>
        <v>0</v>
      </c>
      <c r="H89" s="10" t="str">
        <f>_xlfn.XLOOKUP(B89, VENTA_DIARIA!B:B, VENTA_DIARIA!H:H)</f>
        <v>▲▲ TOP</v>
      </c>
      <c r="I89" s="10" t="s">
        <v>159</v>
      </c>
      <c r="J89" s="10">
        <v>2</v>
      </c>
      <c r="K89" s="10">
        <v>1</v>
      </c>
      <c r="L89" s="13">
        <v>1</v>
      </c>
    </row>
    <row r="90" spans="1:14">
      <c r="A90" s="14" t="str">
        <f t="shared" si="1"/>
        <v>SÁB</v>
      </c>
      <c r="B90" s="12">
        <v>45871</v>
      </c>
      <c r="C90" s="11">
        <v>0.77050925925925928</v>
      </c>
      <c r="D90" s="10">
        <f>+VLOOKUP(B90,VENTA_DIARIA!B:C,2,FALSE)</f>
        <v>0</v>
      </c>
      <c r="E90" s="10">
        <f>+VLOOKUP(B90,VENTA_DIARIA!B:D,3,FALSE)</f>
        <v>1</v>
      </c>
      <c r="F90" s="13">
        <f>_xlfn.XLOOKUP(B90, VENTA_DIARIA!B:B, VENTA_DIARIA!L:L)+0</f>
        <v>2</v>
      </c>
      <c r="G90" s="10">
        <f>IFERROR(_xlfn.XLOOKUP(B90, VENTA_DIARIA!B:B, VENTA_DIARIA!N:N)+0,0)</f>
        <v>0</v>
      </c>
      <c r="H90" s="10" t="str">
        <f>_xlfn.XLOOKUP(B90, VENTA_DIARIA!B:B, VENTA_DIARIA!H:H)</f>
        <v>▲▲ TOP</v>
      </c>
      <c r="I90" s="10" t="s">
        <v>166</v>
      </c>
      <c r="J90" s="10">
        <v>1</v>
      </c>
      <c r="K90" s="10">
        <v>0</v>
      </c>
      <c r="L90" s="13">
        <v>1</v>
      </c>
    </row>
    <row r="91" spans="1:14">
      <c r="A91" s="14" t="str">
        <f t="shared" si="1"/>
        <v>SÁB</v>
      </c>
      <c r="B91" s="12">
        <v>45871</v>
      </c>
      <c r="C91" s="11">
        <v>0.77050925925925928</v>
      </c>
      <c r="D91" s="10">
        <f>+VLOOKUP(B91,VENTA_DIARIA!B:C,2,FALSE)</f>
        <v>0</v>
      </c>
      <c r="E91" s="10">
        <f>+VLOOKUP(B91,VENTA_DIARIA!B:D,3,FALSE)</f>
        <v>1</v>
      </c>
      <c r="F91" s="13">
        <f>_xlfn.XLOOKUP(B91, VENTA_DIARIA!B:B, VENTA_DIARIA!L:L)+0</f>
        <v>2</v>
      </c>
      <c r="G91" s="10">
        <f>IFERROR(_xlfn.XLOOKUP(B91, VENTA_DIARIA!B:B, VENTA_DIARIA!N:N)+0,0)</f>
        <v>0</v>
      </c>
      <c r="H91" s="10" t="str">
        <f>_xlfn.XLOOKUP(B91, VENTA_DIARIA!B:B, VENTA_DIARIA!H:H)</f>
        <v>▲▲ TOP</v>
      </c>
      <c r="I91" s="10" t="s">
        <v>134</v>
      </c>
      <c r="J91" s="10">
        <v>9</v>
      </c>
      <c r="K91" s="10">
        <v>8</v>
      </c>
      <c r="L91" s="13">
        <v>1</v>
      </c>
    </row>
    <row r="92" spans="1:14">
      <c r="A92" s="14" t="str">
        <f t="shared" si="1"/>
        <v>SÁB</v>
      </c>
      <c r="B92" s="12">
        <v>45871</v>
      </c>
      <c r="C92" s="11">
        <v>0.76866898148148144</v>
      </c>
      <c r="D92" s="10">
        <f>+VLOOKUP(B92,VENTA_DIARIA!B:C,2,FALSE)</f>
        <v>0</v>
      </c>
      <c r="E92" s="10">
        <f>+VLOOKUP(B92,VENTA_DIARIA!B:D,3,FALSE)</f>
        <v>1</v>
      </c>
      <c r="F92" s="13">
        <f>_xlfn.XLOOKUP(B92, VENTA_DIARIA!B:B, VENTA_DIARIA!L:L)+0</f>
        <v>2</v>
      </c>
      <c r="G92" s="10">
        <f>IFERROR(_xlfn.XLOOKUP(B92, VENTA_DIARIA!B:B, VENTA_DIARIA!N:N)+0,0)</f>
        <v>0</v>
      </c>
      <c r="H92" s="10" t="str">
        <f>_xlfn.XLOOKUP(B92, VENTA_DIARIA!B:B, VENTA_DIARIA!H:H)</f>
        <v>▲▲ TOP</v>
      </c>
      <c r="I92" s="10" t="s">
        <v>142</v>
      </c>
      <c r="J92" s="10">
        <v>27</v>
      </c>
      <c r="K92" s="10">
        <v>26</v>
      </c>
      <c r="L92" s="13">
        <v>1</v>
      </c>
    </row>
    <row r="93" spans="1:14">
      <c r="A93" s="14" t="str">
        <f t="shared" si="1"/>
        <v>SÁB</v>
      </c>
      <c r="B93" s="12">
        <v>45871</v>
      </c>
      <c r="C93" s="11">
        <v>0.76866898148148144</v>
      </c>
      <c r="D93" s="10">
        <f>+VLOOKUP(B93,VENTA_DIARIA!B:C,2,FALSE)</f>
        <v>0</v>
      </c>
      <c r="E93" s="10">
        <f>+VLOOKUP(B93,VENTA_DIARIA!B:D,3,FALSE)</f>
        <v>1</v>
      </c>
      <c r="F93" s="13">
        <f>_xlfn.XLOOKUP(B93, VENTA_DIARIA!B:B, VENTA_DIARIA!L:L)+0</f>
        <v>2</v>
      </c>
      <c r="G93" s="10">
        <f>IFERROR(_xlfn.XLOOKUP(B93, VENTA_DIARIA!B:B, VENTA_DIARIA!N:N)+0,0)</f>
        <v>0</v>
      </c>
      <c r="H93" s="10" t="str">
        <f>_xlfn.XLOOKUP(B93, VENTA_DIARIA!B:B, VENTA_DIARIA!H:H)</f>
        <v>▲▲ TOP</v>
      </c>
      <c r="I93" s="10" t="s">
        <v>159</v>
      </c>
      <c r="J93" s="10">
        <v>3</v>
      </c>
      <c r="K93" s="10">
        <v>2</v>
      </c>
      <c r="L93" s="13">
        <v>1</v>
      </c>
    </row>
    <row r="94" spans="1:14">
      <c r="A94" s="14" t="str">
        <f t="shared" si="1"/>
        <v>SÁB</v>
      </c>
      <c r="B94" s="12">
        <v>45871</v>
      </c>
      <c r="C94" s="11">
        <v>0.76755787037037038</v>
      </c>
      <c r="D94" s="10">
        <f>+VLOOKUP(B94,VENTA_DIARIA!B:C,2,FALSE)</f>
        <v>0</v>
      </c>
      <c r="E94" s="10">
        <f>+VLOOKUP(B94,VENTA_DIARIA!B:D,3,FALSE)</f>
        <v>1</v>
      </c>
      <c r="F94" s="13">
        <f>_xlfn.XLOOKUP(B94, VENTA_DIARIA!B:B, VENTA_DIARIA!L:L)+0</f>
        <v>2</v>
      </c>
      <c r="G94" s="10">
        <f>IFERROR(_xlfn.XLOOKUP(B94, VENTA_DIARIA!B:B, VENTA_DIARIA!N:N)+0,0)</f>
        <v>0</v>
      </c>
      <c r="H94" s="10" t="str">
        <f>_xlfn.XLOOKUP(B94, VENTA_DIARIA!B:B, VENTA_DIARIA!H:H)</f>
        <v>▲▲ TOP</v>
      </c>
      <c r="I94" s="10" t="s">
        <v>160</v>
      </c>
      <c r="J94" s="10">
        <v>3</v>
      </c>
      <c r="K94" s="10">
        <v>2</v>
      </c>
      <c r="L94" s="13">
        <v>1</v>
      </c>
    </row>
    <row r="95" spans="1:14">
      <c r="A95" s="14" t="str">
        <f t="shared" si="1"/>
        <v>SÁB</v>
      </c>
      <c r="B95" s="12">
        <v>45871</v>
      </c>
      <c r="C95" s="11">
        <v>0.76755787037037038</v>
      </c>
      <c r="D95" s="10">
        <f>+VLOOKUP(B95,VENTA_DIARIA!B:C,2,FALSE)</f>
        <v>0</v>
      </c>
      <c r="E95" s="10">
        <f>+VLOOKUP(B95,VENTA_DIARIA!B:D,3,FALSE)</f>
        <v>1</v>
      </c>
      <c r="F95" s="13">
        <f>_xlfn.XLOOKUP(B95, VENTA_DIARIA!B:B, VENTA_DIARIA!L:L)+0</f>
        <v>2</v>
      </c>
      <c r="G95" s="10">
        <f>IFERROR(_xlfn.XLOOKUP(B95, VENTA_DIARIA!B:B, VENTA_DIARIA!N:N)+0,0)</f>
        <v>0</v>
      </c>
      <c r="H95" s="10" t="str">
        <f>_xlfn.XLOOKUP(B95, VENTA_DIARIA!B:B, VENTA_DIARIA!H:H)</f>
        <v>▲▲ TOP</v>
      </c>
      <c r="I95" s="10" t="s">
        <v>158</v>
      </c>
      <c r="J95" s="10">
        <v>1</v>
      </c>
      <c r="K95" s="10">
        <v>0</v>
      </c>
      <c r="L95" s="13">
        <v>1</v>
      </c>
    </row>
    <row r="96" spans="1:14">
      <c r="A96" s="14" t="str">
        <f t="shared" si="1"/>
        <v>SÁB</v>
      </c>
      <c r="B96" s="12">
        <v>45871</v>
      </c>
      <c r="C96" s="11">
        <v>0.76620370370370372</v>
      </c>
      <c r="D96" s="10">
        <f>+VLOOKUP(B96,VENTA_DIARIA!B:C,2,FALSE)</f>
        <v>0</v>
      </c>
      <c r="E96" s="10">
        <f>+VLOOKUP(B96,VENTA_DIARIA!B:D,3,FALSE)</f>
        <v>1</v>
      </c>
      <c r="F96" s="13">
        <f>_xlfn.XLOOKUP(B96, VENTA_DIARIA!B:B, VENTA_DIARIA!L:L)+0</f>
        <v>2</v>
      </c>
      <c r="G96" s="10">
        <f>IFERROR(_xlfn.XLOOKUP(B96, VENTA_DIARIA!B:B, VENTA_DIARIA!N:N)+0,0)</f>
        <v>0</v>
      </c>
      <c r="H96" s="10" t="str">
        <f>_xlfn.XLOOKUP(B96, VENTA_DIARIA!B:B, VENTA_DIARIA!H:H)</f>
        <v>▲▲ TOP</v>
      </c>
      <c r="I96" s="10" t="s">
        <v>97</v>
      </c>
      <c r="J96" s="10">
        <v>6</v>
      </c>
      <c r="K96" s="10">
        <v>5</v>
      </c>
      <c r="L96" s="13">
        <v>1</v>
      </c>
    </row>
    <row r="97" spans="1:12">
      <c r="A97" s="14" t="str">
        <f t="shared" si="1"/>
        <v>SÁB</v>
      </c>
      <c r="B97" s="12">
        <v>45871</v>
      </c>
      <c r="C97" s="11">
        <v>0.76620370370370372</v>
      </c>
      <c r="D97" s="10">
        <f>+VLOOKUP(B97,VENTA_DIARIA!B:C,2,FALSE)</f>
        <v>0</v>
      </c>
      <c r="E97" s="10">
        <f>+VLOOKUP(B97,VENTA_DIARIA!B:D,3,FALSE)</f>
        <v>1</v>
      </c>
      <c r="F97" s="13">
        <f>_xlfn.XLOOKUP(B97, VENTA_DIARIA!B:B, VENTA_DIARIA!L:L)+0</f>
        <v>2</v>
      </c>
      <c r="G97" s="10">
        <f>IFERROR(_xlfn.XLOOKUP(B97, VENTA_DIARIA!B:B, VENTA_DIARIA!N:N)+0,0)</f>
        <v>0</v>
      </c>
      <c r="H97" s="10" t="str">
        <f>_xlfn.XLOOKUP(B97, VENTA_DIARIA!B:B, VENTA_DIARIA!H:H)</f>
        <v>▲▲ TOP</v>
      </c>
      <c r="I97" s="10" t="s">
        <v>100</v>
      </c>
      <c r="J97" s="10">
        <v>1</v>
      </c>
      <c r="K97" s="10">
        <v>0</v>
      </c>
      <c r="L97" s="13">
        <v>1</v>
      </c>
    </row>
    <row r="98" spans="1:12">
      <c r="A98" s="14" t="str">
        <f t="shared" si="1"/>
        <v>SÁB</v>
      </c>
      <c r="B98" s="12">
        <v>45871</v>
      </c>
      <c r="C98" s="11">
        <v>0.7636574074074074</v>
      </c>
      <c r="D98" s="10">
        <f>+VLOOKUP(B98,VENTA_DIARIA!B:C,2,FALSE)</f>
        <v>0</v>
      </c>
      <c r="E98" s="10">
        <f>+VLOOKUP(B98,VENTA_DIARIA!B:D,3,FALSE)</f>
        <v>1</v>
      </c>
      <c r="F98" s="13">
        <f>_xlfn.XLOOKUP(B98, VENTA_DIARIA!B:B, VENTA_DIARIA!L:L)+0</f>
        <v>2</v>
      </c>
      <c r="G98" s="10">
        <f>IFERROR(_xlfn.XLOOKUP(B98, VENTA_DIARIA!B:B, VENTA_DIARIA!N:N)+0,0)</f>
        <v>0</v>
      </c>
      <c r="H98" s="10" t="str">
        <f>_xlfn.XLOOKUP(B98, VENTA_DIARIA!B:B, VENTA_DIARIA!H:H)</f>
        <v>▲▲ TOP</v>
      </c>
      <c r="I98" s="10" t="s">
        <v>134</v>
      </c>
      <c r="J98" s="10">
        <v>11</v>
      </c>
      <c r="K98" s="10">
        <v>9</v>
      </c>
      <c r="L98" s="13">
        <v>2</v>
      </c>
    </row>
    <row r="99" spans="1:12">
      <c r="A99" s="14" t="str">
        <f t="shared" si="1"/>
        <v>SÁB</v>
      </c>
      <c r="B99" s="12">
        <v>45871</v>
      </c>
      <c r="C99" s="11">
        <v>0.7636574074074074</v>
      </c>
      <c r="D99" s="10">
        <f>+VLOOKUP(B99,VENTA_DIARIA!B:C,2,FALSE)</f>
        <v>0</v>
      </c>
      <c r="E99" s="10">
        <f>+VLOOKUP(B99,VENTA_DIARIA!B:D,3,FALSE)</f>
        <v>1</v>
      </c>
      <c r="F99" s="13">
        <f>_xlfn.XLOOKUP(B99, VENTA_DIARIA!B:B, VENTA_DIARIA!L:L)+0</f>
        <v>2</v>
      </c>
      <c r="G99" s="10">
        <f>IFERROR(_xlfn.XLOOKUP(B99, VENTA_DIARIA!B:B, VENTA_DIARIA!N:N)+0,0)</f>
        <v>0</v>
      </c>
      <c r="H99" s="10" t="str">
        <f>_xlfn.XLOOKUP(B99, VENTA_DIARIA!B:B, VENTA_DIARIA!H:H)</f>
        <v>▲▲ TOP</v>
      </c>
      <c r="I99" s="10" t="s">
        <v>170</v>
      </c>
      <c r="J99" s="10">
        <v>4</v>
      </c>
      <c r="K99" s="10">
        <v>2</v>
      </c>
      <c r="L99" s="13">
        <v>2</v>
      </c>
    </row>
    <row r="100" spans="1:12">
      <c r="A100" s="14" t="str">
        <f t="shared" si="1"/>
        <v>SÁB</v>
      </c>
      <c r="B100" s="12">
        <v>45871</v>
      </c>
      <c r="C100" s="11">
        <v>0.7636574074074074</v>
      </c>
      <c r="D100" s="10">
        <f>+VLOOKUP(B100,VENTA_DIARIA!B:C,2,FALSE)</f>
        <v>0</v>
      </c>
      <c r="E100" s="10">
        <f>+VLOOKUP(B100,VENTA_DIARIA!B:D,3,FALSE)</f>
        <v>1</v>
      </c>
      <c r="F100" s="13">
        <f>_xlfn.XLOOKUP(B100, VENTA_DIARIA!B:B, VENTA_DIARIA!L:L)+0</f>
        <v>2</v>
      </c>
      <c r="G100" s="10">
        <f>IFERROR(_xlfn.XLOOKUP(B100, VENTA_DIARIA!B:B, VENTA_DIARIA!N:N)+0,0)</f>
        <v>0</v>
      </c>
      <c r="H100" s="10" t="str">
        <f>_xlfn.XLOOKUP(B100, VENTA_DIARIA!B:B, VENTA_DIARIA!H:H)</f>
        <v>▲▲ TOP</v>
      </c>
      <c r="I100" s="10" t="s">
        <v>166</v>
      </c>
      <c r="J100" s="10">
        <v>3</v>
      </c>
      <c r="K100" s="10">
        <v>1</v>
      </c>
      <c r="L100" s="13">
        <v>2</v>
      </c>
    </row>
    <row r="101" spans="1:12">
      <c r="A101" s="14" t="str">
        <f t="shared" si="1"/>
        <v>SÁB</v>
      </c>
      <c r="B101" s="12">
        <v>45871</v>
      </c>
      <c r="C101" s="11">
        <v>0.76245370370370369</v>
      </c>
      <c r="D101" s="10">
        <f>+VLOOKUP(B101,VENTA_DIARIA!B:C,2,FALSE)</f>
        <v>0</v>
      </c>
      <c r="E101" s="10">
        <f>+VLOOKUP(B101,VENTA_DIARIA!B:D,3,FALSE)</f>
        <v>1</v>
      </c>
      <c r="F101" s="13">
        <f>_xlfn.XLOOKUP(B101, VENTA_DIARIA!B:B, VENTA_DIARIA!L:L)+0</f>
        <v>2</v>
      </c>
      <c r="G101" s="10">
        <f>IFERROR(_xlfn.XLOOKUP(B101, VENTA_DIARIA!B:B, VENTA_DIARIA!N:N)+0,0)</f>
        <v>0</v>
      </c>
      <c r="H101" s="10" t="str">
        <f>_xlfn.XLOOKUP(B101, VENTA_DIARIA!B:B, VENTA_DIARIA!H:H)</f>
        <v>▲▲ TOP</v>
      </c>
      <c r="I101" s="10" t="s">
        <v>99</v>
      </c>
      <c r="J101" s="10">
        <v>2</v>
      </c>
      <c r="K101" s="10">
        <v>1</v>
      </c>
      <c r="L101" s="13">
        <v>1</v>
      </c>
    </row>
    <row r="102" spans="1:12">
      <c r="A102" s="14" t="str">
        <f t="shared" si="1"/>
        <v>SÁB</v>
      </c>
      <c r="B102" s="12">
        <v>45871</v>
      </c>
      <c r="C102" s="11">
        <v>0.76245370370370369</v>
      </c>
      <c r="D102" s="10">
        <f>+VLOOKUP(B102,VENTA_DIARIA!B:C,2,FALSE)</f>
        <v>0</v>
      </c>
      <c r="E102" s="10">
        <f>+VLOOKUP(B102,VENTA_DIARIA!B:D,3,FALSE)</f>
        <v>1</v>
      </c>
      <c r="F102" s="13">
        <f>_xlfn.XLOOKUP(B102, VENTA_DIARIA!B:B, VENTA_DIARIA!L:L)+0</f>
        <v>2</v>
      </c>
      <c r="G102" s="10">
        <f>IFERROR(_xlfn.XLOOKUP(B102, VENTA_DIARIA!B:B, VENTA_DIARIA!N:N)+0,0)</f>
        <v>0</v>
      </c>
      <c r="H102" s="10" t="str">
        <f>_xlfn.XLOOKUP(B102, VENTA_DIARIA!B:B, VENTA_DIARIA!H:H)</f>
        <v>▲▲ TOP</v>
      </c>
      <c r="I102" s="10" t="s">
        <v>175</v>
      </c>
      <c r="J102" s="10">
        <v>4</v>
      </c>
      <c r="K102" s="10">
        <v>3</v>
      </c>
      <c r="L102" s="13">
        <v>1</v>
      </c>
    </row>
    <row r="103" spans="1:12">
      <c r="A103" s="14" t="str">
        <f t="shared" si="1"/>
        <v>SÁB</v>
      </c>
      <c r="B103" s="12">
        <v>45871</v>
      </c>
      <c r="C103" s="11">
        <v>0.76113425925925926</v>
      </c>
      <c r="D103" s="10">
        <f>+VLOOKUP(B103,VENTA_DIARIA!B:C,2,FALSE)</f>
        <v>0</v>
      </c>
      <c r="E103" s="10">
        <f>+VLOOKUP(B103,VENTA_DIARIA!B:D,3,FALSE)</f>
        <v>1</v>
      </c>
      <c r="F103" s="13">
        <f>_xlfn.XLOOKUP(B103, VENTA_DIARIA!B:B, VENTA_DIARIA!L:L)+0</f>
        <v>2</v>
      </c>
      <c r="G103" s="10">
        <f>IFERROR(_xlfn.XLOOKUP(B103, VENTA_DIARIA!B:B, VENTA_DIARIA!N:N)+0,0)</f>
        <v>0</v>
      </c>
      <c r="H103" s="10" t="str">
        <f>_xlfn.XLOOKUP(B103, VENTA_DIARIA!B:B, VENTA_DIARIA!H:H)</f>
        <v>▲▲ TOP</v>
      </c>
      <c r="I103" s="10" t="s">
        <v>142</v>
      </c>
      <c r="J103" s="10">
        <v>29</v>
      </c>
      <c r="K103" s="10">
        <v>27</v>
      </c>
      <c r="L103" s="13">
        <v>2</v>
      </c>
    </row>
    <row r="104" spans="1:12">
      <c r="A104" s="14" t="str">
        <f t="shared" si="1"/>
        <v>SÁB</v>
      </c>
      <c r="B104" s="12">
        <v>45871</v>
      </c>
      <c r="C104" s="11">
        <v>0.7602430555555556</v>
      </c>
      <c r="D104" s="10">
        <f>+VLOOKUP(B104,VENTA_DIARIA!B:C,2,FALSE)</f>
        <v>0</v>
      </c>
      <c r="E104" s="10">
        <f>+VLOOKUP(B104,VENTA_DIARIA!B:D,3,FALSE)</f>
        <v>1</v>
      </c>
      <c r="F104" s="13">
        <f>_xlfn.XLOOKUP(B104, VENTA_DIARIA!B:B, VENTA_DIARIA!L:L)+0</f>
        <v>2</v>
      </c>
      <c r="G104" s="10">
        <f>IFERROR(_xlfn.XLOOKUP(B104, VENTA_DIARIA!B:B, VENTA_DIARIA!N:N)+0,0)</f>
        <v>0</v>
      </c>
      <c r="H104" s="10" t="str">
        <f>_xlfn.XLOOKUP(B104, VENTA_DIARIA!B:B, VENTA_DIARIA!H:H)</f>
        <v>▲▲ TOP</v>
      </c>
      <c r="I104" s="10" t="s">
        <v>144</v>
      </c>
      <c r="J104" s="10">
        <v>6</v>
      </c>
      <c r="K104" s="10">
        <v>5</v>
      </c>
      <c r="L104" s="13">
        <v>1</v>
      </c>
    </row>
    <row r="105" spans="1:12">
      <c r="A105" s="14" t="str">
        <f t="shared" si="1"/>
        <v>SÁB</v>
      </c>
      <c r="B105" s="12">
        <v>45871</v>
      </c>
      <c r="C105" s="11">
        <v>0.75928240740740738</v>
      </c>
      <c r="D105" s="10">
        <f>+VLOOKUP(B105,VENTA_DIARIA!B:C,2,FALSE)</f>
        <v>0</v>
      </c>
      <c r="E105" s="10">
        <f>+VLOOKUP(B105,VENTA_DIARIA!B:D,3,FALSE)</f>
        <v>1</v>
      </c>
      <c r="F105" s="13">
        <f>_xlfn.XLOOKUP(B105, VENTA_DIARIA!B:B, VENTA_DIARIA!L:L)+0</f>
        <v>2</v>
      </c>
      <c r="G105" s="10">
        <f>IFERROR(_xlfn.XLOOKUP(B105, VENTA_DIARIA!B:B, VENTA_DIARIA!N:N)+0,0)</f>
        <v>0</v>
      </c>
      <c r="H105" s="10" t="str">
        <f>_xlfn.XLOOKUP(B105, VENTA_DIARIA!B:B, VENTA_DIARIA!H:H)</f>
        <v>▲▲ TOP</v>
      </c>
      <c r="I105" s="10" t="s">
        <v>144</v>
      </c>
      <c r="J105" s="10">
        <v>7</v>
      </c>
      <c r="K105" s="10">
        <v>6</v>
      </c>
      <c r="L105" s="13">
        <v>1</v>
      </c>
    </row>
    <row r="106" spans="1:12">
      <c r="A106" s="14" t="str">
        <f t="shared" si="1"/>
        <v>SÁB</v>
      </c>
      <c r="B106" s="12">
        <v>45871</v>
      </c>
      <c r="C106" s="11">
        <v>0.75928240740740738</v>
      </c>
      <c r="D106" s="10">
        <f>+VLOOKUP(B106,VENTA_DIARIA!B:C,2,FALSE)</f>
        <v>0</v>
      </c>
      <c r="E106" s="10">
        <f>+VLOOKUP(B106,VENTA_DIARIA!B:D,3,FALSE)</f>
        <v>1</v>
      </c>
      <c r="F106" s="13">
        <f>_xlfn.XLOOKUP(B106, VENTA_DIARIA!B:B, VENTA_DIARIA!L:L)+0</f>
        <v>2</v>
      </c>
      <c r="G106" s="10">
        <f>IFERROR(_xlfn.XLOOKUP(B106, VENTA_DIARIA!B:B, VENTA_DIARIA!N:N)+0,0)</f>
        <v>0</v>
      </c>
      <c r="H106" s="10" t="str">
        <f>_xlfn.XLOOKUP(B106, VENTA_DIARIA!B:B, VENTA_DIARIA!H:H)</f>
        <v>▲▲ TOP</v>
      </c>
      <c r="I106" s="10" t="s">
        <v>100</v>
      </c>
      <c r="J106" s="10">
        <v>2</v>
      </c>
      <c r="K106" s="10">
        <v>1</v>
      </c>
      <c r="L106" s="13">
        <v>1</v>
      </c>
    </row>
    <row r="107" spans="1:12">
      <c r="A107" s="14" t="str">
        <f t="shared" si="1"/>
        <v>SÁB</v>
      </c>
      <c r="B107" s="12">
        <v>45871</v>
      </c>
      <c r="C107" s="11">
        <v>0.75828703703703704</v>
      </c>
      <c r="D107" s="10">
        <f>+VLOOKUP(B107,VENTA_DIARIA!B:C,2,FALSE)</f>
        <v>0</v>
      </c>
      <c r="E107" s="10">
        <f>+VLOOKUP(B107,VENTA_DIARIA!B:D,3,FALSE)</f>
        <v>1</v>
      </c>
      <c r="F107" s="13">
        <f>_xlfn.XLOOKUP(B107, VENTA_DIARIA!B:B, VENTA_DIARIA!L:L)+0</f>
        <v>2</v>
      </c>
      <c r="G107" s="10">
        <f>IFERROR(_xlfn.XLOOKUP(B107, VENTA_DIARIA!B:B, VENTA_DIARIA!N:N)+0,0)</f>
        <v>0</v>
      </c>
      <c r="H107" s="10" t="str">
        <f>_xlfn.XLOOKUP(B107, VENTA_DIARIA!B:B, VENTA_DIARIA!H:H)</f>
        <v>▲▲ TOP</v>
      </c>
      <c r="I107" s="10" t="s">
        <v>103</v>
      </c>
      <c r="J107" s="10">
        <v>6</v>
      </c>
      <c r="K107" s="10">
        <v>5</v>
      </c>
      <c r="L107" s="13">
        <v>1</v>
      </c>
    </row>
    <row r="108" spans="1:12">
      <c r="A108" s="14" t="str">
        <f t="shared" si="1"/>
        <v>SÁB</v>
      </c>
      <c r="B108" s="12">
        <v>45871</v>
      </c>
      <c r="C108" s="11">
        <v>0.75828703703703704</v>
      </c>
      <c r="D108" s="10">
        <f>+VLOOKUP(B108,VENTA_DIARIA!B:C,2,FALSE)</f>
        <v>0</v>
      </c>
      <c r="E108" s="10">
        <f>+VLOOKUP(B108,VENTA_DIARIA!B:D,3,FALSE)</f>
        <v>1</v>
      </c>
      <c r="F108" s="13">
        <f>_xlfn.XLOOKUP(B108, VENTA_DIARIA!B:B, VENTA_DIARIA!L:L)+0</f>
        <v>2</v>
      </c>
      <c r="G108" s="10">
        <f>IFERROR(_xlfn.XLOOKUP(B108, VENTA_DIARIA!B:B, VENTA_DIARIA!N:N)+0,0)</f>
        <v>0</v>
      </c>
      <c r="H108" s="10" t="str">
        <f>_xlfn.XLOOKUP(B108, VENTA_DIARIA!B:B, VENTA_DIARIA!H:H)</f>
        <v>▲▲ TOP</v>
      </c>
      <c r="I108" s="10" t="s">
        <v>134</v>
      </c>
      <c r="J108" s="10">
        <v>12</v>
      </c>
      <c r="K108" s="10">
        <v>11</v>
      </c>
      <c r="L108" s="13">
        <v>1</v>
      </c>
    </row>
    <row r="109" spans="1:12">
      <c r="A109" s="14" t="str">
        <f t="shared" si="1"/>
        <v>SÁB</v>
      </c>
      <c r="B109" s="12">
        <v>45871</v>
      </c>
      <c r="C109" s="11">
        <v>0.75601851851851853</v>
      </c>
      <c r="D109" s="10">
        <f>+VLOOKUP(B109,VENTA_DIARIA!B:C,2,FALSE)</f>
        <v>0</v>
      </c>
      <c r="E109" s="10">
        <f>+VLOOKUP(B109,VENTA_DIARIA!B:D,3,FALSE)</f>
        <v>1</v>
      </c>
      <c r="F109" s="13">
        <f>_xlfn.XLOOKUP(B109, VENTA_DIARIA!B:B, VENTA_DIARIA!L:L)+0</f>
        <v>2</v>
      </c>
      <c r="G109" s="10">
        <f>IFERROR(_xlfn.XLOOKUP(B109, VENTA_DIARIA!B:B, VENTA_DIARIA!N:N)+0,0)</f>
        <v>0</v>
      </c>
      <c r="H109" s="10" t="str">
        <f>_xlfn.XLOOKUP(B109, VENTA_DIARIA!B:B, VENTA_DIARIA!H:H)</f>
        <v>▲▲ TOP</v>
      </c>
      <c r="I109" s="10" t="s">
        <v>164</v>
      </c>
      <c r="J109" s="10">
        <v>3</v>
      </c>
      <c r="K109" s="10">
        <v>2</v>
      </c>
      <c r="L109" s="13">
        <v>1</v>
      </c>
    </row>
    <row r="110" spans="1:12">
      <c r="A110" s="14" t="str">
        <f t="shared" si="1"/>
        <v>SÁB</v>
      </c>
      <c r="B110" s="12">
        <v>45871</v>
      </c>
      <c r="C110" s="11">
        <v>0.75601851851851853</v>
      </c>
      <c r="D110" s="10">
        <f>+VLOOKUP(B110,VENTA_DIARIA!B:C,2,FALSE)</f>
        <v>0</v>
      </c>
      <c r="E110" s="10">
        <f>+VLOOKUP(B110,VENTA_DIARIA!B:D,3,FALSE)</f>
        <v>1</v>
      </c>
      <c r="F110" s="13">
        <f>_xlfn.XLOOKUP(B110, VENTA_DIARIA!B:B, VENTA_DIARIA!L:L)+0</f>
        <v>2</v>
      </c>
      <c r="G110" s="10">
        <f>IFERROR(_xlfn.XLOOKUP(B110, VENTA_DIARIA!B:B, VENTA_DIARIA!N:N)+0,0)</f>
        <v>0</v>
      </c>
      <c r="H110" s="10" t="str">
        <f>_xlfn.XLOOKUP(B110, VENTA_DIARIA!B:B, VENTA_DIARIA!H:H)</f>
        <v>▲▲ TOP</v>
      </c>
      <c r="I110" s="10" t="s">
        <v>108</v>
      </c>
      <c r="J110" s="10">
        <v>2</v>
      </c>
      <c r="K110" s="10">
        <v>1</v>
      </c>
      <c r="L110" s="13">
        <v>1</v>
      </c>
    </row>
    <row r="111" spans="1:12">
      <c r="A111" s="14" t="str">
        <f t="shared" si="1"/>
        <v>SÁB</v>
      </c>
      <c r="B111" s="12">
        <v>45871</v>
      </c>
      <c r="C111" s="11">
        <v>0.75474537037037037</v>
      </c>
      <c r="D111" s="10">
        <f>+VLOOKUP(B111,VENTA_DIARIA!B:C,2,FALSE)</f>
        <v>0</v>
      </c>
      <c r="E111" s="10">
        <f>+VLOOKUP(B111,VENTA_DIARIA!B:D,3,FALSE)</f>
        <v>1</v>
      </c>
      <c r="F111" s="13">
        <f>_xlfn.XLOOKUP(B111, VENTA_DIARIA!B:B, VENTA_DIARIA!L:L)+0</f>
        <v>2</v>
      </c>
      <c r="G111" s="10">
        <f>IFERROR(_xlfn.XLOOKUP(B111, VENTA_DIARIA!B:B, VENTA_DIARIA!N:N)+0,0)</f>
        <v>0</v>
      </c>
      <c r="H111" s="10" t="str">
        <f>_xlfn.XLOOKUP(B111, VENTA_DIARIA!B:B, VENTA_DIARIA!H:H)</f>
        <v>▲▲ TOP</v>
      </c>
      <c r="I111" s="10" t="s">
        <v>170</v>
      </c>
      <c r="J111" s="10">
        <v>5</v>
      </c>
      <c r="K111" s="10">
        <v>4</v>
      </c>
      <c r="L111" s="13">
        <v>1</v>
      </c>
    </row>
    <row r="112" spans="1:12">
      <c r="A112" s="14" t="str">
        <f t="shared" si="1"/>
        <v>SÁB</v>
      </c>
      <c r="B112" s="12">
        <v>45871</v>
      </c>
      <c r="C112" s="11">
        <v>0.75344907407407402</v>
      </c>
      <c r="D112" s="10">
        <f>+VLOOKUP(B112,VENTA_DIARIA!B:C,2,FALSE)</f>
        <v>0</v>
      </c>
      <c r="E112" s="10">
        <f>+VLOOKUP(B112,VENTA_DIARIA!B:D,3,FALSE)</f>
        <v>1</v>
      </c>
      <c r="F112" s="13">
        <f>_xlfn.XLOOKUP(B112, VENTA_DIARIA!B:B, VENTA_DIARIA!L:L)+0</f>
        <v>2</v>
      </c>
      <c r="G112" s="10">
        <f>IFERROR(_xlfn.XLOOKUP(B112, VENTA_DIARIA!B:B, VENTA_DIARIA!N:N)+0,0)</f>
        <v>0</v>
      </c>
      <c r="H112" s="10" t="str">
        <f>_xlfn.XLOOKUP(B112, VENTA_DIARIA!B:B, VENTA_DIARIA!H:H)</f>
        <v>▲▲ TOP</v>
      </c>
      <c r="I112" s="10" t="s">
        <v>164</v>
      </c>
      <c r="J112" s="10">
        <v>4</v>
      </c>
      <c r="K112" s="10">
        <v>3</v>
      </c>
      <c r="L112" s="13">
        <v>1</v>
      </c>
    </row>
    <row r="113" spans="1:12">
      <c r="A113" s="14" t="str">
        <f t="shared" si="1"/>
        <v>SÁB</v>
      </c>
      <c r="B113" s="12">
        <v>45871</v>
      </c>
      <c r="C113" s="11">
        <v>0.75344907407407402</v>
      </c>
      <c r="D113" s="10">
        <f>+VLOOKUP(B113,VENTA_DIARIA!B:C,2,FALSE)</f>
        <v>0</v>
      </c>
      <c r="E113" s="10">
        <f>+VLOOKUP(B113,VENTA_DIARIA!B:D,3,FALSE)</f>
        <v>1</v>
      </c>
      <c r="F113" s="13">
        <f>_xlfn.XLOOKUP(B113, VENTA_DIARIA!B:B, VENTA_DIARIA!L:L)+0</f>
        <v>2</v>
      </c>
      <c r="G113" s="10">
        <f>IFERROR(_xlfn.XLOOKUP(B113, VENTA_DIARIA!B:B, VENTA_DIARIA!N:N)+0,0)</f>
        <v>0</v>
      </c>
      <c r="H113" s="10" t="str">
        <f>_xlfn.XLOOKUP(B113, VENTA_DIARIA!B:B, VENTA_DIARIA!H:H)</f>
        <v>▲▲ TOP</v>
      </c>
      <c r="I113" s="10" t="s">
        <v>134</v>
      </c>
      <c r="J113" s="10">
        <v>14</v>
      </c>
      <c r="K113" s="10">
        <v>12</v>
      </c>
      <c r="L113" s="13">
        <v>2</v>
      </c>
    </row>
    <row r="114" spans="1:12">
      <c r="A114" s="14" t="str">
        <f t="shared" si="1"/>
        <v>SÁB</v>
      </c>
      <c r="B114" s="12">
        <v>45871</v>
      </c>
      <c r="C114" s="11">
        <v>0.75344907407407402</v>
      </c>
      <c r="D114" s="10">
        <f>+VLOOKUP(B114,VENTA_DIARIA!B:C,2,FALSE)</f>
        <v>0</v>
      </c>
      <c r="E114" s="10">
        <f>+VLOOKUP(B114,VENTA_DIARIA!B:D,3,FALSE)</f>
        <v>1</v>
      </c>
      <c r="F114" s="13">
        <f>_xlfn.XLOOKUP(B114, VENTA_DIARIA!B:B, VENTA_DIARIA!L:L)+0</f>
        <v>2</v>
      </c>
      <c r="G114" s="10">
        <f>IFERROR(_xlfn.XLOOKUP(B114, VENTA_DIARIA!B:B, VENTA_DIARIA!N:N)+0,0)</f>
        <v>0</v>
      </c>
      <c r="H114" s="10" t="str">
        <f>_xlfn.XLOOKUP(B114, VENTA_DIARIA!B:B, VENTA_DIARIA!H:H)</f>
        <v>▲▲ TOP</v>
      </c>
      <c r="I114" s="10" t="s">
        <v>141</v>
      </c>
      <c r="J114" s="10">
        <v>1</v>
      </c>
      <c r="K114" s="10">
        <v>0</v>
      </c>
      <c r="L114" s="13">
        <v>1</v>
      </c>
    </row>
    <row r="115" spans="1:12">
      <c r="A115" s="14" t="str">
        <f t="shared" si="1"/>
        <v>SÁB</v>
      </c>
      <c r="B115" s="12">
        <v>45871</v>
      </c>
      <c r="C115" s="11">
        <v>0.75344907407407402</v>
      </c>
      <c r="D115" s="10">
        <f>+VLOOKUP(B115,VENTA_DIARIA!B:C,2,FALSE)</f>
        <v>0</v>
      </c>
      <c r="E115" s="10">
        <f>+VLOOKUP(B115,VENTA_DIARIA!B:D,3,FALSE)</f>
        <v>1</v>
      </c>
      <c r="F115" s="13">
        <f>_xlfn.XLOOKUP(B115, VENTA_DIARIA!B:B, VENTA_DIARIA!L:L)+0</f>
        <v>2</v>
      </c>
      <c r="G115" s="10">
        <f>IFERROR(_xlfn.XLOOKUP(B115, VENTA_DIARIA!B:B, VENTA_DIARIA!N:N)+0,0)</f>
        <v>0</v>
      </c>
      <c r="H115" s="10" t="str">
        <f>_xlfn.XLOOKUP(B115, VENTA_DIARIA!B:B, VENTA_DIARIA!H:H)</f>
        <v>▲▲ TOP</v>
      </c>
      <c r="I115" s="10" t="s">
        <v>165</v>
      </c>
      <c r="J115" s="10">
        <v>1</v>
      </c>
      <c r="K115" s="10">
        <v>0</v>
      </c>
      <c r="L115" s="13">
        <v>1</v>
      </c>
    </row>
    <row r="116" spans="1:12">
      <c r="A116" s="14" t="str">
        <f t="shared" si="1"/>
        <v>SÁB</v>
      </c>
      <c r="B116" s="12">
        <v>45871</v>
      </c>
      <c r="C116" s="11">
        <v>0.75344907407407402</v>
      </c>
      <c r="D116" s="10">
        <f>+VLOOKUP(B116,VENTA_DIARIA!B:C,2,FALSE)</f>
        <v>0</v>
      </c>
      <c r="E116" s="10">
        <f>+VLOOKUP(B116,VENTA_DIARIA!B:D,3,FALSE)</f>
        <v>1</v>
      </c>
      <c r="F116" s="13">
        <f>_xlfn.XLOOKUP(B116, VENTA_DIARIA!B:B, VENTA_DIARIA!L:L)+0</f>
        <v>2</v>
      </c>
      <c r="G116" s="10">
        <f>IFERROR(_xlfn.XLOOKUP(B116, VENTA_DIARIA!B:B, VENTA_DIARIA!N:N)+0,0)</f>
        <v>0</v>
      </c>
      <c r="H116" s="10" t="str">
        <f>_xlfn.XLOOKUP(B116, VENTA_DIARIA!B:B, VENTA_DIARIA!H:H)</f>
        <v>▲▲ TOP</v>
      </c>
      <c r="I116" s="10" t="s">
        <v>102</v>
      </c>
      <c r="J116" s="10">
        <v>6</v>
      </c>
      <c r="K116" s="10">
        <v>5</v>
      </c>
      <c r="L116" s="13">
        <v>1</v>
      </c>
    </row>
    <row r="117" spans="1:12">
      <c r="A117" s="14" t="str">
        <f t="shared" si="1"/>
        <v>SÁB</v>
      </c>
      <c r="B117" s="12">
        <v>45871</v>
      </c>
      <c r="C117" s="11">
        <v>0.75115740740740744</v>
      </c>
      <c r="D117" s="10">
        <f>+VLOOKUP(B117,VENTA_DIARIA!B:C,2,FALSE)</f>
        <v>0</v>
      </c>
      <c r="E117" s="10">
        <f>+VLOOKUP(B117,VENTA_DIARIA!B:D,3,FALSE)</f>
        <v>1</v>
      </c>
      <c r="F117" s="13">
        <f>_xlfn.XLOOKUP(B117, VENTA_DIARIA!B:B, VENTA_DIARIA!L:L)+0</f>
        <v>2</v>
      </c>
      <c r="G117" s="10">
        <f>IFERROR(_xlfn.XLOOKUP(B117, VENTA_DIARIA!B:B, VENTA_DIARIA!N:N)+0,0)</f>
        <v>0</v>
      </c>
      <c r="H117" s="10" t="str">
        <f>_xlfn.XLOOKUP(B117, VENTA_DIARIA!B:B, VENTA_DIARIA!H:H)</f>
        <v>▲▲ TOP</v>
      </c>
      <c r="I117" s="10" t="s">
        <v>101</v>
      </c>
      <c r="J117" s="10">
        <v>1</v>
      </c>
      <c r="K117" s="10">
        <v>0</v>
      </c>
      <c r="L117" s="13">
        <v>1</v>
      </c>
    </row>
    <row r="118" spans="1:12">
      <c r="A118" s="14" t="str">
        <f t="shared" si="1"/>
        <v>SÁB</v>
      </c>
      <c r="B118" s="12">
        <v>45871</v>
      </c>
      <c r="C118" s="11">
        <v>0.75004629629629627</v>
      </c>
      <c r="D118" s="10">
        <f>+VLOOKUP(B118,VENTA_DIARIA!B:C,2,FALSE)</f>
        <v>0</v>
      </c>
      <c r="E118" s="10">
        <f>+VLOOKUP(B118,VENTA_DIARIA!B:D,3,FALSE)</f>
        <v>1</v>
      </c>
      <c r="F118" s="13">
        <f>_xlfn.XLOOKUP(B118, VENTA_DIARIA!B:B, VENTA_DIARIA!L:L)+0</f>
        <v>2</v>
      </c>
      <c r="G118" s="10">
        <f>IFERROR(_xlfn.XLOOKUP(B118, VENTA_DIARIA!B:B, VENTA_DIARIA!N:N)+0,0)</f>
        <v>0</v>
      </c>
      <c r="H118" s="10" t="str">
        <f>_xlfn.XLOOKUP(B118, VENTA_DIARIA!B:B, VENTA_DIARIA!H:H)</f>
        <v>▲▲ TOP</v>
      </c>
      <c r="I118" s="10" t="s">
        <v>101</v>
      </c>
      <c r="J118" s="10">
        <v>1</v>
      </c>
      <c r="K118" s="10">
        <v>0</v>
      </c>
      <c r="L118" s="13">
        <v>1</v>
      </c>
    </row>
    <row r="119" spans="1:12">
      <c r="A119" s="14" t="str">
        <f t="shared" si="1"/>
        <v>SÁB</v>
      </c>
      <c r="B119" s="12">
        <v>45871</v>
      </c>
      <c r="C119" s="11">
        <v>0.75004629629629627</v>
      </c>
      <c r="D119" s="10">
        <f>+VLOOKUP(B119,VENTA_DIARIA!B:C,2,FALSE)</f>
        <v>0</v>
      </c>
      <c r="E119" s="10">
        <f>+VLOOKUP(B119,VENTA_DIARIA!B:D,3,FALSE)</f>
        <v>1</v>
      </c>
      <c r="F119" s="13">
        <f>_xlfn.XLOOKUP(B119, VENTA_DIARIA!B:B, VENTA_DIARIA!L:L)+0</f>
        <v>2</v>
      </c>
      <c r="G119" s="10">
        <f>IFERROR(_xlfn.XLOOKUP(B119, VENTA_DIARIA!B:B, VENTA_DIARIA!N:N)+0,0)</f>
        <v>0</v>
      </c>
      <c r="H119" s="10" t="str">
        <f>_xlfn.XLOOKUP(B119, VENTA_DIARIA!B:B, VENTA_DIARIA!H:H)</f>
        <v>▲▲ TOP</v>
      </c>
      <c r="I119" s="10" t="s">
        <v>142</v>
      </c>
      <c r="J119" s="10">
        <v>29</v>
      </c>
      <c r="K119" s="10">
        <v>28</v>
      </c>
      <c r="L119" s="13">
        <v>1</v>
      </c>
    </row>
    <row r="120" spans="1:12">
      <c r="A120" s="14" t="str">
        <f t="shared" si="1"/>
        <v>SÁB</v>
      </c>
      <c r="B120" s="12">
        <v>45871</v>
      </c>
      <c r="C120" s="11">
        <v>0.74886574074074075</v>
      </c>
      <c r="D120" s="10">
        <f>+VLOOKUP(B120,VENTA_DIARIA!B:C,2,FALSE)</f>
        <v>0</v>
      </c>
      <c r="E120" s="10">
        <f>+VLOOKUP(B120,VENTA_DIARIA!B:D,3,FALSE)</f>
        <v>1</v>
      </c>
      <c r="F120" s="13">
        <f>_xlfn.XLOOKUP(B120, VENTA_DIARIA!B:B, VENTA_DIARIA!L:L)+0</f>
        <v>2</v>
      </c>
      <c r="G120" s="10">
        <f>IFERROR(_xlfn.XLOOKUP(B120, VENTA_DIARIA!B:B, VENTA_DIARIA!N:N)+0,0)</f>
        <v>0</v>
      </c>
      <c r="H120" s="10" t="str">
        <f>_xlfn.XLOOKUP(B120, VENTA_DIARIA!B:B, VENTA_DIARIA!H:H)</f>
        <v>▲▲ TOP</v>
      </c>
      <c r="I120" s="10" t="s">
        <v>144</v>
      </c>
      <c r="J120" s="10">
        <v>8</v>
      </c>
      <c r="K120" s="10">
        <v>7</v>
      </c>
      <c r="L120" s="13">
        <v>1</v>
      </c>
    </row>
    <row r="121" spans="1:12">
      <c r="A121" s="14" t="str">
        <f t="shared" si="1"/>
        <v>SÁB</v>
      </c>
      <c r="B121" s="12">
        <v>45871</v>
      </c>
      <c r="C121" s="11">
        <v>0.74886574074074075</v>
      </c>
      <c r="D121" s="10">
        <f>+VLOOKUP(B121,VENTA_DIARIA!B:C,2,FALSE)</f>
        <v>0</v>
      </c>
      <c r="E121" s="10">
        <f>+VLOOKUP(B121,VENTA_DIARIA!B:D,3,FALSE)</f>
        <v>1</v>
      </c>
      <c r="F121" s="13">
        <f>_xlfn.XLOOKUP(B121, VENTA_DIARIA!B:B, VENTA_DIARIA!L:L)+0</f>
        <v>2</v>
      </c>
      <c r="G121" s="10">
        <f>IFERROR(_xlfn.XLOOKUP(B121, VENTA_DIARIA!B:B, VENTA_DIARIA!N:N)+0,0)</f>
        <v>0</v>
      </c>
      <c r="H121" s="10" t="str">
        <f>_xlfn.XLOOKUP(B121, VENTA_DIARIA!B:B, VENTA_DIARIA!H:H)</f>
        <v>▲▲ TOP</v>
      </c>
      <c r="I121" s="10" t="s">
        <v>132</v>
      </c>
      <c r="J121" s="10">
        <v>3</v>
      </c>
      <c r="K121" s="10">
        <v>2</v>
      </c>
      <c r="L121" s="13">
        <v>1</v>
      </c>
    </row>
    <row r="122" spans="1:12">
      <c r="A122" s="14" t="str">
        <f t="shared" si="1"/>
        <v>SÁB</v>
      </c>
      <c r="B122" s="12">
        <v>45871</v>
      </c>
      <c r="C122" s="11">
        <v>0.74886574074074075</v>
      </c>
      <c r="D122" s="10">
        <f>+VLOOKUP(B122,VENTA_DIARIA!B:C,2,FALSE)</f>
        <v>0</v>
      </c>
      <c r="E122" s="10">
        <f>+VLOOKUP(B122,VENTA_DIARIA!B:D,3,FALSE)</f>
        <v>1</v>
      </c>
      <c r="F122" s="13">
        <f>_xlfn.XLOOKUP(B122, VENTA_DIARIA!B:B, VENTA_DIARIA!L:L)+0</f>
        <v>2</v>
      </c>
      <c r="G122" s="10">
        <f>IFERROR(_xlfn.XLOOKUP(B122, VENTA_DIARIA!B:B, VENTA_DIARIA!N:N)+0,0)</f>
        <v>0</v>
      </c>
      <c r="H122" s="10" t="str">
        <f>_xlfn.XLOOKUP(B122, VENTA_DIARIA!B:B, VENTA_DIARIA!H:H)</f>
        <v>▲▲ TOP</v>
      </c>
      <c r="I122" s="10" t="s">
        <v>142</v>
      </c>
      <c r="J122" s="10">
        <v>30</v>
      </c>
      <c r="K122" s="10">
        <v>29</v>
      </c>
      <c r="L122" s="13">
        <v>1</v>
      </c>
    </row>
    <row r="123" spans="1:12">
      <c r="A123" s="14" t="str">
        <f t="shared" si="1"/>
        <v>SÁB</v>
      </c>
      <c r="B123" s="12">
        <v>45871</v>
      </c>
      <c r="C123" s="11">
        <v>0.74626157407407412</v>
      </c>
      <c r="D123" s="10">
        <f>+VLOOKUP(B123,VENTA_DIARIA!B:C,2,FALSE)</f>
        <v>0</v>
      </c>
      <c r="E123" s="10">
        <f>+VLOOKUP(B123,VENTA_DIARIA!B:D,3,FALSE)</f>
        <v>1</v>
      </c>
      <c r="F123" s="13">
        <f>_xlfn.XLOOKUP(B123, VENTA_DIARIA!B:B, VENTA_DIARIA!L:L)+0</f>
        <v>2</v>
      </c>
      <c r="G123" s="10">
        <f>IFERROR(_xlfn.XLOOKUP(B123, VENTA_DIARIA!B:B, VENTA_DIARIA!N:N)+0,0)</f>
        <v>0</v>
      </c>
      <c r="H123" s="10" t="str">
        <f>_xlfn.XLOOKUP(B123, VENTA_DIARIA!B:B, VENTA_DIARIA!H:H)</f>
        <v>▲▲ TOP</v>
      </c>
      <c r="I123" s="10" t="s">
        <v>158</v>
      </c>
      <c r="J123" s="10">
        <v>2</v>
      </c>
      <c r="K123" s="10">
        <v>1</v>
      </c>
      <c r="L123" s="13">
        <v>1</v>
      </c>
    </row>
    <row r="124" spans="1:12">
      <c r="A124" s="14" t="str">
        <f t="shared" si="1"/>
        <v>SÁB</v>
      </c>
      <c r="B124" s="12">
        <v>45871</v>
      </c>
      <c r="C124" s="11">
        <v>0.74626157407407412</v>
      </c>
      <c r="D124" s="10">
        <f>+VLOOKUP(B124,VENTA_DIARIA!B:C,2,FALSE)</f>
        <v>0</v>
      </c>
      <c r="E124" s="10">
        <f>+VLOOKUP(B124,VENTA_DIARIA!B:D,3,FALSE)</f>
        <v>1</v>
      </c>
      <c r="F124" s="13">
        <f>_xlfn.XLOOKUP(B124, VENTA_DIARIA!B:B, VENTA_DIARIA!L:L)+0</f>
        <v>2</v>
      </c>
      <c r="G124" s="10">
        <f>IFERROR(_xlfn.XLOOKUP(B124, VENTA_DIARIA!B:B, VENTA_DIARIA!N:N)+0,0)</f>
        <v>0</v>
      </c>
      <c r="H124" s="10" t="str">
        <f>_xlfn.XLOOKUP(B124, VENTA_DIARIA!B:B, VENTA_DIARIA!H:H)</f>
        <v>▲▲ TOP</v>
      </c>
      <c r="I124" s="10" t="s">
        <v>152</v>
      </c>
      <c r="J124" s="10">
        <v>8</v>
      </c>
      <c r="K124" s="10">
        <v>7</v>
      </c>
      <c r="L124" s="13">
        <v>1</v>
      </c>
    </row>
    <row r="125" spans="1:12">
      <c r="A125" s="14" t="str">
        <f t="shared" si="1"/>
        <v>SÁB</v>
      </c>
      <c r="B125" s="12">
        <v>45871</v>
      </c>
      <c r="C125" s="11">
        <v>0.74546296296296299</v>
      </c>
      <c r="D125" s="10">
        <f>+VLOOKUP(B125,VENTA_DIARIA!B:C,2,FALSE)</f>
        <v>0</v>
      </c>
      <c r="E125" s="10">
        <f>+VLOOKUP(B125,VENTA_DIARIA!B:D,3,FALSE)</f>
        <v>1</v>
      </c>
      <c r="F125" s="13">
        <f>_xlfn.XLOOKUP(B125, VENTA_DIARIA!B:B, VENTA_DIARIA!L:L)+0</f>
        <v>2</v>
      </c>
      <c r="G125" s="10">
        <f>IFERROR(_xlfn.XLOOKUP(B125, VENTA_DIARIA!B:B, VENTA_DIARIA!N:N)+0,0)</f>
        <v>0</v>
      </c>
      <c r="H125" s="10" t="str">
        <f>_xlfn.XLOOKUP(B125, VENTA_DIARIA!B:B, VENTA_DIARIA!H:H)</f>
        <v>▲▲ TOP</v>
      </c>
      <c r="I125" s="10" t="s">
        <v>146</v>
      </c>
      <c r="J125" s="10">
        <v>8</v>
      </c>
      <c r="K125" s="10">
        <v>7</v>
      </c>
      <c r="L125" s="13">
        <v>1</v>
      </c>
    </row>
    <row r="126" spans="1:12">
      <c r="A126" s="14" t="str">
        <f t="shared" si="1"/>
        <v>SÁB</v>
      </c>
      <c r="B126" s="12">
        <v>45871</v>
      </c>
      <c r="C126" s="11">
        <v>0.74456018518518519</v>
      </c>
      <c r="D126" s="10">
        <f>+VLOOKUP(B126,VENTA_DIARIA!B:C,2,FALSE)</f>
        <v>0</v>
      </c>
      <c r="E126" s="10">
        <f>+VLOOKUP(B126,VENTA_DIARIA!B:D,3,FALSE)</f>
        <v>1</v>
      </c>
      <c r="F126" s="13">
        <f>_xlfn.XLOOKUP(B126, VENTA_DIARIA!B:B, VENTA_DIARIA!L:L)+0</f>
        <v>2</v>
      </c>
      <c r="G126" s="10">
        <f>IFERROR(_xlfn.XLOOKUP(B126, VENTA_DIARIA!B:B, VENTA_DIARIA!N:N)+0,0)</f>
        <v>0</v>
      </c>
      <c r="H126" s="10" t="str">
        <f>_xlfn.XLOOKUP(B126, VENTA_DIARIA!B:B, VENTA_DIARIA!H:H)</f>
        <v>▲▲ TOP</v>
      </c>
      <c r="I126" s="10" t="s">
        <v>134</v>
      </c>
      <c r="J126" s="10">
        <v>15</v>
      </c>
      <c r="K126" s="10">
        <v>14</v>
      </c>
      <c r="L126" s="13">
        <v>1</v>
      </c>
    </row>
    <row r="127" spans="1:12">
      <c r="A127" s="14" t="str">
        <f t="shared" si="1"/>
        <v>SÁB</v>
      </c>
      <c r="B127" s="12">
        <v>45871</v>
      </c>
      <c r="C127" s="11">
        <v>0.74456018518518519</v>
      </c>
      <c r="D127" s="10">
        <f>+VLOOKUP(B127,VENTA_DIARIA!B:C,2,FALSE)</f>
        <v>0</v>
      </c>
      <c r="E127" s="10">
        <f>+VLOOKUP(B127,VENTA_DIARIA!B:D,3,FALSE)</f>
        <v>1</v>
      </c>
      <c r="F127" s="13">
        <f>_xlfn.XLOOKUP(B127, VENTA_DIARIA!B:B, VENTA_DIARIA!L:L)+0</f>
        <v>2</v>
      </c>
      <c r="G127" s="10">
        <f>IFERROR(_xlfn.XLOOKUP(B127, VENTA_DIARIA!B:B, VENTA_DIARIA!N:N)+0,0)</f>
        <v>0</v>
      </c>
      <c r="H127" s="10" t="str">
        <f>_xlfn.XLOOKUP(B127, VENTA_DIARIA!B:B, VENTA_DIARIA!H:H)</f>
        <v>▲▲ TOP</v>
      </c>
      <c r="I127" s="10" t="s">
        <v>175</v>
      </c>
      <c r="J127" s="10">
        <v>5</v>
      </c>
      <c r="K127" s="10">
        <v>4</v>
      </c>
      <c r="L127" s="13">
        <v>1</v>
      </c>
    </row>
    <row r="128" spans="1:12">
      <c r="A128" s="14" t="str">
        <f t="shared" si="1"/>
        <v>SÁB</v>
      </c>
      <c r="B128" s="12">
        <v>45871</v>
      </c>
      <c r="C128" s="11">
        <v>0.74456018518518519</v>
      </c>
      <c r="D128" s="10">
        <f>+VLOOKUP(B128,VENTA_DIARIA!B:C,2,FALSE)</f>
        <v>0</v>
      </c>
      <c r="E128" s="10">
        <f>+VLOOKUP(B128,VENTA_DIARIA!B:D,3,FALSE)</f>
        <v>1</v>
      </c>
      <c r="F128" s="13">
        <f>_xlfn.XLOOKUP(B128, VENTA_DIARIA!B:B, VENTA_DIARIA!L:L)+0</f>
        <v>2</v>
      </c>
      <c r="G128" s="10">
        <f>IFERROR(_xlfn.XLOOKUP(B128, VENTA_DIARIA!B:B, VENTA_DIARIA!N:N)+0,0)</f>
        <v>0</v>
      </c>
      <c r="H128" s="10" t="str">
        <f>_xlfn.XLOOKUP(B128, VENTA_DIARIA!B:B, VENTA_DIARIA!H:H)</f>
        <v>▲▲ TOP</v>
      </c>
      <c r="I128" s="10" t="s">
        <v>102</v>
      </c>
      <c r="J128" s="10">
        <v>7</v>
      </c>
      <c r="K128" s="10">
        <v>6</v>
      </c>
      <c r="L128" s="13">
        <v>1</v>
      </c>
    </row>
    <row r="129" spans="1:12">
      <c r="A129" s="14" t="str">
        <f t="shared" si="1"/>
        <v>SÁB</v>
      </c>
      <c r="B129" s="12">
        <v>45871</v>
      </c>
      <c r="C129" s="11">
        <v>0.74214120370370373</v>
      </c>
      <c r="D129" s="10">
        <f>+VLOOKUP(B129,VENTA_DIARIA!B:C,2,FALSE)</f>
        <v>0</v>
      </c>
      <c r="E129" s="10">
        <f>+VLOOKUP(B129,VENTA_DIARIA!B:D,3,FALSE)</f>
        <v>1</v>
      </c>
      <c r="F129" s="13">
        <f>_xlfn.XLOOKUP(B129, VENTA_DIARIA!B:B, VENTA_DIARIA!L:L)+0</f>
        <v>2</v>
      </c>
      <c r="G129" s="10">
        <f>IFERROR(_xlfn.XLOOKUP(B129, VENTA_DIARIA!B:B, VENTA_DIARIA!N:N)+0,0)</f>
        <v>0</v>
      </c>
      <c r="H129" s="10" t="str">
        <f>_xlfn.XLOOKUP(B129, VENTA_DIARIA!B:B, VENTA_DIARIA!H:H)</f>
        <v>▲▲ TOP</v>
      </c>
      <c r="I129" s="10" t="s">
        <v>165</v>
      </c>
      <c r="J129" s="10">
        <v>2</v>
      </c>
      <c r="K129" s="10">
        <v>1</v>
      </c>
      <c r="L129" s="13">
        <v>1</v>
      </c>
    </row>
    <row r="130" spans="1:12">
      <c r="A130" s="14" t="str">
        <f t="shared" ref="A130:A193" si="2">+UPPER(TEXT(B130,"DDD"))</f>
        <v>SÁB</v>
      </c>
      <c r="B130" s="12">
        <v>45871</v>
      </c>
      <c r="C130" s="11">
        <v>0.73952546296296295</v>
      </c>
      <c r="D130" s="10">
        <f>+VLOOKUP(B130,VENTA_DIARIA!B:C,2,FALSE)</f>
        <v>0</v>
      </c>
      <c r="E130" s="10">
        <f>+VLOOKUP(B130,VENTA_DIARIA!B:D,3,FALSE)</f>
        <v>1</v>
      </c>
      <c r="F130" s="13">
        <f>_xlfn.XLOOKUP(B130, VENTA_DIARIA!B:B, VENTA_DIARIA!L:L)+0</f>
        <v>2</v>
      </c>
      <c r="G130" s="10">
        <f>IFERROR(_xlfn.XLOOKUP(B130, VENTA_DIARIA!B:B, VENTA_DIARIA!N:N)+0,0)</f>
        <v>0</v>
      </c>
      <c r="H130" s="10" t="str">
        <f>_xlfn.XLOOKUP(B130, VENTA_DIARIA!B:B, VENTA_DIARIA!H:H)</f>
        <v>▲▲ TOP</v>
      </c>
      <c r="I130" s="10" t="s">
        <v>134</v>
      </c>
      <c r="J130" s="10">
        <v>16</v>
      </c>
      <c r="K130" s="10">
        <v>15</v>
      </c>
      <c r="L130" s="13">
        <v>1</v>
      </c>
    </row>
    <row r="131" spans="1:12">
      <c r="A131" s="14" t="str">
        <f t="shared" si="2"/>
        <v>SÁB</v>
      </c>
      <c r="B131" s="12">
        <v>45871</v>
      </c>
      <c r="C131" s="11">
        <v>0.73890046296296297</v>
      </c>
      <c r="D131" s="10">
        <f>+VLOOKUP(B131,VENTA_DIARIA!B:C,2,FALSE)</f>
        <v>0</v>
      </c>
      <c r="E131" s="10">
        <f>+VLOOKUP(B131,VENTA_DIARIA!B:D,3,FALSE)</f>
        <v>1</v>
      </c>
      <c r="F131" s="13">
        <f>_xlfn.XLOOKUP(B131, VENTA_DIARIA!B:B, VENTA_DIARIA!L:L)+0</f>
        <v>2</v>
      </c>
      <c r="G131" s="10">
        <f>IFERROR(_xlfn.XLOOKUP(B131, VENTA_DIARIA!B:B, VENTA_DIARIA!N:N)+0,0)</f>
        <v>0</v>
      </c>
      <c r="H131" s="10" t="str">
        <f>_xlfn.XLOOKUP(B131, VENTA_DIARIA!B:B, VENTA_DIARIA!H:H)</f>
        <v>▲▲ TOP</v>
      </c>
      <c r="I131" s="10" t="s">
        <v>99</v>
      </c>
      <c r="J131" s="10">
        <v>3</v>
      </c>
      <c r="K131" s="10">
        <v>2</v>
      </c>
      <c r="L131" s="13">
        <v>1</v>
      </c>
    </row>
    <row r="132" spans="1:12">
      <c r="A132" s="14" t="str">
        <f t="shared" si="2"/>
        <v>SÁB</v>
      </c>
      <c r="B132" s="12">
        <v>45871</v>
      </c>
      <c r="C132" s="11">
        <v>0.73690972222222217</v>
      </c>
      <c r="D132" s="10">
        <f>+VLOOKUP(B132,VENTA_DIARIA!B:C,2,FALSE)</f>
        <v>0</v>
      </c>
      <c r="E132" s="10">
        <f>+VLOOKUP(B132,VENTA_DIARIA!B:D,3,FALSE)</f>
        <v>1</v>
      </c>
      <c r="F132" s="13">
        <f>_xlfn.XLOOKUP(B132, VENTA_DIARIA!B:B, VENTA_DIARIA!L:L)+0</f>
        <v>2</v>
      </c>
      <c r="G132" s="10">
        <f>IFERROR(_xlfn.XLOOKUP(B132, VENTA_DIARIA!B:B, VENTA_DIARIA!N:N)+0,0)</f>
        <v>0</v>
      </c>
      <c r="H132" s="10" t="str">
        <f>_xlfn.XLOOKUP(B132, VENTA_DIARIA!B:B, VENTA_DIARIA!H:H)</f>
        <v>▲▲ TOP</v>
      </c>
      <c r="I132" s="10" t="s">
        <v>174</v>
      </c>
      <c r="J132" s="10">
        <v>5</v>
      </c>
      <c r="K132" s="10">
        <v>4</v>
      </c>
      <c r="L132" s="13">
        <v>1</v>
      </c>
    </row>
    <row r="133" spans="1:12">
      <c r="A133" s="14" t="str">
        <f t="shared" si="2"/>
        <v>SÁB</v>
      </c>
      <c r="B133" s="12">
        <v>45871</v>
      </c>
      <c r="C133" s="11">
        <v>0.73690972222222217</v>
      </c>
      <c r="D133" s="10">
        <f>+VLOOKUP(B133,VENTA_DIARIA!B:C,2,FALSE)</f>
        <v>0</v>
      </c>
      <c r="E133" s="10">
        <f>+VLOOKUP(B133,VENTA_DIARIA!B:D,3,FALSE)</f>
        <v>1</v>
      </c>
      <c r="F133" s="13">
        <f>_xlfn.XLOOKUP(B133, VENTA_DIARIA!B:B, VENTA_DIARIA!L:L)+0</f>
        <v>2</v>
      </c>
      <c r="G133" s="10">
        <f>IFERROR(_xlfn.XLOOKUP(B133, VENTA_DIARIA!B:B, VENTA_DIARIA!N:N)+0,0)</f>
        <v>0</v>
      </c>
      <c r="H133" s="10" t="str">
        <f>_xlfn.XLOOKUP(B133, VENTA_DIARIA!B:B, VENTA_DIARIA!H:H)</f>
        <v>▲▲ TOP</v>
      </c>
      <c r="I133" s="10" t="s">
        <v>183</v>
      </c>
      <c r="J133" s="10">
        <v>3</v>
      </c>
      <c r="K133" s="10">
        <v>2</v>
      </c>
      <c r="L133" s="13">
        <v>1</v>
      </c>
    </row>
    <row r="134" spans="1:12">
      <c r="A134" s="14" t="str">
        <f t="shared" si="2"/>
        <v>SÁB</v>
      </c>
      <c r="B134" s="12">
        <v>45871</v>
      </c>
      <c r="C134" s="11">
        <v>0.73690972222222217</v>
      </c>
      <c r="D134" s="10">
        <f>+VLOOKUP(B134,VENTA_DIARIA!B:C,2,FALSE)</f>
        <v>0</v>
      </c>
      <c r="E134" s="10">
        <f>+VLOOKUP(B134,VENTA_DIARIA!B:D,3,FALSE)</f>
        <v>1</v>
      </c>
      <c r="F134" s="13">
        <f>_xlfn.XLOOKUP(B134, VENTA_DIARIA!B:B, VENTA_DIARIA!L:L)+0</f>
        <v>2</v>
      </c>
      <c r="G134" s="10">
        <f>IFERROR(_xlfn.XLOOKUP(B134, VENTA_DIARIA!B:B, VENTA_DIARIA!N:N)+0,0)</f>
        <v>0</v>
      </c>
      <c r="H134" s="10" t="str">
        <f>_xlfn.XLOOKUP(B134, VENTA_DIARIA!B:B, VENTA_DIARIA!H:H)</f>
        <v>▲▲ TOP</v>
      </c>
      <c r="I134" s="10" t="s">
        <v>102</v>
      </c>
      <c r="J134" s="10">
        <v>8</v>
      </c>
      <c r="K134" s="10">
        <v>7</v>
      </c>
      <c r="L134" s="13">
        <v>1</v>
      </c>
    </row>
    <row r="135" spans="1:12">
      <c r="A135" s="14" t="str">
        <f t="shared" si="2"/>
        <v>SÁB</v>
      </c>
      <c r="B135" s="12">
        <v>45871</v>
      </c>
      <c r="C135" s="11">
        <v>0.73348379629629634</v>
      </c>
      <c r="D135" s="10">
        <f>+VLOOKUP(B135,VENTA_DIARIA!B:C,2,FALSE)</f>
        <v>0</v>
      </c>
      <c r="E135" s="10">
        <f>+VLOOKUP(B135,VENTA_DIARIA!B:D,3,FALSE)</f>
        <v>1</v>
      </c>
      <c r="F135" s="13">
        <f>_xlfn.XLOOKUP(B135, VENTA_DIARIA!B:B, VENTA_DIARIA!L:L)+0</f>
        <v>2</v>
      </c>
      <c r="G135" s="10">
        <f>IFERROR(_xlfn.XLOOKUP(B135, VENTA_DIARIA!B:B, VENTA_DIARIA!N:N)+0,0)</f>
        <v>0</v>
      </c>
      <c r="H135" s="10" t="str">
        <f>_xlfn.XLOOKUP(B135, VENTA_DIARIA!B:B, VENTA_DIARIA!H:H)</f>
        <v>▲▲ TOP</v>
      </c>
      <c r="I135" s="10" t="s">
        <v>142</v>
      </c>
      <c r="J135" s="10">
        <v>31</v>
      </c>
      <c r="K135" s="10">
        <v>30</v>
      </c>
      <c r="L135" s="13">
        <v>1</v>
      </c>
    </row>
    <row r="136" spans="1:12">
      <c r="A136" s="14" t="str">
        <f t="shared" si="2"/>
        <v>SÁB</v>
      </c>
      <c r="B136" s="12">
        <v>45871</v>
      </c>
      <c r="C136" s="11">
        <v>0.73281249999999998</v>
      </c>
      <c r="D136" s="10">
        <f>+VLOOKUP(B136,VENTA_DIARIA!B:C,2,FALSE)</f>
        <v>0</v>
      </c>
      <c r="E136" s="10">
        <f>+VLOOKUP(B136,VENTA_DIARIA!B:D,3,FALSE)</f>
        <v>1</v>
      </c>
      <c r="F136" s="13">
        <f>_xlfn.XLOOKUP(B136, VENTA_DIARIA!B:B, VENTA_DIARIA!L:L)+0</f>
        <v>2</v>
      </c>
      <c r="G136" s="10">
        <f>IFERROR(_xlfn.XLOOKUP(B136, VENTA_DIARIA!B:B, VENTA_DIARIA!N:N)+0,0)</f>
        <v>0</v>
      </c>
      <c r="H136" s="10" t="str">
        <f>_xlfn.XLOOKUP(B136, VENTA_DIARIA!B:B, VENTA_DIARIA!H:H)</f>
        <v>▲▲ TOP</v>
      </c>
      <c r="I136" s="10" t="s">
        <v>141</v>
      </c>
      <c r="J136" s="10">
        <v>2</v>
      </c>
      <c r="K136" s="10">
        <v>1</v>
      </c>
      <c r="L136" s="13">
        <v>1</v>
      </c>
    </row>
    <row r="137" spans="1:12">
      <c r="A137" s="14" t="str">
        <f t="shared" si="2"/>
        <v>SÁB</v>
      </c>
      <c r="B137" s="12">
        <v>45871</v>
      </c>
      <c r="C137" s="11">
        <v>0.73281249999999998</v>
      </c>
      <c r="D137" s="10">
        <f>+VLOOKUP(B137,VENTA_DIARIA!B:C,2,FALSE)</f>
        <v>0</v>
      </c>
      <c r="E137" s="10">
        <f>+VLOOKUP(B137,VENTA_DIARIA!B:D,3,FALSE)</f>
        <v>1</v>
      </c>
      <c r="F137" s="13">
        <f>_xlfn.XLOOKUP(B137, VENTA_DIARIA!B:B, VENTA_DIARIA!L:L)+0</f>
        <v>2</v>
      </c>
      <c r="G137" s="10">
        <f>IFERROR(_xlfn.XLOOKUP(B137, VENTA_DIARIA!B:B, VENTA_DIARIA!N:N)+0,0)</f>
        <v>0</v>
      </c>
      <c r="H137" s="10" t="str">
        <f>_xlfn.XLOOKUP(B137, VENTA_DIARIA!B:B, VENTA_DIARIA!H:H)</f>
        <v>▲▲ TOP</v>
      </c>
      <c r="I137" s="10" t="s">
        <v>102</v>
      </c>
      <c r="J137" s="10">
        <v>9</v>
      </c>
      <c r="K137" s="10">
        <v>8</v>
      </c>
      <c r="L137" s="13">
        <v>1</v>
      </c>
    </row>
    <row r="138" spans="1:12">
      <c r="A138" s="14" t="str">
        <f t="shared" si="2"/>
        <v>SÁB</v>
      </c>
      <c r="B138" s="12">
        <v>45871</v>
      </c>
      <c r="C138" s="11">
        <v>0.73281249999999998</v>
      </c>
      <c r="D138" s="10">
        <f>+VLOOKUP(B138,VENTA_DIARIA!B:C,2,FALSE)</f>
        <v>0</v>
      </c>
      <c r="E138" s="10">
        <f>+VLOOKUP(B138,VENTA_DIARIA!B:D,3,FALSE)</f>
        <v>1</v>
      </c>
      <c r="F138" s="13">
        <f>_xlfn.XLOOKUP(B138, VENTA_DIARIA!B:B, VENTA_DIARIA!L:L)+0</f>
        <v>2</v>
      </c>
      <c r="G138" s="10">
        <f>IFERROR(_xlfn.XLOOKUP(B138, VENTA_DIARIA!B:B, VENTA_DIARIA!N:N)+0,0)</f>
        <v>0</v>
      </c>
      <c r="H138" s="10" t="str">
        <f>_xlfn.XLOOKUP(B138, VENTA_DIARIA!B:B, VENTA_DIARIA!H:H)</f>
        <v>▲▲ TOP</v>
      </c>
      <c r="I138" s="10" t="s">
        <v>101</v>
      </c>
      <c r="J138" s="10">
        <v>2</v>
      </c>
      <c r="K138" s="10">
        <v>1</v>
      </c>
      <c r="L138" s="13">
        <v>1</v>
      </c>
    </row>
    <row r="139" spans="1:12">
      <c r="A139" s="14" t="str">
        <f t="shared" si="2"/>
        <v>SÁB</v>
      </c>
      <c r="B139" s="12">
        <v>45871</v>
      </c>
      <c r="C139" s="11">
        <v>0.73092592592592598</v>
      </c>
      <c r="D139" s="10">
        <f>+VLOOKUP(B139,VENTA_DIARIA!B:C,2,FALSE)</f>
        <v>0</v>
      </c>
      <c r="E139" s="10">
        <f>+VLOOKUP(B139,VENTA_DIARIA!B:D,3,FALSE)</f>
        <v>1</v>
      </c>
      <c r="F139" s="13">
        <f>_xlfn.XLOOKUP(B139, VENTA_DIARIA!B:B, VENTA_DIARIA!L:L)+0</f>
        <v>2</v>
      </c>
      <c r="G139" s="10">
        <f>IFERROR(_xlfn.XLOOKUP(B139, VENTA_DIARIA!B:B, VENTA_DIARIA!N:N)+0,0)</f>
        <v>0</v>
      </c>
      <c r="H139" s="10" t="str">
        <f>_xlfn.XLOOKUP(B139, VENTA_DIARIA!B:B, VENTA_DIARIA!H:H)</f>
        <v>▲▲ TOP</v>
      </c>
      <c r="I139" s="10" t="s">
        <v>101</v>
      </c>
      <c r="J139" s="10">
        <v>3</v>
      </c>
      <c r="K139" s="10">
        <v>2</v>
      </c>
      <c r="L139" s="13">
        <v>1</v>
      </c>
    </row>
    <row r="140" spans="1:12">
      <c r="A140" s="14" t="str">
        <f t="shared" si="2"/>
        <v>SÁB</v>
      </c>
      <c r="B140" s="12">
        <v>45871</v>
      </c>
      <c r="C140" s="11">
        <v>0.72798611111111111</v>
      </c>
      <c r="D140" s="10">
        <f>+VLOOKUP(B140,VENTA_DIARIA!B:C,2,FALSE)</f>
        <v>0</v>
      </c>
      <c r="E140" s="10">
        <f>+VLOOKUP(B140,VENTA_DIARIA!B:D,3,FALSE)</f>
        <v>1</v>
      </c>
      <c r="F140" s="13">
        <f>_xlfn.XLOOKUP(B140, VENTA_DIARIA!B:B, VENTA_DIARIA!L:L)+0</f>
        <v>2</v>
      </c>
      <c r="G140" s="10">
        <f>IFERROR(_xlfn.XLOOKUP(B140, VENTA_DIARIA!B:B, VENTA_DIARIA!N:N)+0,0)</f>
        <v>0</v>
      </c>
      <c r="H140" s="10" t="str">
        <f>_xlfn.XLOOKUP(B140, VENTA_DIARIA!B:B, VENTA_DIARIA!H:H)</f>
        <v>▲▲ TOP</v>
      </c>
      <c r="I140" s="10" t="s">
        <v>141</v>
      </c>
      <c r="J140" s="10">
        <v>3</v>
      </c>
      <c r="K140" s="10">
        <v>2</v>
      </c>
      <c r="L140" s="13">
        <v>1</v>
      </c>
    </row>
    <row r="141" spans="1:12">
      <c r="A141" s="14" t="str">
        <f t="shared" si="2"/>
        <v>SÁB</v>
      </c>
      <c r="B141" s="12">
        <v>45871</v>
      </c>
      <c r="C141" s="11">
        <v>0.7255787037037037</v>
      </c>
      <c r="D141" s="10">
        <f>+VLOOKUP(B141,VENTA_DIARIA!B:C,2,FALSE)</f>
        <v>0</v>
      </c>
      <c r="E141" s="10">
        <f>+VLOOKUP(B141,VENTA_DIARIA!B:D,3,FALSE)</f>
        <v>1</v>
      </c>
      <c r="F141" s="13">
        <f>_xlfn.XLOOKUP(B141, VENTA_DIARIA!B:B, VENTA_DIARIA!L:L)+0</f>
        <v>2</v>
      </c>
      <c r="G141" s="10">
        <f>IFERROR(_xlfn.XLOOKUP(B141, VENTA_DIARIA!B:B, VENTA_DIARIA!N:N)+0,0)</f>
        <v>0</v>
      </c>
      <c r="H141" s="10" t="str">
        <f>_xlfn.XLOOKUP(B141, VENTA_DIARIA!B:B, VENTA_DIARIA!H:H)</f>
        <v>▲▲ TOP</v>
      </c>
      <c r="I141" s="10" t="s">
        <v>152</v>
      </c>
      <c r="J141" s="10">
        <v>9</v>
      </c>
      <c r="K141" s="10">
        <v>8</v>
      </c>
      <c r="L141" s="13">
        <v>1</v>
      </c>
    </row>
    <row r="142" spans="1:12">
      <c r="A142" s="14" t="str">
        <f t="shared" si="2"/>
        <v>SÁB</v>
      </c>
      <c r="B142" s="12">
        <v>45871</v>
      </c>
      <c r="C142" s="11">
        <v>0.7255787037037037</v>
      </c>
      <c r="D142" s="10">
        <f>+VLOOKUP(B142,VENTA_DIARIA!B:C,2,FALSE)</f>
        <v>0</v>
      </c>
      <c r="E142" s="10">
        <f>+VLOOKUP(B142,VENTA_DIARIA!B:D,3,FALSE)</f>
        <v>1</v>
      </c>
      <c r="F142" s="13">
        <f>_xlfn.XLOOKUP(B142, VENTA_DIARIA!B:B, VENTA_DIARIA!L:L)+0</f>
        <v>2</v>
      </c>
      <c r="G142" s="10">
        <f>IFERROR(_xlfn.XLOOKUP(B142, VENTA_DIARIA!B:B, VENTA_DIARIA!N:N)+0,0)</f>
        <v>0</v>
      </c>
      <c r="H142" s="10" t="str">
        <f>_xlfn.XLOOKUP(B142, VENTA_DIARIA!B:B, VENTA_DIARIA!H:H)</f>
        <v>▲▲ TOP</v>
      </c>
      <c r="I142" s="10" t="s">
        <v>153</v>
      </c>
      <c r="J142" s="10">
        <v>7</v>
      </c>
      <c r="K142" s="10">
        <v>6</v>
      </c>
      <c r="L142" s="13">
        <v>1</v>
      </c>
    </row>
    <row r="143" spans="1:12">
      <c r="A143" s="14" t="str">
        <f t="shared" si="2"/>
        <v>SÁB</v>
      </c>
      <c r="B143" s="12">
        <v>45871</v>
      </c>
      <c r="C143" s="11">
        <v>0.72298611111111111</v>
      </c>
      <c r="D143" s="10">
        <f>+VLOOKUP(B143,VENTA_DIARIA!B:C,2,FALSE)</f>
        <v>0</v>
      </c>
      <c r="E143" s="10">
        <f>+VLOOKUP(B143,VENTA_DIARIA!B:D,3,FALSE)</f>
        <v>1</v>
      </c>
      <c r="F143" s="13">
        <f>_xlfn.XLOOKUP(B143, VENTA_DIARIA!B:B, VENTA_DIARIA!L:L)+0</f>
        <v>2</v>
      </c>
      <c r="G143" s="10">
        <f>IFERROR(_xlfn.XLOOKUP(B143, VENTA_DIARIA!B:B, VENTA_DIARIA!N:N)+0,0)</f>
        <v>0</v>
      </c>
      <c r="H143" s="10" t="str">
        <f>_xlfn.XLOOKUP(B143, VENTA_DIARIA!B:B, VENTA_DIARIA!H:H)</f>
        <v>▲▲ TOP</v>
      </c>
      <c r="I143" s="10" t="s">
        <v>100</v>
      </c>
      <c r="J143" s="10">
        <v>3</v>
      </c>
      <c r="K143" s="10">
        <v>2</v>
      </c>
      <c r="L143" s="13">
        <v>1</v>
      </c>
    </row>
    <row r="144" spans="1:12">
      <c r="A144" s="14" t="str">
        <f t="shared" si="2"/>
        <v>SÁB</v>
      </c>
      <c r="B144" s="12">
        <v>45871</v>
      </c>
      <c r="C144" s="11">
        <v>0.72298611111111111</v>
      </c>
      <c r="D144" s="10">
        <f>+VLOOKUP(B144,VENTA_DIARIA!B:C,2,FALSE)</f>
        <v>0</v>
      </c>
      <c r="E144" s="10">
        <f>+VLOOKUP(B144,VENTA_DIARIA!B:D,3,FALSE)</f>
        <v>1</v>
      </c>
      <c r="F144" s="13">
        <f>_xlfn.XLOOKUP(B144, VENTA_DIARIA!B:B, VENTA_DIARIA!L:L)+0</f>
        <v>2</v>
      </c>
      <c r="G144" s="10">
        <f>IFERROR(_xlfn.XLOOKUP(B144, VENTA_DIARIA!B:B, VENTA_DIARIA!N:N)+0,0)</f>
        <v>0</v>
      </c>
      <c r="H144" s="10" t="str">
        <f>_xlfn.XLOOKUP(B144, VENTA_DIARIA!B:B, VENTA_DIARIA!H:H)</f>
        <v>▲▲ TOP</v>
      </c>
      <c r="I144" s="10" t="s">
        <v>136</v>
      </c>
      <c r="J144" s="10">
        <v>16</v>
      </c>
      <c r="K144" s="10">
        <v>15</v>
      </c>
      <c r="L144" s="13">
        <v>1</v>
      </c>
    </row>
    <row r="145" spans="1:12">
      <c r="A145" s="14" t="str">
        <f t="shared" si="2"/>
        <v>SÁB</v>
      </c>
      <c r="B145" s="12">
        <v>45871</v>
      </c>
      <c r="C145" s="11">
        <v>0.72298611111111111</v>
      </c>
      <c r="D145" s="10">
        <f>+VLOOKUP(B145,VENTA_DIARIA!B:C,2,FALSE)</f>
        <v>0</v>
      </c>
      <c r="E145" s="10">
        <f>+VLOOKUP(B145,VENTA_DIARIA!B:D,3,FALSE)</f>
        <v>1</v>
      </c>
      <c r="F145" s="13">
        <f>_xlfn.XLOOKUP(B145, VENTA_DIARIA!B:B, VENTA_DIARIA!L:L)+0</f>
        <v>2</v>
      </c>
      <c r="G145" s="10">
        <f>IFERROR(_xlfn.XLOOKUP(B145, VENTA_DIARIA!B:B, VENTA_DIARIA!N:N)+0,0)</f>
        <v>0</v>
      </c>
      <c r="H145" s="10" t="str">
        <f>_xlfn.XLOOKUP(B145, VENTA_DIARIA!B:B, VENTA_DIARIA!H:H)</f>
        <v>▲▲ TOP</v>
      </c>
      <c r="I145" s="10" t="s">
        <v>155</v>
      </c>
      <c r="J145" s="10">
        <v>2</v>
      </c>
      <c r="K145" s="10">
        <v>1</v>
      </c>
      <c r="L145" s="13">
        <v>1</v>
      </c>
    </row>
    <row r="146" spans="1:12">
      <c r="A146" s="14" t="str">
        <f t="shared" si="2"/>
        <v>SÁB</v>
      </c>
      <c r="B146" s="12">
        <v>45871</v>
      </c>
      <c r="C146" s="11">
        <v>0.72210648148148149</v>
      </c>
      <c r="D146" s="10">
        <f>+VLOOKUP(B146,VENTA_DIARIA!B:C,2,FALSE)</f>
        <v>0</v>
      </c>
      <c r="E146" s="10">
        <f>+VLOOKUP(B146,VENTA_DIARIA!B:D,3,FALSE)</f>
        <v>1</v>
      </c>
      <c r="F146" s="13">
        <f>_xlfn.XLOOKUP(B146, VENTA_DIARIA!B:B, VENTA_DIARIA!L:L)+0</f>
        <v>2</v>
      </c>
      <c r="G146" s="10">
        <f>IFERROR(_xlfn.XLOOKUP(B146, VENTA_DIARIA!B:B, VENTA_DIARIA!N:N)+0,0)</f>
        <v>0</v>
      </c>
      <c r="H146" s="10" t="str">
        <f>_xlfn.XLOOKUP(B146, VENTA_DIARIA!B:B, VENTA_DIARIA!H:H)</f>
        <v>▲▲ TOP</v>
      </c>
      <c r="I146" s="10" t="s">
        <v>141</v>
      </c>
      <c r="J146" s="10">
        <v>4</v>
      </c>
      <c r="K146" s="10">
        <v>3</v>
      </c>
      <c r="L146" s="13">
        <v>1</v>
      </c>
    </row>
    <row r="147" spans="1:12">
      <c r="A147" s="14" t="str">
        <f t="shared" si="2"/>
        <v>SÁB</v>
      </c>
      <c r="B147" s="12">
        <v>45871</v>
      </c>
      <c r="C147" s="11">
        <v>0.72210648148148149</v>
      </c>
      <c r="D147" s="10">
        <f>+VLOOKUP(B147,VENTA_DIARIA!B:C,2,FALSE)</f>
        <v>0</v>
      </c>
      <c r="E147" s="10">
        <f>+VLOOKUP(B147,VENTA_DIARIA!B:D,3,FALSE)</f>
        <v>1</v>
      </c>
      <c r="F147" s="13">
        <f>_xlfn.XLOOKUP(B147, VENTA_DIARIA!B:B, VENTA_DIARIA!L:L)+0</f>
        <v>2</v>
      </c>
      <c r="G147" s="10">
        <f>IFERROR(_xlfn.XLOOKUP(B147, VENTA_DIARIA!B:B, VENTA_DIARIA!N:N)+0,0)</f>
        <v>0</v>
      </c>
      <c r="H147" s="10" t="str">
        <f>_xlfn.XLOOKUP(B147, VENTA_DIARIA!B:B, VENTA_DIARIA!H:H)</f>
        <v>▲▲ TOP</v>
      </c>
      <c r="I147" s="10" t="s">
        <v>101</v>
      </c>
      <c r="J147" s="10">
        <v>4</v>
      </c>
      <c r="K147" s="10">
        <v>3</v>
      </c>
      <c r="L147" s="13">
        <v>1</v>
      </c>
    </row>
    <row r="148" spans="1:12">
      <c r="A148" s="14" t="str">
        <f t="shared" si="2"/>
        <v>SÁB</v>
      </c>
      <c r="B148" s="12">
        <v>45871</v>
      </c>
      <c r="C148" s="11">
        <v>0.72103009259259254</v>
      </c>
      <c r="D148" s="10">
        <f>+VLOOKUP(B148,VENTA_DIARIA!B:C,2,FALSE)</f>
        <v>0</v>
      </c>
      <c r="E148" s="10">
        <f>+VLOOKUP(B148,VENTA_DIARIA!B:D,3,FALSE)</f>
        <v>1</v>
      </c>
      <c r="F148" s="13">
        <f>_xlfn.XLOOKUP(B148, VENTA_DIARIA!B:B, VENTA_DIARIA!L:L)+0</f>
        <v>2</v>
      </c>
      <c r="G148" s="10">
        <f>IFERROR(_xlfn.XLOOKUP(B148, VENTA_DIARIA!B:B, VENTA_DIARIA!N:N)+0,0)</f>
        <v>0</v>
      </c>
      <c r="H148" s="10" t="str">
        <f>_xlfn.XLOOKUP(B148, VENTA_DIARIA!B:B, VENTA_DIARIA!H:H)</f>
        <v>▲▲ TOP</v>
      </c>
      <c r="I148" s="10" t="s">
        <v>170</v>
      </c>
      <c r="J148" s="10">
        <v>6</v>
      </c>
      <c r="K148" s="10">
        <v>5</v>
      </c>
      <c r="L148" s="13">
        <v>1</v>
      </c>
    </row>
    <row r="149" spans="1:12">
      <c r="A149" s="14" t="str">
        <f t="shared" si="2"/>
        <v>SÁB</v>
      </c>
      <c r="B149" s="12">
        <v>45871</v>
      </c>
      <c r="C149" s="11">
        <v>0.7201157407407407</v>
      </c>
      <c r="D149" s="10">
        <f>+VLOOKUP(B149,VENTA_DIARIA!B:C,2,FALSE)</f>
        <v>0</v>
      </c>
      <c r="E149" s="10">
        <f>+VLOOKUP(B149,VENTA_DIARIA!B:D,3,FALSE)</f>
        <v>1</v>
      </c>
      <c r="F149" s="13">
        <f>_xlfn.XLOOKUP(B149, VENTA_DIARIA!B:B, VENTA_DIARIA!L:L)+0</f>
        <v>2</v>
      </c>
      <c r="G149" s="10">
        <f>IFERROR(_xlfn.XLOOKUP(B149, VENTA_DIARIA!B:B, VENTA_DIARIA!N:N)+0,0)</f>
        <v>0</v>
      </c>
      <c r="H149" s="10" t="str">
        <f>_xlfn.XLOOKUP(B149, VENTA_DIARIA!B:B, VENTA_DIARIA!H:H)</f>
        <v>▲▲ TOP</v>
      </c>
      <c r="I149" s="10" t="s">
        <v>169</v>
      </c>
      <c r="J149" s="10">
        <v>3</v>
      </c>
      <c r="K149" s="10">
        <v>2</v>
      </c>
      <c r="L149" s="13">
        <v>1</v>
      </c>
    </row>
    <row r="150" spans="1:12">
      <c r="A150" s="14" t="str">
        <f t="shared" si="2"/>
        <v>SÁB</v>
      </c>
      <c r="B150" s="12">
        <v>45871</v>
      </c>
      <c r="C150" s="11">
        <v>0.71857638888888886</v>
      </c>
      <c r="D150" s="10">
        <f>+VLOOKUP(B150,VENTA_DIARIA!B:C,2,FALSE)</f>
        <v>0</v>
      </c>
      <c r="E150" s="10">
        <f>+VLOOKUP(B150,VENTA_DIARIA!B:D,3,FALSE)</f>
        <v>1</v>
      </c>
      <c r="F150" s="13">
        <f>_xlfn.XLOOKUP(B150, VENTA_DIARIA!B:B, VENTA_DIARIA!L:L)+0</f>
        <v>2</v>
      </c>
      <c r="G150" s="10">
        <f>IFERROR(_xlfn.XLOOKUP(B150, VENTA_DIARIA!B:B, VENTA_DIARIA!N:N)+0,0)</f>
        <v>0</v>
      </c>
      <c r="H150" s="10" t="str">
        <f>_xlfn.XLOOKUP(B150, VENTA_DIARIA!B:B, VENTA_DIARIA!H:H)</f>
        <v>▲▲ TOP</v>
      </c>
      <c r="I150" s="10" t="s">
        <v>167</v>
      </c>
      <c r="J150" s="10">
        <v>3</v>
      </c>
      <c r="K150" s="10">
        <v>2</v>
      </c>
      <c r="L150" s="13">
        <v>1</v>
      </c>
    </row>
    <row r="151" spans="1:12">
      <c r="A151" s="14" t="str">
        <f t="shared" si="2"/>
        <v>SÁB</v>
      </c>
      <c r="B151" s="12">
        <v>45871</v>
      </c>
      <c r="C151" s="11">
        <v>0.71726851851851847</v>
      </c>
      <c r="D151" s="10">
        <f>+VLOOKUP(B151,VENTA_DIARIA!B:C,2,FALSE)</f>
        <v>0</v>
      </c>
      <c r="E151" s="10">
        <f>+VLOOKUP(B151,VENTA_DIARIA!B:D,3,FALSE)</f>
        <v>1</v>
      </c>
      <c r="F151" s="13">
        <f>_xlfn.XLOOKUP(B151, VENTA_DIARIA!B:B, VENTA_DIARIA!L:L)+0</f>
        <v>2</v>
      </c>
      <c r="G151" s="10">
        <f>IFERROR(_xlfn.XLOOKUP(B151, VENTA_DIARIA!B:B, VENTA_DIARIA!N:N)+0,0)</f>
        <v>0</v>
      </c>
      <c r="H151" s="10" t="str">
        <f>_xlfn.XLOOKUP(B151, VENTA_DIARIA!B:B, VENTA_DIARIA!H:H)</f>
        <v>▲▲ TOP</v>
      </c>
      <c r="I151" s="10" t="s">
        <v>132</v>
      </c>
      <c r="J151" s="10">
        <v>4</v>
      </c>
      <c r="K151" s="10">
        <v>3</v>
      </c>
      <c r="L151" s="13">
        <v>1</v>
      </c>
    </row>
    <row r="152" spans="1:12">
      <c r="A152" s="14" t="str">
        <f t="shared" si="2"/>
        <v>SÁB</v>
      </c>
      <c r="B152" s="12">
        <v>45871</v>
      </c>
      <c r="C152" s="11">
        <v>0.71486111111111106</v>
      </c>
      <c r="D152" s="10">
        <f>+VLOOKUP(B152,VENTA_DIARIA!B:C,2,FALSE)</f>
        <v>0</v>
      </c>
      <c r="E152" s="10">
        <f>+VLOOKUP(B152,VENTA_DIARIA!B:D,3,FALSE)</f>
        <v>1</v>
      </c>
      <c r="F152" s="13">
        <f>_xlfn.XLOOKUP(B152, VENTA_DIARIA!B:B, VENTA_DIARIA!L:L)+0</f>
        <v>2</v>
      </c>
      <c r="G152" s="10">
        <f>IFERROR(_xlfn.XLOOKUP(B152, VENTA_DIARIA!B:B, VENTA_DIARIA!N:N)+0,0)</f>
        <v>0</v>
      </c>
      <c r="H152" s="10" t="str">
        <f>_xlfn.XLOOKUP(B152, VENTA_DIARIA!B:B, VENTA_DIARIA!H:H)</f>
        <v>▲▲ TOP</v>
      </c>
      <c r="I152" s="10" t="s">
        <v>159</v>
      </c>
      <c r="J152" s="10">
        <v>4</v>
      </c>
      <c r="K152" s="10">
        <v>3</v>
      </c>
      <c r="L152" s="13">
        <v>1</v>
      </c>
    </row>
    <row r="153" spans="1:12">
      <c r="A153" s="14" t="str">
        <f t="shared" si="2"/>
        <v>SÁB</v>
      </c>
      <c r="B153" s="12">
        <v>45871</v>
      </c>
      <c r="C153" s="11">
        <v>0.71486111111111106</v>
      </c>
      <c r="D153" s="10">
        <f>+VLOOKUP(B153,VENTA_DIARIA!B:C,2,FALSE)</f>
        <v>0</v>
      </c>
      <c r="E153" s="10">
        <f>+VLOOKUP(B153,VENTA_DIARIA!B:D,3,FALSE)</f>
        <v>1</v>
      </c>
      <c r="F153" s="13">
        <f>_xlfn.XLOOKUP(B153, VENTA_DIARIA!B:B, VENTA_DIARIA!L:L)+0</f>
        <v>2</v>
      </c>
      <c r="G153" s="10">
        <f>IFERROR(_xlfn.XLOOKUP(B153, VENTA_DIARIA!B:B, VENTA_DIARIA!N:N)+0,0)</f>
        <v>0</v>
      </c>
      <c r="H153" s="10" t="str">
        <f>_xlfn.XLOOKUP(B153, VENTA_DIARIA!B:B, VENTA_DIARIA!H:H)</f>
        <v>▲▲ TOP</v>
      </c>
      <c r="I153" s="10" t="s">
        <v>158</v>
      </c>
      <c r="J153" s="10">
        <v>3</v>
      </c>
      <c r="K153" s="10">
        <v>2</v>
      </c>
      <c r="L153" s="13">
        <v>1</v>
      </c>
    </row>
    <row r="154" spans="1:12">
      <c r="A154" s="14" t="str">
        <f t="shared" si="2"/>
        <v>SÁB</v>
      </c>
      <c r="B154" s="12">
        <v>45871</v>
      </c>
      <c r="C154" s="11">
        <v>0.70641203703703703</v>
      </c>
      <c r="D154" s="10">
        <f>+VLOOKUP(B154,VENTA_DIARIA!B:C,2,FALSE)</f>
        <v>0</v>
      </c>
      <c r="E154" s="10">
        <f>+VLOOKUP(B154,VENTA_DIARIA!B:D,3,FALSE)</f>
        <v>1</v>
      </c>
      <c r="F154" s="13">
        <f>_xlfn.XLOOKUP(B154, VENTA_DIARIA!B:B, VENTA_DIARIA!L:L)+0</f>
        <v>2</v>
      </c>
      <c r="G154" s="10">
        <f>IFERROR(_xlfn.XLOOKUP(B154, VENTA_DIARIA!B:B, VENTA_DIARIA!N:N)+0,0)</f>
        <v>0</v>
      </c>
      <c r="H154" s="10" t="str">
        <f>_xlfn.XLOOKUP(B154, VENTA_DIARIA!B:B, VENTA_DIARIA!H:H)</f>
        <v>▲▲ TOP</v>
      </c>
      <c r="I154" s="10" t="s">
        <v>134</v>
      </c>
      <c r="J154" s="10">
        <v>18</v>
      </c>
      <c r="K154" s="10">
        <v>16</v>
      </c>
      <c r="L154" s="13">
        <v>2</v>
      </c>
    </row>
    <row r="155" spans="1:12">
      <c r="A155" s="14" t="str">
        <f t="shared" si="2"/>
        <v>SÁB</v>
      </c>
      <c r="B155" s="12">
        <v>45871</v>
      </c>
      <c r="C155" s="11">
        <v>0.7013773148148148</v>
      </c>
      <c r="D155" s="10">
        <f>+VLOOKUP(B155,VENTA_DIARIA!B:C,2,FALSE)</f>
        <v>0</v>
      </c>
      <c r="E155" s="10">
        <f>+VLOOKUP(B155,VENTA_DIARIA!B:D,3,FALSE)</f>
        <v>1</v>
      </c>
      <c r="F155" s="13">
        <f>_xlfn.XLOOKUP(B155, VENTA_DIARIA!B:B, VENTA_DIARIA!L:L)+0</f>
        <v>2</v>
      </c>
      <c r="G155" s="10">
        <f>IFERROR(_xlfn.XLOOKUP(B155, VENTA_DIARIA!B:B, VENTA_DIARIA!N:N)+0,0)</f>
        <v>0</v>
      </c>
      <c r="H155" s="10" t="str">
        <f>_xlfn.XLOOKUP(B155, VENTA_DIARIA!B:B, VENTA_DIARIA!H:H)</f>
        <v>▲▲ TOP</v>
      </c>
      <c r="I155" s="10" t="s">
        <v>98</v>
      </c>
      <c r="J155" s="10">
        <v>7</v>
      </c>
      <c r="K155" s="10">
        <v>6</v>
      </c>
      <c r="L155" s="13">
        <v>1</v>
      </c>
    </row>
    <row r="156" spans="1:12">
      <c r="A156" s="14" t="str">
        <f t="shared" si="2"/>
        <v>SÁB</v>
      </c>
      <c r="B156" s="12">
        <v>45871</v>
      </c>
      <c r="C156" s="11">
        <v>0.69480324074074074</v>
      </c>
      <c r="D156" s="10">
        <f>+VLOOKUP(B156,VENTA_DIARIA!B:C,2,FALSE)</f>
        <v>0</v>
      </c>
      <c r="E156" s="10">
        <f>+VLOOKUP(B156,VENTA_DIARIA!B:D,3,FALSE)</f>
        <v>1</v>
      </c>
      <c r="F156" s="13">
        <f>_xlfn.XLOOKUP(B156, VENTA_DIARIA!B:B, VENTA_DIARIA!L:L)+0</f>
        <v>2</v>
      </c>
      <c r="G156" s="10">
        <f>IFERROR(_xlfn.XLOOKUP(B156, VENTA_DIARIA!B:B, VENTA_DIARIA!N:N)+0,0)</f>
        <v>0</v>
      </c>
      <c r="H156" s="10" t="str">
        <f>_xlfn.XLOOKUP(B156, VENTA_DIARIA!B:B, VENTA_DIARIA!H:H)</f>
        <v>▲▲ TOP</v>
      </c>
      <c r="I156" s="10" t="s">
        <v>150</v>
      </c>
      <c r="J156" s="10">
        <v>13</v>
      </c>
      <c r="K156" s="10">
        <v>12</v>
      </c>
      <c r="L156" s="13">
        <v>1</v>
      </c>
    </row>
    <row r="157" spans="1:12">
      <c r="A157" s="14" t="str">
        <f t="shared" si="2"/>
        <v>SÁB</v>
      </c>
      <c r="B157" s="12">
        <v>45871</v>
      </c>
      <c r="C157" s="11">
        <v>0.68828703703703709</v>
      </c>
      <c r="D157" s="10">
        <f>+VLOOKUP(B157,VENTA_DIARIA!B:C,2,FALSE)</f>
        <v>0</v>
      </c>
      <c r="E157" s="10">
        <f>+VLOOKUP(B157,VENTA_DIARIA!B:D,3,FALSE)</f>
        <v>1</v>
      </c>
      <c r="F157" s="13">
        <f>_xlfn.XLOOKUP(B157, VENTA_DIARIA!B:B, VENTA_DIARIA!L:L)+0</f>
        <v>2</v>
      </c>
      <c r="G157" s="10">
        <f>IFERROR(_xlfn.XLOOKUP(B157, VENTA_DIARIA!B:B, VENTA_DIARIA!N:N)+0,0)</f>
        <v>0</v>
      </c>
      <c r="H157" s="10" t="str">
        <f>_xlfn.XLOOKUP(B157, VENTA_DIARIA!B:B, VENTA_DIARIA!H:H)</f>
        <v>▲▲ TOP</v>
      </c>
      <c r="I157" s="10" t="s">
        <v>153</v>
      </c>
      <c r="J157" s="10">
        <v>8</v>
      </c>
      <c r="K157" s="10">
        <v>7</v>
      </c>
      <c r="L157" s="13">
        <v>1</v>
      </c>
    </row>
    <row r="158" spans="1:12">
      <c r="A158" s="14" t="str">
        <f t="shared" si="2"/>
        <v>SÁB</v>
      </c>
      <c r="B158" s="12">
        <v>45871</v>
      </c>
      <c r="C158" s="11">
        <v>0.68828703703703709</v>
      </c>
      <c r="D158" s="10">
        <f>+VLOOKUP(B158,VENTA_DIARIA!B:C,2,FALSE)</f>
        <v>0</v>
      </c>
      <c r="E158" s="10">
        <f>+VLOOKUP(B158,VENTA_DIARIA!B:D,3,FALSE)</f>
        <v>1</v>
      </c>
      <c r="F158" s="13">
        <f>_xlfn.XLOOKUP(B158, VENTA_DIARIA!B:B, VENTA_DIARIA!L:L)+0</f>
        <v>2</v>
      </c>
      <c r="G158" s="10">
        <f>IFERROR(_xlfn.XLOOKUP(B158, VENTA_DIARIA!B:B, VENTA_DIARIA!N:N)+0,0)</f>
        <v>0</v>
      </c>
      <c r="H158" s="10" t="str">
        <f>_xlfn.XLOOKUP(B158, VENTA_DIARIA!B:B, VENTA_DIARIA!H:H)</f>
        <v>▲▲ TOP</v>
      </c>
      <c r="I158" s="10" t="s">
        <v>165</v>
      </c>
      <c r="J158" s="10">
        <v>3</v>
      </c>
      <c r="K158" s="10">
        <v>2</v>
      </c>
      <c r="L158" s="13">
        <v>1</v>
      </c>
    </row>
    <row r="159" spans="1:12">
      <c r="A159" s="14" t="str">
        <f t="shared" si="2"/>
        <v>SÁB</v>
      </c>
      <c r="B159" s="12">
        <v>45871</v>
      </c>
      <c r="C159" s="11">
        <v>0.68596064814814817</v>
      </c>
      <c r="D159" s="10">
        <f>+VLOOKUP(B159,VENTA_DIARIA!B:C,2,FALSE)</f>
        <v>0</v>
      </c>
      <c r="E159" s="10">
        <f>+VLOOKUP(B159,VENTA_DIARIA!B:D,3,FALSE)</f>
        <v>1</v>
      </c>
      <c r="F159" s="13">
        <f>_xlfn.XLOOKUP(B159, VENTA_DIARIA!B:B, VENTA_DIARIA!L:L)+0</f>
        <v>2</v>
      </c>
      <c r="G159" s="10">
        <f>IFERROR(_xlfn.XLOOKUP(B159, VENTA_DIARIA!B:B, VENTA_DIARIA!N:N)+0,0)</f>
        <v>0</v>
      </c>
      <c r="H159" s="10" t="str">
        <f>_xlfn.XLOOKUP(B159, VENTA_DIARIA!B:B, VENTA_DIARIA!H:H)</f>
        <v>▲▲ TOP</v>
      </c>
      <c r="I159" s="10" t="s">
        <v>159</v>
      </c>
      <c r="J159" s="10">
        <v>5</v>
      </c>
      <c r="K159" s="10">
        <v>4</v>
      </c>
      <c r="L159" s="13">
        <v>1</v>
      </c>
    </row>
    <row r="160" spans="1:12">
      <c r="A160" s="14" t="str">
        <f t="shared" si="2"/>
        <v>SÁB</v>
      </c>
      <c r="B160" s="12">
        <v>45871</v>
      </c>
      <c r="C160" s="11">
        <v>0.68596064814814817</v>
      </c>
      <c r="D160" s="10">
        <f>+VLOOKUP(B160,VENTA_DIARIA!B:C,2,FALSE)</f>
        <v>0</v>
      </c>
      <c r="E160" s="10">
        <f>+VLOOKUP(B160,VENTA_DIARIA!B:D,3,FALSE)</f>
        <v>1</v>
      </c>
      <c r="F160" s="13">
        <f>_xlfn.XLOOKUP(B160, VENTA_DIARIA!B:B, VENTA_DIARIA!L:L)+0</f>
        <v>2</v>
      </c>
      <c r="G160" s="10">
        <f>IFERROR(_xlfn.XLOOKUP(B160, VENTA_DIARIA!B:B, VENTA_DIARIA!N:N)+0,0)</f>
        <v>0</v>
      </c>
      <c r="H160" s="10" t="str">
        <f>_xlfn.XLOOKUP(B160, VENTA_DIARIA!B:B, VENTA_DIARIA!H:H)</f>
        <v>▲▲ TOP</v>
      </c>
      <c r="I160" s="10" t="s">
        <v>183</v>
      </c>
      <c r="J160" s="10">
        <v>4</v>
      </c>
      <c r="K160" s="10">
        <v>3</v>
      </c>
      <c r="L160" s="13">
        <v>1</v>
      </c>
    </row>
    <row r="161" spans="1:12">
      <c r="A161" s="14" t="str">
        <f t="shared" si="2"/>
        <v>SÁB</v>
      </c>
      <c r="B161" s="12">
        <v>45871</v>
      </c>
      <c r="C161" s="11">
        <v>0.68365740740740744</v>
      </c>
      <c r="D161" s="10">
        <f>+VLOOKUP(B161,VENTA_DIARIA!B:C,2,FALSE)</f>
        <v>0</v>
      </c>
      <c r="E161" s="10">
        <f>+VLOOKUP(B161,VENTA_DIARIA!B:D,3,FALSE)</f>
        <v>1</v>
      </c>
      <c r="F161" s="13">
        <f>_xlfn.XLOOKUP(B161, VENTA_DIARIA!B:B, VENTA_DIARIA!L:L)+0</f>
        <v>2</v>
      </c>
      <c r="G161" s="10">
        <f>IFERROR(_xlfn.XLOOKUP(B161, VENTA_DIARIA!B:B, VENTA_DIARIA!N:N)+0,0)</f>
        <v>0</v>
      </c>
      <c r="H161" s="10" t="str">
        <f>_xlfn.XLOOKUP(B161, VENTA_DIARIA!B:B, VENTA_DIARIA!H:H)</f>
        <v>▲▲ TOP</v>
      </c>
      <c r="I161" s="10" t="s">
        <v>154</v>
      </c>
      <c r="J161" s="10">
        <v>2</v>
      </c>
      <c r="K161" s="10">
        <v>1</v>
      </c>
      <c r="L161" s="13">
        <v>1</v>
      </c>
    </row>
    <row r="162" spans="1:12">
      <c r="A162" s="14" t="str">
        <f t="shared" si="2"/>
        <v>SÁB</v>
      </c>
      <c r="B162" s="12">
        <v>45871</v>
      </c>
      <c r="C162" s="11">
        <v>0.67740740740740746</v>
      </c>
      <c r="D162" s="10">
        <f>+VLOOKUP(B162,VENTA_DIARIA!B:C,2,FALSE)</f>
        <v>0</v>
      </c>
      <c r="E162" s="10">
        <f>+VLOOKUP(B162,VENTA_DIARIA!B:D,3,FALSE)</f>
        <v>1</v>
      </c>
      <c r="F162" s="13">
        <f>_xlfn.XLOOKUP(B162, VENTA_DIARIA!B:B, VENTA_DIARIA!L:L)+0</f>
        <v>2</v>
      </c>
      <c r="G162" s="10">
        <f>IFERROR(_xlfn.XLOOKUP(B162, VENTA_DIARIA!B:B, VENTA_DIARIA!N:N)+0,0)</f>
        <v>0</v>
      </c>
      <c r="H162" s="10" t="str">
        <f>_xlfn.XLOOKUP(B162, VENTA_DIARIA!B:B, VENTA_DIARIA!H:H)</f>
        <v>▲▲ TOP</v>
      </c>
      <c r="I162" s="10" t="s">
        <v>134</v>
      </c>
      <c r="J162" s="10">
        <v>19</v>
      </c>
      <c r="K162" s="10">
        <v>18</v>
      </c>
      <c r="L162" s="13">
        <v>1</v>
      </c>
    </row>
    <row r="163" spans="1:12">
      <c r="A163" s="14" t="str">
        <f t="shared" si="2"/>
        <v>SÁB</v>
      </c>
      <c r="B163" s="12">
        <v>45871</v>
      </c>
      <c r="C163" s="11">
        <v>0.67351851851851852</v>
      </c>
      <c r="D163" s="10">
        <f>+VLOOKUP(B163,VENTA_DIARIA!B:C,2,FALSE)</f>
        <v>0</v>
      </c>
      <c r="E163" s="10">
        <f>+VLOOKUP(B163,VENTA_DIARIA!B:D,3,FALSE)</f>
        <v>1</v>
      </c>
      <c r="F163" s="13">
        <f>_xlfn.XLOOKUP(B163, VENTA_DIARIA!B:B, VENTA_DIARIA!L:L)+0</f>
        <v>2</v>
      </c>
      <c r="G163" s="10">
        <f>IFERROR(_xlfn.XLOOKUP(B163, VENTA_DIARIA!B:B, VENTA_DIARIA!N:N)+0,0)</f>
        <v>0</v>
      </c>
      <c r="H163" s="10" t="str">
        <f>_xlfn.XLOOKUP(B163, VENTA_DIARIA!B:B, VENTA_DIARIA!H:H)</f>
        <v>▲▲ TOP</v>
      </c>
      <c r="I163" s="10" t="s">
        <v>162</v>
      </c>
      <c r="J163" s="10">
        <v>1</v>
      </c>
      <c r="K163" s="10">
        <v>0</v>
      </c>
      <c r="L163" s="13">
        <v>1</v>
      </c>
    </row>
    <row r="164" spans="1:12">
      <c r="A164" s="14" t="str">
        <f t="shared" si="2"/>
        <v>SÁB</v>
      </c>
      <c r="B164" s="12">
        <v>45871</v>
      </c>
      <c r="C164" s="11">
        <v>0.67351851851851852</v>
      </c>
      <c r="D164" s="10">
        <f>+VLOOKUP(B164,VENTA_DIARIA!B:C,2,FALSE)</f>
        <v>0</v>
      </c>
      <c r="E164" s="10">
        <f>+VLOOKUP(B164,VENTA_DIARIA!B:D,3,FALSE)</f>
        <v>1</v>
      </c>
      <c r="F164" s="13">
        <f>_xlfn.XLOOKUP(B164, VENTA_DIARIA!B:B, VENTA_DIARIA!L:L)+0</f>
        <v>2</v>
      </c>
      <c r="G164" s="10">
        <f>IFERROR(_xlfn.XLOOKUP(B164, VENTA_DIARIA!B:B, VENTA_DIARIA!N:N)+0,0)</f>
        <v>0</v>
      </c>
      <c r="H164" s="10" t="str">
        <f>_xlfn.XLOOKUP(B164, VENTA_DIARIA!B:B, VENTA_DIARIA!H:H)</f>
        <v>▲▲ TOP</v>
      </c>
      <c r="I164" s="10" t="s">
        <v>160</v>
      </c>
      <c r="J164" s="10">
        <v>4</v>
      </c>
      <c r="K164" s="10">
        <v>3</v>
      </c>
      <c r="L164" s="13">
        <v>1</v>
      </c>
    </row>
    <row r="165" spans="1:12">
      <c r="A165" s="14" t="str">
        <f t="shared" si="2"/>
        <v>SÁB</v>
      </c>
      <c r="B165" s="12">
        <v>45871</v>
      </c>
      <c r="C165" s="11">
        <v>0.67262731481481486</v>
      </c>
      <c r="D165" s="10">
        <f>+VLOOKUP(B165,VENTA_DIARIA!B:C,2,FALSE)</f>
        <v>0</v>
      </c>
      <c r="E165" s="10">
        <f>+VLOOKUP(B165,VENTA_DIARIA!B:D,3,FALSE)</f>
        <v>1</v>
      </c>
      <c r="F165" s="13">
        <f>_xlfn.XLOOKUP(B165, VENTA_DIARIA!B:B, VENTA_DIARIA!L:L)+0</f>
        <v>2</v>
      </c>
      <c r="G165" s="10">
        <f>IFERROR(_xlfn.XLOOKUP(B165, VENTA_DIARIA!B:B, VENTA_DIARIA!N:N)+0,0)</f>
        <v>0</v>
      </c>
      <c r="H165" s="10" t="str">
        <f>_xlfn.XLOOKUP(B165, VENTA_DIARIA!B:B, VENTA_DIARIA!H:H)</f>
        <v>▲▲ TOP</v>
      </c>
      <c r="I165" s="10" t="s">
        <v>183</v>
      </c>
      <c r="J165" s="10">
        <v>5</v>
      </c>
      <c r="K165" s="10">
        <v>4</v>
      </c>
      <c r="L165" s="13">
        <v>1</v>
      </c>
    </row>
    <row r="166" spans="1:12">
      <c r="A166" s="14" t="str">
        <f t="shared" si="2"/>
        <v>SÁB</v>
      </c>
      <c r="B166" s="12">
        <v>45871</v>
      </c>
      <c r="C166" s="11">
        <v>0.66010416666666671</v>
      </c>
      <c r="D166" s="10">
        <f>+VLOOKUP(B166,VENTA_DIARIA!B:C,2,FALSE)</f>
        <v>0</v>
      </c>
      <c r="E166" s="10">
        <f>+VLOOKUP(B166,VENTA_DIARIA!B:D,3,FALSE)</f>
        <v>1</v>
      </c>
      <c r="F166" s="13">
        <f>_xlfn.XLOOKUP(B166, VENTA_DIARIA!B:B, VENTA_DIARIA!L:L)+0</f>
        <v>2</v>
      </c>
      <c r="G166" s="10">
        <f>IFERROR(_xlfn.XLOOKUP(B166, VENTA_DIARIA!B:B, VENTA_DIARIA!N:N)+0,0)</f>
        <v>0</v>
      </c>
      <c r="H166" s="10" t="str">
        <f>_xlfn.XLOOKUP(B166, VENTA_DIARIA!B:B, VENTA_DIARIA!H:H)</f>
        <v>▲▲ TOP</v>
      </c>
      <c r="I166" s="10" t="s">
        <v>170</v>
      </c>
      <c r="J166" s="10">
        <v>2</v>
      </c>
      <c r="K166" s="10">
        <v>1</v>
      </c>
      <c r="L166" s="13">
        <v>1</v>
      </c>
    </row>
    <row r="167" spans="1:12">
      <c r="A167" s="14" t="str">
        <f t="shared" si="2"/>
        <v>SÁB</v>
      </c>
      <c r="B167" s="12">
        <v>45871</v>
      </c>
      <c r="C167" s="11">
        <v>0.66010416666666671</v>
      </c>
      <c r="D167" s="10">
        <f>+VLOOKUP(B167,VENTA_DIARIA!B:C,2,FALSE)</f>
        <v>0</v>
      </c>
      <c r="E167" s="10">
        <f>+VLOOKUP(B167,VENTA_DIARIA!B:D,3,FALSE)</f>
        <v>1</v>
      </c>
      <c r="F167" s="13">
        <f>_xlfn.XLOOKUP(B167, VENTA_DIARIA!B:B, VENTA_DIARIA!L:L)+0</f>
        <v>2</v>
      </c>
      <c r="G167" s="10">
        <f>IFERROR(_xlfn.XLOOKUP(B167, VENTA_DIARIA!B:B, VENTA_DIARIA!N:N)+0,0)</f>
        <v>0</v>
      </c>
      <c r="H167" s="10" t="str">
        <f>_xlfn.XLOOKUP(B167, VENTA_DIARIA!B:B, VENTA_DIARIA!H:H)</f>
        <v>▲▲ TOP</v>
      </c>
      <c r="I167" s="10" t="s">
        <v>169</v>
      </c>
      <c r="J167" s="10">
        <v>-1</v>
      </c>
      <c r="K167" s="10">
        <v>-2</v>
      </c>
      <c r="L167" s="13">
        <v>1</v>
      </c>
    </row>
    <row r="168" spans="1:12">
      <c r="A168" s="14" t="str">
        <f t="shared" si="2"/>
        <v>SÁB</v>
      </c>
      <c r="B168" s="12">
        <v>45871</v>
      </c>
      <c r="C168" s="11">
        <v>0.66010416666666671</v>
      </c>
      <c r="D168" s="10">
        <f>+VLOOKUP(B168,VENTA_DIARIA!B:C,2,FALSE)</f>
        <v>0</v>
      </c>
      <c r="E168" s="10">
        <f>+VLOOKUP(B168,VENTA_DIARIA!B:D,3,FALSE)</f>
        <v>1</v>
      </c>
      <c r="F168" s="13">
        <f>_xlfn.XLOOKUP(B168, VENTA_DIARIA!B:B, VENTA_DIARIA!L:L)+0</f>
        <v>2</v>
      </c>
      <c r="G168" s="10">
        <f>IFERROR(_xlfn.XLOOKUP(B168, VENTA_DIARIA!B:B, VENTA_DIARIA!N:N)+0,0)</f>
        <v>0</v>
      </c>
      <c r="H168" s="10" t="str">
        <f>_xlfn.XLOOKUP(B168, VENTA_DIARIA!B:B, VENTA_DIARIA!H:H)</f>
        <v>▲▲ TOP</v>
      </c>
      <c r="I168" s="10" t="s">
        <v>168</v>
      </c>
      <c r="J168" s="10">
        <v>0</v>
      </c>
      <c r="K168" s="10">
        <v>-1</v>
      </c>
      <c r="L168" s="13">
        <v>1</v>
      </c>
    </row>
    <row r="169" spans="1:12">
      <c r="A169" s="14" t="str">
        <f t="shared" si="2"/>
        <v>SÁB</v>
      </c>
      <c r="B169" s="12">
        <v>45871</v>
      </c>
      <c r="C169" s="11">
        <v>0.66010416666666671</v>
      </c>
      <c r="D169" s="10">
        <f>+VLOOKUP(B169,VENTA_DIARIA!B:C,2,FALSE)</f>
        <v>0</v>
      </c>
      <c r="E169" s="10">
        <f>+VLOOKUP(B169,VENTA_DIARIA!B:D,3,FALSE)</f>
        <v>1</v>
      </c>
      <c r="F169" s="13">
        <f>_xlfn.XLOOKUP(B169, VENTA_DIARIA!B:B, VENTA_DIARIA!L:L)+0</f>
        <v>2</v>
      </c>
      <c r="G169" s="10">
        <f>IFERROR(_xlfn.XLOOKUP(B169, VENTA_DIARIA!B:B, VENTA_DIARIA!N:N)+0,0)</f>
        <v>0</v>
      </c>
      <c r="H169" s="10" t="str">
        <f>_xlfn.XLOOKUP(B169, VENTA_DIARIA!B:B, VENTA_DIARIA!H:H)</f>
        <v>▲▲ TOP</v>
      </c>
      <c r="I169" s="10" t="s">
        <v>167</v>
      </c>
      <c r="J169" s="10">
        <v>-1</v>
      </c>
      <c r="K169" s="10">
        <v>-2</v>
      </c>
      <c r="L169" s="13">
        <v>1</v>
      </c>
    </row>
    <row r="170" spans="1:12">
      <c r="A170" s="14" t="str">
        <f t="shared" si="2"/>
        <v>SÁB</v>
      </c>
      <c r="B170" s="12">
        <v>45871</v>
      </c>
      <c r="C170" s="11">
        <v>0.66010416666666671</v>
      </c>
      <c r="D170" s="10">
        <f>+VLOOKUP(B170,VENTA_DIARIA!B:C,2,FALSE)</f>
        <v>0</v>
      </c>
      <c r="E170" s="10">
        <f>+VLOOKUP(B170,VENTA_DIARIA!B:D,3,FALSE)</f>
        <v>1</v>
      </c>
      <c r="F170" s="13">
        <f>_xlfn.XLOOKUP(B170, VENTA_DIARIA!B:B, VENTA_DIARIA!L:L)+0</f>
        <v>2</v>
      </c>
      <c r="G170" s="10">
        <f>IFERROR(_xlfn.XLOOKUP(B170, VENTA_DIARIA!B:B, VENTA_DIARIA!N:N)+0,0)</f>
        <v>0</v>
      </c>
      <c r="H170" s="10" t="str">
        <f>_xlfn.XLOOKUP(B170, VENTA_DIARIA!B:B, VENTA_DIARIA!H:H)</f>
        <v>▲▲ TOP</v>
      </c>
      <c r="I170" s="10" t="s">
        <v>166</v>
      </c>
      <c r="J170" s="10">
        <v>1</v>
      </c>
      <c r="K170" s="10">
        <v>0</v>
      </c>
      <c r="L170" s="13">
        <v>1</v>
      </c>
    </row>
    <row r="171" spans="1:12">
      <c r="A171" s="14" t="str">
        <f t="shared" si="2"/>
        <v>SÁB</v>
      </c>
      <c r="B171" s="12">
        <v>45871</v>
      </c>
      <c r="C171" s="11">
        <v>0.65863425925925922</v>
      </c>
      <c r="D171" s="10">
        <f>+VLOOKUP(B171,VENTA_DIARIA!B:C,2,FALSE)</f>
        <v>0</v>
      </c>
      <c r="E171" s="10">
        <f>+VLOOKUP(B171,VENTA_DIARIA!B:D,3,FALSE)</f>
        <v>1</v>
      </c>
      <c r="F171" s="13">
        <f>_xlfn.XLOOKUP(B171, VENTA_DIARIA!B:B, VENTA_DIARIA!L:L)+0</f>
        <v>2</v>
      </c>
      <c r="G171" s="10">
        <f>IFERROR(_xlfn.XLOOKUP(B171, VENTA_DIARIA!B:B, VENTA_DIARIA!N:N)+0,0)</f>
        <v>0</v>
      </c>
      <c r="H171" s="10" t="str">
        <f>_xlfn.XLOOKUP(B171, VENTA_DIARIA!B:B, VENTA_DIARIA!H:H)</f>
        <v>▲▲ TOP</v>
      </c>
      <c r="I171" s="10" t="s">
        <v>162</v>
      </c>
      <c r="J171" s="10">
        <v>2</v>
      </c>
      <c r="K171" s="10">
        <v>1</v>
      </c>
      <c r="L171" s="13">
        <v>1</v>
      </c>
    </row>
    <row r="172" spans="1:12">
      <c r="A172" s="14" t="str">
        <f t="shared" si="2"/>
        <v>SÁB</v>
      </c>
      <c r="B172" s="12">
        <v>45871</v>
      </c>
      <c r="C172" s="11">
        <v>0.65287037037037032</v>
      </c>
      <c r="D172" s="10">
        <f>+VLOOKUP(B172,VENTA_DIARIA!B:C,2,FALSE)</f>
        <v>0</v>
      </c>
      <c r="E172" s="10">
        <f>+VLOOKUP(B172,VENTA_DIARIA!B:D,3,FALSE)</f>
        <v>1</v>
      </c>
      <c r="F172" s="13">
        <f>_xlfn.XLOOKUP(B172, VENTA_DIARIA!B:B, VENTA_DIARIA!L:L)+0</f>
        <v>2</v>
      </c>
      <c r="G172" s="10">
        <f>IFERROR(_xlfn.XLOOKUP(B172, VENTA_DIARIA!B:B, VENTA_DIARIA!N:N)+0,0)</f>
        <v>0</v>
      </c>
      <c r="H172" s="10" t="str">
        <f>_xlfn.XLOOKUP(B172, VENTA_DIARIA!B:B, VENTA_DIARIA!H:H)</f>
        <v>▲▲ TOP</v>
      </c>
      <c r="I172" s="10" t="s">
        <v>169</v>
      </c>
      <c r="J172" s="10">
        <v>0</v>
      </c>
      <c r="K172" s="10">
        <v>-1</v>
      </c>
      <c r="L172" s="13">
        <v>1</v>
      </c>
    </row>
    <row r="173" spans="1:12">
      <c r="A173" s="14" t="str">
        <f t="shared" si="2"/>
        <v>SÁB</v>
      </c>
      <c r="B173" s="12">
        <v>45871</v>
      </c>
      <c r="C173" s="11">
        <v>0.65287037037037032</v>
      </c>
      <c r="D173" s="10">
        <f>+VLOOKUP(B173,VENTA_DIARIA!B:C,2,FALSE)</f>
        <v>0</v>
      </c>
      <c r="E173" s="10">
        <f>+VLOOKUP(B173,VENTA_DIARIA!B:D,3,FALSE)</f>
        <v>1</v>
      </c>
      <c r="F173" s="13">
        <f>_xlfn.XLOOKUP(B173, VENTA_DIARIA!B:B, VENTA_DIARIA!L:L)+0</f>
        <v>2</v>
      </c>
      <c r="G173" s="10">
        <f>IFERROR(_xlfn.XLOOKUP(B173, VENTA_DIARIA!B:B, VENTA_DIARIA!N:N)+0,0)</f>
        <v>0</v>
      </c>
      <c r="H173" s="10" t="str">
        <f>_xlfn.XLOOKUP(B173, VENTA_DIARIA!B:B, VENTA_DIARIA!H:H)</f>
        <v>▲▲ TOP</v>
      </c>
      <c r="I173" s="10" t="s">
        <v>168</v>
      </c>
      <c r="J173" s="10">
        <v>1</v>
      </c>
      <c r="K173" s="10">
        <v>0</v>
      </c>
      <c r="L173" s="13">
        <v>1</v>
      </c>
    </row>
    <row r="174" spans="1:12">
      <c r="A174" s="14" t="str">
        <f t="shared" si="2"/>
        <v>SÁB</v>
      </c>
      <c r="B174" s="12">
        <v>45871</v>
      </c>
      <c r="C174" s="11">
        <v>0.6479166666666667</v>
      </c>
      <c r="D174" s="10">
        <f>+VLOOKUP(B174,VENTA_DIARIA!B:C,2,FALSE)</f>
        <v>0</v>
      </c>
      <c r="E174" s="10">
        <f>+VLOOKUP(B174,VENTA_DIARIA!B:D,3,FALSE)</f>
        <v>1</v>
      </c>
      <c r="F174" s="13">
        <f>_xlfn.XLOOKUP(B174, VENTA_DIARIA!B:B, VENTA_DIARIA!L:L)+0</f>
        <v>2</v>
      </c>
      <c r="G174" s="10">
        <f>IFERROR(_xlfn.XLOOKUP(B174, VENTA_DIARIA!B:B, VENTA_DIARIA!N:N)+0,0)</f>
        <v>0</v>
      </c>
      <c r="H174" s="10" t="str">
        <f>_xlfn.XLOOKUP(B174, VENTA_DIARIA!B:B, VENTA_DIARIA!H:H)</f>
        <v>▲▲ TOP</v>
      </c>
      <c r="I174" s="10" t="s">
        <v>175</v>
      </c>
      <c r="J174" s="10">
        <v>1</v>
      </c>
      <c r="K174" s="10">
        <v>0</v>
      </c>
      <c r="L174" s="13">
        <v>1</v>
      </c>
    </row>
    <row r="175" spans="1:12">
      <c r="A175" s="14" t="str">
        <f t="shared" si="2"/>
        <v>SÁB</v>
      </c>
      <c r="B175" s="12">
        <v>45871</v>
      </c>
      <c r="C175" s="11">
        <v>0.62837962962962968</v>
      </c>
      <c r="D175" s="10">
        <f>+VLOOKUP(B175,VENTA_DIARIA!B:C,2,FALSE)</f>
        <v>0</v>
      </c>
      <c r="E175" s="10">
        <f>+VLOOKUP(B175,VENTA_DIARIA!B:D,3,FALSE)</f>
        <v>1</v>
      </c>
      <c r="F175" s="13">
        <f>_xlfn.XLOOKUP(B175, VENTA_DIARIA!B:B, VENTA_DIARIA!L:L)+0</f>
        <v>2</v>
      </c>
      <c r="G175" s="10">
        <f>IFERROR(_xlfn.XLOOKUP(B175, VENTA_DIARIA!B:B, VENTA_DIARIA!N:N)+0,0)</f>
        <v>0</v>
      </c>
      <c r="H175" s="10" t="str">
        <f>_xlfn.XLOOKUP(B175, VENTA_DIARIA!B:B, VENTA_DIARIA!H:H)</f>
        <v>▲▲ TOP</v>
      </c>
      <c r="I175" s="10" t="s">
        <v>158</v>
      </c>
      <c r="J175" s="10">
        <v>4</v>
      </c>
      <c r="K175" s="10">
        <v>3</v>
      </c>
      <c r="L175" s="13">
        <v>1</v>
      </c>
    </row>
    <row r="176" spans="1:12">
      <c r="A176" s="14" t="str">
        <f t="shared" si="2"/>
        <v>SÁB</v>
      </c>
      <c r="B176" s="12">
        <v>45871</v>
      </c>
      <c r="C176" s="11">
        <v>0.62837962962962968</v>
      </c>
      <c r="D176" s="10">
        <f>+VLOOKUP(B176,VENTA_DIARIA!B:C,2,FALSE)</f>
        <v>0</v>
      </c>
      <c r="E176" s="10">
        <f>+VLOOKUP(B176,VENTA_DIARIA!B:D,3,FALSE)</f>
        <v>1</v>
      </c>
      <c r="F176" s="13">
        <f>_xlfn.XLOOKUP(B176, VENTA_DIARIA!B:B, VENTA_DIARIA!L:L)+0</f>
        <v>2</v>
      </c>
      <c r="G176" s="10">
        <f>IFERROR(_xlfn.XLOOKUP(B176, VENTA_DIARIA!B:B, VENTA_DIARIA!N:N)+0,0)</f>
        <v>0</v>
      </c>
      <c r="H176" s="10" t="str">
        <f>_xlfn.XLOOKUP(B176, VENTA_DIARIA!B:B, VENTA_DIARIA!H:H)</f>
        <v>▲▲ TOP</v>
      </c>
      <c r="I176" s="10" t="s">
        <v>159</v>
      </c>
      <c r="J176" s="10">
        <v>2</v>
      </c>
      <c r="K176" s="10">
        <v>1</v>
      </c>
      <c r="L176" s="13">
        <v>1</v>
      </c>
    </row>
    <row r="177" spans="1:12">
      <c r="A177" s="14" t="str">
        <f t="shared" si="2"/>
        <v>SÁB</v>
      </c>
      <c r="B177" s="12">
        <v>45871</v>
      </c>
      <c r="C177" s="11">
        <v>0.57108796296296294</v>
      </c>
      <c r="D177" s="10">
        <f>+VLOOKUP(B177,VENTA_DIARIA!B:C,2,FALSE)</f>
        <v>0</v>
      </c>
      <c r="E177" s="10">
        <f>+VLOOKUP(B177,VENTA_DIARIA!B:D,3,FALSE)</f>
        <v>1</v>
      </c>
      <c r="F177" s="13">
        <f>_xlfn.XLOOKUP(B177, VENTA_DIARIA!B:B, VENTA_DIARIA!L:L)+0</f>
        <v>2</v>
      </c>
      <c r="G177" s="10">
        <f>IFERROR(_xlfn.XLOOKUP(B177, VENTA_DIARIA!B:B, VENTA_DIARIA!N:N)+0,0)</f>
        <v>0</v>
      </c>
      <c r="H177" s="10" t="str">
        <f>_xlfn.XLOOKUP(B177, VENTA_DIARIA!B:B, VENTA_DIARIA!H:H)</f>
        <v>▲▲ TOP</v>
      </c>
      <c r="I177" s="10" t="s">
        <v>175</v>
      </c>
      <c r="J177" s="10">
        <v>2</v>
      </c>
      <c r="K177" s="10">
        <v>1</v>
      </c>
      <c r="L177" s="13">
        <v>1</v>
      </c>
    </row>
    <row r="178" spans="1:12">
      <c r="A178" s="14" t="str">
        <f t="shared" si="2"/>
        <v>SÁB</v>
      </c>
      <c r="B178" s="12">
        <v>45871</v>
      </c>
      <c r="C178" s="11">
        <v>0.54248842592592594</v>
      </c>
      <c r="D178" s="10">
        <f>+VLOOKUP(B178,VENTA_DIARIA!B:C,2,FALSE)</f>
        <v>0</v>
      </c>
      <c r="E178" s="10">
        <f>+VLOOKUP(B178,VENTA_DIARIA!B:D,3,FALSE)</f>
        <v>1</v>
      </c>
      <c r="F178" s="13">
        <f>_xlfn.XLOOKUP(B178, VENTA_DIARIA!B:B, VENTA_DIARIA!L:L)+0</f>
        <v>2</v>
      </c>
      <c r="G178" s="10">
        <f>IFERROR(_xlfn.XLOOKUP(B178, VENTA_DIARIA!B:B, VENTA_DIARIA!N:N)+0,0)</f>
        <v>0</v>
      </c>
      <c r="H178" s="10" t="str">
        <f>_xlfn.XLOOKUP(B178, VENTA_DIARIA!B:B, VENTA_DIARIA!H:H)</f>
        <v>▲▲ TOP</v>
      </c>
      <c r="I178" s="10" t="s">
        <v>169</v>
      </c>
      <c r="J178" s="10">
        <v>1</v>
      </c>
      <c r="K178" s="10">
        <v>0</v>
      </c>
      <c r="L178" s="13">
        <v>1</v>
      </c>
    </row>
    <row r="179" spans="1:12">
      <c r="A179" s="14" t="str">
        <f t="shared" si="2"/>
        <v>SÁB</v>
      </c>
      <c r="B179" s="12">
        <v>45871</v>
      </c>
      <c r="C179" s="11">
        <v>0.54248842592592594</v>
      </c>
      <c r="D179" s="10">
        <f>+VLOOKUP(B179,VENTA_DIARIA!B:C,2,FALSE)</f>
        <v>0</v>
      </c>
      <c r="E179" s="10">
        <f>+VLOOKUP(B179,VENTA_DIARIA!B:D,3,FALSE)</f>
        <v>1</v>
      </c>
      <c r="F179" s="13">
        <f>_xlfn.XLOOKUP(B179, VENTA_DIARIA!B:B, VENTA_DIARIA!L:L)+0</f>
        <v>2</v>
      </c>
      <c r="G179" s="10">
        <f>IFERROR(_xlfn.XLOOKUP(B179, VENTA_DIARIA!B:B, VENTA_DIARIA!N:N)+0,0)</f>
        <v>0</v>
      </c>
      <c r="H179" s="10" t="str">
        <f>_xlfn.XLOOKUP(B179, VENTA_DIARIA!B:B, VENTA_DIARIA!H:H)</f>
        <v>▲▲ TOP</v>
      </c>
      <c r="I179" s="10" t="s">
        <v>168</v>
      </c>
      <c r="J179" s="10">
        <v>3</v>
      </c>
      <c r="K179" s="10">
        <v>1</v>
      </c>
      <c r="L179" s="13">
        <v>2</v>
      </c>
    </row>
    <row r="180" spans="1:12">
      <c r="A180" s="14" t="str">
        <f t="shared" si="2"/>
        <v>SÁB</v>
      </c>
      <c r="B180" s="12">
        <v>45871</v>
      </c>
      <c r="C180" s="11">
        <v>0.54248842592592594</v>
      </c>
      <c r="D180" s="10">
        <f>+VLOOKUP(B180,VENTA_DIARIA!B:C,2,FALSE)</f>
        <v>0</v>
      </c>
      <c r="E180" s="10">
        <f>+VLOOKUP(B180,VENTA_DIARIA!B:D,3,FALSE)</f>
        <v>1</v>
      </c>
      <c r="F180" s="13">
        <f>_xlfn.XLOOKUP(B180, VENTA_DIARIA!B:B, VENTA_DIARIA!L:L)+0</f>
        <v>2</v>
      </c>
      <c r="G180" s="10">
        <f>IFERROR(_xlfn.XLOOKUP(B180, VENTA_DIARIA!B:B, VENTA_DIARIA!N:N)+0,0)</f>
        <v>0</v>
      </c>
      <c r="H180" s="10" t="str">
        <f>_xlfn.XLOOKUP(B180, VENTA_DIARIA!B:B, VENTA_DIARIA!H:H)</f>
        <v>▲▲ TOP</v>
      </c>
      <c r="I180" s="10" t="s">
        <v>167</v>
      </c>
      <c r="J180" s="10">
        <v>1</v>
      </c>
      <c r="K180" s="10">
        <v>-1</v>
      </c>
      <c r="L180" s="13">
        <v>2</v>
      </c>
    </row>
    <row r="181" spans="1:12">
      <c r="A181" s="14" t="str">
        <f t="shared" si="2"/>
        <v>SÁB</v>
      </c>
      <c r="B181" s="12">
        <v>45871</v>
      </c>
      <c r="C181" s="11">
        <v>0.54248842592592594</v>
      </c>
      <c r="D181" s="10">
        <f>+VLOOKUP(B181,VENTA_DIARIA!B:C,2,FALSE)</f>
        <v>0</v>
      </c>
      <c r="E181" s="10">
        <f>+VLOOKUP(B181,VENTA_DIARIA!B:D,3,FALSE)</f>
        <v>1</v>
      </c>
      <c r="F181" s="13">
        <f>_xlfn.XLOOKUP(B181, VENTA_DIARIA!B:B, VENTA_DIARIA!L:L)+0</f>
        <v>2</v>
      </c>
      <c r="G181" s="10">
        <f>IFERROR(_xlfn.XLOOKUP(B181, VENTA_DIARIA!B:B, VENTA_DIARIA!N:N)+0,0)</f>
        <v>0</v>
      </c>
      <c r="H181" s="10" t="str">
        <f>_xlfn.XLOOKUP(B181, VENTA_DIARIA!B:B, VENTA_DIARIA!H:H)</f>
        <v>▲▲ TOP</v>
      </c>
      <c r="I181" s="10" t="s">
        <v>166</v>
      </c>
      <c r="J181" s="10">
        <v>4</v>
      </c>
      <c r="K181" s="10">
        <v>1</v>
      </c>
      <c r="L181" s="13">
        <v>3</v>
      </c>
    </row>
    <row r="182" spans="1:12">
      <c r="A182" s="14" t="str">
        <f t="shared" si="2"/>
        <v>SÁB</v>
      </c>
      <c r="B182" s="12">
        <v>45871</v>
      </c>
      <c r="C182" s="11">
        <v>0.54248842592592594</v>
      </c>
      <c r="D182" s="10">
        <f>+VLOOKUP(B182,VENTA_DIARIA!B:C,2,FALSE)</f>
        <v>0</v>
      </c>
      <c r="E182" s="10">
        <f>+VLOOKUP(B182,VENTA_DIARIA!B:D,3,FALSE)</f>
        <v>1</v>
      </c>
      <c r="F182" s="13">
        <f>_xlfn.XLOOKUP(B182, VENTA_DIARIA!B:B, VENTA_DIARIA!L:L)+0</f>
        <v>2</v>
      </c>
      <c r="G182" s="10">
        <f>IFERROR(_xlfn.XLOOKUP(B182, VENTA_DIARIA!B:B, VENTA_DIARIA!N:N)+0,0)</f>
        <v>0</v>
      </c>
      <c r="H182" s="10" t="str">
        <f>_xlfn.XLOOKUP(B182, VENTA_DIARIA!B:B, VENTA_DIARIA!H:H)</f>
        <v>▲▲ TOP</v>
      </c>
      <c r="I182" s="10" t="s">
        <v>170</v>
      </c>
      <c r="J182" s="10">
        <v>5</v>
      </c>
      <c r="K182" s="10">
        <v>2</v>
      </c>
      <c r="L182" s="13">
        <v>3</v>
      </c>
    </row>
    <row r="183" spans="1:12">
      <c r="A183" s="14" t="str">
        <f t="shared" si="2"/>
        <v>SÁB</v>
      </c>
      <c r="B183" s="12">
        <v>45871</v>
      </c>
      <c r="C183" s="11">
        <v>0.50851851851851848</v>
      </c>
      <c r="D183" s="10">
        <f>+VLOOKUP(B183,VENTA_DIARIA!B:C,2,FALSE)</f>
        <v>0</v>
      </c>
      <c r="E183" s="10">
        <f>+VLOOKUP(B183,VENTA_DIARIA!B:D,3,FALSE)</f>
        <v>1</v>
      </c>
      <c r="F183" s="13">
        <f>_xlfn.XLOOKUP(B183, VENTA_DIARIA!B:B, VENTA_DIARIA!L:L)+0</f>
        <v>2</v>
      </c>
      <c r="G183" s="10">
        <f>IFERROR(_xlfn.XLOOKUP(B183, VENTA_DIARIA!B:B, VENTA_DIARIA!N:N)+0,0)</f>
        <v>0</v>
      </c>
      <c r="H183" s="10" t="str">
        <f>_xlfn.XLOOKUP(B183, VENTA_DIARIA!B:B, VENTA_DIARIA!H:H)</f>
        <v>▲▲ TOP</v>
      </c>
      <c r="I183" s="10" t="s">
        <v>135</v>
      </c>
      <c r="J183" s="10">
        <v>6</v>
      </c>
      <c r="K183" s="10">
        <v>3</v>
      </c>
      <c r="L183" s="13">
        <v>3</v>
      </c>
    </row>
    <row r="184" spans="1:12">
      <c r="A184" s="14" t="str">
        <f t="shared" si="2"/>
        <v>SÁB</v>
      </c>
      <c r="B184" s="12">
        <v>45871</v>
      </c>
      <c r="C184" s="11">
        <v>0.50851851851851848</v>
      </c>
      <c r="D184" s="10">
        <f>+VLOOKUP(B184,VENTA_DIARIA!B:C,2,FALSE)</f>
        <v>0</v>
      </c>
      <c r="E184" s="10">
        <f>+VLOOKUP(B184,VENTA_DIARIA!B:D,3,FALSE)</f>
        <v>1</v>
      </c>
      <c r="F184" s="13">
        <f>_xlfn.XLOOKUP(B184, VENTA_DIARIA!B:B, VENTA_DIARIA!L:L)+0</f>
        <v>2</v>
      </c>
      <c r="G184" s="10">
        <f>IFERROR(_xlfn.XLOOKUP(B184, VENTA_DIARIA!B:B, VENTA_DIARIA!N:N)+0,0)</f>
        <v>0</v>
      </c>
      <c r="H184" s="10" t="str">
        <f>_xlfn.XLOOKUP(B184, VENTA_DIARIA!B:B, VENTA_DIARIA!H:H)</f>
        <v>▲▲ TOP</v>
      </c>
      <c r="I184" s="10" t="s">
        <v>153</v>
      </c>
      <c r="J184" s="10">
        <v>12</v>
      </c>
      <c r="K184" s="10">
        <v>8</v>
      </c>
      <c r="L184" s="13">
        <v>4</v>
      </c>
    </row>
    <row r="185" spans="1:12">
      <c r="A185" s="14" t="str">
        <f t="shared" si="2"/>
        <v>SÁB</v>
      </c>
      <c r="B185" s="12">
        <v>45871</v>
      </c>
      <c r="C185" s="11">
        <v>0.4967361111111111</v>
      </c>
      <c r="D185" s="10">
        <f>+VLOOKUP(B185,VENTA_DIARIA!B:C,2,FALSE)</f>
        <v>0</v>
      </c>
      <c r="E185" s="10">
        <f>+VLOOKUP(B185,VENTA_DIARIA!B:D,3,FALSE)</f>
        <v>1</v>
      </c>
      <c r="F185" s="13">
        <f>_xlfn.XLOOKUP(B185, VENTA_DIARIA!B:B, VENTA_DIARIA!L:L)+0</f>
        <v>2</v>
      </c>
      <c r="G185" s="10">
        <f>IFERROR(_xlfn.XLOOKUP(B185, VENTA_DIARIA!B:B, VENTA_DIARIA!N:N)+0,0)</f>
        <v>0</v>
      </c>
      <c r="H185" s="10" t="str">
        <f>_xlfn.XLOOKUP(B185, VENTA_DIARIA!B:B, VENTA_DIARIA!H:H)</f>
        <v>▲▲ TOP</v>
      </c>
      <c r="I185" s="10" t="s">
        <v>99</v>
      </c>
      <c r="J185" s="10">
        <v>4</v>
      </c>
      <c r="K185" s="10">
        <v>3</v>
      </c>
      <c r="L185" s="13">
        <v>1</v>
      </c>
    </row>
    <row r="186" spans="1:12">
      <c r="A186" s="14" t="str">
        <f t="shared" si="2"/>
        <v>SÁB</v>
      </c>
      <c r="B186" s="12">
        <v>45871</v>
      </c>
      <c r="C186" s="11">
        <v>0.4967361111111111</v>
      </c>
      <c r="D186" s="10">
        <f>+VLOOKUP(B186,VENTA_DIARIA!B:C,2,FALSE)</f>
        <v>0</v>
      </c>
      <c r="E186" s="10">
        <f>+VLOOKUP(B186,VENTA_DIARIA!B:D,3,FALSE)</f>
        <v>1</v>
      </c>
      <c r="F186" s="13">
        <f>_xlfn.XLOOKUP(B186, VENTA_DIARIA!B:B, VENTA_DIARIA!L:L)+0</f>
        <v>2</v>
      </c>
      <c r="G186" s="10">
        <f>IFERROR(_xlfn.XLOOKUP(B186, VENTA_DIARIA!B:B, VENTA_DIARIA!N:N)+0,0)</f>
        <v>0</v>
      </c>
      <c r="H186" s="10" t="str">
        <f>_xlfn.XLOOKUP(B186, VENTA_DIARIA!B:B, VENTA_DIARIA!H:H)</f>
        <v>▲▲ TOP</v>
      </c>
      <c r="I186" s="10" t="s">
        <v>159</v>
      </c>
      <c r="J186" s="10">
        <v>3</v>
      </c>
      <c r="K186" s="10">
        <v>2</v>
      </c>
      <c r="L186" s="13">
        <v>1</v>
      </c>
    </row>
    <row r="187" spans="1:12">
      <c r="A187" s="14" t="str">
        <f t="shared" si="2"/>
        <v>SÁB</v>
      </c>
      <c r="B187" s="12">
        <v>45871</v>
      </c>
      <c r="C187" s="11">
        <v>0.49375000000000002</v>
      </c>
      <c r="D187" s="10">
        <f>+VLOOKUP(B187,VENTA_DIARIA!B:C,2,FALSE)</f>
        <v>0</v>
      </c>
      <c r="E187" s="10">
        <f>+VLOOKUP(B187,VENTA_DIARIA!B:D,3,FALSE)</f>
        <v>1</v>
      </c>
      <c r="F187" s="13">
        <f>_xlfn.XLOOKUP(B187, VENTA_DIARIA!B:B, VENTA_DIARIA!L:L)+0</f>
        <v>2</v>
      </c>
      <c r="G187" s="10">
        <f>IFERROR(_xlfn.XLOOKUP(B187, VENTA_DIARIA!B:B, VENTA_DIARIA!N:N)+0,0)</f>
        <v>0</v>
      </c>
      <c r="H187" s="10" t="str">
        <f>_xlfn.XLOOKUP(B187, VENTA_DIARIA!B:B, VENTA_DIARIA!H:H)</f>
        <v>▲▲ TOP</v>
      </c>
      <c r="I187" s="10" t="s">
        <v>134</v>
      </c>
      <c r="J187" s="10">
        <v>20</v>
      </c>
      <c r="K187" s="10">
        <v>19</v>
      </c>
      <c r="L187" s="13">
        <v>1</v>
      </c>
    </row>
    <row r="188" spans="1:12">
      <c r="A188" s="14" t="str">
        <f t="shared" si="2"/>
        <v>SÁB</v>
      </c>
      <c r="B188" s="12">
        <v>45871</v>
      </c>
      <c r="C188" s="11">
        <v>0.49327546296296299</v>
      </c>
      <c r="D188" s="10">
        <f>+VLOOKUP(B188,VENTA_DIARIA!B:C,2,FALSE)</f>
        <v>0</v>
      </c>
      <c r="E188" s="10">
        <f>+VLOOKUP(B188,VENTA_DIARIA!B:D,3,FALSE)</f>
        <v>1</v>
      </c>
      <c r="F188" s="13">
        <f>_xlfn.XLOOKUP(B188, VENTA_DIARIA!B:B, VENTA_DIARIA!L:L)+0</f>
        <v>2</v>
      </c>
      <c r="G188" s="10">
        <f>IFERROR(_xlfn.XLOOKUP(B188, VENTA_DIARIA!B:B, VENTA_DIARIA!N:N)+0,0)</f>
        <v>0</v>
      </c>
      <c r="H188" s="10" t="str">
        <f>_xlfn.XLOOKUP(B188, VENTA_DIARIA!B:B, VENTA_DIARIA!H:H)</f>
        <v>▲▲ TOP</v>
      </c>
      <c r="I188" s="10" t="s">
        <v>134</v>
      </c>
      <c r="J188" s="10">
        <v>21</v>
      </c>
      <c r="K188" s="10">
        <v>20</v>
      </c>
      <c r="L188" s="13">
        <v>1</v>
      </c>
    </row>
    <row r="189" spans="1:12">
      <c r="A189" s="14" t="str">
        <f t="shared" si="2"/>
        <v>SÁB</v>
      </c>
      <c r="B189" s="12">
        <v>45871</v>
      </c>
      <c r="C189" s="11">
        <v>0.46618055555555554</v>
      </c>
      <c r="D189" s="10">
        <f>+VLOOKUP(B189,VENTA_DIARIA!B:C,2,FALSE)</f>
        <v>0</v>
      </c>
      <c r="E189" s="10">
        <f>+VLOOKUP(B189,VENTA_DIARIA!B:D,3,FALSE)</f>
        <v>1</v>
      </c>
      <c r="F189" s="13">
        <f>_xlfn.XLOOKUP(B189, VENTA_DIARIA!B:B, VENTA_DIARIA!L:L)+0</f>
        <v>2</v>
      </c>
      <c r="G189" s="10">
        <f>IFERROR(_xlfn.XLOOKUP(B189, VENTA_DIARIA!B:B, VENTA_DIARIA!N:N)+0,0)</f>
        <v>0</v>
      </c>
      <c r="H189" s="10" t="str">
        <f>_xlfn.XLOOKUP(B189, VENTA_DIARIA!B:B, VENTA_DIARIA!H:H)</f>
        <v>▲▲ TOP</v>
      </c>
      <c r="I189" s="10" t="s">
        <v>135</v>
      </c>
      <c r="J189" s="10">
        <v>7</v>
      </c>
      <c r="K189" s="10">
        <v>6</v>
      </c>
      <c r="L189" s="13">
        <v>1</v>
      </c>
    </row>
    <row r="190" spans="1:12">
      <c r="A190" s="14" t="str">
        <f t="shared" si="2"/>
        <v>SÁB</v>
      </c>
      <c r="B190" s="12">
        <v>45871</v>
      </c>
      <c r="C190" s="11">
        <v>0.46013888888888888</v>
      </c>
      <c r="D190" s="10">
        <f>+VLOOKUP(B190,VENTA_DIARIA!B:C,2,FALSE)</f>
        <v>0</v>
      </c>
      <c r="E190" s="10">
        <f>+VLOOKUP(B190,VENTA_DIARIA!B:D,3,FALSE)</f>
        <v>1</v>
      </c>
      <c r="F190" s="13">
        <f>_xlfn.XLOOKUP(B190, VENTA_DIARIA!B:B, VENTA_DIARIA!L:L)+0</f>
        <v>2</v>
      </c>
      <c r="G190" s="10">
        <f>IFERROR(_xlfn.XLOOKUP(B190, VENTA_DIARIA!B:B, VENTA_DIARIA!N:N)+0,0)</f>
        <v>0</v>
      </c>
      <c r="H190" s="10" t="str">
        <f>_xlfn.XLOOKUP(B190, VENTA_DIARIA!B:B, VENTA_DIARIA!H:H)</f>
        <v>▲▲ TOP</v>
      </c>
      <c r="I190" s="10" t="s">
        <v>134</v>
      </c>
      <c r="J190" s="10">
        <v>22</v>
      </c>
      <c r="K190" s="10">
        <v>21</v>
      </c>
      <c r="L190" s="13">
        <v>1</v>
      </c>
    </row>
    <row r="191" spans="1:12">
      <c r="A191" s="14" t="str">
        <f t="shared" si="2"/>
        <v>SÁB</v>
      </c>
      <c r="B191" s="12">
        <v>45871</v>
      </c>
      <c r="C191" s="11">
        <v>0.4596527777777778</v>
      </c>
      <c r="D191" s="10">
        <f>+VLOOKUP(B191,VENTA_DIARIA!B:C,2,FALSE)</f>
        <v>0</v>
      </c>
      <c r="E191" s="10">
        <f>+VLOOKUP(B191,VENTA_DIARIA!B:D,3,FALSE)</f>
        <v>1</v>
      </c>
      <c r="F191" s="13">
        <f>_xlfn.XLOOKUP(B191, VENTA_DIARIA!B:B, VENTA_DIARIA!L:L)+0</f>
        <v>2</v>
      </c>
      <c r="G191" s="10">
        <f>IFERROR(_xlfn.XLOOKUP(B191, VENTA_DIARIA!B:B, VENTA_DIARIA!N:N)+0,0)</f>
        <v>0</v>
      </c>
      <c r="H191" s="10" t="str">
        <f>_xlfn.XLOOKUP(B191, VENTA_DIARIA!B:B, VENTA_DIARIA!H:H)</f>
        <v>▲▲ TOP</v>
      </c>
      <c r="I191" s="10" t="s">
        <v>134</v>
      </c>
      <c r="J191" s="10">
        <v>23</v>
      </c>
      <c r="K191" s="10">
        <v>22</v>
      </c>
      <c r="L191" s="13">
        <v>1</v>
      </c>
    </row>
    <row r="192" spans="1:12">
      <c r="A192" s="14" t="str">
        <f t="shared" si="2"/>
        <v>SÁB</v>
      </c>
      <c r="B192" s="12">
        <v>45871</v>
      </c>
      <c r="C192" s="11">
        <v>0.4487962962962963</v>
      </c>
      <c r="D192" s="10">
        <f>+VLOOKUP(B192,VENTA_DIARIA!B:C,2,FALSE)</f>
        <v>0</v>
      </c>
      <c r="E192" s="10">
        <f>+VLOOKUP(B192,VENTA_DIARIA!B:D,3,FALSE)</f>
        <v>1</v>
      </c>
      <c r="F192" s="13">
        <f>_xlfn.XLOOKUP(B192, VENTA_DIARIA!B:B, VENTA_DIARIA!L:L)+0</f>
        <v>2</v>
      </c>
      <c r="G192" s="10">
        <f>IFERROR(_xlfn.XLOOKUP(B192, VENTA_DIARIA!B:B, VENTA_DIARIA!N:N)+0,0)</f>
        <v>0</v>
      </c>
      <c r="H192" s="10" t="str">
        <f>_xlfn.XLOOKUP(B192, VENTA_DIARIA!B:B, VENTA_DIARIA!H:H)</f>
        <v>▲▲ TOP</v>
      </c>
      <c r="I192" s="10" t="s">
        <v>142</v>
      </c>
      <c r="J192" s="10">
        <v>12</v>
      </c>
      <c r="K192" s="10">
        <v>11</v>
      </c>
      <c r="L192" s="13">
        <v>1</v>
      </c>
    </row>
    <row r="193" spans="1:12">
      <c r="A193" s="14" t="str">
        <f t="shared" si="2"/>
        <v>SÁB</v>
      </c>
      <c r="B193" s="12">
        <v>45871</v>
      </c>
      <c r="C193" s="11">
        <v>0.4487962962962963</v>
      </c>
      <c r="D193" s="10">
        <f>+VLOOKUP(B193,VENTA_DIARIA!B:C,2,FALSE)</f>
        <v>0</v>
      </c>
      <c r="E193" s="10">
        <f>+VLOOKUP(B193,VENTA_DIARIA!B:D,3,FALSE)</f>
        <v>1</v>
      </c>
      <c r="F193" s="13">
        <f>_xlfn.XLOOKUP(B193, VENTA_DIARIA!B:B, VENTA_DIARIA!L:L)+0</f>
        <v>2</v>
      </c>
      <c r="G193" s="10">
        <f>IFERROR(_xlfn.XLOOKUP(B193, VENTA_DIARIA!B:B, VENTA_DIARIA!N:N)+0,0)</f>
        <v>0</v>
      </c>
      <c r="H193" s="10" t="str">
        <f>_xlfn.XLOOKUP(B193, VENTA_DIARIA!B:B, VENTA_DIARIA!H:H)</f>
        <v>▲▲ TOP</v>
      </c>
      <c r="I193" s="10" t="s">
        <v>108</v>
      </c>
      <c r="J193" s="10">
        <v>3</v>
      </c>
      <c r="K193" s="10">
        <v>2</v>
      </c>
      <c r="L193" s="13">
        <v>1</v>
      </c>
    </row>
    <row r="194" spans="1:12">
      <c r="A194" s="14" t="str">
        <f t="shared" ref="A194:A257" si="3">+UPPER(TEXT(B194,"DDD"))</f>
        <v>SÁB</v>
      </c>
      <c r="B194" s="12">
        <v>45871</v>
      </c>
      <c r="C194" s="11">
        <v>0.44526620370370368</v>
      </c>
      <c r="D194" s="10">
        <f>+VLOOKUP(B194,VENTA_DIARIA!B:C,2,FALSE)</f>
        <v>0</v>
      </c>
      <c r="E194" s="10">
        <f>+VLOOKUP(B194,VENTA_DIARIA!B:D,3,FALSE)</f>
        <v>1</v>
      </c>
      <c r="F194" s="13">
        <f>_xlfn.XLOOKUP(B194, VENTA_DIARIA!B:B, VENTA_DIARIA!L:L)+0</f>
        <v>2</v>
      </c>
      <c r="G194" s="10">
        <f>IFERROR(_xlfn.XLOOKUP(B194, VENTA_DIARIA!B:B, VENTA_DIARIA!N:N)+0,0)</f>
        <v>0</v>
      </c>
      <c r="H194" s="10" t="str">
        <f>_xlfn.XLOOKUP(B194, VENTA_DIARIA!B:B, VENTA_DIARIA!H:H)</f>
        <v>▲▲ TOP</v>
      </c>
      <c r="I194" s="10" t="s">
        <v>169</v>
      </c>
      <c r="J194" s="10">
        <v>2</v>
      </c>
      <c r="K194" s="10">
        <v>1</v>
      </c>
      <c r="L194" s="13">
        <v>1</v>
      </c>
    </row>
    <row r="195" spans="1:12">
      <c r="A195" s="14" t="str">
        <f t="shared" si="3"/>
        <v>SÁB</v>
      </c>
      <c r="B195" s="12">
        <v>45871</v>
      </c>
      <c r="C195" s="11">
        <v>0.44526620370370368</v>
      </c>
      <c r="D195" s="10">
        <f>+VLOOKUP(B195,VENTA_DIARIA!B:C,2,FALSE)</f>
        <v>0</v>
      </c>
      <c r="E195" s="10">
        <f>+VLOOKUP(B195,VENTA_DIARIA!B:D,3,FALSE)</f>
        <v>1</v>
      </c>
      <c r="F195" s="13">
        <f>_xlfn.XLOOKUP(B195, VENTA_DIARIA!B:B, VENTA_DIARIA!L:L)+0</f>
        <v>2</v>
      </c>
      <c r="G195" s="10">
        <f>IFERROR(_xlfn.XLOOKUP(B195, VENTA_DIARIA!B:B, VENTA_DIARIA!N:N)+0,0)</f>
        <v>0</v>
      </c>
      <c r="H195" s="10" t="str">
        <f>_xlfn.XLOOKUP(B195, VENTA_DIARIA!B:B, VENTA_DIARIA!H:H)</f>
        <v>▲▲ TOP</v>
      </c>
      <c r="I195" s="10" t="s">
        <v>162</v>
      </c>
      <c r="J195" s="10">
        <v>3</v>
      </c>
      <c r="K195" s="10">
        <v>2</v>
      </c>
      <c r="L195" s="13">
        <v>1</v>
      </c>
    </row>
    <row r="196" spans="1:12">
      <c r="A196" s="14" t="str">
        <f t="shared" si="3"/>
        <v>SÁB</v>
      </c>
      <c r="B196" s="12">
        <v>45871</v>
      </c>
      <c r="C196" s="11">
        <v>0.44526620370370368</v>
      </c>
      <c r="D196" s="10">
        <f>+VLOOKUP(B196,VENTA_DIARIA!B:C,2,FALSE)</f>
        <v>0</v>
      </c>
      <c r="E196" s="10">
        <f>+VLOOKUP(B196,VENTA_DIARIA!B:D,3,FALSE)</f>
        <v>1</v>
      </c>
      <c r="F196" s="13">
        <f>_xlfn.XLOOKUP(B196, VENTA_DIARIA!B:B, VENTA_DIARIA!L:L)+0</f>
        <v>2</v>
      </c>
      <c r="G196" s="10">
        <f>IFERROR(_xlfn.XLOOKUP(B196, VENTA_DIARIA!B:B, VENTA_DIARIA!N:N)+0,0)</f>
        <v>0</v>
      </c>
      <c r="H196" s="10" t="str">
        <f>_xlfn.XLOOKUP(B196, VENTA_DIARIA!B:B, VENTA_DIARIA!H:H)</f>
        <v>▲▲ TOP</v>
      </c>
      <c r="I196" s="10" t="s">
        <v>134</v>
      </c>
      <c r="J196" s="10">
        <v>24</v>
      </c>
      <c r="K196" s="10">
        <v>23</v>
      </c>
      <c r="L196" s="13">
        <v>1</v>
      </c>
    </row>
    <row r="197" spans="1:12">
      <c r="A197" s="14" t="str">
        <f t="shared" si="3"/>
        <v>SÁB</v>
      </c>
      <c r="B197" s="12">
        <v>45871</v>
      </c>
      <c r="C197" s="11">
        <v>0.44526620370370368</v>
      </c>
      <c r="D197" s="10">
        <f>+VLOOKUP(B197,VENTA_DIARIA!B:C,2,FALSE)</f>
        <v>0</v>
      </c>
      <c r="E197" s="10">
        <f>+VLOOKUP(B197,VENTA_DIARIA!B:D,3,FALSE)</f>
        <v>1</v>
      </c>
      <c r="F197" s="13">
        <f>_xlfn.XLOOKUP(B197, VENTA_DIARIA!B:B, VENTA_DIARIA!L:L)+0</f>
        <v>2</v>
      </c>
      <c r="G197" s="10">
        <f>IFERROR(_xlfn.XLOOKUP(B197, VENTA_DIARIA!B:B, VENTA_DIARIA!N:N)+0,0)</f>
        <v>0</v>
      </c>
      <c r="H197" s="10" t="str">
        <f>_xlfn.XLOOKUP(B197, VENTA_DIARIA!B:B, VENTA_DIARIA!H:H)</f>
        <v>▲▲ TOP</v>
      </c>
      <c r="I197" s="10" t="s">
        <v>102</v>
      </c>
      <c r="J197" s="10">
        <v>10</v>
      </c>
      <c r="K197" s="10">
        <v>9</v>
      </c>
      <c r="L197" s="13">
        <v>1</v>
      </c>
    </row>
    <row r="198" spans="1:12">
      <c r="A198" s="14" t="str">
        <f t="shared" si="3"/>
        <v>SÁB</v>
      </c>
      <c r="B198" s="12">
        <v>45871</v>
      </c>
      <c r="C198" s="11">
        <v>0.44526620370370368</v>
      </c>
      <c r="D198" s="10">
        <f>+VLOOKUP(B198,VENTA_DIARIA!B:C,2,FALSE)</f>
        <v>0</v>
      </c>
      <c r="E198" s="10">
        <f>+VLOOKUP(B198,VENTA_DIARIA!B:D,3,FALSE)</f>
        <v>1</v>
      </c>
      <c r="F198" s="13">
        <f>_xlfn.XLOOKUP(B198, VENTA_DIARIA!B:B, VENTA_DIARIA!L:L)+0</f>
        <v>2</v>
      </c>
      <c r="G198" s="10">
        <f>IFERROR(_xlfn.XLOOKUP(B198, VENTA_DIARIA!B:B, VENTA_DIARIA!N:N)+0,0)</f>
        <v>0</v>
      </c>
      <c r="H198" s="10" t="str">
        <f>_xlfn.XLOOKUP(B198, VENTA_DIARIA!B:B, VENTA_DIARIA!H:H)</f>
        <v>▲▲ TOP</v>
      </c>
      <c r="I198" s="10" t="s">
        <v>99</v>
      </c>
      <c r="J198" s="10">
        <v>5</v>
      </c>
      <c r="K198" s="10">
        <v>4</v>
      </c>
      <c r="L198" s="13">
        <v>1</v>
      </c>
    </row>
    <row r="199" spans="1:12">
      <c r="A199" s="14" t="str">
        <f t="shared" si="3"/>
        <v>SÁB</v>
      </c>
      <c r="B199" s="12">
        <v>45871</v>
      </c>
      <c r="C199" s="11">
        <v>0.44526620370370368</v>
      </c>
      <c r="D199" s="10">
        <f>+VLOOKUP(B199,VENTA_DIARIA!B:C,2,FALSE)</f>
        <v>0</v>
      </c>
      <c r="E199" s="10">
        <f>+VLOOKUP(B199,VENTA_DIARIA!B:D,3,FALSE)</f>
        <v>1</v>
      </c>
      <c r="F199" s="13">
        <f>_xlfn.XLOOKUP(B199, VENTA_DIARIA!B:B, VENTA_DIARIA!L:L)+0</f>
        <v>2</v>
      </c>
      <c r="G199" s="10">
        <f>IFERROR(_xlfn.XLOOKUP(B199, VENTA_DIARIA!B:B, VENTA_DIARIA!N:N)+0,0)</f>
        <v>0</v>
      </c>
      <c r="H199" s="10" t="str">
        <f>_xlfn.XLOOKUP(B199, VENTA_DIARIA!B:B, VENTA_DIARIA!H:H)</f>
        <v>▲▲ TOP</v>
      </c>
      <c r="I199" s="10" t="s">
        <v>85</v>
      </c>
      <c r="J199" s="10">
        <v>12</v>
      </c>
      <c r="K199" s="10">
        <v>10</v>
      </c>
      <c r="L199" s="13">
        <v>2</v>
      </c>
    </row>
    <row r="200" spans="1:12">
      <c r="A200" s="14" t="str">
        <f t="shared" si="3"/>
        <v>SÁB</v>
      </c>
      <c r="B200" s="12">
        <v>45871</v>
      </c>
      <c r="C200" s="11">
        <v>0.44167824074074075</v>
      </c>
      <c r="D200" s="10">
        <f>+VLOOKUP(B200,VENTA_DIARIA!B:C,2,FALSE)</f>
        <v>0</v>
      </c>
      <c r="E200" s="10">
        <f>+VLOOKUP(B200,VENTA_DIARIA!B:D,3,FALSE)</f>
        <v>1</v>
      </c>
      <c r="F200" s="13">
        <f>_xlfn.XLOOKUP(B200, VENTA_DIARIA!B:B, VENTA_DIARIA!L:L)+0</f>
        <v>2</v>
      </c>
      <c r="G200" s="10">
        <f>IFERROR(_xlfn.XLOOKUP(B200, VENTA_DIARIA!B:B, VENTA_DIARIA!N:N)+0,0)</f>
        <v>0</v>
      </c>
      <c r="H200" s="10" t="str">
        <f>_xlfn.XLOOKUP(B200, VENTA_DIARIA!B:B, VENTA_DIARIA!H:H)</f>
        <v>▲▲ TOP</v>
      </c>
      <c r="I200" s="10" t="s">
        <v>142</v>
      </c>
      <c r="J200" s="10">
        <v>13</v>
      </c>
      <c r="K200" s="10">
        <v>12</v>
      </c>
      <c r="L200" s="13">
        <v>1</v>
      </c>
    </row>
    <row r="201" spans="1:12">
      <c r="A201" s="14" t="str">
        <f t="shared" si="3"/>
        <v>SÁB</v>
      </c>
      <c r="B201" s="12">
        <v>45871</v>
      </c>
      <c r="C201" s="11">
        <v>0.44100694444444444</v>
      </c>
      <c r="D201" s="10">
        <f>+VLOOKUP(B201,VENTA_DIARIA!B:C,2,FALSE)</f>
        <v>0</v>
      </c>
      <c r="E201" s="10">
        <f>+VLOOKUP(B201,VENTA_DIARIA!B:D,3,FALSE)</f>
        <v>1</v>
      </c>
      <c r="F201" s="13">
        <f>_xlfn.XLOOKUP(B201, VENTA_DIARIA!B:B, VENTA_DIARIA!L:L)+0</f>
        <v>2</v>
      </c>
      <c r="G201" s="10">
        <f>IFERROR(_xlfn.XLOOKUP(B201, VENTA_DIARIA!B:B, VENTA_DIARIA!N:N)+0,0)</f>
        <v>0</v>
      </c>
      <c r="H201" s="10" t="str">
        <f>_xlfn.XLOOKUP(B201, VENTA_DIARIA!B:B, VENTA_DIARIA!H:H)</f>
        <v>▲▲ TOP</v>
      </c>
      <c r="I201" s="10" t="s">
        <v>134</v>
      </c>
      <c r="J201" s="10">
        <v>25</v>
      </c>
      <c r="K201" s="10">
        <v>24</v>
      </c>
      <c r="L201" s="13">
        <v>1</v>
      </c>
    </row>
    <row r="202" spans="1:12">
      <c r="A202" s="14" t="str">
        <f t="shared" si="3"/>
        <v>SÁB</v>
      </c>
      <c r="B202" s="12">
        <v>45871</v>
      </c>
      <c r="C202" s="11">
        <v>0.44100694444444444</v>
      </c>
      <c r="D202" s="10">
        <f>+VLOOKUP(B202,VENTA_DIARIA!B:C,2,FALSE)</f>
        <v>0</v>
      </c>
      <c r="E202" s="10">
        <f>+VLOOKUP(B202,VENTA_DIARIA!B:D,3,FALSE)</f>
        <v>1</v>
      </c>
      <c r="F202" s="13">
        <f>_xlfn.XLOOKUP(B202, VENTA_DIARIA!B:B, VENTA_DIARIA!L:L)+0</f>
        <v>2</v>
      </c>
      <c r="G202" s="10">
        <f>IFERROR(_xlfn.XLOOKUP(B202, VENTA_DIARIA!B:B, VENTA_DIARIA!N:N)+0,0)</f>
        <v>0</v>
      </c>
      <c r="H202" s="10" t="str">
        <f>_xlfn.XLOOKUP(B202, VENTA_DIARIA!B:B, VENTA_DIARIA!H:H)</f>
        <v>▲▲ TOP</v>
      </c>
      <c r="I202" s="10" t="s">
        <v>145</v>
      </c>
      <c r="J202" s="10">
        <v>2</v>
      </c>
      <c r="K202" s="10">
        <v>1</v>
      </c>
      <c r="L202" s="13">
        <v>1</v>
      </c>
    </row>
    <row r="203" spans="1:12">
      <c r="A203" s="14" t="str">
        <f t="shared" si="3"/>
        <v>SÁB</v>
      </c>
      <c r="B203" s="12">
        <v>45871</v>
      </c>
      <c r="C203" s="11">
        <v>0.44012731481481482</v>
      </c>
      <c r="D203" s="10">
        <f>+VLOOKUP(B203,VENTA_DIARIA!B:C,2,FALSE)</f>
        <v>0</v>
      </c>
      <c r="E203" s="10">
        <f>+VLOOKUP(B203,VENTA_DIARIA!B:D,3,FALSE)</f>
        <v>1</v>
      </c>
      <c r="F203" s="13">
        <f>_xlfn.XLOOKUP(B203, VENTA_DIARIA!B:B, VENTA_DIARIA!L:L)+0</f>
        <v>2</v>
      </c>
      <c r="G203" s="10">
        <f>IFERROR(_xlfn.XLOOKUP(B203, VENTA_DIARIA!B:B, VENTA_DIARIA!N:N)+0,0)</f>
        <v>0</v>
      </c>
      <c r="H203" s="10" t="str">
        <f>_xlfn.XLOOKUP(B203, VENTA_DIARIA!B:B, VENTA_DIARIA!H:H)</f>
        <v>▲▲ TOP</v>
      </c>
      <c r="I203" s="10" t="s">
        <v>100</v>
      </c>
      <c r="J203" s="10">
        <v>2</v>
      </c>
      <c r="K203" s="10">
        <v>1</v>
      </c>
      <c r="L203" s="13">
        <v>1</v>
      </c>
    </row>
    <row r="204" spans="1:12">
      <c r="A204" s="14" t="str">
        <f t="shared" si="3"/>
        <v>SÁB</v>
      </c>
      <c r="B204" s="12">
        <v>45871</v>
      </c>
      <c r="C204" s="11">
        <v>0.43832175925925926</v>
      </c>
      <c r="D204" s="10">
        <f>+VLOOKUP(B204,VENTA_DIARIA!B:C,2,FALSE)</f>
        <v>0</v>
      </c>
      <c r="E204" s="10">
        <f>+VLOOKUP(B204,VENTA_DIARIA!B:D,3,FALSE)</f>
        <v>1</v>
      </c>
      <c r="F204" s="13">
        <f>_xlfn.XLOOKUP(B204, VENTA_DIARIA!B:B, VENTA_DIARIA!L:L)+0</f>
        <v>2</v>
      </c>
      <c r="G204" s="10">
        <f>IFERROR(_xlfn.XLOOKUP(B204, VENTA_DIARIA!B:B, VENTA_DIARIA!N:N)+0,0)</f>
        <v>0</v>
      </c>
      <c r="H204" s="10" t="str">
        <f>_xlfn.XLOOKUP(B204, VENTA_DIARIA!B:B, VENTA_DIARIA!H:H)</f>
        <v>▲▲ TOP</v>
      </c>
      <c r="I204" s="10" t="s">
        <v>169</v>
      </c>
      <c r="J204" s="10">
        <v>3</v>
      </c>
      <c r="K204" s="10">
        <v>2</v>
      </c>
      <c r="L204" s="13">
        <v>1</v>
      </c>
    </row>
    <row r="205" spans="1:12">
      <c r="A205" s="14" t="str">
        <f t="shared" si="3"/>
        <v>SÁB</v>
      </c>
      <c r="B205" s="12">
        <v>45871</v>
      </c>
      <c r="C205" s="11">
        <v>0.43592592592592594</v>
      </c>
      <c r="D205" s="10">
        <f>+VLOOKUP(B205,VENTA_DIARIA!B:C,2,FALSE)</f>
        <v>0</v>
      </c>
      <c r="E205" s="10">
        <f>+VLOOKUP(B205,VENTA_DIARIA!B:D,3,FALSE)</f>
        <v>1</v>
      </c>
      <c r="F205" s="13">
        <f>_xlfn.XLOOKUP(B205, VENTA_DIARIA!B:B, VENTA_DIARIA!L:L)+0</f>
        <v>2</v>
      </c>
      <c r="G205" s="10">
        <f>IFERROR(_xlfn.XLOOKUP(B205, VENTA_DIARIA!B:B, VENTA_DIARIA!N:N)+0,0)</f>
        <v>0</v>
      </c>
      <c r="H205" s="10" t="str">
        <f>_xlfn.XLOOKUP(B205, VENTA_DIARIA!B:B, VENTA_DIARIA!H:H)</f>
        <v>▲▲ TOP</v>
      </c>
      <c r="I205" s="10" t="s">
        <v>135</v>
      </c>
      <c r="J205" s="10">
        <v>8</v>
      </c>
      <c r="K205" s="10">
        <v>7</v>
      </c>
      <c r="L205" s="13">
        <v>1</v>
      </c>
    </row>
    <row r="206" spans="1:12">
      <c r="A206" s="14" t="str">
        <f t="shared" si="3"/>
        <v>SÁB</v>
      </c>
      <c r="B206" s="12">
        <v>45871</v>
      </c>
      <c r="C206" s="11">
        <v>0.43592592592592594</v>
      </c>
      <c r="D206" s="10">
        <f>+VLOOKUP(B206,VENTA_DIARIA!B:C,2,FALSE)</f>
        <v>0</v>
      </c>
      <c r="E206" s="10">
        <f>+VLOOKUP(B206,VENTA_DIARIA!B:D,3,FALSE)</f>
        <v>1</v>
      </c>
      <c r="F206" s="13">
        <f>_xlfn.XLOOKUP(B206, VENTA_DIARIA!B:B, VENTA_DIARIA!L:L)+0</f>
        <v>2</v>
      </c>
      <c r="G206" s="10">
        <f>IFERROR(_xlfn.XLOOKUP(B206, VENTA_DIARIA!B:B, VENTA_DIARIA!N:N)+0,0)</f>
        <v>0</v>
      </c>
      <c r="H206" s="10" t="str">
        <f>_xlfn.XLOOKUP(B206, VENTA_DIARIA!B:B, VENTA_DIARIA!H:H)</f>
        <v>▲▲ TOP</v>
      </c>
      <c r="I206" s="10" t="s">
        <v>142</v>
      </c>
      <c r="J206" s="10">
        <v>14</v>
      </c>
      <c r="K206" s="10">
        <v>13</v>
      </c>
      <c r="L206" s="13">
        <v>1</v>
      </c>
    </row>
    <row r="207" spans="1:12">
      <c r="A207" s="14" t="str">
        <f t="shared" si="3"/>
        <v>SÁB</v>
      </c>
      <c r="B207" s="12">
        <v>45871</v>
      </c>
      <c r="C207" s="11">
        <v>0.42532407407407408</v>
      </c>
      <c r="D207" s="10">
        <f>+VLOOKUP(B207,VENTA_DIARIA!B:C,2,FALSE)</f>
        <v>0</v>
      </c>
      <c r="E207" s="10">
        <f>+VLOOKUP(B207,VENTA_DIARIA!B:D,3,FALSE)</f>
        <v>1</v>
      </c>
      <c r="F207" s="13">
        <f>_xlfn.XLOOKUP(B207, VENTA_DIARIA!B:B, VENTA_DIARIA!L:L)+0</f>
        <v>2</v>
      </c>
      <c r="G207" s="10">
        <f>IFERROR(_xlfn.XLOOKUP(B207, VENTA_DIARIA!B:B, VENTA_DIARIA!N:N)+0,0)</f>
        <v>0</v>
      </c>
      <c r="H207" s="10" t="str">
        <f>_xlfn.XLOOKUP(B207, VENTA_DIARIA!B:B, VENTA_DIARIA!H:H)</f>
        <v>▲▲ TOP</v>
      </c>
      <c r="I207" s="10" t="s">
        <v>134</v>
      </c>
      <c r="J207" s="10">
        <v>27</v>
      </c>
      <c r="K207" s="10">
        <v>25</v>
      </c>
      <c r="L207" s="13">
        <v>2</v>
      </c>
    </row>
    <row r="208" spans="1:12">
      <c r="A208" s="14" t="str">
        <f t="shared" si="3"/>
        <v>SÁB</v>
      </c>
      <c r="B208" s="12">
        <v>45871</v>
      </c>
      <c r="C208" s="11">
        <v>0.42497685185185186</v>
      </c>
      <c r="D208" s="10">
        <f>+VLOOKUP(B208,VENTA_DIARIA!B:C,2,FALSE)</f>
        <v>0</v>
      </c>
      <c r="E208" s="10">
        <f>+VLOOKUP(B208,VENTA_DIARIA!B:D,3,FALSE)</f>
        <v>1</v>
      </c>
      <c r="F208" s="13">
        <f>_xlfn.XLOOKUP(B208, VENTA_DIARIA!B:B, VENTA_DIARIA!L:L)+0</f>
        <v>2</v>
      </c>
      <c r="G208" s="10">
        <f>IFERROR(_xlfn.XLOOKUP(B208, VENTA_DIARIA!B:B, VENTA_DIARIA!N:N)+0,0)</f>
        <v>0</v>
      </c>
      <c r="H208" s="10" t="str">
        <f>_xlfn.XLOOKUP(B208, VENTA_DIARIA!B:B, VENTA_DIARIA!H:H)</f>
        <v>▲▲ TOP</v>
      </c>
      <c r="I208" s="10" t="s">
        <v>134</v>
      </c>
      <c r="J208" s="10">
        <v>27</v>
      </c>
      <c r="K208" s="10">
        <v>26</v>
      </c>
      <c r="L208" s="13">
        <v>1</v>
      </c>
    </row>
    <row r="209" spans="1:12">
      <c r="A209" s="14" t="str">
        <f t="shared" si="3"/>
        <v>SÁB</v>
      </c>
      <c r="B209" s="12">
        <v>45871</v>
      </c>
      <c r="C209" s="11">
        <v>0.41444444444444445</v>
      </c>
      <c r="D209" s="10">
        <f>+VLOOKUP(B209,VENTA_DIARIA!B:C,2,FALSE)</f>
        <v>0</v>
      </c>
      <c r="E209" s="10">
        <f>+VLOOKUP(B209,VENTA_DIARIA!B:D,3,FALSE)</f>
        <v>1</v>
      </c>
      <c r="F209" s="13">
        <f>_xlfn.XLOOKUP(B209, VENTA_DIARIA!B:B, VENTA_DIARIA!L:L)+0</f>
        <v>2</v>
      </c>
      <c r="G209" s="10">
        <f>IFERROR(_xlfn.XLOOKUP(B209, VENTA_DIARIA!B:B, VENTA_DIARIA!N:N)+0,0)</f>
        <v>0</v>
      </c>
      <c r="H209" s="10" t="str">
        <f>_xlfn.XLOOKUP(B209, VENTA_DIARIA!B:B, VENTA_DIARIA!H:H)</f>
        <v>▲▲ TOP</v>
      </c>
      <c r="I209" s="10" t="s">
        <v>153</v>
      </c>
      <c r="J209" s="10">
        <v>13</v>
      </c>
      <c r="K209" s="10">
        <v>12</v>
      </c>
      <c r="L209" s="13">
        <v>1</v>
      </c>
    </row>
    <row r="210" spans="1:12">
      <c r="A210" s="14" t="str">
        <f t="shared" si="3"/>
        <v>SÁB</v>
      </c>
      <c r="B210" s="12">
        <v>45871</v>
      </c>
      <c r="C210" s="11">
        <v>0.40666666666666668</v>
      </c>
      <c r="D210" s="10">
        <f>+VLOOKUP(B210,VENTA_DIARIA!B:C,2,FALSE)</f>
        <v>0</v>
      </c>
      <c r="E210" s="10">
        <f>+VLOOKUP(B210,VENTA_DIARIA!B:D,3,FALSE)</f>
        <v>1</v>
      </c>
      <c r="F210" s="13">
        <f>_xlfn.XLOOKUP(B210, VENTA_DIARIA!B:B, VENTA_DIARIA!L:L)+0</f>
        <v>2</v>
      </c>
      <c r="G210" s="10">
        <f>IFERROR(_xlfn.XLOOKUP(B210, VENTA_DIARIA!B:B, VENTA_DIARIA!N:N)+0,0)</f>
        <v>0</v>
      </c>
      <c r="H210" s="10" t="str">
        <f>_xlfn.XLOOKUP(B210, VENTA_DIARIA!B:B, VENTA_DIARIA!H:H)</f>
        <v>▲▲ TOP</v>
      </c>
      <c r="I210" s="10" t="s">
        <v>183</v>
      </c>
      <c r="J210" s="10">
        <v>6</v>
      </c>
      <c r="K210" s="10">
        <v>5</v>
      </c>
      <c r="L210" s="13">
        <v>1</v>
      </c>
    </row>
    <row r="211" spans="1:12">
      <c r="A211" s="14" t="str">
        <f t="shared" si="3"/>
        <v>SÁB</v>
      </c>
      <c r="B211" s="12">
        <v>45871</v>
      </c>
      <c r="C211" s="11">
        <v>0.40666666666666668</v>
      </c>
      <c r="D211" s="10">
        <f>+VLOOKUP(B211,VENTA_DIARIA!B:C,2,FALSE)</f>
        <v>0</v>
      </c>
      <c r="E211" s="10">
        <f>+VLOOKUP(B211,VENTA_DIARIA!B:D,3,FALSE)</f>
        <v>1</v>
      </c>
      <c r="F211" s="13">
        <f>_xlfn.XLOOKUP(B211, VENTA_DIARIA!B:B, VENTA_DIARIA!L:L)+0</f>
        <v>2</v>
      </c>
      <c r="G211" s="10">
        <f>IFERROR(_xlfn.XLOOKUP(B211, VENTA_DIARIA!B:B, VENTA_DIARIA!N:N)+0,0)</f>
        <v>0</v>
      </c>
      <c r="H211" s="10" t="str">
        <f>_xlfn.XLOOKUP(B211, VENTA_DIARIA!B:B, VENTA_DIARIA!H:H)</f>
        <v>▲▲ TOP</v>
      </c>
      <c r="I211" s="10" t="s">
        <v>158</v>
      </c>
      <c r="J211" s="10">
        <v>5</v>
      </c>
      <c r="K211" s="10">
        <v>4</v>
      </c>
      <c r="L211" s="13">
        <v>1</v>
      </c>
    </row>
    <row r="212" spans="1:12">
      <c r="A212" s="14" t="str">
        <f t="shared" si="3"/>
        <v>SÁB</v>
      </c>
      <c r="B212" s="12">
        <v>45871</v>
      </c>
      <c r="C212" s="11">
        <v>0.40666666666666668</v>
      </c>
      <c r="D212" s="10">
        <f>+VLOOKUP(B212,VENTA_DIARIA!B:C,2,FALSE)</f>
        <v>0</v>
      </c>
      <c r="E212" s="10">
        <f>+VLOOKUP(B212,VENTA_DIARIA!B:D,3,FALSE)</f>
        <v>1</v>
      </c>
      <c r="F212" s="13">
        <f>_xlfn.XLOOKUP(B212, VENTA_DIARIA!B:B, VENTA_DIARIA!L:L)+0</f>
        <v>2</v>
      </c>
      <c r="G212" s="10">
        <f>IFERROR(_xlfn.XLOOKUP(B212, VENTA_DIARIA!B:B, VENTA_DIARIA!N:N)+0,0)</f>
        <v>0</v>
      </c>
      <c r="H212" s="10" t="str">
        <f>_xlfn.XLOOKUP(B212, VENTA_DIARIA!B:B, VENTA_DIARIA!H:H)</f>
        <v>▲▲ TOP</v>
      </c>
      <c r="I212" s="10" t="s">
        <v>159</v>
      </c>
      <c r="J212" s="10">
        <v>4</v>
      </c>
      <c r="K212" s="10">
        <v>3</v>
      </c>
      <c r="L212" s="13">
        <v>1</v>
      </c>
    </row>
    <row r="213" spans="1:12">
      <c r="A213" s="14" t="str">
        <f t="shared" si="3"/>
        <v>SÁB</v>
      </c>
      <c r="B213" s="12">
        <v>45871</v>
      </c>
      <c r="C213" s="11">
        <v>0.39302083333333332</v>
      </c>
      <c r="D213" s="10">
        <f>+VLOOKUP(B213,VENTA_DIARIA!B:C,2,FALSE)</f>
        <v>0</v>
      </c>
      <c r="E213" s="10">
        <f>+VLOOKUP(B213,VENTA_DIARIA!B:D,3,FALSE)</f>
        <v>1</v>
      </c>
      <c r="F213" s="13">
        <f>_xlfn.XLOOKUP(B213, VENTA_DIARIA!B:B, VENTA_DIARIA!L:L)+0</f>
        <v>2</v>
      </c>
      <c r="G213" s="10">
        <f>IFERROR(_xlfn.XLOOKUP(B213, VENTA_DIARIA!B:B, VENTA_DIARIA!N:N)+0,0)</f>
        <v>0</v>
      </c>
      <c r="H213" s="10" t="str">
        <f>_xlfn.XLOOKUP(B213, VENTA_DIARIA!B:B, VENTA_DIARIA!H:H)</f>
        <v>▲▲ TOP</v>
      </c>
      <c r="I213" s="10" t="s">
        <v>142</v>
      </c>
      <c r="J213" s="10">
        <v>15</v>
      </c>
      <c r="K213" s="10">
        <v>14</v>
      </c>
      <c r="L213" s="13">
        <v>1</v>
      </c>
    </row>
    <row r="214" spans="1:12">
      <c r="A214" s="14" t="str">
        <f t="shared" si="3"/>
        <v>SÁB</v>
      </c>
      <c r="B214" s="12">
        <v>45871</v>
      </c>
      <c r="C214" s="11">
        <v>0.39302083333333332</v>
      </c>
      <c r="D214" s="10">
        <f>+VLOOKUP(B214,VENTA_DIARIA!B:C,2,FALSE)</f>
        <v>0</v>
      </c>
      <c r="E214" s="10">
        <f>+VLOOKUP(B214,VENTA_DIARIA!B:D,3,FALSE)</f>
        <v>1</v>
      </c>
      <c r="F214" s="13">
        <f>_xlfn.XLOOKUP(B214, VENTA_DIARIA!B:B, VENTA_DIARIA!L:L)+0</f>
        <v>2</v>
      </c>
      <c r="G214" s="10">
        <f>IFERROR(_xlfn.XLOOKUP(B214, VENTA_DIARIA!B:B, VENTA_DIARIA!N:N)+0,0)</f>
        <v>0</v>
      </c>
      <c r="H214" s="10" t="str">
        <f>_xlfn.XLOOKUP(B214, VENTA_DIARIA!B:B, VENTA_DIARIA!H:H)</f>
        <v>▲▲ TOP</v>
      </c>
      <c r="I214" s="10" t="s">
        <v>134</v>
      </c>
      <c r="J214" s="10">
        <v>29</v>
      </c>
      <c r="K214" s="10">
        <v>27</v>
      </c>
      <c r="L214" s="13">
        <v>2</v>
      </c>
    </row>
    <row r="215" spans="1:12">
      <c r="A215" s="14" t="str">
        <f t="shared" si="3"/>
        <v>SÁB</v>
      </c>
      <c r="B215" s="12">
        <v>45871</v>
      </c>
      <c r="C215" s="11">
        <v>0.39053240740740741</v>
      </c>
      <c r="D215" s="10">
        <f>+VLOOKUP(B215,VENTA_DIARIA!B:C,2,FALSE)</f>
        <v>0</v>
      </c>
      <c r="E215" s="10">
        <f>+VLOOKUP(B215,VENTA_DIARIA!B:D,3,FALSE)</f>
        <v>1</v>
      </c>
      <c r="F215" s="13">
        <f>_xlfn.XLOOKUP(B215, VENTA_DIARIA!B:B, VENTA_DIARIA!L:L)+0</f>
        <v>2</v>
      </c>
      <c r="G215" s="10">
        <f>IFERROR(_xlfn.XLOOKUP(B215, VENTA_DIARIA!B:B, VENTA_DIARIA!N:N)+0,0)</f>
        <v>0</v>
      </c>
      <c r="H215" s="10" t="str">
        <f>_xlfn.XLOOKUP(B215, VENTA_DIARIA!B:B, VENTA_DIARIA!H:H)</f>
        <v>▲▲ TOP</v>
      </c>
      <c r="I215" s="10" t="s">
        <v>167</v>
      </c>
      <c r="J215" s="10">
        <v>3</v>
      </c>
      <c r="K215" s="10">
        <v>1</v>
      </c>
      <c r="L215" s="13">
        <v>2</v>
      </c>
    </row>
    <row r="216" spans="1:12">
      <c r="A216" s="14" t="str">
        <f t="shared" si="3"/>
        <v>SÁB</v>
      </c>
      <c r="B216" s="12">
        <v>45871</v>
      </c>
      <c r="C216" s="11">
        <v>0.38494212962962965</v>
      </c>
      <c r="D216" s="10">
        <f>+VLOOKUP(B216,VENTA_DIARIA!B:C,2,FALSE)</f>
        <v>0</v>
      </c>
      <c r="E216" s="10">
        <f>+VLOOKUP(B216,VENTA_DIARIA!B:D,3,FALSE)</f>
        <v>1</v>
      </c>
      <c r="F216" s="13">
        <f>_xlfn.XLOOKUP(B216, VENTA_DIARIA!B:B, VENTA_DIARIA!L:L)+0</f>
        <v>2</v>
      </c>
      <c r="G216" s="10">
        <f>IFERROR(_xlfn.XLOOKUP(B216, VENTA_DIARIA!B:B, VENTA_DIARIA!N:N)+0,0)</f>
        <v>0</v>
      </c>
      <c r="H216" s="10" t="str">
        <f>_xlfn.XLOOKUP(B216, VENTA_DIARIA!B:B, VENTA_DIARIA!H:H)</f>
        <v>▲▲ TOP</v>
      </c>
      <c r="I216" s="10" t="s">
        <v>134</v>
      </c>
      <c r="J216" s="10">
        <v>31</v>
      </c>
      <c r="K216" s="10">
        <v>29</v>
      </c>
      <c r="L216" s="13">
        <v>2</v>
      </c>
    </row>
    <row r="217" spans="1:12">
      <c r="A217" s="14" t="str">
        <f t="shared" si="3"/>
        <v>DOM</v>
      </c>
      <c r="B217" s="12">
        <v>45872</v>
      </c>
      <c r="C217" s="11">
        <v>0.82821759259259264</v>
      </c>
      <c r="D217" s="10">
        <f>+VLOOKUP(B217,VENTA_DIARIA!B:C,2,FALSE)</f>
        <v>0</v>
      </c>
      <c r="E217" s="10">
        <f>+VLOOKUP(B217,VENTA_DIARIA!B:D,3,FALSE)</f>
        <v>1</v>
      </c>
      <c r="F217" s="13">
        <f>_xlfn.XLOOKUP(B217, VENTA_DIARIA!B:B, VENTA_DIARIA!L:L)+0</f>
        <v>1</v>
      </c>
      <c r="G217" s="10">
        <f>IFERROR(_xlfn.XLOOKUP(B217, VENTA_DIARIA!B:B, VENTA_DIARIA!N:N)+0,0)</f>
        <v>0</v>
      </c>
      <c r="H217" s="10" t="str">
        <f>_xlfn.XLOOKUP(B217, VENTA_DIARIA!B:B, VENTA_DIARIA!H:H)</f>
        <v>▲▲ TOP</v>
      </c>
      <c r="I217" s="10" t="s">
        <v>174</v>
      </c>
      <c r="J217" s="10">
        <v>2</v>
      </c>
      <c r="K217" s="10">
        <v>1</v>
      </c>
      <c r="L217" s="13">
        <v>1</v>
      </c>
    </row>
    <row r="218" spans="1:12">
      <c r="A218" s="14" t="str">
        <f t="shared" si="3"/>
        <v>DOM</v>
      </c>
      <c r="B218" s="12">
        <v>45872</v>
      </c>
      <c r="C218" s="11">
        <v>0.81917824074074075</v>
      </c>
      <c r="D218" s="10">
        <f>+VLOOKUP(B218,VENTA_DIARIA!B:C,2,FALSE)</f>
        <v>0</v>
      </c>
      <c r="E218" s="10">
        <f>+VLOOKUP(B218,VENTA_DIARIA!B:D,3,FALSE)</f>
        <v>1</v>
      </c>
      <c r="F218" s="13">
        <f>_xlfn.XLOOKUP(B218, VENTA_DIARIA!B:B, VENTA_DIARIA!L:L)+0</f>
        <v>1</v>
      </c>
      <c r="G218" s="10">
        <f>IFERROR(_xlfn.XLOOKUP(B218, VENTA_DIARIA!B:B, VENTA_DIARIA!N:N)+0,0)</f>
        <v>0</v>
      </c>
      <c r="H218" s="10" t="str">
        <f>_xlfn.XLOOKUP(B218, VENTA_DIARIA!B:B, VENTA_DIARIA!H:H)</f>
        <v>▲▲ TOP</v>
      </c>
      <c r="I218" s="10" t="s">
        <v>102</v>
      </c>
      <c r="J218" s="10">
        <v>7</v>
      </c>
      <c r="K218" s="10">
        <v>6</v>
      </c>
      <c r="L218" s="13">
        <v>1</v>
      </c>
    </row>
    <row r="219" spans="1:12">
      <c r="A219" s="14" t="str">
        <f t="shared" si="3"/>
        <v>DOM</v>
      </c>
      <c r="B219" s="12">
        <v>45872</v>
      </c>
      <c r="C219" s="11">
        <v>0.8158333333333333</v>
      </c>
      <c r="D219" s="10">
        <f>+VLOOKUP(B219,VENTA_DIARIA!B:C,2,FALSE)</f>
        <v>0</v>
      </c>
      <c r="E219" s="10">
        <f>+VLOOKUP(B219,VENTA_DIARIA!B:D,3,FALSE)</f>
        <v>1</v>
      </c>
      <c r="F219" s="13">
        <f>_xlfn.XLOOKUP(B219, VENTA_DIARIA!B:B, VENTA_DIARIA!L:L)+0</f>
        <v>1</v>
      </c>
      <c r="G219" s="10">
        <f>IFERROR(_xlfn.XLOOKUP(B219, VENTA_DIARIA!B:B, VENTA_DIARIA!N:N)+0,0)</f>
        <v>0</v>
      </c>
      <c r="H219" s="10" t="str">
        <f>_xlfn.XLOOKUP(B219, VENTA_DIARIA!B:B, VENTA_DIARIA!H:H)</f>
        <v>▲▲ TOP</v>
      </c>
      <c r="I219" s="10" t="s">
        <v>135</v>
      </c>
      <c r="J219" s="10">
        <v>11</v>
      </c>
      <c r="K219" s="10">
        <v>10</v>
      </c>
      <c r="L219" s="13">
        <v>1</v>
      </c>
    </row>
    <row r="220" spans="1:12">
      <c r="A220" s="14" t="str">
        <f t="shared" si="3"/>
        <v>DOM</v>
      </c>
      <c r="B220" s="12">
        <v>45872</v>
      </c>
      <c r="C220" s="11">
        <v>0.8158333333333333</v>
      </c>
      <c r="D220" s="10">
        <f>+VLOOKUP(B220,VENTA_DIARIA!B:C,2,FALSE)</f>
        <v>0</v>
      </c>
      <c r="E220" s="10">
        <f>+VLOOKUP(B220,VENTA_DIARIA!B:D,3,FALSE)</f>
        <v>1</v>
      </c>
      <c r="F220" s="13">
        <f>_xlfn.XLOOKUP(B220, VENTA_DIARIA!B:B, VENTA_DIARIA!L:L)+0</f>
        <v>1</v>
      </c>
      <c r="G220" s="10">
        <f>IFERROR(_xlfn.XLOOKUP(B220, VENTA_DIARIA!B:B, VENTA_DIARIA!N:N)+0,0)</f>
        <v>0</v>
      </c>
      <c r="H220" s="10" t="str">
        <f>_xlfn.XLOOKUP(B220, VENTA_DIARIA!B:B, VENTA_DIARIA!H:H)</f>
        <v>▲▲ TOP</v>
      </c>
      <c r="I220" s="10" t="s">
        <v>142</v>
      </c>
      <c r="J220" s="10">
        <v>27</v>
      </c>
      <c r="K220" s="10">
        <v>25</v>
      </c>
      <c r="L220" s="13">
        <v>2</v>
      </c>
    </row>
    <row r="221" spans="1:12">
      <c r="A221" s="14" t="str">
        <f t="shared" si="3"/>
        <v>DOM</v>
      </c>
      <c r="B221" s="12">
        <v>45872</v>
      </c>
      <c r="C221" s="11">
        <v>0.8132638888888889</v>
      </c>
      <c r="D221" s="10">
        <f>+VLOOKUP(B221,VENTA_DIARIA!B:C,2,FALSE)</f>
        <v>0</v>
      </c>
      <c r="E221" s="10">
        <f>+VLOOKUP(B221,VENTA_DIARIA!B:D,3,FALSE)</f>
        <v>1</v>
      </c>
      <c r="F221" s="13">
        <f>_xlfn.XLOOKUP(B221, VENTA_DIARIA!B:B, VENTA_DIARIA!L:L)+0</f>
        <v>1</v>
      </c>
      <c r="G221" s="10">
        <f>IFERROR(_xlfn.XLOOKUP(B221, VENTA_DIARIA!B:B, VENTA_DIARIA!N:N)+0,0)</f>
        <v>0</v>
      </c>
      <c r="H221" s="10" t="str">
        <f>_xlfn.XLOOKUP(B221, VENTA_DIARIA!B:B, VENTA_DIARIA!H:H)</f>
        <v>▲▲ TOP</v>
      </c>
      <c r="I221" s="10" t="s">
        <v>100</v>
      </c>
      <c r="J221" s="10">
        <v>1</v>
      </c>
      <c r="K221" s="10">
        <v>0</v>
      </c>
      <c r="L221" s="13">
        <v>1</v>
      </c>
    </row>
    <row r="222" spans="1:12">
      <c r="A222" s="14" t="str">
        <f t="shared" si="3"/>
        <v>DOM</v>
      </c>
      <c r="B222" s="12">
        <v>45872</v>
      </c>
      <c r="C222" s="11">
        <v>0.81256944444444446</v>
      </c>
      <c r="D222" s="10">
        <f>+VLOOKUP(B222,VENTA_DIARIA!B:C,2,FALSE)</f>
        <v>0</v>
      </c>
      <c r="E222" s="10">
        <f>+VLOOKUP(B222,VENTA_DIARIA!B:D,3,FALSE)</f>
        <v>1</v>
      </c>
      <c r="F222" s="13">
        <f>_xlfn.XLOOKUP(B222, VENTA_DIARIA!B:B, VENTA_DIARIA!L:L)+0</f>
        <v>1</v>
      </c>
      <c r="G222" s="10">
        <f>IFERROR(_xlfn.XLOOKUP(B222, VENTA_DIARIA!B:B, VENTA_DIARIA!N:N)+0,0)</f>
        <v>0</v>
      </c>
      <c r="H222" s="10" t="str">
        <f>_xlfn.XLOOKUP(B222, VENTA_DIARIA!B:B, VENTA_DIARIA!H:H)</f>
        <v>▲▲ TOP</v>
      </c>
      <c r="I222" s="10" t="s">
        <v>98</v>
      </c>
      <c r="J222" s="10">
        <v>8</v>
      </c>
      <c r="K222" s="10">
        <v>7</v>
      </c>
      <c r="L222" s="13">
        <v>1</v>
      </c>
    </row>
    <row r="223" spans="1:12">
      <c r="A223" s="14" t="str">
        <f t="shared" si="3"/>
        <v>DOM</v>
      </c>
      <c r="B223" s="12">
        <v>45872</v>
      </c>
      <c r="C223" s="11">
        <v>0.81141203703703701</v>
      </c>
      <c r="D223" s="10">
        <f>+VLOOKUP(B223,VENTA_DIARIA!B:C,2,FALSE)</f>
        <v>0</v>
      </c>
      <c r="E223" s="10">
        <f>+VLOOKUP(B223,VENTA_DIARIA!B:D,3,FALSE)</f>
        <v>1</v>
      </c>
      <c r="F223" s="13">
        <f>_xlfn.XLOOKUP(B223, VENTA_DIARIA!B:B, VENTA_DIARIA!L:L)+0</f>
        <v>1</v>
      </c>
      <c r="G223" s="10">
        <f>IFERROR(_xlfn.XLOOKUP(B223, VENTA_DIARIA!B:B, VENTA_DIARIA!N:N)+0,0)</f>
        <v>0</v>
      </c>
      <c r="H223" s="10" t="str">
        <f>_xlfn.XLOOKUP(B223, VENTA_DIARIA!B:B, VENTA_DIARIA!H:H)</f>
        <v>▲▲ TOP</v>
      </c>
      <c r="I223" s="10" t="s">
        <v>144</v>
      </c>
      <c r="J223" s="10">
        <v>6</v>
      </c>
      <c r="K223" s="10">
        <v>5</v>
      </c>
      <c r="L223" s="13">
        <v>1</v>
      </c>
    </row>
    <row r="224" spans="1:12">
      <c r="A224" s="14" t="str">
        <f t="shared" si="3"/>
        <v>DOM</v>
      </c>
      <c r="B224" s="12">
        <v>45872</v>
      </c>
      <c r="C224" s="11">
        <v>0.81141203703703701</v>
      </c>
      <c r="D224" s="10">
        <f>+VLOOKUP(B224,VENTA_DIARIA!B:C,2,FALSE)</f>
        <v>0</v>
      </c>
      <c r="E224" s="10">
        <f>+VLOOKUP(B224,VENTA_DIARIA!B:D,3,FALSE)</f>
        <v>1</v>
      </c>
      <c r="F224" s="13">
        <f>_xlfn.XLOOKUP(B224, VENTA_DIARIA!B:B, VENTA_DIARIA!L:L)+0</f>
        <v>1</v>
      </c>
      <c r="G224" s="10">
        <f>IFERROR(_xlfn.XLOOKUP(B224, VENTA_DIARIA!B:B, VENTA_DIARIA!N:N)+0,0)</f>
        <v>0</v>
      </c>
      <c r="H224" s="10" t="str">
        <f>_xlfn.XLOOKUP(B224, VENTA_DIARIA!B:B, VENTA_DIARIA!H:H)</f>
        <v>▲▲ TOP</v>
      </c>
      <c r="I224" s="10" t="s">
        <v>135</v>
      </c>
      <c r="J224" s="10">
        <v>12</v>
      </c>
      <c r="K224" s="10">
        <v>11</v>
      </c>
      <c r="L224" s="13">
        <v>1</v>
      </c>
    </row>
    <row r="225" spans="1:12">
      <c r="A225" s="14" t="str">
        <f t="shared" si="3"/>
        <v>DOM</v>
      </c>
      <c r="B225" s="12">
        <v>45872</v>
      </c>
      <c r="C225" s="11">
        <v>0.81049768518518517</v>
      </c>
      <c r="D225" s="10">
        <f>+VLOOKUP(B225,VENTA_DIARIA!B:C,2,FALSE)</f>
        <v>0</v>
      </c>
      <c r="E225" s="10">
        <f>+VLOOKUP(B225,VENTA_DIARIA!B:D,3,FALSE)</f>
        <v>1</v>
      </c>
      <c r="F225" s="13">
        <f>_xlfn.XLOOKUP(B225, VENTA_DIARIA!B:B, VENTA_DIARIA!L:L)+0</f>
        <v>1</v>
      </c>
      <c r="G225" s="10">
        <f>IFERROR(_xlfn.XLOOKUP(B225, VENTA_DIARIA!B:B, VENTA_DIARIA!N:N)+0,0)</f>
        <v>0</v>
      </c>
      <c r="H225" s="10" t="str">
        <f>_xlfn.XLOOKUP(B225, VENTA_DIARIA!B:B, VENTA_DIARIA!H:H)</f>
        <v>▲▲ TOP</v>
      </c>
      <c r="I225" s="10" t="s">
        <v>154</v>
      </c>
      <c r="J225" s="10">
        <v>3</v>
      </c>
      <c r="K225" s="10">
        <v>1</v>
      </c>
      <c r="L225" s="13">
        <v>2</v>
      </c>
    </row>
    <row r="226" spans="1:12">
      <c r="A226" s="14" t="str">
        <f t="shared" si="3"/>
        <v>DOM</v>
      </c>
      <c r="B226" s="12">
        <v>45872</v>
      </c>
      <c r="C226" s="11">
        <v>0.81049768518518517</v>
      </c>
      <c r="D226" s="10">
        <f>+VLOOKUP(B226,VENTA_DIARIA!B:C,2,FALSE)</f>
        <v>0</v>
      </c>
      <c r="E226" s="10">
        <f>+VLOOKUP(B226,VENTA_DIARIA!B:D,3,FALSE)</f>
        <v>1</v>
      </c>
      <c r="F226" s="13">
        <f>_xlfn.XLOOKUP(B226, VENTA_DIARIA!B:B, VENTA_DIARIA!L:L)+0</f>
        <v>1</v>
      </c>
      <c r="G226" s="10">
        <f>IFERROR(_xlfn.XLOOKUP(B226, VENTA_DIARIA!B:B, VENTA_DIARIA!N:N)+0,0)</f>
        <v>0</v>
      </c>
      <c r="H226" s="10" t="str">
        <f>_xlfn.XLOOKUP(B226, VENTA_DIARIA!B:B, VENTA_DIARIA!H:H)</f>
        <v>▲▲ TOP</v>
      </c>
      <c r="I226" s="10" t="s">
        <v>145</v>
      </c>
      <c r="J226" s="10">
        <v>1</v>
      </c>
      <c r="K226" s="10">
        <v>0</v>
      </c>
      <c r="L226" s="13">
        <v>1</v>
      </c>
    </row>
    <row r="227" spans="1:12">
      <c r="A227" s="14" t="str">
        <f t="shared" si="3"/>
        <v>DOM</v>
      </c>
      <c r="B227" s="12">
        <v>45872</v>
      </c>
      <c r="C227" s="11">
        <v>0.80902777777777779</v>
      </c>
      <c r="D227" s="10">
        <f>+VLOOKUP(B227,VENTA_DIARIA!B:C,2,FALSE)</f>
        <v>0</v>
      </c>
      <c r="E227" s="10">
        <f>+VLOOKUP(B227,VENTA_DIARIA!B:D,3,FALSE)</f>
        <v>1</v>
      </c>
      <c r="F227" s="13">
        <f>_xlfn.XLOOKUP(B227, VENTA_DIARIA!B:B, VENTA_DIARIA!L:L)+0</f>
        <v>1</v>
      </c>
      <c r="G227" s="10">
        <f>IFERROR(_xlfn.XLOOKUP(B227, VENTA_DIARIA!B:B, VENTA_DIARIA!N:N)+0,0)</f>
        <v>0</v>
      </c>
      <c r="H227" s="10" t="str">
        <f>_xlfn.XLOOKUP(B227, VENTA_DIARIA!B:B, VENTA_DIARIA!H:H)</f>
        <v>▲▲ TOP</v>
      </c>
      <c r="I227" s="10" t="s">
        <v>173</v>
      </c>
      <c r="J227" s="10">
        <v>2</v>
      </c>
      <c r="K227" s="10">
        <v>1</v>
      </c>
      <c r="L227" s="13">
        <v>1</v>
      </c>
    </row>
    <row r="228" spans="1:12">
      <c r="A228" s="14" t="str">
        <f t="shared" si="3"/>
        <v>DOM</v>
      </c>
      <c r="B228" s="12">
        <v>45872</v>
      </c>
      <c r="C228" s="11">
        <v>0.80902777777777779</v>
      </c>
      <c r="D228" s="10">
        <f>+VLOOKUP(B228,VENTA_DIARIA!B:C,2,FALSE)</f>
        <v>0</v>
      </c>
      <c r="E228" s="10">
        <f>+VLOOKUP(B228,VENTA_DIARIA!B:D,3,FALSE)</f>
        <v>1</v>
      </c>
      <c r="F228" s="13">
        <f>_xlfn.XLOOKUP(B228, VENTA_DIARIA!B:B, VENTA_DIARIA!L:L)+0</f>
        <v>1</v>
      </c>
      <c r="G228" s="10">
        <f>IFERROR(_xlfn.XLOOKUP(B228, VENTA_DIARIA!B:B, VENTA_DIARIA!N:N)+0,0)</f>
        <v>0</v>
      </c>
      <c r="H228" s="10" t="str">
        <f>_xlfn.XLOOKUP(B228, VENTA_DIARIA!B:B, VENTA_DIARIA!H:H)</f>
        <v>▲▲ TOP</v>
      </c>
      <c r="I228" s="10" t="s">
        <v>171</v>
      </c>
      <c r="J228" s="10">
        <v>1</v>
      </c>
      <c r="K228" s="10">
        <v>0</v>
      </c>
      <c r="L228" s="13">
        <v>1</v>
      </c>
    </row>
    <row r="229" spans="1:12">
      <c r="A229" s="14" t="str">
        <f t="shared" si="3"/>
        <v>DOM</v>
      </c>
      <c r="B229" s="12">
        <v>45872</v>
      </c>
      <c r="C229" s="11">
        <v>0.80694444444444446</v>
      </c>
      <c r="D229" s="10">
        <f>+VLOOKUP(B229,VENTA_DIARIA!B:C,2,FALSE)</f>
        <v>0</v>
      </c>
      <c r="E229" s="10">
        <f>+VLOOKUP(B229,VENTA_DIARIA!B:D,3,FALSE)</f>
        <v>1</v>
      </c>
      <c r="F229" s="13">
        <f>_xlfn.XLOOKUP(B229, VENTA_DIARIA!B:B, VENTA_DIARIA!L:L)+0</f>
        <v>1</v>
      </c>
      <c r="G229" s="10">
        <f>IFERROR(_xlfn.XLOOKUP(B229, VENTA_DIARIA!B:B, VENTA_DIARIA!N:N)+0,0)</f>
        <v>0</v>
      </c>
      <c r="H229" s="10" t="str">
        <f>_xlfn.XLOOKUP(B229, VENTA_DIARIA!B:B, VENTA_DIARIA!H:H)</f>
        <v>▲▲ TOP</v>
      </c>
      <c r="I229" s="10" t="s">
        <v>153</v>
      </c>
      <c r="J229" s="10">
        <v>8</v>
      </c>
      <c r="K229" s="10">
        <v>7</v>
      </c>
      <c r="L229" s="13">
        <v>1</v>
      </c>
    </row>
    <row r="230" spans="1:12">
      <c r="A230" s="14" t="str">
        <f t="shared" si="3"/>
        <v>DOM</v>
      </c>
      <c r="B230" s="12">
        <v>45872</v>
      </c>
      <c r="C230" s="11">
        <v>0.80694444444444446</v>
      </c>
      <c r="D230" s="10">
        <f>+VLOOKUP(B230,VENTA_DIARIA!B:C,2,FALSE)</f>
        <v>0</v>
      </c>
      <c r="E230" s="10">
        <f>+VLOOKUP(B230,VENTA_DIARIA!B:D,3,FALSE)</f>
        <v>1</v>
      </c>
      <c r="F230" s="13">
        <f>_xlfn.XLOOKUP(B230, VENTA_DIARIA!B:B, VENTA_DIARIA!L:L)+0</f>
        <v>1</v>
      </c>
      <c r="G230" s="10">
        <f>IFERROR(_xlfn.XLOOKUP(B230, VENTA_DIARIA!B:B, VENTA_DIARIA!N:N)+0,0)</f>
        <v>0</v>
      </c>
      <c r="H230" s="10" t="str">
        <f>_xlfn.XLOOKUP(B230, VENTA_DIARIA!B:B, VENTA_DIARIA!H:H)</f>
        <v>▲▲ TOP</v>
      </c>
      <c r="I230" s="10" t="s">
        <v>134</v>
      </c>
      <c r="J230" s="10">
        <v>30</v>
      </c>
      <c r="K230" s="10">
        <v>28</v>
      </c>
      <c r="L230" s="13">
        <v>2</v>
      </c>
    </row>
    <row r="231" spans="1:12">
      <c r="A231" s="14" t="str">
        <f t="shared" si="3"/>
        <v>DOM</v>
      </c>
      <c r="B231" s="12">
        <v>45872</v>
      </c>
      <c r="C231" s="11">
        <v>0.80550925925925931</v>
      </c>
      <c r="D231" s="10">
        <f>+VLOOKUP(B231,VENTA_DIARIA!B:C,2,FALSE)</f>
        <v>0</v>
      </c>
      <c r="E231" s="10">
        <f>+VLOOKUP(B231,VENTA_DIARIA!B:D,3,FALSE)</f>
        <v>1</v>
      </c>
      <c r="F231" s="13">
        <f>_xlfn.XLOOKUP(B231, VENTA_DIARIA!B:B, VENTA_DIARIA!L:L)+0</f>
        <v>1</v>
      </c>
      <c r="G231" s="10">
        <f>IFERROR(_xlfn.XLOOKUP(B231, VENTA_DIARIA!B:B, VENTA_DIARIA!N:N)+0,0)</f>
        <v>0</v>
      </c>
      <c r="H231" s="10" t="str">
        <f>_xlfn.XLOOKUP(B231, VENTA_DIARIA!B:B, VENTA_DIARIA!H:H)</f>
        <v>▲▲ TOP</v>
      </c>
      <c r="I231" s="10" t="s">
        <v>159</v>
      </c>
      <c r="J231" s="10">
        <v>1</v>
      </c>
      <c r="K231" s="10">
        <v>0</v>
      </c>
      <c r="L231" s="13">
        <v>1</v>
      </c>
    </row>
    <row r="232" spans="1:12">
      <c r="A232" s="14" t="str">
        <f t="shared" si="3"/>
        <v>DOM</v>
      </c>
      <c r="B232" s="12">
        <v>45872</v>
      </c>
      <c r="C232" s="11">
        <v>0.80550925925925931</v>
      </c>
      <c r="D232" s="10">
        <f>+VLOOKUP(B232,VENTA_DIARIA!B:C,2,FALSE)</f>
        <v>0</v>
      </c>
      <c r="E232" s="10">
        <f>+VLOOKUP(B232,VENTA_DIARIA!B:D,3,FALSE)</f>
        <v>1</v>
      </c>
      <c r="F232" s="13">
        <f>_xlfn.XLOOKUP(B232, VENTA_DIARIA!B:B, VENTA_DIARIA!L:L)+0</f>
        <v>1</v>
      </c>
      <c r="G232" s="10">
        <f>IFERROR(_xlfn.XLOOKUP(B232, VENTA_DIARIA!B:B, VENTA_DIARIA!N:N)+0,0)</f>
        <v>0</v>
      </c>
      <c r="H232" s="10" t="str">
        <f>_xlfn.XLOOKUP(B232, VENTA_DIARIA!B:B, VENTA_DIARIA!H:H)</f>
        <v>▲▲ TOP</v>
      </c>
      <c r="I232" s="10" t="s">
        <v>151</v>
      </c>
      <c r="J232" s="10">
        <v>12</v>
      </c>
      <c r="K232" s="10">
        <v>11</v>
      </c>
      <c r="L232" s="13">
        <v>1</v>
      </c>
    </row>
    <row r="233" spans="1:12">
      <c r="A233" s="14" t="str">
        <f t="shared" si="3"/>
        <v>DOM</v>
      </c>
      <c r="B233" s="12">
        <v>45872</v>
      </c>
      <c r="C233" s="11">
        <v>0.80228009259259259</v>
      </c>
      <c r="D233" s="10">
        <f>+VLOOKUP(B233,VENTA_DIARIA!B:C,2,FALSE)</f>
        <v>0</v>
      </c>
      <c r="E233" s="10">
        <f>+VLOOKUP(B233,VENTA_DIARIA!B:D,3,FALSE)</f>
        <v>1</v>
      </c>
      <c r="F233" s="13">
        <f>_xlfn.XLOOKUP(B233, VENTA_DIARIA!B:B, VENTA_DIARIA!L:L)+0</f>
        <v>1</v>
      </c>
      <c r="G233" s="10">
        <f>IFERROR(_xlfn.XLOOKUP(B233, VENTA_DIARIA!B:B, VENTA_DIARIA!N:N)+0,0)</f>
        <v>0</v>
      </c>
      <c r="H233" s="10" t="str">
        <f>_xlfn.XLOOKUP(B233, VENTA_DIARIA!B:B, VENTA_DIARIA!H:H)</f>
        <v>▲▲ TOP</v>
      </c>
      <c r="I233" s="10" t="s">
        <v>142</v>
      </c>
      <c r="J233" s="10">
        <v>28</v>
      </c>
      <c r="K233" s="10">
        <v>27</v>
      </c>
      <c r="L233" s="13">
        <v>1</v>
      </c>
    </row>
    <row r="234" spans="1:12">
      <c r="A234" s="14" t="str">
        <f t="shared" si="3"/>
        <v>DOM</v>
      </c>
      <c r="B234" s="12">
        <v>45872</v>
      </c>
      <c r="C234" s="11">
        <v>0.80228009259259259</v>
      </c>
      <c r="D234" s="10">
        <f>+VLOOKUP(B234,VENTA_DIARIA!B:C,2,FALSE)</f>
        <v>0</v>
      </c>
      <c r="E234" s="10">
        <f>+VLOOKUP(B234,VENTA_DIARIA!B:D,3,FALSE)</f>
        <v>1</v>
      </c>
      <c r="F234" s="13">
        <f>_xlfn.XLOOKUP(B234, VENTA_DIARIA!B:B, VENTA_DIARIA!L:L)+0</f>
        <v>1</v>
      </c>
      <c r="G234" s="10">
        <f>IFERROR(_xlfn.XLOOKUP(B234, VENTA_DIARIA!B:B, VENTA_DIARIA!N:N)+0,0)</f>
        <v>0</v>
      </c>
      <c r="H234" s="10" t="str">
        <f>_xlfn.XLOOKUP(B234, VENTA_DIARIA!B:B, VENTA_DIARIA!H:H)</f>
        <v>▲▲ TOP</v>
      </c>
      <c r="I234" s="10" t="s">
        <v>173</v>
      </c>
      <c r="J234" s="10">
        <v>3</v>
      </c>
      <c r="K234" s="10">
        <v>2</v>
      </c>
      <c r="L234" s="13">
        <v>1</v>
      </c>
    </row>
    <row r="235" spans="1:12">
      <c r="A235" s="14" t="str">
        <f t="shared" si="3"/>
        <v>DOM</v>
      </c>
      <c r="B235" s="12">
        <v>45872</v>
      </c>
      <c r="C235" s="11">
        <v>0.80228009259259259</v>
      </c>
      <c r="D235" s="10">
        <f>+VLOOKUP(B235,VENTA_DIARIA!B:C,2,FALSE)</f>
        <v>0</v>
      </c>
      <c r="E235" s="10">
        <f>+VLOOKUP(B235,VENTA_DIARIA!B:D,3,FALSE)</f>
        <v>1</v>
      </c>
      <c r="F235" s="13">
        <f>_xlfn.XLOOKUP(B235, VENTA_DIARIA!B:B, VENTA_DIARIA!L:L)+0</f>
        <v>1</v>
      </c>
      <c r="G235" s="10">
        <f>IFERROR(_xlfn.XLOOKUP(B235, VENTA_DIARIA!B:B, VENTA_DIARIA!N:N)+0,0)</f>
        <v>0</v>
      </c>
      <c r="H235" s="10" t="str">
        <f>_xlfn.XLOOKUP(B235, VENTA_DIARIA!B:B, VENTA_DIARIA!H:H)</f>
        <v>▲▲ TOP</v>
      </c>
      <c r="I235" s="10" t="s">
        <v>165</v>
      </c>
      <c r="J235" s="10">
        <v>3</v>
      </c>
      <c r="K235" s="10">
        <v>2</v>
      </c>
      <c r="L235" s="13">
        <v>1</v>
      </c>
    </row>
    <row r="236" spans="1:12">
      <c r="A236" s="14" t="str">
        <f t="shared" si="3"/>
        <v>DOM</v>
      </c>
      <c r="B236" s="12">
        <v>45872</v>
      </c>
      <c r="C236" s="11">
        <v>0.80107638888888888</v>
      </c>
      <c r="D236" s="10">
        <f>+VLOOKUP(B236,VENTA_DIARIA!B:C,2,FALSE)</f>
        <v>0</v>
      </c>
      <c r="E236" s="10">
        <f>+VLOOKUP(B236,VENTA_DIARIA!B:D,3,FALSE)</f>
        <v>1</v>
      </c>
      <c r="F236" s="13">
        <f>_xlfn.XLOOKUP(B236, VENTA_DIARIA!B:B, VENTA_DIARIA!L:L)+0</f>
        <v>1</v>
      </c>
      <c r="G236" s="10">
        <f>IFERROR(_xlfn.XLOOKUP(B236, VENTA_DIARIA!B:B, VENTA_DIARIA!N:N)+0,0)</f>
        <v>0</v>
      </c>
      <c r="H236" s="10" t="str">
        <f>_xlfn.XLOOKUP(B236, VENTA_DIARIA!B:B, VENTA_DIARIA!H:H)</f>
        <v>▲▲ TOP</v>
      </c>
      <c r="I236" s="10" t="s">
        <v>145</v>
      </c>
      <c r="J236" s="10">
        <v>2</v>
      </c>
      <c r="K236" s="10">
        <v>1</v>
      </c>
      <c r="L236" s="13">
        <v>1</v>
      </c>
    </row>
    <row r="237" spans="1:12">
      <c r="A237" s="14" t="str">
        <f t="shared" si="3"/>
        <v>DOM</v>
      </c>
      <c r="B237" s="12">
        <v>45872</v>
      </c>
      <c r="C237" s="11">
        <v>0.80107638888888888</v>
      </c>
      <c r="D237" s="10">
        <f>+VLOOKUP(B237,VENTA_DIARIA!B:C,2,FALSE)</f>
        <v>0</v>
      </c>
      <c r="E237" s="10">
        <f>+VLOOKUP(B237,VENTA_DIARIA!B:D,3,FALSE)</f>
        <v>1</v>
      </c>
      <c r="F237" s="13">
        <f>_xlfn.XLOOKUP(B237, VENTA_DIARIA!B:B, VENTA_DIARIA!L:L)+0</f>
        <v>1</v>
      </c>
      <c r="G237" s="10">
        <f>IFERROR(_xlfn.XLOOKUP(B237, VENTA_DIARIA!B:B, VENTA_DIARIA!N:N)+0,0)</f>
        <v>0</v>
      </c>
      <c r="H237" s="10" t="str">
        <f>_xlfn.XLOOKUP(B237, VENTA_DIARIA!B:B, VENTA_DIARIA!H:H)</f>
        <v>▲▲ TOP</v>
      </c>
      <c r="I237" s="10" t="s">
        <v>132</v>
      </c>
      <c r="J237" s="10">
        <v>2</v>
      </c>
      <c r="K237" s="10">
        <v>1</v>
      </c>
      <c r="L237" s="13">
        <v>1</v>
      </c>
    </row>
    <row r="238" spans="1:12">
      <c r="A238" s="14" t="str">
        <f t="shared" si="3"/>
        <v>DOM</v>
      </c>
      <c r="B238" s="12">
        <v>45872</v>
      </c>
      <c r="C238" s="11">
        <v>0.80107638888888888</v>
      </c>
      <c r="D238" s="10">
        <f>+VLOOKUP(B238,VENTA_DIARIA!B:C,2,FALSE)</f>
        <v>0</v>
      </c>
      <c r="E238" s="10">
        <f>+VLOOKUP(B238,VENTA_DIARIA!B:D,3,FALSE)</f>
        <v>1</v>
      </c>
      <c r="F238" s="13">
        <f>_xlfn.XLOOKUP(B238, VENTA_DIARIA!B:B, VENTA_DIARIA!L:L)+0</f>
        <v>1</v>
      </c>
      <c r="G238" s="10">
        <f>IFERROR(_xlfn.XLOOKUP(B238, VENTA_DIARIA!B:B, VENTA_DIARIA!N:N)+0,0)</f>
        <v>0</v>
      </c>
      <c r="H238" s="10" t="str">
        <f>_xlfn.XLOOKUP(B238, VENTA_DIARIA!B:B, VENTA_DIARIA!H:H)</f>
        <v>▲▲ TOP</v>
      </c>
      <c r="I238" s="10" t="s">
        <v>174</v>
      </c>
      <c r="J238" s="10">
        <v>3</v>
      </c>
      <c r="K238" s="10">
        <v>2</v>
      </c>
      <c r="L238" s="13">
        <v>1</v>
      </c>
    </row>
    <row r="239" spans="1:12">
      <c r="A239" s="14" t="str">
        <f t="shared" si="3"/>
        <v>DOM</v>
      </c>
      <c r="B239" s="12">
        <v>45872</v>
      </c>
      <c r="C239" s="11">
        <v>0.79974537037037041</v>
      </c>
      <c r="D239" s="10">
        <f>+VLOOKUP(B239,VENTA_DIARIA!B:C,2,FALSE)</f>
        <v>0</v>
      </c>
      <c r="E239" s="10">
        <f>+VLOOKUP(B239,VENTA_DIARIA!B:D,3,FALSE)</f>
        <v>1</v>
      </c>
      <c r="F239" s="13">
        <f>_xlfn.XLOOKUP(B239, VENTA_DIARIA!B:B, VENTA_DIARIA!L:L)+0</f>
        <v>1</v>
      </c>
      <c r="G239" s="10">
        <f>IFERROR(_xlfn.XLOOKUP(B239, VENTA_DIARIA!B:B, VENTA_DIARIA!N:N)+0,0)</f>
        <v>0</v>
      </c>
      <c r="H239" s="10" t="str">
        <f>_xlfn.XLOOKUP(B239, VENTA_DIARIA!B:B, VENTA_DIARIA!H:H)</f>
        <v>▲▲ TOP</v>
      </c>
      <c r="I239" s="10" t="s">
        <v>142</v>
      </c>
      <c r="J239" s="10">
        <v>29</v>
      </c>
      <c r="K239" s="10">
        <v>28</v>
      </c>
      <c r="L239" s="13">
        <v>1</v>
      </c>
    </row>
    <row r="240" spans="1:12">
      <c r="A240" s="14" t="str">
        <f t="shared" si="3"/>
        <v>DOM</v>
      </c>
      <c r="B240" s="12">
        <v>45872</v>
      </c>
      <c r="C240" s="11">
        <v>0.7979398148148148</v>
      </c>
      <c r="D240" s="10">
        <f>+VLOOKUP(B240,VENTA_DIARIA!B:C,2,FALSE)</f>
        <v>0</v>
      </c>
      <c r="E240" s="10">
        <f>+VLOOKUP(B240,VENTA_DIARIA!B:D,3,FALSE)</f>
        <v>1</v>
      </c>
      <c r="F240" s="13">
        <f>_xlfn.XLOOKUP(B240, VENTA_DIARIA!B:B, VENTA_DIARIA!L:L)+0</f>
        <v>1</v>
      </c>
      <c r="G240" s="10">
        <f>IFERROR(_xlfn.XLOOKUP(B240, VENTA_DIARIA!B:B, VENTA_DIARIA!N:N)+0,0)</f>
        <v>0</v>
      </c>
      <c r="H240" s="10" t="str">
        <f>_xlfn.XLOOKUP(B240, VENTA_DIARIA!B:B, VENTA_DIARIA!H:H)</f>
        <v>▲▲ TOP</v>
      </c>
      <c r="I240" s="10" t="s">
        <v>102</v>
      </c>
      <c r="J240" s="10">
        <v>8</v>
      </c>
      <c r="K240" s="10">
        <v>7</v>
      </c>
      <c r="L240" s="13">
        <v>1</v>
      </c>
    </row>
    <row r="241" spans="1:12">
      <c r="A241" s="14" t="str">
        <f t="shared" si="3"/>
        <v>DOM</v>
      </c>
      <c r="B241" s="12">
        <v>45872</v>
      </c>
      <c r="C241" s="11">
        <v>0.79395833333333332</v>
      </c>
      <c r="D241" s="10">
        <f>+VLOOKUP(B241,VENTA_DIARIA!B:C,2,FALSE)</f>
        <v>0</v>
      </c>
      <c r="E241" s="10">
        <f>+VLOOKUP(B241,VENTA_DIARIA!B:D,3,FALSE)</f>
        <v>1</v>
      </c>
      <c r="F241" s="13">
        <f>_xlfn.XLOOKUP(B241, VENTA_DIARIA!B:B, VENTA_DIARIA!L:L)+0</f>
        <v>1</v>
      </c>
      <c r="G241" s="10">
        <f>IFERROR(_xlfn.XLOOKUP(B241, VENTA_DIARIA!B:B, VENTA_DIARIA!N:N)+0,0)</f>
        <v>0</v>
      </c>
      <c r="H241" s="10" t="str">
        <f>_xlfn.XLOOKUP(B241, VENTA_DIARIA!B:B, VENTA_DIARIA!H:H)</f>
        <v>▲▲ TOP</v>
      </c>
      <c r="I241" s="10" t="s">
        <v>91</v>
      </c>
      <c r="J241" s="10">
        <v>2</v>
      </c>
      <c r="K241" s="10">
        <v>1</v>
      </c>
      <c r="L241" s="13">
        <v>1</v>
      </c>
    </row>
    <row r="242" spans="1:12">
      <c r="A242" s="14" t="str">
        <f t="shared" si="3"/>
        <v>DOM</v>
      </c>
      <c r="B242" s="12">
        <v>45872</v>
      </c>
      <c r="C242" s="11">
        <v>0.791875</v>
      </c>
      <c r="D242" s="10">
        <f>+VLOOKUP(B242,VENTA_DIARIA!B:C,2,FALSE)</f>
        <v>0</v>
      </c>
      <c r="E242" s="10">
        <f>+VLOOKUP(B242,VENTA_DIARIA!B:D,3,FALSE)</f>
        <v>1</v>
      </c>
      <c r="F242" s="13">
        <f>_xlfn.XLOOKUP(B242, VENTA_DIARIA!B:B, VENTA_DIARIA!L:L)+0</f>
        <v>1</v>
      </c>
      <c r="G242" s="10">
        <f>IFERROR(_xlfn.XLOOKUP(B242, VENTA_DIARIA!B:B, VENTA_DIARIA!N:N)+0,0)</f>
        <v>0</v>
      </c>
      <c r="H242" s="10" t="str">
        <f>_xlfn.XLOOKUP(B242, VENTA_DIARIA!B:B, VENTA_DIARIA!H:H)</f>
        <v>▲▲ TOP</v>
      </c>
      <c r="I242" s="10" t="s">
        <v>150</v>
      </c>
      <c r="J242" s="10">
        <v>10</v>
      </c>
      <c r="K242" s="10">
        <v>9</v>
      </c>
      <c r="L242" s="13">
        <v>1</v>
      </c>
    </row>
    <row r="243" spans="1:12">
      <c r="A243" s="14" t="str">
        <f t="shared" si="3"/>
        <v>DOM</v>
      </c>
      <c r="B243" s="12">
        <v>45872</v>
      </c>
      <c r="C243" s="11">
        <v>0.791875</v>
      </c>
      <c r="D243" s="10">
        <f>+VLOOKUP(B243,VENTA_DIARIA!B:C,2,FALSE)</f>
        <v>0</v>
      </c>
      <c r="E243" s="10">
        <f>+VLOOKUP(B243,VENTA_DIARIA!B:D,3,FALSE)</f>
        <v>1</v>
      </c>
      <c r="F243" s="13">
        <f>_xlfn.XLOOKUP(B243, VENTA_DIARIA!B:B, VENTA_DIARIA!L:L)+0</f>
        <v>1</v>
      </c>
      <c r="G243" s="10">
        <f>IFERROR(_xlfn.XLOOKUP(B243, VENTA_DIARIA!B:B, VENTA_DIARIA!N:N)+0,0)</f>
        <v>0</v>
      </c>
      <c r="H243" s="10" t="str">
        <f>_xlfn.XLOOKUP(B243, VENTA_DIARIA!B:B, VENTA_DIARIA!H:H)</f>
        <v>▲▲ TOP</v>
      </c>
      <c r="I243" s="10" t="s">
        <v>173</v>
      </c>
      <c r="J243" s="10">
        <v>4</v>
      </c>
      <c r="K243" s="10">
        <v>3</v>
      </c>
      <c r="L243" s="13">
        <v>1</v>
      </c>
    </row>
    <row r="244" spans="1:12">
      <c r="A244" s="14" t="str">
        <f t="shared" si="3"/>
        <v>DOM</v>
      </c>
      <c r="B244" s="12">
        <v>45872</v>
      </c>
      <c r="C244" s="11">
        <v>0.78159722222222228</v>
      </c>
      <c r="D244" s="10">
        <f>+VLOOKUP(B244,VENTA_DIARIA!B:C,2,FALSE)</f>
        <v>0</v>
      </c>
      <c r="E244" s="10">
        <f>+VLOOKUP(B244,VENTA_DIARIA!B:D,3,FALSE)</f>
        <v>1</v>
      </c>
      <c r="F244" s="13">
        <f>_xlfn.XLOOKUP(B244, VENTA_DIARIA!B:B, VENTA_DIARIA!L:L)+0</f>
        <v>1</v>
      </c>
      <c r="G244" s="10">
        <f>IFERROR(_xlfn.XLOOKUP(B244, VENTA_DIARIA!B:B, VENTA_DIARIA!N:N)+0,0)</f>
        <v>0</v>
      </c>
      <c r="H244" s="10" t="str">
        <f>_xlfn.XLOOKUP(B244, VENTA_DIARIA!B:B, VENTA_DIARIA!H:H)</f>
        <v>▲▲ TOP</v>
      </c>
      <c r="I244" s="10" t="s">
        <v>132</v>
      </c>
      <c r="J244" s="10">
        <v>3</v>
      </c>
      <c r="K244" s="10">
        <v>2</v>
      </c>
      <c r="L244" s="13">
        <v>1</v>
      </c>
    </row>
    <row r="245" spans="1:12">
      <c r="A245" s="14" t="str">
        <f t="shared" si="3"/>
        <v>DOM</v>
      </c>
      <c r="B245" s="12">
        <v>45872</v>
      </c>
      <c r="C245" s="11">
        <v>0.77998842592592588</v>
      </c>
      <c r="D245" s="10">
        <f>+VLOOKUP(B245,VENTA_DIARIA!B:C,2,FALSE)</f>
        <v>0</v>
      </c>
      <c r="E245" s="10">
        <f>+VLOOKUP(B245,VENTA_DIARIA!B:D,3,FALSE)</f>
        <v>1</v>
      </c>
      <c r="F245" s="13">
        <f>_xlfn.XLOOKUP(B245, VENTA_DIARIA!B:B, VENTA_DIARIA!L:L)+0</f>
        <v>1</v>
      </c>
      <c r="G245" s="10">
        <f>IFERROR(_xlfn.XLOOKUP(B245, VENTA_DIARIA!B:B, VENTA_DIARIA!N:N)+0,0)</f>
        <v>0</v>
      </c>
      <c r="H245" s="10" t="str">
        <f>_xlfn.XLOOKUP(B245, VENTA_DIARIA!B:B, VENTA_DIARIA!H:H)</f>
        <v>▲▲ TOP</v>
      </c>
      <c r="I245" s="10" t="s">
        <v>132</v>
      </c>
      <c r="J245" s="10">
        <v>4</v>
      </c>
      <c r="K245" s="10">
        <v>3</v>
      </c>
      <c r="L245" s="13">
        <v>1</v>
      </c>
    </row>
    <row r="246" spans="1:12">
      <c r="A246" s="14" t="str">
        <f t="shared" si="3"/>
        <v>DOM</v>
      </c>
      <c r="B246" s="12">
        <v>45872</v>
      </c>
      <c r="C246" s="11">
        <v>0.77998842592592588</v>
      </c>
      <c r="D246" s="10">
        <f>+VLOOKUP(B246,VENTA_DIARIA!B:C,2,FALSE)</f>
        <v>0</v>
      </c>
      <c r="E246" s="10">
        <f>+VLOOKUP(B246,VENTA_DIARIA!B:D,3,FALSE)</f>
        <v>1</v>
      </c>
      <c r="F246" s="13">
        <f>_xlfn.XLOOKUP(B246, VENTA_DIARIA!B:B, VENTA_DIARIA!L:L)+0</f>
        <v>1</v>
      </c>
      <c r="G246" s="10">
        <f>IFERROR(_xlfn.XLOOKUP(B246, VENTA_DIARIA!B:B, VENTA_DIARIA!N:N)+0,0)</f>
        <v>0</v>
      </c>
      <c r="H246" s="10" t="str">
        <f>_xlfn.XLOOKUP(B246, VENTA_DIARIA!B:B, VENTA_DIARIA!H:H)</f>
        <v>▲▲ TOP</v>
      </c>
      <c r="I246" s="10" t="s">
        <v>134</v>
      </c>
      <c r="J246" s="10">
        <v>31</v>
      </c>
      <c r="K246" s="10">
        <v>30</v>
      </c>
      <c r="L246" s="13">
        <v>1</v>
      </c>
    </row>
    <row r="247" spans="1:12">
      <c r="A247" s="14" t="str">
        <f t="shared" si="3"/>
        <v>DOM</v>
      </c>
      <c r="B247" s="12">
        <v>45872</v>
      </c>
      <c r="C247" s="11">
        <v>0.77461805555555552</v>
      </c>
      <c r="D247" s="10">
        <f>+VLOOKUP(B247,VENTA_DIARIA!B:C,2,FALSE)</f>
        <v>0</v>
      </c>
      <c r="E247" s="10">
        <f>+VLOOKUP(B247,VENTA_DIARIA!B:D,3,FALSE)</f>
        <v>1</v>
      </c>
      <c r="F247" s="13">
        <f>_xlfn.XLOOKUP(B247, VENTA_DIARIA!B:B, VENTA_DIARIA!L:L)+0</f>
        <v>1</v>
      </c>
      <c r="G247" s="10">
        <f>IFERROR(_xlfn.XLOOKUP(B247, VENTA_DIARIA!B:B, VENTA_DIARIA!N:N)+0,0)</f>
        <v>0</v>
      </c>
      <c r="H247" s="10" t="str">
        <f>_xlfn.XLOOKUP(B247, VENTA_DIARIA!B:B, VENTA_DIARIA!H:H)</f>
        <v>▲▲ TOP</v>
      </c>
      <c r="I247" s="10" t="s">
        <v>159</v>
      </c>
      <c r="J247" s="10">
        <v>2</v>
      </c>
      <c r="K247" s="10">
        <v>1</v>
      </c>
      <c r="L247" s="13">
        <v>1</v>
      </c>
    </row>
    <row r="248" spans="1:12">
      <c r="A248" s="14" t="str">
        <f t="shared" si="3"/>
        <v>DOM</v>
      </c>
      <c r="B248" s="12">
        <v>45872</v>
      </c>
      <c r="C248" s="11">
        <v>0.77339120370370373</v>
      </c>
      <c r="D248" s="10">
        <f>+VLOOKUP(B248,VENTA_DIARIA!B:C,2,FALSE)</f>
        <v>0</v>
      </c>
      <c r="E248" s="10">
        <f>+VLOOKUP(B248,VENTA_DIARIA!B:D,3,FALSE)</f>
        <v>1</v>
      </c>
      <c r="F248" s="13">
        <f>_xlfn.XLOOKUP(B248, VENTA_DIARIA!B:B, VENTA_DIARIA!L:L)+0</f>
        <v>1</v>
      </c>
      <c r="G248" s="10">
        <f>IFERROR(_xlfn.XLOOKUP(B248, VENTA_DIARIA!B:B, VENTA_DIARIA!N:N)+0,0)</f>
        <v>0</v>
      </c>
      <c r="H248" s="10" t="str">
        <f>_xlfn.XLOOKUP(B248, VENTA_DIARIA!B:B, VENTA_DIARIA!H:H)</f>
        <v>▲▲ TOP</v>
      </c>
      <c r="I248" s="10" t="s">
        <v>159</v>
      </c>
      <c r="J248" s="10">
        <v>3</v>
      </c>
      <c r="K248" s="10">
        <v>2</v>
      </c>
      <c r="L248" s="13">
        <v>1</v>
      </c>
    </row>
    <row r="249" spans="1:12">
      <c r="A249" s="14" t="str">
        <f t="shared" si="3"/>
        <v>DOM</v>
      </c>
      <c r="B249" s="12">
        <v>45872</v>
      </c>
      <c r="C249" s="11">
        <v>0.7724537037037037</v>
      </c>
      <c r="D249" s="10">
        <f>+VLOOKUP(B249,VENTA_DIARIA!B:C,2,FALSE)</f>
        <v>0</v>
      </c>
      <c r="E249" s="10">
        <f>+VLOOKUP(B249,VENTA_DIARIA!B:D,3,FALSE)</f>
        <v>1</v>
      </c>
      <c r="F249" s="13">
        <f>_xlfn.XLOOKUP(B249, VENTA_DIARIA!B:B, VENTA_DIARIA!L:L)+0</f>
        <v>1</v>
      </c>
      <c r="G249" s="10">
        <f>IFERROR(_xlfn.XLOOKUP(B249, VENTA_DIARIA!B:B, VENTA_DIARIA!N:N)+0,0)</f>
        <v>0</v>
      </c>
      <c r="H249" s="10" t="str">
        <f>_xlfn.XLOOKUP(B249, VENTA_DIARIA!B:B, VENTA_DIARIA!H:H)</f>
        <v>▲▲ TOP</v>
      </c>
      <c r="I249" s="10" t="s">
        <v>167</v>
      </c>
      <c r="J249" s="10">
        <v>5</v>
      </c>
      <c r="K249" s="10">
        <v>4</v>
      </c>
      <c r="L249" s="13">
        <v>1</v>
      </c>
    </row>
    <row r="250" spans="1:12">
      <c r="A250" s="14" t="str">
        <f t="shared" si="3"/>
        <v>DOM</v>
      </c>
      <c r="B250" s="12">
        <v>45872</v>
      </c>
      <c r="C250" s="11">
        <v>0.7724537037037037</v>
      </c>
      <c r="D250" s="10">
        <f>+VLOOKUP(B250,VENTA_DIARIA!B:C,2,FALSE)</f>
        <v>0</v>
      </c>
      <c r="E250" s="10">
        <f>+VLOOKUP(B250,VENTA_DIARIA!B:D,3,FALSE)</f>
        <v>1</v>
      </c>
      <c r="F250" s="13">
        <f>_xlfn.XLOOKUP(B250, VENTA_DIARIA!B:B, VENTA_DIARIA!L:L)+0</f>
        <v>1</v>
      </c>
      <c r="G250" s="10">
        <f>IFERROR(_xlfn.XLOOKUP(B250, VENTA_DIARIA!B:B, VENTA_DIARIA!N:N)+0,0)</f>
        <v>0</v>
      </c>
      <c r="H250" s="10" t="str">
        <f>_xlfn.XLOOKUP(B250, VENTA_DIARIA!B:B, VENTA_DIARIA!H:H)</f>
        <v>▲▲ TOP</v>
      </c>
      <c r="I250" s="10" t="s">
        <v>166</v>
      </c>
      <c r="J250" s="10">
        <v>2</v>
      </c>
      <c r="K250" s="10">
        <v>1</v>
      </c>
      <c r="L250" s="13">
        <v>1</v>
      </c>
    </row>
    <row r="251" spans="1:12">
      <c r="A251" s="14" t="str">
        <f t="shared" si="3"/>
        <v>DOM</v>
      </c>
      <c r="B251" s="12">
        <v>45872</v>
      </c>
      <c r="C251" s="11">
        <v>0.76990740740740737</v>
      </c>
      <c r="D251" s="10">
        <f>+VLOOKUP(B251,VENTA_DIARIA!B:C,2,FALSE)</f>
        <v>0</v>
      </c>
      <c r="E251" s="10">
        <f>+VLOOKUP(B251,VENTA_DIARIA!B:D,3,FALSE)</f>
        <v>1</v>
      </c>
      <c r="F251" s="13">
        <f>_xlfn.XLOOKUP(B251, VENTA_DIARIA!B:B, VENTA_DIARIA!L:L)+0</f>
        <v>1</v>
      </c>
      <c r="G251" s="10">
        <f>IFERROR(_xlfn.XLOOKUP(B251, VENTA_DIARIA!B:B, VENTA_DIARIA!N:N)+0,0)</f>
        <v>0</v>
      </c>
      <c r="H251" s="10" t="str">
        <f>_xlfn.XLOOKUP(B251, VENTA_DIARIA!B:B, VENTA_DIARIA!H:H)</f>
        <v>▲▲ TOP</v>
      </c>
      <c r="I251" s="10" t="s">
        <v>100</v>
      </c>
      <c r="J251" s="10">
        <v>2</v>
      </c>
      <c r="K251" s="10">
        <v>1</v>
      </c>
      <c r="L251" s="13">
        <v>1</v>
      </c>
    </row>
    <row r="252" spans="1:12">
      <c r="A252" s="14" t="str">
        <f t="shared" si="3"/>
        <v>DOM</v>
      </c>
      <c r="B252" s="12">
        <v>45872</v>
      </c>
      <c r="C252" s="11">
        <v>0.76875000000000004</v>
      </c>
      <c r="D252" s="10">
        <f>+VLOOKUP(B252,VENTA_DIARIA!B:C,2,FALSE)</f>
        <v>0</v>
      </c>
      <c r="E252" s="10">
        <f>+VLOOKUP(B252,VENTA_DIARIA!B:D,3,FALSE)</f>
        <v>1</v>
      </c>
      <c r="F252" s="13">
        <f>_xlfn.XLOOKUP(B252, VENTA_DIARIA!B:B, VENTA_DIARIA!L:L)+0</f>
        <v>1</v>
      </c>
      <c r="G252" s="10">
        <f>IFERROR(_xlfn.XLOOKUP(B252, VENTA_DIARIA!B:B, VENTA_DIARIA!N:N)+0,0)</f>
        <v>0</v>
      </c>
      <c r="H252" s="10" t="str">
        <f>_xlfn.XLOOKUP(B252, VENTA_DIARIA!B:B, VENTA_DIARIA!H:H)</f>
        <v>▲▲ TOP</v>
      </c>
      <c r="I252" s="10" t="s">
        <v>101</v>
      </c>
      <c r="J252" s="10">
        <v>1</v>
      </c>
      <c r="K252" s="10">
        <v>0</v>
      </c>
      <c r="L252" s="13">
        <v>1</v>
      </c>
    </row>
    <row r="253" spans="1:12">
      <c r="A253" s="14" t="str">
        <f t="shared" si="3"/>
        <v>DOM</v>
      </c>
      <c r="B253" s="12">
        <v>45872</v>
      </c>
      <c r="C253" s="11">
        <v>0.76644675925925931</v>
      </c>
      <c r="D253" s="10">
        <f>+VLOOKUP(B253,VENTA_DIARIA!B:C,2,FALSE)</f>
        <v>0</v>
      </c>
      <c r="E253" s="10">
        <f>+VLOOKUP(B253,VENTA_DIARIA!B:D,3,FALSE)</f>
        <v>1</v>
      </c>
      <c r="F253" s="13">
        <f>_xlfn.XLOOKUP(B253, VENTA_DIARIA!B:B, VENTA_DIARIA!L:L)+0</f>
        <v>1</v>
      </c>
      <c r="G253" s="10">
        <f>IFERROR(_xlfn.XLOOKUP(B253, VENTA_DIARIA!B:B, VENTA_DIARIA!N:N)+0,0)</f>
        <v>0</v>
      </c>
      <c r="H253" s="10" t="str">
        <f>_xlfn.XLOOKUP(B253, VENTA_DIARIA!B:B, VENTA_DIARIA!H:H)</f>
        <v>▲▲ TOP</v>
      </c>
      <c r="I253" s="10" t="s">
        <v>145</v>
      </c>
      <c r="J253" s="10">
        <v>3</v>
      </c>
      <c r="K253" s="10">
        <v>2</v>
      </c>
      <c r="L253" s="13">
        <v>1</v>
      </c>
    </row>
    <row r="254" spans="1:12">
      <c r="A254" s="14" t="str">
        <f t="shared" si="3"/>
        <v>DOM</v>
      </c>
      <c r="B254" s="12">
        <v>45872</v>
      </c>
      <c r="C254" s="11">
        <v>0.76644675925925931</v>
      </c>
      <c r="D254" s="10">
        <f>+VLOOKUP(B254,VENTA_DIARIA!B:C,2,FALSE)</f>
        <v>0</v>
      </c>
      <c r="E254" s="10">
        <f>+VLOOKUP(B254,VENTA_DIARIA!B:D,3,FALSE)</f>
        <v>1</v>
      </c>
      <c r="F254" s="13">
        <f>_xlfn.XLOOKUP(B254, VENTA_DIARIA!B:B, VENTA_DIARIA!L:L)+0</f>
        <v>1</v>
      </c>
      <c r="G254" s="10">
        <f>IFERROR(_xlfn.XLOOKUP(B254, VENTA_DIARIA!B:B, VENTA_DIARIA!N:N)+0,0)</f>
        <v>0</v>
      </c>
      <c r="H254" s="10" t="str">
        <f>_xlfn.XLOOKUP(B254, VENTA_DIARIA!B:B, VENTA_DIARIA!H:H)</f>
        <v>▲▲ TOP</v>
      </c>
      <c r="I254" s="10" t="s">
        <v>142</v>
      </c>
      <c r="J254" s="10">
        <v>30</v>
      </c>
      <c r="K254" s="10">
        <v>29</v>
      </c>
      <c r="L254" s="13">
        <v>1</v>
      </c>
    </row>
    <row r="255" spans="1:12">
      <c r="A255" s="14" t="str">
        <f t="shared" si="3"/>
        <v>DOM</v>
      </c>
      <c r="B255" s="12">
        <v>45872</v>
      </c>
      <c r="C255" s="11">
        <v>0.76408564814814817</v>
      </c>
      <c r="D255" s="10">
        <f>+VLOOKUP(B255,VENTA_DIARIA!B:C,2,FALSE)</f>
        <v>0</v>
      </c>
      <c r="E255" s="10">
        <f>+VLOOKUP(B255,VENTA_DIARIA!B:D,3,FALSE)</f>
        <v>1</v>
      </c>
      <c r="F255" s="13">
        <f>_xlfn.XLOOKUP(B255, VENTA_DIARIA!B:B, VENTA_DIARIA!L:L)+0</f>
        <v>1</v>
      </c>
      <c r="G255" s="10">
        <f>IFERROR(_xlfn.XLOOKUP(B255, VENTA_DIARIA!B:B, VENTA_DIARIA!N:N)+0,0)</f>
        <v>0</v>
      </c>
      <c r="H255" s="10" t="str">
        <f>_xlfn.XLOOKUP(B255, VENTA_DIARIA!B:B, VENTA_DIARIA!H:H)</f>
        <v>▲▲ TOP</v>
      </c>
      <c r="I255" s="10" t="s">
        <v>101</v>
      </c>
      <c r="J255" s="10">
        <v>2</v>
      </c>
      <c r="K255" s="10">
        <v>1</v>
      </c>
      <c r="L255" s="13">
        <v>1</v>
      </c>
    </row>
    <row r="256" spans="1:12">
      <c r="A256" s="14" t="str">
        <f t="shared" si="3"/>
        <v>DOM</v>
      </c>
      <c r="B256" s="12">
        <v>45872</v>
      </c>
      <c r="C256" s="11">
        <v>0.76291666666666669</v>
      </c>
      <c r="D256" s="10">
        <f>+VLOOKUP(B256,VENTA_DIARIA!B:C,2,FALSE)</f>
        <v>0</v>
      </c>
      <c r="E256" s="10">
        <f>+VLOOKUP(B256,VENTA_DIARIA!B:D,3,FALSE)</f>
        <v>1</v>
      </c>
      <c r="F256" s="13">
        <f>_xlfn.XLOOKUP(B256, VENTA_DIARIA!B:B, VENTA_DIARIA!L:L)+0</f>
        <v>1</v>
      </c>
      <c r="G256" s="10">
        <f>IFERROR(_xlfn.XLOOKUP(B256, VENTA_DIARIA!B:B, VENTA_DIARIA!N:N)+0,0)</f>
        <v>0</v>
      </c>
      <c r="H256" s="10" t="str">
        <f>_xlfn.XLOOKUP(B256, VENTA_DIARIA!B:B, VENTA_DIARIA!H:H)</f>
        <v>▲▲ TOP</v>
      </c>
      <c r="I256" s="10" t="s">
        <v>162</v>
      </c>
      <c r="J256" s="10">
        <v>1</v>
      </c>
      <c r="K256" s="10">
        <v>0</v>
      </c>
      <c r="L256" s="13">
        <v>1</v>
      </c>
    </row>
    <row r="257" spans="1:12">
      <c r="A257" s="14" t="str">
        <f t="shared" si="3"/>
        <v>DOM</v>
      </c>
      <c r="B257" s="12">
        <v>45872</v>
      </c>
      <c r="C257" s="11">
        <v>0.76291666666666669</v>
      </c>
      <c r="D257" s="10">
        <f>+VLOOKUP(B257,VENTA_DIARIA!B:C,2,FALSE)</f>
        <v>0</v>
      </c>
      <c r="E257" s="10">
        <f>+VLOOKUP(B257,VENTA_DIARIA!B:D,3,FALSE)</f>
        <v>1</v>
      </c>
      <c r="F257" s="13">
        <f>_xlfn.XLOOKUP(B257, VENTA_DIARIA!B:B, VENTA_DIARIA!L:L)+0</f>
        <v>1</v>
      </c>
      <c r="G257" s="10">
        <f>IFERROR(_xlfn.XLOOKUP(B257, VENTA_DIARIA!B:B, VENTA_DIARIA!N:N)+0,0)</f>
        <v>0</v>
      </c>
      <c r="H257" s="10" t="str">
        <f>_xlfn.XLOOKUP(B257, VENTA_DIARIA!B:B, VENTA_DIARIA!H:H)</f>
        <v>▲▲ TOP</v>
      </c>
      <c r="I257" s="10" t="s">
        <v>151</v>
      </c>
      <c r="J257" s="10">
        <v>13</v>
      </c>
      <c r="K257" s="10">
        <v>12</v>
      </c>
      <c r="L257" s="13">
        <v>1</v>
      </c>
    </row>
    <row r="258" spans="1:12">
      <c r="A258" s="14" t="str">
        <f t="shared" ref="A258:A321" si="4">+UPPER(TEXT(B258,"DDD"))</f>
        <v>DOM</v>
      </c>
      <c r="B258" s="12">
        <v>45872</v>
      </c>
      <c r="C258" s="11">
        <v>0.76291666666666669</v>
      </c>
      <c r="D258" s="10">
        <f>+VLOOKUP(B258,VENTA_DIARIA!B:C,2,FALSE)</f>
        <v>0</v>
      </c>
      <c r="E258" s="10">
        <f>+VLOOKUP(B258,VENTA_DIARIA!B:D,3,FALSE)</f>
        <v>1</v>
      </c>
      <c r="F258" s="13">
        <f>_xlfn.XLOOKUP(B258, VENTA_DIARIA!B:B, VENTA_DIARIA!L:L)+0</f>
        <v>1</v>
      </c>
      <c r="G258" s="10">
        <f>IFERROR(_xlfn.XLOOKUP(B258, VENTA_DIARIA!B:B, VENTA_DIARIA!N:N)+0,0)</f>
        <v>0</v>
      </c>
      <c r="H258" s="10" t="str">
        <f>_xlfn.XLOOKUP(B258, VENTA_DIARIA!B:B, VENTA_DIARIA!H:H)</f>
        <v>▲▲ TOP</v>
      </c>
      <c r="I258" s="10" t="s">
        <v>158</v>
      </c>
      <c r="J258" s="10">
        <v>5</v>
      </c>
      <c r="K258" s="10">
        <v>4</v>
      </c>
      <c r="L258" s="13">
        <v>1</v>
      </c>
    </row>
    <row r="259" spans="1:12">
      <c r="A259" s="14" t="str">
        <f t="shared" si="4"/>
        <v>DOM</v>
      </c>
      <c r="B259" s="12">
        <v>45872</v>
      </c>
      <c r="C259" s="11">
        <v>0.76143518518518516</v>
      </c>
      <c r="D259" s="10">
        <f>+VLOOKUP(B259,VENTA_DIARIA!B:C,2,FALSE)</f>
        <v>0</v>
      </c>
      <c r="E259" s="10">
        <f>+VLOOKUP(B259,VENTA_DIARIA!B:D,3,FALSE)</f>
        <v>1</v>
      </c>
      <c r="F259" s="13">
        <f>_xlfn.XLOOKUP(B259, VENTA_DIARIA!B:B, VENTA_DIARIA!L:L)+0</f>
        <v>1</v>
      </c>
      <c r="G259" s="10">
        <f>IFERROR(_xlfn.XLOOKUP(B259, VENTA_DIARIA!B:B, VENTA_DIARIA!N:N)+0,0)</f>
        <v>0</v>
      </c>
      <c r="H259" s="10" t="str">
        <f>_xlfn.XLOOKUP(B259, VENTA_DIARIA!B:B, VENTA_DIARIA!H:H)</f>
        <v>▲▲ TOP</v>
      </c>
      <c r="I259" s="10" t="s">
        <v>134</v>
      </c>
      <c r="J259" s="10">
        <v>32</v>
      </c>
      <c r="K259" s="10">
        <v>31</v>
      </c>
      <c r="L259" s="13">
        <v>1</v>
      </c>
    </row>
    <row r="260" spans="1:12">
      <c r="A260" s="14" t="str">
        <f t="shared" si="4"/>
        <v>DOM</v>
      </c>
      <c r="B260" s="12">
        <v>45872</v>
      </c>
      <c r="C260" s="11">
        <v>0.75987268518518514</v>
      </c>
      <c r="D260" s="10">
        <f>+VLOOKUP(B260,VENTA_DIARIA!B:C,2,FALSE)</f>
        <v>0</v>
      </c>
      <c r="E260" s="10">
        <f>+VLOOKUP(B260,VENTA_DIARIA!B:D,3,FALSE)</f>
        <v>1</v>
      </c>
      <c r="F260" s="13">
        <f>_xlfn.XLOOKUP(B260, VENTA_DIARIA!B:B, VENTA_DIARIA!L:L)+0</f>
        <v>1</v>
      </c>
      <c r="G260" s="10">
        <f>IFERROR(_xlfn.XLOOKUP(B260, VENTA_DIARIA!B:B, VENTA_DIARIA!N:N)+0,0)</f>
        <v>0</v>
      </c>
      <c r="H260" s="10" t="str">
        <f>_xlfn.XLOOKUP(B260, VENTA_DIARIA!B:B, VENTA_DIARIA!H:H)</f>
        <v>▲▲ TOP</v>
      </c>
      <c r="I260" s="10" t="s">
        <v>162</v>
      </c>
      <c r="J260" s="10">
        <v>2</v>
      </c>
      <c r="K260" s="10">
        <v>1</v>
      </c>
      <c r="L260" s="13">
        <v>1</v>
      </c>
    </row>
    <row r="261" spans="1:12">
      <c r="A261" s="14" t="str">
        <f t="shared" si="4"/>
        <v>DOM</v>
      </c>
      <c r="B261" s="12">
        <v>45872</v>
      </c>
      <c r="C261" s="11">
        <v>0.75987268518518514</v>
      </c>
      <c r="D261" s="10">
        <f>+VLOOKUP(B261,VENTA_DIARIA!B:C,2,FALSE)</f>
        <v>0</v>
      </c>
      <c r="E261" s="10">
        <f>+VLOOKUP(B261,VENTA_DIARIA!B:D,3,FALSE)</f>
        <v>1</v>
      </c>
      <c r="F261" s="13">
        <f>_xlfn.XLOOKUP(B261, VENTA_DIARIA!B:B, VENTA_DIARIA!L:L)+0</f>
        <v>1</v>
      </c>
      <c r="G261" s="10">
        <f>IFERROR(_xlfn.XLOOKUP(B261, VENTA_DIARIA!B:B, VENTA_DIARIA!N:N)+0,0)</f>
        <v>0</v>
      </c>
      <c r="H261" s="10" t="str">
        <f>_xlfn.XLOOKUP(B261, VENTA_DIARIA!B:B, VENTA_DIARIA!H:H)</f>
        <v>▲▲ TOP</v>
      </c>
      <c r="I261" s="10" t="s">
        <v>103</v>
      </c>
      <c r="J261" s="10">
        <v>7</v>
      </c>
      <c r="K261" s="10">
        <v>6</v>
      </c>
      <c r="L261" s="13">
        <v>1</v>
      </c>
    </row>
    <row r="262" spans="1:12">
      <c r="A262" s="14" t="str">
        <f t="shared" si="4"/>
        <v>DOM</v>
      </c>
      <c r="B262" s="12">
        <v>45872</v>
      </c>
      <c r="C262" s="11">
        <v>0.75770833333333332</v>
      </c>
      <c r="D262" s="10">
        <f>+VLOOKUP(B262,VENTA_DIARIA!B:C,2,FALSE)</f>
        <v>0</v>
      </c>
      <c r="E262" s="10">
        <f>+VLOOKUP(B262,VENTA_DIARIA!B:D,3,FALSE)</f>
        <v>1</v>
      </c>
      <c r="F262" s="13">
        <f>_xlfn.XLOOKUP(B262, VENTA_DIARIA!B:B, VENTA_DIARIA!L:L)+0</f>
        <v>1</v>
      </c>
      <c r="G262" s="10">
        <f>IFERROR(_xlfn.XLOOKUP(B262, VENTA_DIARIA!B:B, VENTA_DIARIA!N:N)+0,0)</f>
        <v>0</v>
      </c>
      <c r="H262" s="10" t="str">
        <f>_xlfn.XLOOKUP(B262, VENTA_DIARIA!B:B, VENTA_DIARIA!H:H)</f>
        <v>▲▲ TOP</v>
      </c>
      <c r="I262" s="10" t="s">
        <v>102</v>
      </c>
      <c r="J262" s="10">
        <v>9</v>
      </c>
      <c r="K262" s="10">
        <v>8</v>
      </c>
      <c r="L262" s="13">
        <v>1</v>
      </c>
    </row>
    <row r="263" spans="1:12">
      <c r="A263" s="14" t="str">
        <f t="shared" si="4"/>
        <v>DOM</v>
      </c>
      <c r="B263" s="12">
        <v>45872</v>
      </c>
      <c r="C263" s="11">
        <v>0.75679398148148147</v>
      </c>
      <c r="D263" s="10">
        <f>+VLOOKUP(B263,VENTA_DIARIA!B:C,2,FALSE)</f>
        <v>0</v>
      </c>
      <c r="E263" s="10">
        <f>+VLOOKUP(B263,VENTA_DIARIA!B:D,3,FALSE)</f>
        <v>1</v>
      </c>
      <c r="F263" s="13">
        <f>_xlfn.XLOOKUP(B263, VENTA_DIARIA!B:B, VENTA_DIARIA!L:L)+0</f>
        <v>1</v>
      </c>
      <c r="G263" s="10">
        <f>IFERROR(_xlfn.XLOOKUP(B263, VENTA_DIARIA!B:B, VENTA_DIARIA!N:N)+0,0)</f>
        <v>0</v>
      </c>
      <c r="H263" s="10" t="str">
        <f>_xlfn.XLOOKUP(B263, VENTA_DIARIA!B:B, VENTA_DIARIA!H:H)</f>
        <v>▲▲ TOP</v>
      </c>
      <c r="I263" s="10" t="s">
        <v>165</v>
      </c>
      <c r="J263" s="10">
        <v>4</v>
      </c>
      <c r="K263" s="10">
        <v>3</v>
      </c>
      <c r="L263" s="13">
        <v>1</v>
      </c>
    </row>
    <row r="264" spans="1:12">
      <c r="A264" s="14" t="str">
        <f t="shared" si="4"/>
        <v>DOM</v>
      </c>
      <c r="B264" s="12">
        <v>45872</v>
      </c>
      <c r="C264" s="11">
        <v>0.7540972222222222</v>
      </c>
      <c r="D264" s="10">
        <f>+VLOOKUP(B264,VENTA_DIARIA!B:C,2,FALSE)</f>
        <v>0</v>
      </c>
      <c r="E264" s="10">
        <f>+VLOOKUP(B264,VENTA_DIARIA!B:D,3,FALSE)</f>
        <v>1</v>
      </c>
      <c r="F264" s="13">
        <f>_xlfn.XLOOKUP(B264, VENTA_DIARIA!B:B, VENTA_DIARIA!L:L)+0</f>
        <v>1</v>
      </c>
      <c r="G264" s="10">
        <f>IFERROR(_xlfn.XLOOKUP(B264, VENTA_DIARIA!B:B, VENTA_DIARIA!N:N)+0,0)</f>
        <v>0</v>
      </c>
      <c r="H264" s="10" t="str">
        <f>_xlfn.XLOOKUP(B264, VENTA_DIARIA!B:B, VENTA_DIARIA!H:H)</f>
        <v>▲▲ TOP</v>
      </c>
      <c r="I264" s="10" t="s">
        <v>134</v>
      </c>
      <c r="J264" s="10">
        <v>33</v>
      </c>
      <c r="K264" s="10">
        <v>32</v>
      </c>
      <c r="L264" s="13">
        <v>1</v>
      </c>
    </row>
    <row r="265" spans="1:12">
      <c r="A265" s="14" t="str">
        <f t="shared" si="4"/>
        <v>DOM</v>
      </c>
      <c r="B265" s="12">
        <v>45872</v>
      </c>
      <c r="C265" s="11">
        <v>0.75321759259259258</v>
      </c>
      <c r="D265" s="10">
        <f>+VLOOKUP(B265,VENTA_DIARIA!B:C,2,FALSE)</f>
        <v>0</v>
      </c>
      <c r="E265" s="10">
        <f>+VLOOKUP(B265,VENTA_DIARIA!B:D,3,FALSE)</f>
        <v>1</v>
      </c>
      <c r="F265" s="13">
        <f>_xlfn.XLOOKUP(B265, VENTA_DIARIA!B:B, VENTA_DIARIA!L:L)+0</f>
        <v>1</v>
      </c>
      <c r="G265" s="10">
        <f>IFERROR(_xlfn.XLOOKUP(B265, VENTA_DIARIA!B:B, VENTA_DIARIA!N:N)+0,0)</f>
        <v>0</v>
      </c>
      <c r="H265" s="10" t="str">
        <f>_xlfn.XLOOKUP(B265, VENTA_DIARIA!B:B, VENTA_DIARIA!H:H)</f>
        <v>▲▲ TOP</v>
      </c>
      <c r="I265" s="10" t="s">
        <v>134</v>
      </c>
      <c r="J265" s="10">
        <v>33</v>
      </c>
      <c r="K265" s="10">
        <v>32</v>
      </c>
      <c r="L265" s="13">
        <v>1</v>
      </c>
    </row>
    <row r="266" spans="1:12">
      <c r="A266" s="14" t="str">
        <f t="shared" si="4"/>
        <v>DOM</v>
      </c>
      <c r="B266" s="12">
        <v>45872</v>
      </c>
      <c r="C266" s="11">
        <v>0.75057870370370372</v>
      </c>
      <c r="D266" s="10">
        <f>+VLOOKUP(B266,VENTA_DIARIA!B:C,2,FALSE)</f>
        <v>0</v>
      </c>
      <c r="E266" s="10">
        <f>+VLOOKUP(B266,VENTA_DIARIA!B:D,3,FALSE)</f>
        <v>1</v>
      </c>
      <c r="F266" s="13">
        <f>_xlfn.XLOOKUP(B266, VENTA_DIARIA!B:B, VENTA_DIARIA!L:L)+0</f>
        <v>1</v>
      </c>
      <c r="G266" s="10">
        <f>IFERROR(_xlfn.XLOOKUP(B266, VENTA_DIARIA!B:B, VENTA_DIARIA!N:N)+0,0)</f>
        <v>0</v>
      </c>
      <c r="H266" s="10" t="str">
        <f>_xlfn.XLOOKUP(B266, VENTA_DIARIA!B:B, VENTA_DIARIA!H:H)</f>
        <v>▲▲ TOP</v>
      </c>
      <c r="I266" s="10" t="s">
        <v>99</v>
      </c>
      <c r="J266" s="10">
        <v>4</v>
      </c>
      <c r="K266" s="10">
        <v>3</v>
      </c>
      <c r="L266" s="13">
        <v>1</v>
      </c>
    </row>
    <row r="267" spans="1:12">
      <c r="A267" s="14" t="str">
        <f t="shared" si="4"/>
        <v>DOM</v>
      </c>
      <c r="B267" s="12">
        <v>45872</v>
      </c>
      <c r="C267" s="11">
        <v>0.75057870370370372</v>
      </c>
      <c r="D267" s="10">
        <f>+VLOOKUP(B267,VENTA_DIARIA!B:C,2,FALSE)</f>
        <v>0</v>
      </c>
      <c r="E267" s="10">
        <f>+VLOOKUP(B267,VENTA_DIARIA!B:D,3,FALSE)</f>
        <v>1</v>
      </c>
      <c r="F267" s="13">
        <f>_xlfn.XLOOKUP(B267, VENTA_DIARIA!B:B, VENTA_DIARIA!L:L)+0</f>
        <v>1</v>
      </c>
      <c r="G267" s="10">
        <f>IFERROR(_xlfn.XLOOKUP(B267, VENTA_DIARIA!B:B, VENTA_DIARIA!N:N)+0,0)</f>
        <v>0</v>
      </c>
      <c r="H267" s="10" t="str">
        <f>_xlfn.XLOOKUP(B267, VENTA_DIARIA!B:B, VENTA_DIARIA!H:H)</f>
        <v>▲▲ TOP</v>
      </c>
      <c r="I267" s="10" t="s">
        <v>168</v>
      </c>
      <c r="J267" s="10">
        <v>2</v>
      </c>
      <c r="K267" s="10">
        <v>1</v>
      </c>
      <c r="L267" s="13">
        <v>1</v>
      </c>
    </row>
    <row r="268" spans="1:12">
      <c r="A268" s="14" t="str">
        <f t="shared" si="4"/>
        <v>DOM</v>
      </c>
      <c r="B268" s="12">
        <v>45872</v>
      </c>
      <c r="C268" s="11">
        <v>0.75057870370370372</v>
      </c>
      <c r="D268" s="10">
        <f>+VLOOKUP(B268,VENTA_DIARIA!B:C,2,FALSE)</f>
        <v>0</v>
      </c>
      <c r="E268" s="10">
        <f>+VLOOKUP(B268,VENTA_DIARIA!B:D,3,FALSE)</f>
        <v>1</v>
      </c>
      <c r="F268" s="13">
        <f>_xlfn.XLOOKUP(B268, VENTA_DIARIA!B:B, VENTA_DIARIA!L:L)+0</f>
        <v>1</v>
      </c>
      <c r="G268" s="10">
        <f>IFERROR(_xlfn.XLOOKUP(B268, VENTA_DIARIA!B:B, VENTA_DIARIA!N:N)+0,0)</f>
        <v>0</v>
      </c>
      <c r="H268" s="10" t="str">
        <f>_xlfn.XLOOKUP(B268, VENTA_DIARIA!B:B, VENTA_DIARIA!H:H)</f>
        <v>▲▲ TOP</v>
      </c>
      <c r="I268" s="10" t="s">
        <v>166</v>
      </c>
      <c r="J268" s="10">
        <v>3</v>
      </c>
      <c r="K268" s="10">
        <v>2</v>
      </c>
      <c r="L268" s="13">
        <v>1</v>
      </c>
    </row>
    <row r="269" spans="1:12">
      <c r="A269" s="14" t="str">
        <f t="shared" si="4"/>
        <v>DOM</v>
      </c>
      <c r="B269" s="12">
        <v>45872</v>
      </c>
      <c r="C269" s="11">
        <v>0.75057870370370372</v>
      </c>
      <c r="D269" s="10">
        <f>+VLOOKUP(B269,VENTA_DIARIA!B:C,2,FALSE)</f>
        <v>0</v>
      </c>
      <c r="E269" s="10">
        <f>+VLOOKUP(B269,VENTA_DIARIA!B:D,3,FALSE)</f>
        <v>1</v>
      </c>
      <c r="F269" s="13">
        <f>_xlfn.XLOOKUP(B269, VENTA_DIARIA!B:B, VENTA_DIARIA!L:L)+0</f>
        <v>1</v>
      </c>
      <c r="G269" s="10">
        <f>IFERROR(_xlfn.XLOOKUP(B269, VENTA_DIARIA!B:B, VENTA_DIARIA!N:N)+0,0)</f>
        <v>0</v>
      </c>
      <c r="H269" s="10" t="str">
        <f>_xlfn.XLOOKUP(B269, VENTA_DIARIA!B:B, VENTA_DIARIA!H:H)</f>
        <v>▲▲ TOP</v>
      </c>
      <c r="I269" s="10" t="s">
        <v>169</v>
      </c>
      <c r="J269" s="10">
        <v>4</v>
      </c>
      <c r="K269" s="10">
        <v>3</v>
      </c>
      <c r="L269" s="13">
        <v>1</v>
      </c>
    </row>
    <row r="270" spans="1:12">
      <c r="A270" s="14" t="str">
        <f t="shared" si="4"/>
        <v>DOM</v>
      </c>
      <c r="B270" s="12">
        <v>45872</v>
      </c>
      <c r="C270" s="11">
        <v>0.75057870370370372</v>
      </c>
      <c r="D270" s="10">
        <f>+VLOOKUP(B270,VENTA_DIARIA!B:C,2,FALSE)</f>
        <v>0</v>
      </c>
      <c r="E270" s="10">
        <f>+VLOOKUP(B270,VENTA_DIARIA!B:D,3,FALSE)</f>
        <v>1</v>
      </c>
      <c r="F270" s="13">
        <f>_xlfn.XLOOKUP(B270, VENTA_DIARIA!B:B, VENTA_DIARIA!L:L)+0</f>
        <v>1</v>
      </c>
      <c r="G270" s="10">
        <f>IFERROR(_xlfn.XLOOKUP(B270, VENTA_DIARIA!B:B, VENTA_DIARIA!N:N)+0,0)</f>
        <v>0</v>
      </c>
      <c r="H270" s="10" t="str">
        <f>_xlfn.XLOOKUP(B270, VENTA_DIARIA!B:B, VENTA_DIARIA!H:H)</f>
        <v>▲▲ TOP</v>
      </c>
      <c r="I270" s="10" t="s">
        <v>170</v>
      </c>
      <c r="J270" s="10">
        <v>10</v>
      </c>
      <c r="K270" s="10">
        <v>8</v>
      </c>
      <c r="L270" s="13">
        <v>2</v>
      </c>
    </row>
    <row r="271" spans="1:12">
      <c r="A271" s="14" t="str">
        <f t="shared" si="4"/>
        <v>DOM</v>
      </c>
      <c r="B271" s="12">
        <v>45872</v>
      </c>
      <c r="C271" s="11">
        <v>0.74752314814814813</v>
      </c>
      <c r="D271" s="10">
        <f>+VLOOKUP(B271,VENTA_DIARIA!B:C,2,FALSE)</f>
        <v>0</v>
      </c>
      <c r="E271" s="10">
        <f>+VLOOKUP(B271,VENTA_DIARIA!B:D,3,FALSE)</f>
        <v>1</v>
      </c>
      <c r="F271" s="13">
        <f>_xlfn.XLOOKUP(B271, VENTA_DIARIA!B:B, VENTA_DIARIA!L:L)+0</f>
        <v>1</v>
      </c>
      <c r="G271" s="10">
        <f>IFERROR(_xlfn.XLOOKUP(B271, VENTA_DIARIA!B:B, VENTA_DIARIA!N:N)+0,0)</f>
        <v>0</v>
      </c>
      <c r="H271" s="10" t="str">
        <f>_xlfn.XLOOKUP(B271, VENTA_DIARIA!B:B, VENTA_DIARIA!H:H)</f>
        <v>▲▲ TOP</v>
      </c>
      <c r="I271" s="10" t="s">
        <v>141</v>
      </c>
      <c r="J271" s="10">
        <v>1</v>
      </c>
      <c r="K271" s="10">
        <v>0</v>
      </c>
      <c r="L271" s="13">
        <v>1</v>
      </c>
    </row>
    <row r="272" spans="1:12">
      <c r="A272" s="14" t="str">
        <f t="shared" si="4"/>
        <v>DOM</v>
      </c>
      <c r="B272" s="12">
        <v>45872</v>
      </c>
      <c r="C272" s="11">
        <v>0.74752314814814813</v>
      </c>
      <c r="D272" s="10">
        <f>+VLOOKUP(B272,VENTA_DIARIA!B:C,2,FALSE)</f>
        <v>0</v>
      </c>
      <c r="E272" s="10">
        <f>+VLOOKUP(B272,VENTA_DIARIA!B:D,3,FALSE)</f>
        <v>1</v>
      </c>
      <c r="F272" s="13">
        <f>_xlfn.XLOOKUP(B272, VENTA_DIARIA!B:B, VENTA_DIARIA!L:L)+0</f>
        <v>1</v>
      </c>
      <c r="G272" s="10">
        <f>IFERROR(_xlfn.XLOOKUP(B272, VENTA_DIARIA!B:B, VENTA_DIARIA!N:N)+0,0)</f>
        <v>0</v>
      </c>
      <c r="H272" s="10" t="str">
        <f>_xlfn.XLOOKUP(B272, VENTA_DIARIA!B:B, VENTA_DIARIA!H:H)</f>
        <v>▲▲ TOP</v>
      </c>
      <c r="I272" s="10" t="s">
        <v>162</v>
      </c>
      <c r="J272" s="10">
        <v>3</v>
      </c>
      <c r="K272" s="10">
        <v>2</v>
      </c>
      <c r="L272" s="13">
        <v>1</v>
      </c>
    </row>
    <row r="273" spans="1:12">
      <c r="A273" s="14" t="str">
        <f t="shared" si="4"/>
        <v>DOM</v>
      </c>
      <c r="B273" s="12">
        <v>45872</v>
      </c>
      <c r="C273" s="11">
        <v>0.74548611111111107</v>
      </c>
      <c r="D273" s="10">
        <f>+VLOOKUP(B273,VENTA_DIARIA!B:C,2,FALSE)</f>
        <v>0</v>
      </c>
      <c r="E273" s="10">
        <f>+VLOOKUP(B273,VENTA_DIARIA!B:D,3,FALSE)</f>
        <v>1</v>
      </c>
      <c r="F273" s="13">
        <f>_xlfn.XLOOKUP(B273, VENTA_DIARIA!B:B, VENTA_DIARIA!L:L)+0</f>
        <v>1</v>
      </c>
      <c r="G273" s="10">
        <f>IFERROR(_xlfn.XLOOKUP(B273, VENTA_DIARIA!B:B, VENTA_DIARIA!N:N)+0,0)</f>
        <v>0</v>
      </c>
      <c r="H273" s="10" t="str">
        <f>_xlfn.XLOOKUP(B273, VENTA_DIARIA!B:B, VENTA_DIARIA!H:H)</f>
        <v>▲▲ TOP</v>
      </c>
      <c r="I273" s="10" t="s">
        <v>152</v>
      </c>
      <c r="J273" s="10">
        <v>4</v>
      </c>
      <c r="K273" s="10">
        <v>3</v>
      </c>
      <c r="L273" s="13">
        <v>1</v>
      </c>
    </row>
    <row r="274" spans="1:12">
      <c r="A274" s="14" t="str">
        <f t="shared" si="4"/>
        <v>DOM</v>
      </c>
      <c r="B274" s="12">
        <v>45872</v>
      </c>
      <c r="C274" s="11">
        <v>0.74548611111111107</v>
      </c>
      <c r="D274" s="10">
        <f>+VLOOKUP(B274,VENTA_DIARIA!B:C,2,FALSE)</f>
        <v>0</v>
      </c>
      <c r="E274" s="10">
        <f>+VLOOKUP(B274,VENTA_DIARIA!B:D,3,FALSE)</f>
        <v>1</v>
      </c>
      <c r="F274" s="13">
        <f>_xlfn.XLOOKUP(B274, VENTA_DIARIA!B:B, VENTA_DIARIA!L:L)+0</f>
        <v>1</v>
      </c>
      <c r="G274" s="10">
        <f>IFERROR(_xlfn.XLOOKUP(B274, VENTA_DIARIA!B:B, VENTA_DIARIA!N:N)+0,0)</f>
        <v>0</v>
      </c>
      <c r="H274" s="10" t="str">
        <f>_xlfn.XLOOKUP(B274, VENTA_DIARIA!B:B, VENTA_DIARIA!H:H)</f>
        <v>▲▲ TOP</v>
      </c>
      <c r="I274" s="10" t="s">
        <v>173</v>
      </c>
      <c r="J274" s="10">
        <v>5</v>
      </c>
      <c r="K274" s="10">
        <v>4</v>
      </c>
      <c r="L274" s="13">
        <v>1</v>
      </c>
    </row>
    <row r="275" spans="1:12">
      <c r="A275" s="14" t="str">
        <f t="shared" si="4"/>
        <v>DOM</v>
      </c>
      <c r="B275" s="12">
        <v>45872</v>
      </c>
      <c r="C275" s="11">
        <v>0.7439930555555555</v>
      </c>
      <c r="D275" s="10">
        <f>+VLOOKUP(B275,VENTA_DIARIA!B:C,2,FALSE)</f>
        <v>0</v>
      </c>
      <c r="E275" s="10">
        <f>+VLOOKUP(B275,VENTA_DIARIA!B:D,3,FALSE)</f>
        <v>1</v>
      </c>
      <c r="F275" s="13">
        <f>_xlfn.XLOOKUP(B275, VENTA_DIARIA!B:B, VENTA_DIARIA!L:L)+0</f>
        <v>1</v>
      </c>
      <c r="G275" s="10">
        <f>IFERROR(_xlfn.XLOOKUP(B275, VENTA_DIARIA!B:B, VENTA_DIARIA!N:N)+0,0)</f>
        <v>0</v>
      </c>
      <c r="H275" s="10" t="str">
        <f>_xlfn.XLOOKUP(B275, VENTA_DIARIA!B:B, VENTA_DIARIA!H:H)</f>
        <v>▲▲ TOP</v>
      </c>
      <c r="I275" s="10" t="s">
        <v>159</v>
      </c>
      <c r="J275" s="10">
        <v>4</v>
      </c>
      <c r="K275" s="10">
        <v>3</v>
      </c>
      <c r="L275" s="13">
        <v>1</v>
      </c>
    </row>
    <row r="276" spans="1:12">
      <c r="A276" s="14" t="str">
        <f t="shared" si="4"/>
        <v>DOM</v>
      </c>
      <c r="B276" s="12">
        <v>45872</v>
      </c>
      <c r="C276" s="11">
        <v>0.73782407407407402</v>
      </c>
      <c r="D276" s="10">
        <f>+VLOOKUP(B276,VENTA_DIARIA!B:C,2,FALSE)</f>
        <v>0</v>
      </c>
      <c r="E276" s="10">
        <f>+VLOOKUP(B276,VENTA_DIARIA!B:D,3,FALSE)</f>
        <v>1</v>
      </c>
      <c r="F276" s="13">
        <f>_xlfn.XLOOKUP(B276, VENTA_DIARIA!B:B, VENTA_DIARIA!L:L)+0</f>
        <v>1</v>
      </c>
      <c r="G276" s="10">
        <f>IFERROR(_xlfn.XLOOKUP(B276, VENTA_DIARIA!B:B, VENTA_DIARIA!N:N)+0,0)</f>
        <v>0</v>
      </c>
      <c r="H276" s="10" t="str">
        <f>_xlfn.XLOOKUP(B276, VENTA_DIARIA!B:B, VENTA_DIARIA!H:H)</f>
        <v>▲▲ TOP</v>
      </c>
      <c r="I276" s="10" t="s">
        <v>145</v>
      </c>
      <c r="J276" s="10">
        <v>4</v>
      </c>
      <c r="K276" s="10">
        <v>3</v>
      </c>
      <c r="L276" s="13">
        <v>1</v>
      </c>
    </row>
    <row r="277" spans="1:12">
      <c r="A277" s="14" t="str">
        <f t="shared" si="4"/>
        <v>DOM</v>
      </c>
      <c r="B277" s="12">
        <v>45872</v>
      </c>
      <c r="C277" s="11">
        <v>0.73781249999999998</v>
      </c>
      <c r="D277" s="10">
        <f>+VLOOKUP(B277,VENTA_DIARIA!B:C,2,FALSE)</f>
        <v>0</v>
      </c>
      <c r="E277" s="10">
        <f>+VLOOKUP(B277,VENTA_DIARIA!B:D,3,FALSE)</f>
        <v>1</v>
      </c>
      <c r="F277" s="13">
        <f>_xlfn.XLOOKUP(B277, VENTA_DIARIA!B:B, VENTA_DIARIA!L:L)+0</f>
        <v>1</v>
      </c>
      <c r="G277" s="10">
        <f>IFERROR(_xlfn.XLOOKUP(B277, VENTA_DIARIA!B:B, VENTA_DIARIA!N:N)+0,0)</f>
        <v>0</v>
      </c>
      <c r="H277" s="10" t="str">
        <f>_xlfn.XLOOKUP(B277, VENTA_DIARIA!B:B, VENTA_DIARIA!H:H)</f>
        <v>▲▲ TOP</v>
      </c>
      <c r="I277" s="10" t="s">
        <v>97</v>
      </c>
      <c r="J277" s="10">
        <v>1</v>
      </c>
      <c r="K277" s="10">
        <v>0</v>
      </c>
      <c r="L277" s="13">
        <v>1</v>
      </c>
    </row>
    <row r="278" spans="1:12">
      <c r="A278" s="14" t="str">
        <f t="shared" si="4"/>
        <v>DOM</v>
      </c>
      <c r="B278" s="12">
        <v>45872</v>
      </c>
      <c r="C278" s="11">
        <v>0.73781249999999998</v>
      </c>
      <c r="D278" s="10">
        <f>+VLOOKUP(B278,VENTA_DIARIA!B:C,2,FALSE)</f>
        <v>0</v>
      </c>
      <c r="E278" s="10">
        <f>+VLOOKUP(B278,VENTA_DIARIA!B:D,3,FALSE)</f>
        <v>1</v>
      </c>
      <c r="F278" s="13">
        <f>_xlfn.XLOOKUP(B278, VENTA_DIARIA!B:B, VENTA_DIARIA!L:L)+0</f>
        <v>1</v>
      </c>
      <c r="G278" s="10">
        <f>IFERROR(_xlfn.XLOOKUP(B278, VENTA_DIARIA!B:B, VENTA_DIARIA!N:N)+0,0)</f>
        <v>0</v>
      </c>
      <c r="H278" s="10" t="str">
        <f>_xlfn.XLOOKUP(B278, VENTA_DIARIA!B:B, VENTA_DIARIA!H:H)</f>
        <v>▲▲ TOP</v>
      </c>
      <c r="I278" s="10" t="s">
        <v>101</v>
      </c>
      <c r="J278" s="10">
        <v>3</v>
      </c>
      <c r="K278" s="10">
        <v>2</v>
      </c>
      <c r="L278" s="13">
        <v>1</v>
      </c>
    </row>
    <row r="279" spans="1:12">
      <c r="A279" s="14" t="str">
        <f t="shared" si="4"/>
        <v>DOM</v>
      </c>
      <c r="B279" s="12">
        <v>45872</v>
      </c>
      <c r="C279" s="11">
        <v>0.73627314814814815</v>
      </c>
      <c r="D279" s="10">
        <f>+VLOOKUP(B279,VENTA_DIARIA!B:C,2,FALSE)</f>
        <v>0</v>
      </c>
      <c r="E279" s="10">
        <f>+VLOOKUP(B279,VENTA_DIARIA!B:D,3,FALSE)</f>
        <v>1</v>
      </c>
      <c r="F279" s="13">
        <f>_xlfn.XLOOKUP(B279, VENTA_DIARIA!B:B, VENTA_DIARIA!L:L)+0</f>
        <v>1</v>
      </c>
      <c r="G279" s="10">
        <f>IFERROR(_xlfn.XLOOKUP(B279, VENTA_DIARIA!B:B, VENTA_DIARIA!N:N)+0,0)</f>
        <v>0</v>
      </c>
      <c r="H279" s="10" t="str">
        <f>_xlfn.XLOOKUP(B279, VENTA_DIARIA!B:B, VENTA_DIARIA!H:H)</f>
        <v>▲▲ TOP</v>
      </c>
      <c r="I279" s="10" t="s">
        <v>135</v>
      </c>
      <c r="J279" s="10">
        <v>13</v>
      </c>
      <c r="K279" s="10">
        <v>12</v>
      </c>
      <c r="L279" s="13">
        <v>1</v>
      </c>
    </row>
    <row r="280" spans="1:12">
      <c r="A280" s="14" t="str">
        <f t="shared" si="4"/>
        <v>DOM</v>
      </c>
      <c r="B280" s="12">
        <v>45872</v>
      </c>
      <c r="C280" s="11">
        <v>0.73627314814814815</v>
      </c>
      <c r="D280" s="10">
        <f>+VLOOKUP(B280,VENTA_DIARIA!B:C,2,FALSE)</f>
        <v>0</v>
      </c>
      <c r="E280" s="10">
        <f>+VLOOKUP(B280,VENTA_DIARIA!B:D,3,FALSE)</f>
        <v>1</v>
      </c>
      <c r="F280" s="13">
        <f>_xlfn.XLOOKUP(B280, VENTA_DIARIA!B:B, VENTA_DIARIA!L:L)+0</f>
        <v>1</v>
      </c>
      <c r="G280" s="10">
        <f>IFERROR(_xlfn.XLOOKUP(B280, VENTA_DIARIA!B:B, VENTA_DIARIA!N:N)+0,0)</f>
        <v>0</v>
      </c>
      <c r="H280" s="10" t="str">
        <f>_xlfn.XLOOKUP(B280, VENTA_DIARIA!B:B, VENTA_DIARIA!H:H)</f>
        <v>▲▲ TOP</v>
      </c>
      <c r="I280" s="10" t="s">
        <v>134</v>
      </c>
      <c r="J280" s="10">
        <v>34</v>
      </c>
      <c r="K280" s="10">
        <v>33</v>
      </c>
      <c r="L280" s="13">
        <v>1</v>
      </c>
    </row>
    <row r="281" spans="1:12">
      <c r="A281" s="14" t="str">
        <f t="shared" si="4"/>
        <v>DOM</v>
      </c>
      <c r="B281" s="12">
        <v>45872</v>
      </c>
      <c r="C281" s="11">
        <v>0.73152777777777778</v>
      </c>
      <c r="D281" s="10">
        <f>+VLOOKUP(B281,VENTA_DIARIA!B:C,2,FALSE)</f>
        <v>0</v>
      </c>
      <c r="E281" s="10">
        <f>+VLOOKUP(B281,VENTA_DIARIA!B:D,3,FALSE)</f>
        <v>1</v>
      </c>
      <c r="F281" s="13">
        <f>_xlfn.XLOOKUP(B281, VENTA_DIARIA!B:B, VENTA_DIARIA!L:L)+0</f>
        <v>1</v>
      </c>
      <c r="G281" s="10">
        <f>IFERROR(_xlfn.XLOOKUP(B281, VENTA_DIARIA!B:B, VENTA_DIARIA!N:N)+0,0)</f>
        <v>0</v>
      </c>
      <c r="H281" s="10" t="str">
        <f>_xlfn.XLOOKUP(B281, VENTA_DIARIA!B:B, VENTA_DIARIA!H:H)</f>
        <v>▲▲ TOP</v>
      </c>
      <c r="I281" s="10" t="s">
        <v>98</v>
      </c>
      <c r="J281" s="10">
        <v>9</v>
      </c>
      <c r="K281" s="10">
        <v>8</v>
      </c>
      <c r="L281" s="13">
        <v>1</v>
      </c>
    </row>
    <row r="282" spans="1:12">
      <c r="A282" s="14" t="str">
        <f t="shared" si="4"/>
        <v>DOM</v>
      </c>
      <c r="B282" s="12">
        <v>45872</v>
      </c>
      <c r="C282" s="11">
        <v>0.72968750000000004</v>
      </c>
      <c r="D282" s="10">
        <f>+VLOOKUP(B282,VENTA_DIARIA!B:C,2,FALSE)</f>
        <v>0</v>
      </c>
      <c r="E282" s="10">
        <f>+VLOOKUP(B282,VENTA_DIARIA!B:D,3,FALSE)</f>
        <v>1</v>
      </c>
      <c r="F282" s="13">
        <f>_xlfn.XLOOKUP(B282, VENTA_DIARIA!B:B, VENTA_DIARIA!L:L)+0</f>
        <v>1</v>
      </c>
      <c r="G282" s="10">
        <f>IFERROR(_xlfn.XLOOKUP(B282, VENTA_DIARIA!B:B, VENTA_DIARIA!N:N)+0,0)</f>
        <v>0</v>
      </c>
      <c r="H282" s="10" t="str">
        <f>_xlfn.XLOOKUP(B282, VENTA_DIARIA!B:B, VENTA_DIARIA!H:H)</f>
        <v>▲▲ TOP</v>
      </c>
      <c r="I282" s="10" t="s">
        <v>146</v>
      </c>
      <c r="J282" s="10">
        <v>6</v>
      </c>
      <c r="K282" s="10">
        <v>5</v>
      </c>
      <c r="L282" s="13">
        <v>1</v>
      </c>
    </row>
    <row r="283" spans="1:12">
      <c r="A283" s="14" t="str">
        <f t="shared" si="4"/>
        <v>DOM</v>
      </c>
      <c r="B283" s="12">
        <v>45872</v>
      </c>
      <c r="C283" s="11">
        <v>0.72818287037037033</v>
      </c>
      <c r="D283" s="10">
        <f>+VLOOKUP(B283,VENTA_DIARIA!B:C,2,FALSE)</f>
        <v>0</v>
      </c>
      <c r="E283" s="10">
        <f>+VLOOKUP(B283,VENTA_DIARIA!B:D,3,FALSE)</f>
        <v>1</v>
      </c>
      <c r="F283" s="13">
        <f>_xlfn.XLOOKUP(B283, VENTA_DIARIA!B:B, VENTA_DIARIA!L:L)+0</f>
        <v>1</v>
      </c>
      <c r="G283" s="10">
        <f>IFERROR(_xlfn.XLOOKUP(B283, VENTA_DIARIA!B:B, VENTA_DIARIA!N:N)+0,0)</f>
        <v>0</v>
      </c>
      <c r="H283" s="10" t="str">
        <f>_xlfn.XLOOKUP(B283, VENTA_DIARIA!B:B, VENTA_DIARIA!H:H)</f>
        <v>▲▲ TOP</v>
      </c>
      <c r="I283" s="10" t="s">
        <v>158</v>
      </c>
      <c r="J283" s="10">
        <v>6</v>
      </c>
      <c r="K283" s="10">
        <v>5</v>
      </c>
      <c r="L283" s="13">
        <v>1</v>
      </c>
    </row>
    <row r="284" spans="1:12">
      <c r="A284" s="14" t="str">
        <f t="shared" si="4"/>
        <v>DOM</v>
      </c>
      <c r="B284" s="12">
        <v>45872</v>
      </c>
      <c r="C284" s="11">
        <v>0.72818287037037033</v>
      </c>
      <c r="D284" s="10">
        <f>+VLOOKUP(B284,VENTA_DIARIA!B:C,2,FALSE)</f>
        <v>0</v>
      </c>
      <c r="E284" s="10">
        <f>+VLOOKUP(B284,VENTA_DIARIA!B:D,3,FALSE)</f>
        <v>1</v>
      </c>
      <c r="F284" s="13">
        <f>_xlfn.XLOOKUP(B284, VENTA_DIARIA!B:B, VENTA_DIARIA!L:L)+0</f>
        <v>1</v>
      </c>
      <c r="G284" s="10">
        <f>IFERROR(_xlfn.XLOOKUP(B284, VENTA_DIARIA!B:B, VENTA_DIARIA!N:N)+0,0)</f>
        <v>0</v>
      </c>
      <c r="H284" s="10" t="str">
        <f>_xlfn.XLOOKUP(B284, VENTA_DIARIA!B:B, VENTA_DIARIA!H:H)</f>
        <v>▲▲ TOP</v>
      </c>
      <c r="I284" s="10" t="s">
        <v>142</v>
      </c>
      <c r="J284" s="10">
        <v>31</v>
      </c>
      <c r="K284" s="10">
        <v>30</v>
      </c>
      <c r="L284" s="13">
        <v>1</v>
      </c>
    </row>
    <row r="285" spans="1:12">
      <c r="A285" s="14" t="str">
        <f t="shared" si="4"/>
        <v>DOM</v>
      </c>
      <c r="B285" s="12">
        <v>45872</v>
      </c>
      <c r="C285" s="11">
        <v>0.72677083333333337</v>
      </c>
      <c r="D285" s="10">
        <f>+VLOOKUP(B285,VENTA_DIARIA!B:C,2,FALSE)</f>
        <v>0</v>
      </c>
      <c r="E285" s="10">
        <f>+VLOOKUP(B285,VENTA_DIARIA!B:D,3,FALSE)</f>
        <v>1</v>
      </c>
      <c r="F285" s="13">
        <f>_xlfn.XLOOKUP(B285, VENTA_DIARIA!B:B, VENTA_DIARIA!L:L)+0</f>
        <v>1</v>
      </c>
      <c r="G285" s="10">
        <f>IFERROR(_xlfn.XLOOKUP(B285, VENTA_DIARIA!B:B, VENTA_DIARIA!N:N)+0,0)</f>
        <v>0</v>
      </c>
      <c r="H285" s="10" t="str">
        <f>_xlfn.XLOOKUP(B285, VENTA_DIARIA!B:B, VENTA_DIARIA!H:H)</f>
        <v>▲▲ TOP</v>
      </c>
      <c r="I285" s="10" t="s">
        <v>142</v>
      </c>
      <c r="J285" s="10">
        <v>32</v>
      </c>
      <c r="K285" s="10">
        <v>31</v>
      </c>
      <c r="L285" s="13">
        <v>1</v>
      </c>
    </row>
    <row r="286" spans="1:12">
      <c r="A286" s="14" t="str">
        <f t="shared" si="4"/>
        <v>DOM</v>
      </c>
      <c r="B286" s="12">
        <v>45872</v>
      </c>
      <c r="C286" s="11">
        <v>0.72677083333333337</v>
      </c>
      <c r="D286" s="10">
        <f>+VLOOKUP(B286,VENTA_DIARIA!B:C,2,FALSE)</f>
        <v>0</v>
      </c>
      <c r="E286" s="10">
        <f>+VLOOKUP(B286,VENTA_DIARIA!B:D,3,FALSE)</f>
        <v>1</v>
      </c>
      <c r="F286" s="13">
        <f>_xlfn.XLOOKUP(B286, VENTA_DIARIA!B:B, VENTA_DIARIA!L:L)+0</f>
        <v>1</v>
      </c>
      <c r="G286" s="10">
        <f>IFERROR(_xlfn.XLOOKUP(B286, VENTA_DIARIA!B:B, VENTA_DIARIA!N:N)+0,0)</f>
        <v>0</v>
      </c>
      <c r="H286" s="10" t="str">
        <f>_xlfn.XLOOKUP(B286, VENTA_DIARIA!B:B, VENTA_DIARIA!H:H)</f>
        <v>▲▲ TOP</v>
      </c>
      <c r="I286" s="10" t="s">
        <v>134</v>
      </c>
      <c r="J286" s="10">
        <v>35</v>
      </c>
      <c r="K286" s="10">
        <v>34</v>
      </c>
      <c r="L286" s="13">
        <v>1</v>
      </c>
    </row>
    <row r="287" spans="1:12">
      <c r="A287" s="14" t="str">
        <f t="shared" si="4"/>
        <v>DOM</v>
      </c>
      <c r="B287" s="12">
        <v>45872</v>
      </c>
      <c r="C287" s="11">
        <v>0.7259606481481482</v>
      </c>
      <c r="D287" s="10">
        <f>+VLOOKUP(B287,VENTA_DIARIA!B:C,2,FALSE)</f>
        <v>0</v>
      </c>
      <c r="E287" s="10">
        <f>+VLOOKUP(B287,VENTA_DIARIA!B:D,3,FALSE)</f>
        <v>1</v>
      </c>
      <c r="F287" s="13">
        <f>_xlfn.XLOOKUP(B287, VENTA_DIARIA!B:B, VENTA_DIARIA!L:L)+0</f>
        <v>1</v>
      </c>
      <c r="G287" s="10">
        <f>IFERROR(_xlfn.XLOOKUP(B287, VENTA_DIARIA!B:B, VENTA_DIARIA!N:N)+0,0)</f>
        <v>0</v>
      </c>
      <c r="H287" s="10" t="str">
        <f>_xlfn.XLOOKUP(B287, VENTA_DIARIA!B:B, VENTA_DIARIA!H:H)</f>
        <v>▲▲ TOP</v>
      </c>
      <c r="I287" s="10" t="s">
        <v>162</v>
      </c>
      <c r="J287" s="10">
        <v>4</v>
      </c>
      <c r="K287" s="10">
        <v>3</v>
      </c>
      <c r="L287" s="13">
        <v>1</v>
      </c>
    </row>
    <row r="288" spans="1:12">
      <c r="A288" s="14" t="str">
        <f t="shared" si="4"/>
        <v>DOM</v>
      </c>
      <c r="B288" s="12">
        <v>45872</v>
      </c>
      <c r="C288" s="11">
        <v>0.7259606481481482</v>
      </c>
      <c r="D288" s="10">
        <f>+VLOOKUP(B288,VENTA_DIARIA!B:C,2,FALSE)</f>
        <v>0</v>
      </c>
      <c r="E288" s="10">
        <f>+VLOOKUP(B288,VENTA_DIARIA!B:D,3,FALSE)</f>
        <v>1</v>
      </c>
      <c r="F288" s="13">
        <f>_xlfn.XLOOKUP(B288, VENTA_DIARIA!B:B, VENTA_DIARIA!L:L)+0</f>
        <v>1</v>
      </c>
      <c r="G288" s="10">
        <f>IFERROR(_xlfn.XLOOKUP(B288, VENTA_DIARIA!B:B, VENTA_DIARIA!N:N)+0,0)</f>
        <v>0</v>
      </c>
      <c r="H288" s="10" t="str">
        <f>_xlfn.XLOOKUP(B288, VENTA_DIARIA!B:B, VENTA_DIARIA!H:H)</f>
        <v>▲▲ TOP</v>
      </c>
      <c r="I288" s="10" t="s">
        <v>159</v>
      </c>
      <c r="J288" s="10">
        <v>5</v>
      </c>
      <c r="K288" s="10">
        <v>4</v>
      </c>
      <c r="L288" s="13">
        <v>1</v>
      </c>
    </row>
    <row r="289" spans="1:12">
      <c r="A289" s="14" t="str">
        <f t="shared" si="4"/>
        <v>DOM</v>
      </c>
      <c r="B289" s="12">
        <v>45872</v>
      </c>
      <c r="C289" s="11">
        <v>0.72487268518518522</v>
      </c>
      <c r="D289" s="10">
        <f>+VLOOKUP(B289,VENTA_DIARIA!B:C,2,FALSE)</f>
        <v>0</v>
      </c>
      <c r="E289" s="10">
        <f>+VLOOKUP(B289,VENTA_DIARIA!B:D,3,FALSE)</f>
        <v>1</v>
      </c>
      <c r="F289" s="13">
        <f>_xlfn.XLOOKUP(B289, VENTA_DIARIA!B:B, VENTA_DIARIA!L:L)+0</f>
        <v>1</v>
      </c>
      <c r="G289" s="10">
        <f>IFERROR(_xlfn.XLOOKUP(B289, VENTA_DIARIA!B:B, VENTA_DIARIA!N:N)+0,0)</f>
        <v>0</v>
      </c>
      <c r="H289" s="10" t="str">
        <f>_xlfn.XLOOKUP(B289, VENTA_DIARIA!B:B, VENTA_DIARIA!H:H)</f>
        <v>▲▲ TOP</v>
      </c>
      <c r="I289" s="10" t="s">
        <v>134</v>
      </c>
      <c r="J289" s="10">
        <v>36</v>
      </c>
      <c r="K289" s="10">
        <v>35</v>
      </c>
      <c r="L289" s="13">
        <v>1</v>
      </c>
    </row>
    <row r="290" spans="1:12">
      <c r="A290" s="14" t="str">
        <f t="shared" si="4"/>
        <v>DOM</v>
      </c>
      <c r="B290" s="12">
        <v>45872</v>
      </c>
      <c r="C290" s="11">
        <v>0.72487268518518522</v>
      </c>
      <c r="D290" s="10">
        <f>+VLOOKUP(B290,VENTA_DIARIA!B:C,2,FALSE)</f>
        <v>0</v>
      </c>
      <c r="E290" s="10">
        <f>+VLOOKUP(B290,VENTA_DIARIA!B:D,3,FALSE)</f>
        <v>1</v>
      </c>
      <c r="F290" s="13">
        <f>_xlfn.XLOOKUP(B290, VENTA_DIARIA!B:B, VENTA_DIARIA!L:L)+0</f>
        <v>1</v>
      </c>
      <c r="G290" s="10">
        <f>IFERROR(_xlfn.XLOOKUP(B290, VENTA_DIARIA!B:B, VENTA_DIARIA!N:N)+0,0)</f>
        <v>0</v>
      </c>
      <c r="H290" s="10" t="str">
        <f>_xlfn.XLOOKUP(B290, VENTA_DIARIA!B:B, VENTA_DIARIA!H:H)</f>
        <v>▲▲ TOP</v>
      </c>
      <c r="I290" s="10" t="s">
        <v>168</v>
      </c>
      <c r="J290" s="10">
        <v>4</v>
      </c>
      <c r="K290" s="10">
        <v>2</v>
      </c>
      <c r="L290" s="13">
        <v>2</v>
      </c>
    </row>
    <row r="291" spans="1:12">
      <c r="A291" s="14" t="str">
        <f t="shared" si="4"/>
        <v>DOM</v>
      </c>
      <c r="B291" s="12">
        <v>45872</v>
      </c>
      <c r="C291" s="11">
        <v>0.72329861111111116</v>
      </c>
      <c r="D291" s="10">
        <f>+VLOOKUP(B291,VENTA_DIARIA!B:C,2,FALSE)</f>
        <v>0</v>
      </c>
      <c r="E291" s="10">
        <f>+VLOOKUP(B291,VENTA_DIARIA!B:D,3,FALSE)</f>
        <v>1</v>
      </c>
      <c r="F291" s="13">
        <f>_xlfn.XLOOKUP(B291, VENTA_DIARIA!B:B, VENTA_DIARIA!L:L)+0</f>
        <v>1</v>
      </c>
      <c r="G291" s="10">
        <f>IFERROR(_xlfn.XLOOKUP(B291, VENTA_DIARIA!B:B, VENTA_DIARIA!N:N)+0,0)</f>
        <v>0</v>
      </c>
      <c r="H291" s="10" t="str">
        <f>_xlfn.XLOOKUP(B291, VENTA_DIARIA!B:B, VENTA_DIARIA!H:H)</f>
        <v>▲▲ TOP</v>
      </c>
      <c r="I291" s="10" t="s">
        <v>134</v>
      </c>
      <c r="J291" s="10">
        <v>38</v>
      </c>
      <c r="K291" s="10">
        <v>36</v>
      </c>
      <c r="L291" s="13">
        <v>2</v>
      </c>
    </row>
    <row r="292" spans="1:12">
      <c r="A292" s="14" t="str">
        <f t="shared" si="4"/>
        <v>DOM</v>
      </c>
      <c r="B292" s="12">
        <v>45872</v>
      </c>
      <c r="C292" s="11">
        <v>0.71167824074074071</v>
      </c>
      <c r="D292" s="10">
        <f>+VLOOKUP(B292,VENTA_DIARIA!B:C,2,FALSE)</f>
        <v>0</v>
      </c>
      <c r="E292" s="10">
        <f>+VLOOKUP(B292,VENTA_DIARIA!B:D,3,FALSE)</f>
        <v>1</v>
      </c>
      <c r="F292" s="13">
        <f>_xlfn.XLOOKUP(B292, VENTA_DIARIA!B:B, VENTA_DIARIA!L:L)+0</f>
        <v>1</v>
      </c>
      <c r="G292" s="10">
        <f>IFERROR(_xlfn.XLOOKUP(B292, VENTA_DIARIA!B:B, VENTA_DIARIA!N:N)+0,0)</f>
        <v>0</v>
      </c>
      <c r="H292" s="10" t="str">
        <f>_xlfn.XLOOKUP(B292, VENTA_DIARIA!B:B, VENTA_DIARIA!H:H)</f>
        <v>▲▲ TOP</v>
      </c>
      <c r="I292" s="10" t="s">
        <v>165</v>
      </c>
      <c r="J292" s="10">
        <v>5</v>
      </c>
      <c r="K292" s="10">
        <v>4</v>
      </c>
      <c r="L292" s="13">
        <v>1</v>
      </c>
    </row>
    <row r="293" spans="1:12">
      <c r="A293" s="14" t="str">
        <f t="shared" si="4"/>
        <v>DOM</v>
      </c>
      <c r="B293" s="12">
        <v>45872</v>
      </c>
      <c r="C293" s="11">
        <v>0.71001157407407411</v>
      </c>
      <c r="D293" s="10">
        <f>+VLOOKUP(B293,VENTA_DIARIA!B:C,2,FALSE)</f>
        <v>0</v>
      </c>
      <c r="E293" s="10">
        <f>+VLOOKUP(B293,VENTA_DIARIA!B:D,3,FALSE)</f>
        <v>1</v>
      </c>
      <c r="F293" s="13">
        <f>_xlfn.XLOOKUP(B293, VENTA_DIARIA!B:B, VENTA_DIARIA!L:L)+0</f>
        <v>1</v>
      </c>
      <c r="G293" s="10">
        <f>IFERROR(_xlfn.XLOOKUP(B293, VENTA_DIARIA!B:B, VENTA_DIARIA!N:N)+0,0)</f>
        <v>0</v>
      </c>
      <c r="H293" s="10" t="str">
        <f>_xlfn.XLOOKUP(B293, VENTA_DIARIA!B:B, VENTA_DIARIA!H:H)</f>
        <v>▲▲ TOP</v>
      </c>
      <c r="I293" s="10" t="s">
        <v>101</v>
      </c>
      <c r="J293" s="10">
        <v>4</v>
      </c>
      <c r="K293" s="10">
        <v>3</v>
      </c>
      <c r="L293" s="13">
        <v>1</v>
      </c>
    </row>
    <row r="294" spans="1:12">
      <c r="A294" s="14" t="str">
        <f t="shared" si="4"/>
        <v>DOM</v>
      </c>
      <c r="B294" s="12">
        <v>45872</v>
      </c>
      <c r="C294" s="11">
        <v>0.71001157407407411</v>
      </c>
      <c r="D294" s="10">
        <f>+VLOOKUP(B294,VENTA_DIARIA!B:C,2,FALSE)</f>
        <v>0</v>
      </c>
      <c r="E294" s="10">
        <f>+VLOOKUP(B294,VENTA_DIARIA!B:D,3,FALSE)</f>
        <v>1</v>
      </c>
      <c r="F294" s="13">
        <f>_xlfn.XLOOKUP(B294, VENTA_DIARIA!B:B, VENTA_DIARIA!L:L)+0</f>
        <v>1</v>
      </c>
      <c r="G294" s="10">
        <f>IFERROR(_xlfn.XLOOKUP(B294, VENTA_DIARIA!B:B, VENTA_DIARIA!N:N)+0,0)</f>
        <v>0</v>
      </c>
      <c r="H294" s="10" t="str">
        <f>_xlfn.XLOOKUP(B294, VENTA_DIARIA!B:B, VENTA_DIARIA!H:H)</f>
        <v>▲▲ TOP</v>
      </c>
      <c r="I294" s="10" t="s">
        <v>173</v>
      </c>
      <c r="J294" s="10">
        <v>6</v>
      </c>
      <c r="K294" s="10">
        <v>5</v>
      </c>
      <c r="L294" s="13">
        <v>1</v>
      </c>
    </row>
    <row r="295" spans="1:12">
      <c r="A295" s="14" t="str">
        <f t="shared" si="4"/>
        <v>DOM</v>
      </c>
      <c r="B295" s="12">
        <v>45872</v>
      </c>
      <c r="C295" s="11">
        <v>0.71001157407407411</v>
      </c>
      <c r="D295" s="10">
        <f>+VLOOKUP(B295,VENTA_DIARIA!B:C,2,FALSE)</f>
        <v>0</v>
      </c>
      <c r="E295" s="10">
        <f>+VLOOKUP(B295,VENTA_DIARIA!B:D,3,FALSE)</f>
        <v>1</v>
      </c>
      <c r="F295" s="13">
        <f>_xlfn.XLOOKUP(B295, VENTA_DIARIA!B:B, VENTA_DIARIA!L:L)+0</f>
        <v>1</v>
      </c>
      <c r="G295" s="10">
        <f>IFERROR(_xlfn.XLOOKUP(B295, VENTA_DIARIA!B:B, VENTA_DIARIA!N:N)+0,0)</f>
        <v>0</v>
      </c>
      <c r="H295" s="10" t="str">
        <f>_xlfn.XLOOKUP(B295, VENTA_DIARIA!B:B, VENTA_DIARIA!H:H)</f>
        <v>▲▲ TOP</v>
      </c>
      <c r="I295" s="10" t="s">
        <v>141</v>
      </c>
      <c r="J295" s="10">
        <v>2</v>
      </c>
      <c r="K295" s="10">
        <v>1</v>
      </c>
      <c r="L295" s="13">
        <v>1</v>
      </c>
    </row>
    <row r="296" spans="1:12">
      <c r="A296" s="14" t="str">
        <f t="shared" si="4"/>
        <v>DOM</v>
      </c>
      <c r="B296" s="12">
        <v>45872</v>
      </c>
      <c r="C296" s="11">
        <v>0.70150462962962967</v>
      </c>
      <c r="D296" s="10">
        <f>+VLOOKUP(B296,VENTA_DIARIA!B:C,2,FALSE)</f>
        <v>0</v>
      </c>
      <c r="E296" s="10">
        <f>+VLOOKUP(B296,VENTA_DIARIA!B:D,3,FALSE)</f>
        <v>1</v>
      </c>
      <c r="F296" s="13">
        <f>_xlfn.XLOOKUP(B296, VENTA_DIARIA!B:B, VENTA_DIARIA!L:L)+0</f>
        <v>1</v>
      </c>
      <c r="G296" s="10">
        <f>IFERROR(_xlfn.XLOOKUP(B296, VENTA_DIARIA!B:B, VENTA_DIARIA!N:N)+0,0)</f>
        <v>0</v>
      </c>
      <c r="H296" s="10" t="str">
        <f>_xlfn.XLOOKUP(B296, VENTA_DIARIA!B:B, VENTA_DIARIA!H:H)</f>
        <v>▲▲ TOP</v>
      </c>
      <c r="I296" s="10" t="s">
        <v>102</v>
      </c>
      <c r="J296" s="10">
        <v>10</v>
      </c>
      <c r="K296" s="10">
        <v>9</v>
      </c>
      <c r="L296" s="13">
        <v>1</v>
      </c>
    </row>
    <row r="297" spans="1:12">
      <c r="A297" s="14" t="str">
        <f t="shared" si="4"/>
        <v>DOM</v>
      </c>
      <c r="B297" s="12">
        <v>45872</v>
      </c>
      <c r="C297" s="11">
        <v>0.70150462962962967</v>
      </c>
      <c r="D297" s="10">
        <f>+VLOOKUP(B297,VENTA_DIARIA!B:C,2,FALSE)</f>
        <v>0</v>
      </c>
      <c r="E297" s="10">
        <f>+VLOOKUP(B297,VENTA_DIARIA!B:D,3,FALSE)</f>
        <v>1</v>
      </c>
      <c r="F297" s="13">
        <f>_xlfn.XLOOKUP(B297, VENTA_DIARIA!B:B, VENTA_DIARIA!L:L)+0</f>
        <v>1</v>
      </c>
      <c r="G297" s="10">
        <f>IFERROR(_xlfn.XLOOKUP(B297, VENTA_DIARIA!B:B, VENTA_DIARIA!N:N)+0,0)</f>
        <v>0</v>
      </c>
      <c r="H297" s="10" t="str">
        <f>_xlfn.XLOOKUP(B297, VENTA_DIARIA!B:B, VENTA_DIARIA!H:H)</f>
        <v>▲▲ TOP</v>
      </c>
      <c r="I297" s="10" t="s">
        <v>101</v>
      </c>
      <c r="J297" s="10">
        <v>5</v>
      </c>
      <c r="K297" s="10">
        <v>4</v>
      </c>
      <c r="L297" s="13">
        <v>1</v>
      </c>
    </row>
    <row r="298" spans="1:12">
      <c r="A298" s="14" t="str">
        <f t="shared" si="4"/>
        <v>DOM</v>
      </c>
      <c r="B298" s="12">
        <v>45872</v>
      </c>
      <c r="C298" s="11">
        <v>0.69650462962962967</v>
      </c>
      <c r="D298" s="10">
        <f>+VLOOKUP(B298,VENTA_DIARIA!B:C,2,FALSE)</f>
        <v>0</v>
      </c>
      <c r="E298" s="10">
        <f>+VLOOKUP(B298,VENTA_DIARIA!B:D,3,FALSE)</f>
        <v>1</v>
      </c>
      <c r="F298" s="13">
        <f>_xlfn.XLOOKUP(B298, VENTA_DIARIA!B:B, VENTA_DIARIA!L:L)+0</f>
        <v>1</v>
      </c>
      <c r="G298" s="10">
        <f>IFERROR(_xlfn.XLOOKUP(B298, VENTA_DIARIA!B:B, VENTA_DIARIA!N:N)+0,0)</f>
        <v>0</v>
      </c>
      <c r="H298" s="10" t="str">
        <f>_xlfn.XLOOKUP(B298, VENTA_DIARIA!B:B, VENTA_DIARIA!H:H)</f>
        <v>▲▲ TOP</v>
      </c>
      <c r="I298" s="10" t="s">
        <v>141</v>
      </c>
      <c r="J298" s="10">
        <v>3</v>
      </c>
      <c r="K298" s="10">
        <v>2</v>
      </c>
      <c r="L298" s="13">
        <v>1</v>
      </c>
    </row>
    <row r="299" spans="1:12">
      <c r="A299" s="14" t="str">
        <f t="shared" si="4"/>
        <v>DOM</v>
      </c>
      <c r="B299" s="12">
        <v>45872</v>
      </c>
      <c r="C299" s="11">
        <v>0.69650462962962967</v>
      </c>
      <c r="D299" s="10">
        <f>+VLOOKUP(B299,VENTA_DIARIA!B:C,2,FALSE)</f>
        <v>0</v>
      </c>
      <c r="E299" s="10">
        <f>+VLOOKUP(B299,VENTA_DIARIA!B:D,3,FALSE)</f>
        <v>1</v>
      </c>
      <c r="F299" s="13">
        <f>_xlfn.XLOOKUP(B299, VENTA_DIARIA!B:B, VENTA_DIARIA!L:L)+0</f>
        <v>1</v>
      </c>
      <c r="G299" s="10">
        <f>IFERROR(_xlfn.XLOOKUP(B299, VENTA_DIARIA!B:B, VENTA_DIARIA!N:N)+0,0)</f>
        <v>0</v>
      </c>
      <c r="H299" s="10" t="str">
        <f>_xlfn.XLOOKUP(B299, VENTA_DIARIA!B:B, VENTA_DIARIA!H:H)</f>
        <v>▲▲ TOP</v>
      </c>
      <c r="I299" s="10" t="s">
        <v>151</v>
      </c>
      <c r="J299" s="10">
        <v>14</v>
      </c>
      <c r="K299" s="10">
        <v>13</v>
      </c>
      <c r="L299" s="13">
        <v>1</v>
      </c>
    </row>
    <row r="300" spans="1:12">
      <c r="A300" s="14" t="str">
        <f t="shared" si="4"/>
        <v>DOM</v>
      </c>
      <c r="B300" s="12">
        <v>45872</v>
      </c>
      <c r="C300" s="11">
        <v>0.69570601851851854</v>
      </c>
      <c r="D300" s="10">
        <f>+VLOOKUP(B300,VENTA_DIARIA!B:C,2,FALSE)</f>
        <v>0</v>
      </c>
      <c r="E300" s="10">
        <f>+VLOOKUP(B300,VENTA_DIARIA!B:D,3,FALSE)</f>
        <v>1</v>
      </c>
      <c r="F300" s="13">
        <f>_xlfn.XLOOKUP(B300, VENTA_DIARIA!B:B, VENTA_DIARIA!L:L)+0</f>
        <v>1</v>
      </c>
      <c r="G300" s="10">
        <f>IFERROR(_xlfn.XLOOKUP(B300, VENTA_DIARIA!B:B, VENTA_DIARIA!N:N)+0,0)</f>
        <v>0</v>
      </c>
      <c r="H300" s="10" t="str">
        <f>_xlfn.XLOOKUP(B300, VENTA_DIARIA!B:B, VENTA_DIARIA!H:H)</f>
        <v>▲▲ TOP</v>
      </c>
      <c r="I300" s="10" t="s">
        <v>159</v>
      </c>
      <c r="J300" s="10">
        <v>6</v>
      </c>
      <c r="K300" s="10">
        <v>5</v>
      </c>
      <c r="L300" s="13">
        <v>1</v>
      </c>
    </row>
    <row r="301" spans="1:12">
      <c r="A301" s="14" t="str">
        <f t="shared" si="4"/>
        <v>DOM</v>
      </c>
      <c r="B301" s="12">
        <v>45872</v>
      </c>
      <c r="C301" s="11">
        <v>0.69570601851851854</v>
      </c>
      <c r="D301" s="10">
        <f>+VLOOKUP(B301,VENTA_DIARIA!B:C,2,FALSE)</f>
        <v>0</v>
      </c>
      <c r="E301" s="10">
        <f>+VLOOKUP(B301,VENTA_DIARIA!B:D,3,FALSE)</f>
        <v>1</v>
      </c>
      <c r="F301" s="13">
        <f>_xlfn.XLOOKUP(B301, VENTA_DIARIA!B:B, VENTA_DIARIA!L:L)+0</f>
        <v>1</v>
      </c>
      <c r="G301" s="10">
        <f>IFERROR(_xlfn.XLOOKUP(B301, VENTA_DIARIA!B:B, VENTA_DIARIA!N:N)+0,0)</f>
        <v>0</v>
      </c>
      <c r="H301" s="10" t="str">
        <f>_xlfn.XLOOKUP(B301, VENTA_DIARIA!B:B, VENTA_DIARIA!H:H)</f>
        <v>▲▲ TOP</v>
      </c>
      <c r="I301" s="10" t="s">
        <v>102</v>
      </c>
      <c r="J301" s="10">
        <v>11</v>
      </c>
      <c r="K301" s="10">
        <v>10</v>
      </c>
      <c r="L301" s="13">
        <v>1</v>
      </c>
    </row>
    <row r="302" spans="1:12">
      <c r="A302" s="14" t="str">
        <f t="shared" si="4"/>
        <v>DOM</v>
      </c>
      <c r="B302" s="12">
        <v>45872</v>
      </c>
      <c r="C302" s="11">
        <v>0.69135416666666671</v>
      </c>
      <c r="D302" s="10">
        <f>+VLOOKUP(B302,VENTA_DIARIA!B:C,2,FALSE)</f>
        <v>0</v>
      </c>
      <c r="E302" s="10">
        <f>+VLOOKUP(B302,VENTA_DIARIA!B:D,3,FALSE)</f>
        <v>1</v>
      </c>
      <c r="F302" s="13">
        <f>_xlfn.XLOOKUP(B302, VENTA_DIARIA!B:B, VENTA_DIARIA!L:L)+0</f>
        <v>1</v>
      </c>
      <c r="G302" s="10">
        <f>IFERROR(_xlfn.XLOOKUP(B302, VENTA_DIARIA!B:B, VENTA_DIARIA!N:N)+0,0)</f>
        <v>0</v>
      </c>
      <c r="H302" s="10" t="str">
        <f>_xlfn.XLOOKUP(B302, VENTA_DIARIA!B:B, VENTA_DIARIA!H:H)</f>
        <v>▲▲ TOP</v>
      </c>
      <c r="I302" s="10" t="s">
        <v>168</v>
      </c>
      <c r="J302" s="10">
        <v>5</v>
      </c>
      <c r="K302" s="10">
        <v>4</v>
      </c>
      <c r="L302" s="13">
        <v>1</v>
      </c>
    </row>
    <row r="303" spans="1:12">
      <c r="A303" s="14" t="str">
        <f t="shared" si="4"/>
        <v>DOM</v>
      </c>
      <c r="B303" s="12">
        <v>45872</v>
      </c>
      <c r="C303" s="11">
        <v>0.69135416666666671</v>
      </c>
      <c r="D303" s="10">
        <f>+VLOOKUP(B303,VENTA_DIARIA!B:C,2,FALSE)</f>
        <v>0</v>
      </c>
      <c r="E303" s="10">
        <f>+VLOOKUP(B303,VENTA_DIARIA!B:D,3,FALSE)</f>
        <v>1</v>
      </c>
      <c r="F303" s="13">
        <f>_xlfn.XLOOKUP(B303, VENTA_DIARIA!B:B, VENTA_DIARIA!L:L)+0</f>
        <v>1</v>
      </c>
      <c r="G303" s="10">
        <f>IFERROR(_xlfn.XLOOKUP(B303, VENTA_DIARIA!B:B, VENTA_DIARIA!N:N)+0,0)</f>
        <v>0</v>
      </c>
      <c r="H303" s="10" t="str">
        <f>_xlfn.XLOOKUP(B303, VENTA_DIARIA!B:B, VENTA_DIARIA!H:H)</f>
        <v>▲▲ TOP</v>
      </c>
      <c r="I303" s="10" t="s">
        <v>152</v>
      </c>
      <c r="J303" s="10">
        <v>5</v>
      </c>
      <c r="K303" s="10">
        <v>4</v>
      </c>
      <c r="L303" s="13">
        <v>1</v>
      </c>
    </row>
    <row r="304" spans="1:12">
      <c r="A304" s="14" t="str">
        <f t="shared" si="4"/>
        <v>DOM</v>
      </c>
      <c r="B304" s="12">
        <v>45872</v>
      </c>
      <c r="C304" s="11">
        <v>0.68841435185185185</v>
      </c>
      <c r="D304" s="10">
        <f>+VLOOKUP(B304,VENTA_DIARIA!B:C,2,FALSE)</f>
        <v>0</v>
      </c>
      <c r="E304" s="10">
        <f>+VLOOKUP(B304,VENTA_DIARIA!B:D,3,FALSE)</f>
        <v>1</v>
      </c>
      <c r="F304" s="13">
        <f>_xlfn.XLOOKUP(B304, VENTA_DIARIA!B:B, VENTA_DIARIA!L:L)+0</f>
        <v>1</v>
      </c>
      <c r="G304" s="10">
        <f>IFERROR(_xlfn.XLOOKUP(B304, VENTA_DIARIA!B:B, VENTA_DIARIA!N:N)+0,0)</f>
        <v>0</v>
      </c>
      <c r="H304" s="10" t="str">
        <f>_xlfn.XLOOKUP(B304, VENTA_DIARIA!B:B, VENTA_DIARIA!H:H)</f>
        <v>▲▲ TOP</v>
      </c>
      <c r="I304" s="10" t="s">
        <v>173</v>
      </c>
      <c r="J304" s="10">
        <v>7</v>
      </c>
      <c r="K304" s="10">
        <v>6</v>
      </c>
      <c r="L304" s="13">
        <v>1</v>
      </c>
    </row>
    <row r="305" spans="1:12">
      <c r="A305" s="14" t="str">
        <f t="shared" si="4"/>
        <v>DOM</v>
      </c>
      <c r="B305" s="12">
        <v>45872</v>
      </c>
      <c r="C305" s="11">
        <v>0.68841435185185185</v>
      </c>
      <c r="D305" s="10">
        <f>+VLOOKUP(B305,VENTA_DIARIA!B:C,2,FALSE)</f>
        <v>0</v>
      </c>
      <c r="E305" s="10">
        <f>+VLOOKUP(B305,VENTA_DIARIA!B:D,3,FALSE)</f>
        <v>1</v>
      </c>
      <c r="F305" s="13">
        <f>_xlfn.XLOOKUP(B305, VENTA_DIARIA!B:B, VENTA_DIARIA!L:L)+0</f>
        <v>1</v>
      </c>
      <c r="G305" s="10">
        <f>IFERROR(_xlfn.XLOOKUP(B305, VENTA_DIARIA!B:B, VENTA_DIARIA!N:N)+0,0)</f>
        <v>0</v>
      </c>
      <c r="H305" s="10" t="str">
        <f>_xlfn.XLOOKUP(B305, VENTA_DIARIA!B:B, VENTA_DIARIA!H:H)</f>
        <v>▲▲ TOP</v>
      </c>
      <c r="I305" s="10" t="s">
        <v>99</v>
      </c>
      <c r="J305" s="10">
        <v>5</v>
      </c>
      <c r="K305" s="10">
        <v>4</v>
      </c>
      <c r="L305" s="13">
        <v>1</v>
      </c>
    </row>
    <row r="306" spans="1:12">
      <c r="A306" s="14" t="str">
        <f t="shared" si="4"/>
        <v>DOM</v>
      </c>
      <c r="B306" s="12">
        <v>45872</v>
      </c>
      <c r="C306" s="11">
        <v>0.68263888888888891</v>
      </c>
      <c r="D306" s="10">
        <f>+VLOOKUP(B306,VENTA_DIARIA!B:C,2,FALSE)</f>
        <v>0</v>
      </c>
      <c r="E306" s="10">
        <f>+VLOOKUP(B306,VENTA_DIARIA!B:D,3,FALSE)</f>
        <v>1</v>
      </c>
      <c r="F306" s="13">
        <f>_xlfn.XLOOKUP(B306, VENTA_DIARIA!B:B, VENTA_DIARIA!L:L)+0</f>
        <v>1</v>
      </c>
      <c r="G306" s="10">
        <f>IFERROR(_xlfn.XLOOKUP(B306, VENTA_DIARIA!B:B, VENTA_DIARIA!N:N)+0,0)</f>
        <v>0</v>
      </c>
      <c r="H306" s="10" t="str">
        <f>_xlfn.XLOOKUP(B306, VENTA_DIARIA!B:B, VENTA_DIARIA!H:H)</f>
        <v>▲▲ TOP</v>
      </c>
      <c r="I306" s="10" t="s">
        <v>97</v>
      </c>
      <c r="J306" s="10">
        <v>2</v>
      </c>
      <c r="K306" s="10">
        <v>1</v>
      </c>
      <c r="L306" s="13">
        <v>1</v>
      </c>
    </row>
    <row r="307" spans="1:12">
      <c r="A307" s="14" t="str">
        <f t="shared" si="4"/>
        <v>DOM</v>
      </c>
      <c r="B307" s="12">
        <v>45872</v>
      </c>
      <c r="C307" s="11">
        <v>0.68263888888888891</v>
      </c>
      <c r="D307" s="10">
        <f>+VLOOKUP(B307,VENTA_DIARIA!B:C,2,FALSE)</f>
        <v>0</v>
      </c>
      <c r="E307" s="10">
        <f>+VLOOKUP(B307,VENTA_DIARIA!B:D,3,FALSE)</f>
        <v>1</v>
      </c>
      <c r="F307" s="13">
        <f>_xlfn.XLOOKUP(B307, VENTA_DIARIA!B:B, VENTA_DIARIA!L:L)+0</f>
        <v>1</v>
      </c>
      <c r="G307" s="10">
        <f>IFERROR(_xlfn.XLOOKUP(B307, VENTA_DIARIA!B:B, VENTA_DIARIA!N:N)+0,0)</f>
        <v>0</v>
      </c>
      <c r="H307" s="10" t="str">
        <f>_xlfn.XLOOKUP(B307, VENTA_DIARIA!B:B, VENTA_DIARIA!H:H)</f>
        <v>▲▲ TOP</v>
      </c>
      <c r="I307" s="10" t="s">
        <v>142</v>
      </c>
      <c r="J307" s="10">
        <v>33</v>
      </c>
      <c r="K307" s="10">
        <v>32</v>
      </c>
      <c r="L307" s="13">
        <v>1</v>
      </c>
    </row>
    <row r="308" spans="1:12">
      <c r="A308" s="14" t="str">
        <f t="shared" si="4"/>
        <v>DOM</v>
      </c>
      <c r="B308" s="12">
        <v>45872</v>
      </c>
      <c r="C308" s="11">
        <v>0.6810532407407407</v>
      </c>
      <c r="D308" s="10">
        <f>+VLOOKUP(B308,VENTA_DIARIA!B:C,2,FALSE)</f>
        <v>0</v>
      </c>
      <c r="E308" s="10">
        <f>+VLOOKUP(B308,VENTA_DIARIA!B:D,3,FALSE)</f>
        <v>1</v>
      </c>
      <c r="F308" s="13">
        <f>_xlfn.XLOOKUP(B308, VENTA_DIARIA!B:B, VENTA_DIARIA!L:L)+0</f>
        <v>1</v>
      </c>
      <c r="G308" s="10">
        <f>IFERROR(_xlfn.XLOOKUP(B308, VENTA_DIARIA!B:B, VENTA_DIARIA!N:N)+0,0)</f>
        <v>0</v>
      </c>
      <c r="H308" s="10" t="str">
        <f>_xlfn.XLOOKUP(B308, VENTA_DIARIA!B:B, VENTA_DIARIA!H:H)</f>
        <v>▲▲ TOP</v>
      </c>
      <c r="I308" s="10" t="s">
        <v>134</v>
      </c>
      <c r="J308" s="10">
        <v>39</v>
      </c>
      <c r="K308" s="10">
        <v>38</v>
      </c>
      <c r="L308" s="13">
        <v>1</v>
      </c>
    </row>
    <row r="309" spans="1:12">
      <c r="A309" s="14" t="str">
        <f t="shared" si="4"/>
        <v>DOM</v>
      </c>
      <c r="B309" s="12">
        <v>45872</v>
      </c>
      <c r="C309" s="11">
        <v>0.68068287037037034</v>
      </c>
      <c r="D309" s="10">
        <f>+VLOOKUP(B309,VENTA_DIARIA!B:C,2,FALSE)</f>
        <v>0</v>
      </c>
      <c r="E309" s="10">
        <f>+VLOOKUP(B309,VENTA_DIARIA!B:D,3,FALSE)</f>
        <v>1</v>
      </c>
      <c r="F309" s="13">
        <f>_xlfn.XLOOKUP(B309, VENTA_DIARIA!B:B, VENTA_DIARIA!L:L)+0</f>
        <v>1</v>
      </c>
      <c r="G309" s="10">
        <f>IFERROR(_xlfn.XLOOKUP(B309, VENTA_DIARIA!B:B, VENTA_DIARIA!N:N)+0,0)</f>
        <v>0</v>
      </c>
      <c r="H309" s="10" t="str">
        <f>_xlfn.XLOOKUP(B309, VENTA_DIARIA!B:B, VENTA_DIARIA!H:H)</f>
        <v>▲▲ TOP</v>
      </c>
      <c r="I309" s="10" t="s">
        <v>152</v>
      </c>
      <c r="J309" s="10">
        <v>6</v>
      </c>
      <c r="K309" s="10">
        <v>5</v>
      </c>
      <c r="L309" s="13">
        <v>1</v>
      </c>
    </row>
    <row r="310" spans="1:12">
      <c r="A310" s="14" t="str">
        <f t="shared" si="4"/>
        <v>DOM</v>
      </c>
      <c r="B310" s="12">
        <v>45872</v>
      </c>
      <c r="C310" s="11">
        <v>0.68068287037037034</v>
      </c>
      <c r="D310" s="10">
        <f>+VLOOKUP(B310,VENTA_DIARIA!B:C,2,FALSE)</f>
        <v>0</v>
      </c>
      <c r="E310" s="10">
        <f>+VLOOKUP(B310,VENTA_DIARIA!B:D,3,FALSE)</f>
        <v>1</v>
      </c>
      <c r="F310" s="13">
        <f>_xlfn.XLOOKUP(B310, VENTA_DIARIA!B:B, VENTA_DIARIA!L:L)+0</f>
        <v>1</v>
      </c>
      <c r="G310" s="10">
        <f>IFERROR(_xlfn.XLOOKUP(B310, VENTA_DIARIA!B:B, VENTA_DIARIA!N:N)+0,0)</f>
        <v>0</v>
      </c>
      <c r="H310" s="10" t="str">
        <f>_xlfn.XLOOKUP(B310, VENTA_DIARIA!B:B, VENTA_DIARIA!H:H)</f>
        <v>▲▲ TOP</v>
      </c>
      <c r="I310" s="10" t="s">
        <v>129</v>
      </c>
      <c r="J310" s="10">
        <v>4</v>
      </c>
      <c r="K310" s="10">
        <v>3</v>
      </c>
      <c r="L310" s="13">
        <v>1</v>
      </c>
    </row>
    <row r="311" spans="1:12">
      <c r="A311" s="14" t="str">
        <f t="shared" si="4"/>
        <v>DOM</v>
      </c>
      <c r="B311" s="12">
        <v>45872</v>
      </c>
      <c r="C311" s="11">
        <v>0.67814814814814817</v>
      </c>
      <c r="D311" s="10">
        <f>+VLOOKUP(B311,VENTA_DIARIA!B:C,2,FALSE)</f>
        <v>0</v>
      </c>
      <c r="E311" s="10">
        <f>+VLOOKUP(B311,VENTA_DIARIA!B:D,3,FALSE)</f>
        <v>1</v>
      </c>
      <c r="F311" s="13">
        <f>_xlfn.XLOOKUP(B311, VENTA_DIARIA!B:B, VENTA_DIARIA!L:L)+0</f>
        <v>1</v>
      </c>
      <c r="G311" s="10">
        <f>IFERROR(_xlfn.XLOOKUP(B311, VENTA_DIARIA!B:B, VENTA_DIARIA!N:N)+0,0)</f>
        <v>0</v>
      </c>
      <c r="H311" s="10" t="str">
        <f>_xlfn.XLOOKUP(B311, VENTA_DIARIA!B:B, VENTA_DIARIA!H:H)</f>
        <v>▲▲ TOP</v>
      </c>
      <c r="I311" s="10" t="s">
        <v>134</v>
      </c>
      <c r="J311" s="10">
        <v>41</v>
      </c>
      <c r="K311" s="10">
        <v>39</v>
      </c>
      <c r="L311" s="13">
        <v>2</v>
      </c>
    </row>
    <row r="312" spans="1:12">
      <c r="A312" s="14" t="str">
        <f t="shared" si="4"/>
        <v>DOM</v>
      </c>
      <c r="B312" s="12">
        <v>45872</v>
      </c>
      <c r="C312" s="11">
        <v>0.66554398148148153</v>
      </c>
      <c r="D312" s="10">
        <f>+VLOOKUP(B312,VENTA_DIARIA!B:C,2,FALSE)</f>
        <v>0</v>
      </c>
      <c r="E312" s="10">
        <f>+VLOOKUP(B312,VENTA_DIARIA!B:D,3,FALSE)</f>
        <v>1</v>
      </c>
      <c r="F312" s="13">
        <f>_xlfn.XLOOKUP(B312, VENTA_DIARIA!B:B, VENTA_DIARIA!L:L)+0</f>
        <v>1</v>
      </c>
      <c r="G312" s="10">
        <f>IFERROR(_xlfn.XLOOKUP(B312, VENTA_DIARIA!B:B, VENTA_DIARIA!N:N)+0,0)</f>
        <v>0</v>
      </c>
      <c r="H312" s="10" t="str">
        <f>_xlfn.XLOOKUP(B312, VENTA_DIARIA!B:B, VENTA_DIARIA!H:H)</f>
        <v>▲▲ TOP</v>
      </c>
      <c r="I312" s="10" t="s">
        <v>158</v>
      </c>
      <c r="J312" s="10">
        <v>4</v>
      </c>
      <c r="K312" s="10">
        <v>2</v>
      </c>
      <c r="L312" s="13">
        <v>2</v>
      </c>
    </row>
    <row r="313" spans="1:12">
      <c r="A313" s="14" t="str">
        <f t="shared" si="4"/>
        <v>DOM</v>
      </c>
      <c r="B313" s="12">
        <v>45872</v>
      </c>
      <c r="C313" s="11">
        <v>0.65561342592592597</v>
      </c>
      <c r="D313" s="10">
        <f>+VLOOKUP(B313,VENTA_DIARIA!B:C,2,FALSE)</f>
        <v>0</v>
      </c>
      <c r="E313" s="10">
        <f>+VLOOKUP(B313,VENTA_DIARIA!B:D,3,FALSE)</f>
        <v>1</v>
      </c>
      <c r="F313" s="13">
        <f>_xlfn.XLOOKUP(B313, VENTA_DIARIA!B:B, VENTA_DIARIA!L:L)+0</f>
        <v>1</v>
      </c>
      <c r="G313" s="10">
        <f>IFERROR(_xlfn.XLOOKUP(B313, VENTA_DIARIA!B:B, VENTA_DIARIA!N:N)+0,0)</f>
        <v>0</v>
      </c>
      <c r="H313" s="10" t="str">
        <f>_xlfn.XLOOKUP(B313, VENTA_DIARIA!B:B, VENTA_DIARIA!H:H)</f>
        <v>▲▲ TOP</v>
      </c>
      <c r="I313" s="10" t="s">
        <v>83</v>
      </c>
      <c r="J313" s="10">
        <v>11</v>
      </c>
      <c r="K313" s="10">
        <v>10</v>
      </c>
      <c r="L313" s="13">
        <v>1</v>
      </c>
    </row>
    <row r="314" spans="1:12">
      <c r="A314" s="14" t="str">
        <f t="shared" si="4"/>
        <v>DOM</v>
      </c>
      <c r="B314" s="12">
        <v>45872</v>
      </c>
      <c r="C314" s="11">
        <v>0.65561342592592597</v>
      </c>
      <c r="D314" s="10">
        <f>+VLOOKUP(B314,VENTA_DIARIA!B:C,2,FALSE)</f>
        <v>0</v>
      </c>
      <c r="E314" s="10">
        <f>+VLOOKUP(B314,VENTA_DIARIA!B:D,3,FALSE)</f>
        <v>1</v>
      </c>
      <c r="F314" s="13">
        <f>_xlfn.XLOOKUP(B314, VENTA_DIARIA!B:B, VENTA_DIARIA!L:L)+0</f>
        <v>1</v>
      </c>
      <c r="G314" s="10">
        <f>IFERROR(_xlfn.XLOOKUP(B314, VENTA_DIARIA!B:B, VENTA_DIARIA!N:N)+0,0)</f>
        <v>0</v>
      </c>
      <c r="H314" s="10" t="str">
        <f>_xlfn.XLOOKUP(B314, VENTA_DIARIA!B:B, VENTA_DIARIA!H:H)</f>
        <v>▲▲ TOP</v>
      </c>
      <c r="I314" s="10" t="s">
        <v>97</v>
      </c>
      <c r="J314" s="10">
        <v>3</v>
      </c>
      <c r="K314" s="10">
        <v>2</v>
      </c>
      <c r="L314" s="13">
        <v>1</v>
      </c>
    </row>
    <row r="315" spans="1:12">
      <c r="A315" s="14" t="str">
        <f t="shared" si="4"/>
        <v>DOM</v>
      </c>
      <c r="B315" s="12">
        <v>45872</v>
      </c>
      <c r="C315" s="11">
        <v>0.63133101851851847</v>
      </c>
      <c r="D315" s="10">
        <f>+VLOOKUP(B315,VENTA_DIARIA!B:C,2,FALSE)</f>
        <v>0</v>
      </c>
      <c r="E315" s="10">
        <f>+VLOOKUP(B315,VENTA_DIARIA!B:D,3,FALSE)</f>
        <v>1</v>
      </c>
      <c r="F315" s="13">
        <f>_xlfn.XLOOKUP(B315, VENTA_DIARIA!B:B, VENTA_DIARIA!L:L)+0</f>
        <v>1</v>
      </c>
      <c r="G315" s="10">
        <f>IFERROR(_xlfn.XLOOKUP(B315, VENTA_DIARIA!B:B, VENTA_DIARIA!N:N)+0,0)</f>
        <v>0</v>
      </c>
      <c r="H315" s="10" t="str">
        <f>_xlfn.XLOOKUP(B315, VENTA_DIARIA!B:B, VENTA_DIARIA!H:H)</f>
        <v>▲▲ TOP</v>
      </c>
      <c r="I315" s="10" t="s">
        <v>155</v>
      </c>
      <c r="J315" s="10">
        <v>1</v>
      </c>
      <c r="K315" s="10">
        <v>0</v>
      </c>
      <c r="L315" s="13">
        <v>1</v>
      </c>
    </row>
    <row r="316" spans="1:12">
      <c r="A316" s="14" t="str">
        <f t="shared" si="4"/>
        <v>DOM</v>
      </c>
      <c r="B316" s="12">
        <v>45872</v>
      </c>
      <c r="C316" s="11">
        <v>0.63133101851851847</v>
      </c>
      <c r="D316" s="10">
        <f>+VLOOKUP(B316,VENTA_DIARIA!B:C,2,FALSE)</f>
        <v>0</v>
      </c>
      <c r="E316" s="10">
        <f>+VLOOKUP(B316,VENTA_DIARIA!B:D,3,FALSE)</f>
        <v>1</v>
      </c>
      <c r="F316" s="13">
        <f>_xlfn.XLOOKUP(B316, VENTA_DIARIA!B:B, VENTA_DIARIA!L:L)+0</f>
        <v>1</v>
      </c>
      <c r="G316" s="10">
        <f>IFERROR(_xlfn.XLOOKUP(B316, VENTA_DIARIA!B:B, VENTA_DIARIA!N:N)+0,0)</f>
        <v>0</v>
      </c>
      <c r="H316" s="10" t="str">
        <f>_xlfn.XLOOKUP(B316, VENTA_DIARIA!B:B, VENTA_DIARIA!H:H)</f>
        <v>▲▲ TOP</v>
      </c>
      <c r="I316" s="10" t="s">
        <v>154</v>
      </c>
      <c r="J316" s="10">
        <v>1</v>
      </c>
      <c r="K316" s="10">
        <v>0</v>
      </c>
      <c r="L316" s="13">
        <v>1</v>
      </c>
    </row>
    <row r="317" spans="1:12">
      <c r="A317" s="14" t="str">
        <f t="shared" si="4"/>
        <v>DOM</v>
      </c>
      <c r="B317" s="12">
        <v>45872</v>
      </c>
      <c r="C317" s="11">
        <v>0.60398148148148145</v>
      </c>
      <c r="D317" s="10">
        <f>+VLOOKUP(B317,VENTA_DIARIA!B:C,2,FALSE)</f>
        <v>0</v>
      </c>
      <c r="E317" s="10">
        <f>+VLOOKUP(B317,VENTA_DIARIA!B:D,3,FALSE)</f>
        <v>1</v>
      </c>
      <c r="F317" s="13">
        <f>_xlfn.XLOOKUP(B317, VENTA_DIARIA!B:B, VENTA_DIARIA!L:L)+0</f>
        <v>1</v>
      </c>
      <c r="G317" s="10">
        <f>IFERROR(_xlfn.XLOOKUP(B317, VENTA_DIARIA!B:B, VENTA_DIARIA!N:N)+0,0)</f>
        <v>0</v>
      </c>
      <c r="H317" s="10" t="str">
        <f>_xlfn.XLOOKUP(B317, VENTA_DIARIA!B:B, VENTA_DIARIA!H:H)</f>
        <v>▲▲ TOP</v>
      </c>
      <c r="I317" s="10" t="s">
        <v>136</v>
      </c>
      <c r="J317" s="10">
        <v>14</v>
      </c>
      <c r="K317" s="10">
        <v>13</v>
      </c>
      <c r="L317" s="13">
        <v>1</v>
      </c>
    </row>
    <row r="318" spans="1:12">
      <c r="A318" s="14" t="str">
        <f t="shared" si="4"/>
        <v>DOM</v>
      </c>
      <c r="B318" s="12">
        <v>45872</v>
      </c>
      <c r="C318" s="11">
        <v>0.60398148148148145</v>
      </c>
      <c r="D318" s="10">
        <f>+VLOOKUP(B318,VENTA_DIARIA!B:C,2,FALSE)</f>
        <v>0</v>
      </c>
      <c r="E318" s="10">
        <f>+VLOOKUP(B318,VENTA_DIARIA!B:D,3,FALSE)</f>
        <v>1</v>
      </c>
      <c r="F318" s="13">
        <f>_xlfn.XLOOKUP(B318, VENTA_DIARIA!B:B, VENTA_DIARIA!L:L)+0</f>
        <v>1</v>
      </c>
      <c r="G318" s="10">
        <f>IFERROR(_xlfn.XLOOKUP(B318, VENTA_DIARIA!B:B, VENTA_DIARIA!N:N)+0,0)</f>
        <v>0</v>
      </c>
      <c r="H318" s="10" t="str">
        <f>_xlfn.XLOOKUP(B318, VENTA_DIARIA!B:B, VENTA_DIARIA!H:H)</f>
        <v>▲▲ TOP</v>
      </c>
      <c r="I318" s="10" t="s">
        <v>135</v>
      </c>
      <c r="J318" s="10">
        <v>13</v>
      </c>
      <c r="K318" s="10">
        <v>12</v>
      </c>
      <c r="L318" s="13">
        <v>1</v>
      </c>
    </row>
    <row r="319" spans="1:12">
      <c r="A319" s="14" t="str">
        <f t="shared" si="4"/>
        <v>DOM</v>
      </c>
      <c r="B319" s="12">
        <v>45872</v>
      </c>
      <c r="C319" s="11">
        <v>0.60398148148148145</v>
      </c>
      <c r="D319" s="10">
        <f>+VLOOKUP(B319,VENTA_DIARIA!B:C,2,FALSE)</f>
        <v>0</v>
      </c>
      <c r="E319" s="10">
        <f>+VLOOKUP(B319,VENTA_DIARIA!B:D,3,FALSE)</f>
        <v>1</v>
      </c>
      <c r="F319" s="13">
        <f>_xlfn.XLOOKUP(B319, VENTA_DIARIA!B:B, VENTA_DIARIA!L:L)+0</f>
        <v>1</v>
      </c>
      <c r="G319" s="10">
        <f>IFERROR(_xlfn.XLOOKUP(B319, VENTA_DIARIA!B:B, VENTA_DIARIA!N:N)+0,0)</f>
        <v>0</v>
      </c>
      <c r="H319" s="10" t="str">
        <f>_xlfn.XLOOKUP(B319, VENTA_DIARIA!B:B, VENTA_DIARIA!H:H)</f>
        <v>▲▲ TOP</v>
      </c>
      <c r="I319" s="10" t="s">
        <v>142</v>
      </c>
      <c r="J319" s="10">
        <v>33</v>
      </c>
      <c r="K319" s="10">
        <v>31</v>
      </c>
      <c r="L319" s="13">
        <v>2</v>
      </c>
    </row>
    <row r="320" spans="1:12">
      <c r="A320" s="14" t="str">
        <f t="shared" si="4"/>
        <v>DOM</v>
      </c>
      <c r="B320" s="12">
        <v>45872</v>
      </c>
      <c r="C320" s="11">
        <v>0.58649305555555553</v>
      </c>
      <c r="D320" s="10">
        <f>+VLOOKUP(B320,VENTA_DIARIA!B:C,2,FALSE)</f>
        <v>0</v>
      </c>
      <c r="E320" s="10">
        <f>+VLOOKUP(B320,VENTA_DIARIA!B:D,3,FALSE)</f>
        <v>1</v>
      </c>
      <c r="F320" s="13">
        <f>_xlfn.XLOOKUP(B320, VENTA_DIARIA!B:B, VENTA_DIARIA!L:L)+0</f>
        <v>1</v>
      </c>
      <c r="G320" s="10">
        <f>IFERROR(_xlfn.XLOOKUP(B320, VENTA_DIARIA!B:B, VENTA_DIARIA!N:N)+0,0)</f>
        <v>0</v>
      </c>
      <c r="H320" s="10" t="str">
        <f>_xlfn.XLOOKUP(B320, VENTA_DIARIA!B:B, VENTA_DIARIA!H:H)</f>
        <v>▲▲ TOP</v>
      </c>
      <c r="I320" s="10" t="s">
        <v>134</v>
      </c>
      <c r="J320" s="10">
        <v>1</v>
      </c>
      <c r="K320" s="10">
        <v>0</v>
      </c>
      <c r="L320" s="13">
        <v>1</v>
      </c>
    </row>
    <row r="321" spans="1:12">
      <c r="A321" s="14" t="str">
        <f t="shared" si="4"/>
        <v>DOM</v>
      </c>
      <c r="B321" s="12">
        <v>45872</v>
      </c>
      <c r="C321" s="11">
        <v>0.58649305555555553</v>
      </c>
      <c r="D321" s="10">
        <f>+VLOOKUP(B321,VENTA_DIARIA!B:C,2,FALSE)</f>
        <v>0</v>
      </c>
      <c r="E321" s="10">
        <f>+VLOOKUP(B321,VENTA_DIARIA!B:D,3,FALSE)</f>
        <v>1</v>
      </c>
      <c r="F321" s="13">
        <f>_xlfn.XLOOKUP(B321, VENTA_DIARIA!B:B, VENTA_DIARIA!L:L)+0</f>
        <v>1</v>
      </c>
      <c r="G321" s="10">
        <f>IFERROR(_xlfn.XLOOKUP(B321, VENTA_DIARIA!B:B, VENTA_DIARIA!N:N)+0,0)</f>
        <v>0</v>
      </c>
      <c r="H321" s="10" t="str">
        <f>_xlfn.XLOOKUP(B321, VENTA_DIARIA!B:B, VENTA_DIARIA!H:H)</f>
        <v>▲▲ TOP</v>
      </c>
      <c r="I321" s="10" t="s">
        <v>97</v>
      </c>
      <c r="J321" s="10">
        <v>4</v>
      </c>
      <c r="K321" s="10">
        <v>3</v>
      </c>
      <c r="L321" s="13">
        <v>1</v>
      </c>
    </row>
    <row r="322" spans="1:12">
      <c r="A322" s="14" t="str">
        <f t="shared" ref="A322:A385" si="5">+UPPER(TEXT(B322,"DDD"))</f>
        <v>DOM</v>
      </c>
      <c r="B322" s="12">
        <v>45872</v>
      </c>
      <c r="C322" s="11">
        <v>0.58649305555555553</v>
      </c>
      <c r="D322" s="10">
        <f>+VLOOKUP(B322,VENTA_DIARIA!B:C,2,FALSE)</f>
        <v>0</v>
      </c>
      <c r="E322" s="10">
        <f>+VLOOKUP(B322,VENTA_DIARIA!B:D,3,FALSE)</f>
        <v>1</v>
      </c>
      <c r="F322" s="13">
        <f>_xlfn.XLOOKUP(B322, VENTA_DIARIA!B:B, VENTA_DIARIA!L:L)+0</f>
        <v>1</v>
      </c>
      <c r="G322" s="10">
        <f>IFERROR(_xlfn.XLOOKUP(B322, VENTA_DIARIA!B:B, VENTA_DIARIA!N:N)+0,0)</f>
        <v>0</v>
      </c>
      <c r="H322" s="10" t="str">
        <f>_xlfn.XLOOKUP(B322, VENTA_DIARIA!B:B, VENTA_DIARIA!H:H)</f>
        <v>▲▲ TOP</v>
      </c>
      <c r="I322" s="10" t="s">
        <v>135</v>
      </c>
      <c r="J322" s="10">
        <v>10</v>
      </c>
      <c r="K322" s="10">
        <v>9</v>
      </c>
      <c r="L322" s="13">
        <v>1</v>
      </c>
    </row>
    <row r="323" spans="1:12">
      <c r="A323" s="14" t="str">
        <f t="shared" si="5"/>
        <v>DOM</v>
      </c>
      <c r="B323" s="12">
        <v>45872</v>
      </c>
      <c r="C323" s="11">
        <v>0.58649305555555553</v>
      </c>
      <c r="D323" s="10">
        <f>+VLOOKUP(B323,VENTA_DIARIA!B:C,2,FALSE)</f>
        <v>0</v>
      </c>
      <c r="E323" s="10">
        <f>+VLOOKUP(B323,VENTA_DIARIA!B:D,3,FALSE)</f>
        <v>1</v>
      </c>
      <c r="F323" s="13">
        <f>_xlfn.XLOOKUP(B323, VENTA_DIARIA!B:B, VENTA_DIARIA!L:L)+0</f>
        <v>1</v>
      </c>
      <c r="G323" s="10">
        <f>IFERROR(_xlfn.XLOOKUP(B323, VENTA_DIARIA!B:B, VENTA_DIARIA!N:N)+0,0)</f>
        <v>0</v>
      </c>
      <c r="H323" s="10" t="str">
        <f>_xlfn.XLOOKUP(B323, VENTA_DIARIA!B:B, VENTA_DIARIA!H:H)</f>
        <v>▲▲ TOP</v>
      </c>
      <c r="I323" s="10" t="s">
        <v>158</v>
      </c>
      <c r="J323" s="10">
        <v>1</v>
      </c>
      <c r="K323" s="10">
        <v>0</v>
      </c>
      <c r="L323" s="13">
        <v>1</v>
      </c>
    </row>
    <row r="324" spans="1:12">
      <c r="A324" s="14" t="str">
        <f t="shared" si="5"/>
        <v>DOM</v>
      </c>
      <c r="B324" s="12">
        <v>45872</v>
      </c>
      <c r="C324" s="11">
        <v>0.57547453703703699</v>
      </c>
      <c r="D324" s="10">
        <f>+VLOOKUP(B324,VENTA_DIARIA!B:C,2,FALSE)</f>
        <v>0</v>
      </c>
      <c r="E324" s="10">
        <f>+VLOOKUP(B324,VENTA_DIARIA!B:D,3,FALSE)</f>
        <v>1</v>
      </c>
      <c r="F324" s="13">
        <f>_xlfn.XLOOKUP(B324, VENTA_DIARIA!B:B, VENTA_DIARIA!L:L)+0</f>
        <v>1</v>
      </c>
      <c r="G324" s="10">
        <f>IFERROR(_xlfn.XLOOKUP(B324, VENTA_DIARIA!B:B, VENTA_DIARIA!N:N)+0,0)</f>
        <v>0</v>
      </c>
      <c r="H324" s="10" t="str">
        <f>_xlfn.XLOOKUP(B324, VENTA_DIARIA!B:B, VENTA_DIARIA!H:H)</f>
        <v>▲▲ TOP</v>
      </c>
      <c r="I324" s="10" t="s">
        <v>183</v>
      </c>
      <c r="J324" s="10">
        <v>2</v>
      </c>
      <c r="K324" s="10">
        <v>0</v>
      </c>
      <c r="L324" s="13">
        <v>2</v>
      </c>
    </row>
    <row r="325" spans="1:12">
      <c r="A325" s="14" t="str">
        <f t="shared" si="5"/>
        <v>DOM</v>
      </c>
      <c r="B325" s="12">
        <v>45872</v>
      </c>
      <c r="C325" s="11">
        <v>0.55923611111111116</v>
      </c>
      <c r="D325" s="10">
        <f>+VLOOKUP(B325,VENTA_DIARIA!B:C,2,FALSE)</f>
        <v>0</v>
      </c>
      <c r="E325" s="10">
        <f>+VLOOKUP(B325,VENTA_DIARIA!B:D,3,FALSE)</f>
        <v>1</v>
      </c>
      <c r="F325" s="13">
        <f>_xlfn.XLOOKUP(B325, VENTA_DIARIA!B:B, VENTA_DIARIA!L:L)+0</f>
        <v>1</v>
      </c>
      <c r="G325" s="10">
        <f>IFERROR(_xlfn.XLOOKUP(B325, VENTA_DIARIA!B:B, VENTA_DIARIA!N:N)+0,0)</f>
        <v>0</v>
      </c>
      <c r="H325" s="10" t="str">
        <f>_xlfn.XLOOKUP(B325, VENTA_DIARIA!B:B, VENTA_DIARIA!H:H)</f>
        <v>▲▲ TOP</v>
      </c>
      <c r="I325" s="10" t="s">
        <v>142</v>
      </c>
      <c r="J325" s="10">
        <v>22</v>
      </c>
      <c r="K325" s="10">
        <v>21</v>
      </c>
      <c r="L325" s="13">
        <v>1</v>
      </c>
    </row>
    <row r="326" spans="1:12">
      <c r="A326" s="14" t="str">
        <f t="shared" si="5"/>
        <v>DOM</v>
      </c>
      <c r="B326" s="12">
        <v>45872</v>
      </c>
      <c r="C326" s="11">
        <v>0.55923611111111116</v>
      </c>
      <c r="D326" s="10">
        <f>+VLOOKUP(B326,VENTA_DIARIA!B:C,2,FALSE)</f>
        <v>0</v>
      </c>
      <c r="E326" s="10">
        <f>+VLOOKUP(B326,VENTA_DIARIA!B:D,3,FALSE)</f>
        <v>1</v>
      </c>
      <c r="F326" s="13">
        <f>_xlfn.XLOOKUP(B326, VENTA_DIARIA!B:B, VENTA_DIARIA!L:L)+0</f>
        <v>1</v>
      </c>
      <c r="G326" s="10">
        <f>IFERROR(_xlfn.XLOOKUP(B326, VENTA_DIARIA!B:B, VENTA_DIARIA!N:N)+0,0)</f>
        <v>0</v>
      </c>
      <c r="H326" s="10" t="str">
        <f>_xlfn.XLOOKUP(B326, VENTA_DIARIA!B:B, VENTA_DIARIA!H:H)</f>
        <v>▲▲ TOP</v>
      </c>
      <c r="I326" s="10" t="s">
        <v>135</v>
      </c>
      <c r="J326" s="10">
        <v>1</v>
      </c>
      <c r="K326" s="10">
        <v>0</v>
      </c>
      <c r="L326" s="13">
        <v>1</v>
      </c>
    </row>
    <row r="327" spans="1:12">
      <c r="A327" s="14" t="str">
        <f t="shared" si="5"/>
        <v>DOM</v>
      </c>
      <c r="B327" s="12">
        <v>45872</v>
      </c>
      <c r="C327" s="11">
        <v>0.49663194444444442</v>
      </c>
      <c r="D327" s="10">
        <f>+VLOOKUP(B327,VENTA_DIARIA!B:C,2,FALSE)</f>
        <v>0</v>
      </c>
      <c r="E327" s="10">
        <f>+VLOOKUP(B327,VENTA_DIARIA!B:D,3,FALSE)</f>
        <v>1</v>
      </c>
      <c r="F327" s="13">
        <f>_xlfn.XLOOKUP(B327, VENTA_DIARIA!B:B, VENTA_DIARIA!L:L)+0</f>
        <v>1</v>
      </c>
      <c r="G327" s="10">
        <f>IFERROR(_xlfn.XLOOKUP(B327, VENTA_DIARIA!B:B, VENTA_DIARIA!N:N)+0,0)</f>
        <v>0</v>
      </c>
      <c r="H327" s="10" t="str">
        <f>_xlfn.XLOOKUP(B327, VENTA_DIARIA!B:B, VENTA_DIARIA!H:H)</f>
        <v>▲▲ TOP</v>
      </c>
      <c r="I327" s="10" t="s">
        <v>142</v>
      </c>
      <c r="J327" s="10">
        <v>23</v>
      </c>
      <c r="K327" s="10">
        <v>22</v>
      </c>
      <c r="L327" s="13">
        <v>1</v>
      </c>
    </row>
    <row r="328" spans="1:12">
      <c r="A328" s="14" t="str">
        <f t="shared" si="5"/>
        <v>DOM</v>
      </c>
      <c r="B328" s="12">
        <v>45872</v>
      </c>
      <c r="C328" s="11">
        <v>0.49663194444444442</v>
      </c>
      <c r="D328" s="10">
        <f>+VLOOKUP(B328,VENTA_DIARIA!B:C,2,FALSE)</f>
        <v>0</v>
      </c>
      <c r="E328" s="10">
        <f>+VLOOKUP(B328,VENTA_DIARIA!B:D,3,FALSE)</f>
        <v>1</v>
      </c>
      <c r="F328" s="13">
        <f>_xlfn.XLOOKUP(B328, VENTA_DIARIA!B:B, VENTA_DIARIA!L:L)+0</f>
        <v>1</v>
      </c>
      <c r="G328" s="10">
        <f>IFERROR(_xlfn.XLOOKUP(B328, VENTA_DIARIA!B:B, VENTA_DIARIA!N:N)+0,0)</f>
        <v>0</v>
      </c>
      <c r="H328" s="10" t="str">
        <f>_xlfn.XLOOKUP(B328, VENTA_DIARIA!B:B, VENTA_DIARIA!H:H)</f>
        <v>▲▲ TOP</v>
      </c>
      <c r="I328" s="10" t="s">
        <v>144</v>
      </c>
      <c r="J328" s="10">
        <v>2</v>
      </c>
      <c r="K328" s="10">
        <v>1</v>
      </c>
      <c r="L328" s="13">
        <v>1</v>
      </c>
    </row>
    <row r="329" spans="1:12">
      <c r="A329" s="14" t="str">
        <f t="shared" si="5"/>
        <v>DOM</v>
      </c>
      <c r="B329" s="12">
        <v>45872</v>
      </c>
      <c r="C329" s="11">
        <v>0.49041666666666667</v>
      </c>
      <c r="D329" s="10">
        <f>+VLOOKUP(B329,VENTA_DIARIA!B:C,2,FALSE)</f>
        <v>0</v>
      </c>
      <c r="E329" s="10">
        <f>+VLOOKUP(B329,VENTA_DIARIA!B:D,3,FALSE)</f>
        <v>1</v>
      </c>
      <c r="F329" s="13">
        <f>_xlfn.XLOOKUP(B329, VENTA_DIARIA!B:B, VENTA_DIARIA!L:L)+0</f>
        <v>1</v>
      </c>
      <c r="G329" s="10">
        <f>IFERROR(_xlfn.XLOOKUP(B329, VENTA_DIARIA!B:B, VENTA_DIARIA!N:N)+0,0)</f>
        <v>0</v>
      </c>
      <c r="H329" s="10" t="str">
        <f>_xlfn.XLOOKUP(B329, VENTA_DIARIA!B:B, VENTA_DIARIA!H:H)</f>
        <v>▲▲ TOP</v>
      </c>
      <c r="I329" s="10" t="s">
        <v>158</v>
      </c>
      <c r="J329" s="10">
        <v>2</v>
      </c>
      <c r="K329" s="10">
        <v>1</v>
      </c>
      <c r="L329" s="13">
        <v>1</v>
      </c>
    </row>
    <row r="330" spans="1:12">
      <c r="A330" s="14" t="str">
        <f t="shared" si="5"/>
        <v>DOM</v>
      </c>
      <c r="B330" s="12">
        <v>45872</v>
      </c>
      <c r="C330" s="11">
        <v>0.48696759259259259</v>
      </c>
      <c r="D330" s="10">
        <f>+VLOOKUP(B330,VENTA_DIARIA!B:C,2,FALSE)</f>
        <v>0</v>
      </c>
      <c r="E330" s="10">
        <f>+VLOOKUP(B330,VENTA_DIARIA!B:D,3,FALSE)</f>
        <v>1</v>
      </c>
      <c r="F330" s="13">
        <f>_xlfn.XLOOKUP(B330, VENTA_DIARIA!B:B, VENTA_DIARIA!L:L)+0</f>
        <v>1</v>
      </c>
      <c r="G330" s="10">
        <f>IFERROR(_xlfn.XLOOKUP(B330, VENTA_DIARIA!B:B, VENTA_DIARIA!N:N)+0,0)</f>
        <v>0</v>
      </c>
      <c r="H330" s="10" t="str">
        <f>_xlfn.XLOOKUP(B330, VENTA_DIARIA!B:B, VENTA_DIARIA!H:H)</f>
        <v>▲▲ TOP</v>
      </c>
      <c r="I330" s="10" t="s">
        <v>153</v>
      </c>
      <c r="J330" s="10">
        <v>4</v>
      </c>
      <c r="K330" s="10">
        <v>3</v>
      </c>
      <c r="L330" s="13">
        <v>1</v>
      </c>
    </row>
    <row r="331" spans="1:12">
      <c r="A331" s="14" t="str">
        <f t="shared" si="5"/>
        <v>DOM</v>
      </c>
      <c r="B331" s="12">
        <v>45872</v>
      </c>
      <c r="C331" s="11">
        <v>0.48696759259259259</v>
      </c>
      <c r="D331" s="10">
        <f>+VLOOKUP(B331,VENTA_DIARIA!B:C,2,FALSE)</f>
        <v>0</v>
      </c>
      <c r="E331" s="10">
        <f>+VLOOKUP(B331,VENTA_DIARIA!B:D,3,FALSE)</f>
        <v>1</v>
      </c>
      <c r="F331" s="13">
        <f>_xlfn.XLOOKUP(B331, VENTA_DIARIA!B:B, VENTA_DIARIA!L:L)+0</f>
        <v>1</v>
      </c>
      <c r="G331" s="10">
        <f>IFERROR(_xlfn.XLOOKUP(B331, VENTA_DIARIA!B:B, VENTA_DIARIA!N:N)+0,0)</f>
        <v>0</v>
      </c>
      <c r="H331" s="10" t="str">
        <f>_xlfn.XLOOKUP(B331, VENTA_DIARIA!B:B, VENTA_DIARIA!H:H)</f>
        <v>▲▲ TOP</v>
      </c>
      <c r="I331" s="10" t="s">
        <v>145</v>
      </c>
      <c r="J331" s="10">
        <v>1</v>
      </c>
      <c r="K331" s="10">
        <v>0</v>
      </c>
      <c r="L331" s="13">
        <v>1</v>
      </c>
    </row>
    <row r="332" spans="1:12">
      <c r="A332" s="14" t="str">
        <f t="shared" si="5"/>
        <v>DOM</v>
      </c>
      <c r="B332" s="12">
        <v>45872</v>
      </c>
      <c r="C332" s="11">
        <v>0.48557870370370371</v>
      </c>
      <c r="D332" s="10">
        <f>+VLOOKUP(B332,VENTA_DIARIA!B:C,2,FALSE)</f>
        <v>0</v>
      </c>
      <c r="E332" s="10">
        <f>+VLOOKUP(B332,VENTA_DIARIA!B:D,3,FALSE)</f>
        <v>1</v>
      </c>
      <c r="F332" s="13">
        <f>_xlfn.XLOOKUP(B332, VENTA_DIARIA!B:B, VENTA_DIARIA!L:L)+0</f>
        <v>1</v>
      </c>
      <c r="G332" s="10">
        <f>IFERROR(_xlfn.XLOOKUP(B332, VENTA_DIARIA!B:B, VENTA_DIARIA!N:N)+0,0)</f>
        <v>0</v>
      </c>
      <c r="H332" s="10" t="str">
        <f>_xlfn.XLOOKUP(B332, VENTA_DIARIA!B:B, VENTA_DIARIA!H:H)</f>
        <v>▲▲ TOP</v>
      </c>
      <c r="I332" s="10" t="s">
        <v>153</v>
      </c>
      <c r="J332" s="10">
        <v>5</v>
      </c>
      <c r="K332" s="10">
        <v>4</v>
      </c>
      <c r="L332" s="13">
        <v>1</v>
      </c>
    </row>
    <row r="333" spans="1:12">
      <c r="A333" s="14" t="str">
        <f t="shared" si="5"/>
        <v>DOM</v>
      </c>
      <c r="B333" s="12">
        <v>45872</v>
      </c>
      <c r="C333" s="11">
        <v>0.47152777777777777</v>
      </c>
      <c r="D333" s="10">
        <f>+VLOOKUP(B333,VENTA_DIARIA!B:C,2,FALSE)</f>
        <v>0</v>
      </c>
      <c r="E333" s="10">
        <f>+VLOOKUP(B333,VENTA_DIARIA!B:D,3,FALSE)</f>
        <v>1</v>
      </c>
      <c r="F333" s="13">
        <f>_xlfn.XLOOKUP(B333, VENTA_DIARIA!B:B, VENTA_DIARIA!L:L)+0</f>
        <v>1</v>
      </c>
      <c r="G333" s="10">
        <f>IFERROR(_xlfn.XLOOKUP(B333, VENTA_DIARIA!B:B, VENTA_DIARIA!N:N)+0,0)</f>
        <v>0</v>
      </c>
      <c r="H333" s="10" t="str">
        <f>_xlfn.XLOOKUP(B333, VENTA_DIARIA!B:B, VENTA_DIARIA!H:H)</f>
        <v>▲▲ TOP</v>
      </c>
      <c r="I333" s="10" t="s">
        <v>174</v>
      </c>
      <c r="J333" s="10">
        <v>4</v>
      </c>
      <c r="K333" s="10">
        <v>3</v>
      </c>
      <c r="L333" s="13">
        <v>1</v>
      </c>
    </row>
    <row r="334" spans="1:12">
      <c r="A334" s="14" t="str">
        <f t="shared" si="5"/>
        <v>DOM</v>
      </c>
      <c r="B334" s="12">
        <v>45872</v>
      </c>
      <c r="C334" s="11">
        <v>0.3477777777777778</v>
      </c>
      <c r="D334" s="10">
        <f>+VLOOKUP(B334,VENTA_DIARIA!B:C,2,FALSE)</f>
        <v>0</v>
      </c>
      <c r="E334" s="10">
        <f>+VLOOKUP(B334,VENTA_DIARIA!B:D,3,FALSE)</f>
        <v>1</v>
      </c>
      <c r="F334" s="13">
        <f>_xlfn.XLOOKUP(B334, VENTA_DIARIA!B:B, VENTA_DIARIA!L:L)+0</f>
        <v>1</v>
      </c>
      <c r="G334" s="10">
        <f>IFERROR(_xlfn.XLOOKUP(B334, VENTA_DIARIA!B:B, VENTA_DIARIA!N:N)+0,0)</f>
        <v>0</v>
      </c>
      <c r="H334" s="10" t="str">
        <f>_xlfn.XLOOKUP(B334, VENTA_DIARIA!B:B, VENTA_DIARIA!H:H)</f>
        <v>▲▲ TOP</v>
      </c>
      <c r="I334" s="10" t="s">
        <v>146</v>
      </c>
      <c r="J334" s="10">
        <v>6</v>
      </c>
      <c r="K334" s="10">
        <v>5</v>
      </c>
      <c r="L334" s="13">
        <v>1</v>
      </c>
    </row>
    <row r="335" spans="1:12">
      <c r="A335" s="14" t="str">
        <f t="shared" si="5"/>
        <v>LUN</v>
      </c>
      <c r="B335" s="12">
        <v>45873</v>
      </c>
      <c r="C335" s="11">
        <v>0.85200231481481481</v>
      </c>
      <c r="D335" s="10">
        <f>+VLOOKUP(B335,VENTA_DIARIA!B:C,2,FALSE)</f>
        <v>0</v>
      </c>
      <c r="E335" s="10">
        <f>+VLOOKUP(B335,VENTA_DIARIA!B:D,3,FALSE)</f>
        <v>1</v>
      </c>
      <c r="F335" s="13">
        <f>_xlfn.XLOOKUP(B335, VENTA_DIARIA!B:B, VENTA_DIARIA!L:L)+0</f>
        <v>2</v>
      </c>
      <c r="G335" s="10">
        <f>IFERROR(_xlfn.XLOOKUP(B335, VENTA_DIARIA!B:B, VENTA_DIARIA!N:N)+0,0)</f>
        <v>0</v>
      </c>
      <c r="H335" s="10" t="str">
        <f>_xlfn.XLOOKUP(B335, VENTA_DIARIA!B:B, VENTA_DIARIA!H:H)</f>
        <v>▼ BAJO</v>
      </c>
      <c r="I335" s="10" t="s">
        <v>131</v>
      </c>
      <c r="J335" s="10">
        <v>5</v>
      </c>
      <c r="K335" s="10">
        <v>4</v>
      </c>
      <c r="L335" s="13">
        <v>1</v>
      </c>
    </row>
    <row r="336" spans="1:12">
      <c r="A336" s="14" t="str">
        <f t="shared" si="5"/>
        <v>LUN</v>
      </c>
      <c r="B336" s="12">
        <v>45873</v>
      </c>
      <c r="C336" s="11">
        <v>0.82783564814814814</v>
      </c>
      <c r="D336" s="10">
        <f>+VLOOKUP(B336,VENTA_DIARIA!B:C,2,FALSE)</f>
        <v>0</v>
      </c>
      <c r="E336" s="10">
        <f>+VLOOKUP(B336,VENTA_DIARIA!B:D,3,FALSE)</f>
        <v>1</v>
      </c>
      <c r="F336" s="13">
        <f>_xlfn.XLOOKUP(B336, VENTA_DIARIA!B:B, VENTA_DIARIA!L:L)+0</f>
        <v>2</v>
      </c>
      <c r="G336" s="10">
        <f>IFERROR(_xlfn.XLOOKUP(B336, VENTA_DIARIA!B:B, VENTA_DIARIA!N:N)+0,0)</f>
        <v>0</v>
      </c>
      <c r="H336" s="10" t="str">
        <f>_xlfn.XLOOKUP(B336, VENTA_DIARIA!B:B, VENTA_DIARIA!H:H)</f>
        <v>▼ BAJO</v>
      </c>
      <c r="I336" s="10" t="s">
        <v>170</v>
      </c>
      <c r="J336" s="10">
        <v>3</v>
      </c>
      <c r="K336" s="10">
        <v>1</v>
      </c>
      <c r="L336" s="13">
        <v>2</v>
      </c>
    </row>
    <row r="337" spans="1:12">
      <c r="A337" s="14" t="str">
        <f t="shared" si="5"/>
        <v>LUN</v>
      </c>
      <c r="B337" s="12">
        <v>45873</v>
      </c>
      <c r="C337" s="11">
        <v>0.82783564814814814</v>
      </c>
      <c r="D337" s="10">
        <f>+VLOOKUP(B337,VENTA_DIARIA!B:C,2,FALSE)</f>
        <v>0</v>
      </c>
      <c r="E337" s="10">
        <f>+VLOOKUP(B337,VENTA_DIARIA!B:D,3,FALSE)</f>
        <v>1</v>
      </c>
      <c r="F337" s="13">
        <f>_xlfn.XLOOKUP(B337, VENTA_DIARIA!B:B, VENTA_DIARIA!L:L)+0</f>
        <v>2</v>
      </c>
      <c r="G337" s="10">
        <f>IFERROR(_xlfn.XLOOKUP(B337, VENTA_DIARIA!B:B, VENTA_DIARIA!N:N)+0,0)</f>
        <v>0</v>
      </c>
      <c r="H337" s="10" t="str">
        <f>_xlfn.XLOOKUP(B337, VENTA_DIARIA!B:B, VENTA_DIARIA!H:H)</f>
        <v>▼ BAJO</v>
      </c>
      <c r="I337" s="10" t="s">
        <v>169</v>
      </c>
      <c r="J337" s="10">
        <v>0</v>
      </c>
      <c r="K337" s="10">
        <v>-2</v>
      </c>
      <c r="L337" s="13">
        <v>2</v>
      </c>
    </row>
    <row r="338" spans="1:12">
      <c r="A338" s="14" t="str">
        <f t="shared" si="5"/>
        <v>LUN</v>
      </c>
      <c r="B338" s="12">
        <v>45873</v>
      </c>
      <c r="C338" s="11">
        <v>0.82783564814814814</v>
      </c>
      <c r="D338" s="10">
        <f>+VLOOKUP(B338,VENTA_DIARIA!B:C,2,FALSE)</f>
        <v>0</v>
      </c>
      <c r="E338" s="10">
        <f>+VLOOKUP(B338,VENTA_DIARIA!B:D,3,FALSE)</f>
        <v>1</v>
      </c>
      <c r="F338" s="13">
        <f>_xlfn.XLOOKUP(B338, VENTA_DIARIA!B:B, VENTA_DIARIA!L:L)+0</f>
        <v>2</v>
      </c>
      <c r="G338" s="10">
        <f>IFERROR(_xlfn.XLOOKUP(B338, VENTA_DIARIA!B:B, VENTA_DIARIA!N:N)+0,0)</f>
        <v>0</v>
      </c>
      <c r="H338" s="10" t="str">
        <f>_xlfn.XLOOKUP(B338, VENTA_DIARIA!B:B, VENTA_DIARIA!H:H)</f>
        <v>▼ BAJO</v>
      </c>
      <c r="I338" s="10" t="s">
        <v>168</v>
      </c>
      <c r="J338" s="10">
        <v>3</v>
      </c>
      <c r="K338" s="10">
        <v>1</v>
      </c>
      <c r="L338" s="13">
        <v>2</v>
      </c>
    </row>
    <row r="339" spans="1:12">
      <c r="A339" s="14" t="str">
        <f t="shared" si="5"/>
        <v>LUN</v>
      </c>
      <c r="B339" s="12">
        <v>45873</v>
      </c>
      <c r="C339" s="11">
        <v>0.82783564814814814</v>
      </c>
      <c r="D339" s="10">
        <f>+VLOOKUP(B339,VENTA_DIARIA!B:C,2,FALSE)</f>
        <v>0</v>
      </c>
      <c r="E339" s="10">
        <f>+VLOOKUP(B339,VENTA_DIARIA!B:D,3,FALSE)</f>
        <v>1</v>
      </c>
      <c r="F339" s="13">
        <f>_xlfn.XLOOKUP(B339, VENTA_DIARIA!B:B, VENTA_DIARIA!L:L)+0</f>
        <v>2</v>
      </c>
      <c r="G339" s="10">
        <f>IFERROR(_xlfn.XLOOKUP(B339, VENTA_DIARIA!B:B, VENTA_DIARIA!N:N)+0,0)</f>
        <v>0</v>
      </c>
      <c r="H339" s="10" t="str">
        <f>_xlfn.XLOOKUP(B339, VENTA_DIARIA!B:B, VENTA_DIARIA!H:H)</f>
        <v>▼ BAJO</v>
      </c>
      <c r="I339" s="10" t="s">
        <v>167</v>
      </c>
      <c r="J339" s="10">
        <v>3</v>
      </c>
      <c r="K339" s="10">
        <v>1</v>
      </c>
      <c r="L339" s="13">
        <v>2</v>
      </c>
    </row>
    <row r="340" spans="1:12">
      <c r="A340" s="14" t="str">
        <f t="shared" si="5"/>
        <v>LUN</v>
      </c>
      <c r="B340" s="12">
        <v>45873</v>
      </c>
      <c r="C340" s="11">
        <v>0.82783564814814814</v>
      </c>
      <c r="D340" s="10">
        <f>+VLOOKUP(B340,VENTA_DIARIA!B:C,2,FALSE)</f>
        <v>0</v>
      </c>
      <c r="E340" s="10">
        <f>+VLOOKUP(B340,VENTA_DIARIA!B:D,3,FALSE)</f>
        <v>1</v>
      </c>
      <c r="F340" s="13">
        <f>_xlfn.XLOOKUP(B340, VENTA_DIARIA!B:B, VENTA_DIARIA!L:L)+0</f>
        <v>2</v>
      </c>
      <c r="G340" s="10">
        <f>IFERROR(_xlfn.XLOOKUP(B340, VENTA_DIARIA!B:B, VENTA_DIARIA!N:N)+0,0)</f>
        <v>0</v>
      </c>
      <c r="H340" s="10" t="str">
        <f>_xlfn.XLOOKUP(B340, VENTA_DIARIA!B:B, VENTA_DIARIA!H:H)</f>
        <v>▼ BAJO</v>
      </c>
      <c r="I340" s="10" t="s">
        <v>166</v>
      </c>
      <c r="J340" s="10">
        <v>1</v>
      </c>
      <c r="K340" s="10">
        <v>-1</v>
      </c>
      <c r="L340" s="13">
        <v>2</v>
      </c>
    </row>
    <row r="341" spans="1:12">
      <c r="A341" s="14" t="str">
        <f t="shared" si="5"/>
        <v>LUN</v>
      </c>
      <c r="B341" s="12">
        <v>45873</v>
      </c>
      <c r="C341" s="11">
        <v>0.82783564814814814</v>
      </c>
      <c r="D341" s="10">
        <f>+VLOOKUP(B341,VENTA_DIARIA!B:C,2,FALSE)</f>
        <v>0</v>
      </c>
      <c r="E341" s="10">
        <f>+VLOOKUP(B341,VENTA_DIARIA!B:D,3,FALSE)</f>
        <v>1</v>
      </c>
      <c r="F341" s="13">
        <f>_xlfn.XLOOKUP(B341, VENTA_DIARIA!B:B, VENTA_DIARIA!L:L)+0</f>
        <v>2</v>
      </c>
      <c r="G341" s="10">
        <f>IFERROR(_xlfn.XLOOKUP(B341, VENTA_DIARIA!B:B, VENTA_DIARIA!N:N)+0,0)</f>
        <v>0</v>
      </c>
      <c r="H341" s="10" t="str">
        <f>_xlfn.XLOOKUP(B341, VENTA_DIARIA!B:B, VENTA_DIARIA!H:H)</f>
        <v>▼ BAJO</v>
      </c>
      <c r="I341" s="10" t="s">
        <v>155</v>
      </c>
      <c r="J341" s="10">
        <v>3</v>
      </c>
      <c r="K341" s="10">
        <v>2</v>
      </c>
      <c r="L341" s="13">
        <v>1</v>
      </c>
    </row>
    <row r="342" spans="1:12">
      <c r="A342" s="14" t="str">
        <f t="shared" si="5"/>
        <v>LUN</v>
      </c>
      <c r="B342" s="12">
        <v>45873</v>
      </c>
      <c r="C342" s="11">
        <v>0.82783564814814814</v>
      </c>
      <c r="D342" s="10">
        <f>+VLOOKUP(B342,VENTA_DIARIA!B:C,2,FALSE)</f>
        <v>0</v>
      </c>
      <c r="E342" s="10">
        <f>+VLOOKUP(B342,VENTA_DIARIA!B:D,3,FALSE)</f>
        <v>1</v>
      </c>
      <c r="F342" s="13">
        <f>_xlfn.XLOOKUP(B342, VENTA_DIARIA!B:B, VENTA_DIARIA!L:L)+0</f>
        <v>2</v>
      </c>
      <c r="G342" s="10">
        <f>IFERROR(_xlfn.XLOOKUP(B342, VENTA_DIARIA!B:B, VENTA_DIARIA!N:N)+0,0)</f>
        <v>0</v>
      </c>
      <c r="H342" s="10" t="str">
        <f>_xlfn.XLOOKUP(B342, VENTA_DIARIA!B:B, VENTA_DIARIA!H:H)</f>
        <v>▼ BAJO</v>
      </c>
      <c r="I342" s="10" t="s">
        <v>154</v>
      </c>
      <c r="J342" s="10">
        <v>3</v>
      </c>
      <c r="K342" s="10">
        <v>2</v>
      </c>
      <c r="L342" s="13">
        <v>1</v>
      </c>
    </row>
    <row r="343" spans="1:12">
      <c r="A343" s="14" t="str">
        <f t="shared" si="5"/>
        <v>LUN</v>
      </c>
      <c r="B343" s="12">
        <v>45873</v>
      </c>
      <c r="C343" s="11">
        <v>0.82783564814814814</v>
      </c>
      <c r="D343" s="10">
        <f>+VLOOKUP(B343,VENTA_DIARIA!B:C,2,FALSE)</f>
        <v>0</v>
      </c>
      <c r="E343" s="10">
        <f>+VLOOKUP(B343,VENTA_DIARIA!B:D,3,FALSE)</f>
        <v>1</v>
      </c>
      <c r="F343" s="13">
        <f>_xlfn.XLOOKUP(B343, VENTA_DIARIA!B:B, VENTA_DIARIA!L:L)+0</f>
        <v>2</v>
      </c>
      <c r="G343" s="10">
        <f>IFERROR(_xlfn.XLOOKUP(B343, VENTA_DIARIA!B:B, VENTA_DIARIA!N:N)+0,0)</f>
        <v>0</v>
      </c>
      <c r="H343" s="10" t="str">
        <f>_xlfn.XLOOKUP(B343, VENTA_DIARIA!B:B, VENTA_DIARIA!H:H)</f>
        <v>▼ BAJO</v>
      </c>
      <c r="I343" s="10" t="s">
        <v>150</v>
      </c>
      <c r="J343" s="10">
        <v>8</v>
      </c>
      <c r="K343" s="10">
        <v>6</v>
      </c>
      <c r="L343" s="13">
        <v>2</v>
      </c>
    </row>
    <row r="344" spans="1:12">
      <c r="A344" s="14" t="str">
        <f t="shared" si="5"/>
        <v>LUN</v>
      </c>
      <c r="B344" s="12">
        <v>45873</v>
      </c>
      <c r="C344" s="11">
        <v>0.82783564814814814</v>
      </c>
      <c r="D344" s="10">
        <f>+VLOOKUP(B344,VENTA_DIARIA!B:C,2,FALSE)</f>
        <v>0</v>
      </c>
      <c r="E344" s="10">
        <f>+VLOOKUP(B344,VENTA_DIARIA!B:D,3,FALSE)</f>
        <v>1</v>
      </c>
      <c r="F344" s="13">
        <f>_xlfn.XLOOKUP(B344, VENTA_DIARIA!B:B, VENTA_DIARIA!L:L)+0</f>
        <v>2</v>
      </c>
      <c r="G344" s="10">
        <f>IFERROR(_xlfn.XLOOKUP(B344, VENTA_DIARIA!B:B, VENTA_DIARIA!N:N)+0,0)</f>
        <v>0</v>
      </c>
      <c r="H344" s="10" t="str">
        <f>_xlfn.XLOOKUP(B344, VENTA_DIARIA!B:B, VENTA_DIARIA!H:H)</f>
        <v>▼ BAJO</v>
      </c>
      <c r="I344" s="10" t="s">
        <v>151</v>
      </c>
      <c r="J344" s="10">
        <v>10</v>
      </c>
      <c r="K344" s="10">
        <v>8</v>
      </c>
      <c r="L344" s="13">
        <v>2</v>
      </c>
    </row>
    <row r="345" spans="1:12">
      <c r="A345" s="14" t="str">
        <f t="shared" si="5"/>
        <v>LUN</v>
      </c>
      <c r="B345" s="12">
        <v>45873</v>
      </c>
      <c r="C345" s="11">
        <v>0.82783564814814814</v>
      </c>
      <c r="D345" s="10">
        <f>+VLOOKUP(B345,VENTA_DIARIA!B:C,2,FALSE)</f>
        <v>0</v>
      </c>
      <c r="E345" s="10">
        <f>+VLOOKUP(B345,VENTA_DIARIA!B:D,3,FALSE)</f>
        <v>1</v>
      </c>
      <c r="F345" s="13">
        <f>_xlfn.XLOOKUP(B345, VENTA_DIARIA!B:B, VENTA_DIARIA!L:L)+0</f>
        <v>2</v>
      </c>
      <c r="G345" s="10">
        <f>IFERROR(_xlfn.XLOOKUP(B345, VENTA_DIARIA!B:B, VENTA_DIARIA!N:N)+0,0)</f>
        <v>0</v>
      </c>
      <c r="H345" s="10" t="str">
        <f>_xlfn.XLOOKUP(B345, VENTA_DIARIA!B:B, VENTA_DIARIA!H:H)</f>
        <v>▼ BAJO</v>
      </c>
      <c r="I345" s="10" t="s">
        <v>162</v>
      </c>
      <c r="J345" s="10">
        <v>4</v>
      </c>
      <c r="K345" s="10">
        <v>3</v>
      </c>
      <c r="L345" s="13">
        <v>1</v>
      </c>
    </row>
    <row r="346" spans="1:12">
      <c r="A346" s="14" t="str">
        <f t="shared" si="5"/>
        <v>LUN</v>
      </c>
      <c r="B346" s="12">
        <v>45873</v>
      </c>
      <c r="C346" s="11">
        <v>0.82783564814814814</v>
      </c>
      <c r="D346" s="10">
        <f>+VLOOKUP(B346,VENTA_DIARIA!B:C,2,FALSE)</f>
        <v>0</v>
      </c>
      <c r="E346" s="10">
        <f>+VLOOKUP(B346,VENTA_DIARIA!B:D,3,FALSE)</f>
        <v>1</v>
      </c>
      <c r="F346" s="13">
        <f>_xlfn.XLOOKUP(B346, VENTA_DIARIA!B:B, VENTA_DIARIA!L:L)+0</f>
        <v>2</v>
      </c>
      <c r="G346" s="10">
        <f>IFERROR(_xlfn.XLOOKUP(B346, VENTA_DIARIA!B:B, VENTA_DIARIA!N:N)+0,0)</f>
        <v>0</v>
      </c>
      <c r="H346" s="10" t="str">
        <f>_xlfn.XLOOKUP(B346, VENTA_DIARIA!B:B, VENTA_DIARIA!H:H)</f>
        <v>▼ BAJO</v>
      </c>
      <c r="I346" s="10" t="s">
        <v>159</v>
      </c>
      <c r="J346" s="10">
        <v>5</v>
      </c>
      <c r="K346" s="10">
        <v>4</v>
      </c>
      <c r="L346" s="13">
        <v>1</v>
      </c>
    </row>
    <row r="347" spans="1:12">
      <c r="A347" s="14" t="str">
        <f t="shared" si="5"/>
        <v>LUN</v>
      </c>
      <c r="B347" s="12">
        <v>45873</v>
      </c>
      <c r="C347" s="11">
        <v>0.82783564814814814</v>
      </c>
      <c r="D347" s="10">
        <f>+VLOOKUP(B347,VENTA_DIARIA!B:C,2,FALSE)</f>
        <v>0</v>
      </c>
      <c r="E347" s="10">
        <f>+VLOOKUP(B347,VENTA_DIARIA!B:D,3,FALSE)</f>
        <v>1</v>
      </c>
      <c r="F347" s="13">
        <f>_xlfn.XLOOKUP(B347, VENTA_DIARIA!B:B, VENTA_DIARIA!L:L)+0</f>
        <v>2</v>
      </c>
      <c r="G347" s="10">
        <f>IFERROR(_xlfn.XLOOKUP(B347, VENTA_DIARIA!B:B, VENTA_DIARIA!N:N)+0,0)</f>
        <v>0</v>
      </c>
      <c r="H347" s="10" t="str">
        <f>_xlfn.XLOOKUP(B347, VENTA_DIARIA!B:B, VENTA_DIARIA!H:H)</f>
        <v>▼ BAJO</v>
      </c>
      <c r="I347" s="10" t="s">
        <v>103</v>
      </c>
      <c r="J347" s="10">
        <v>2</v>
      </c>
      <c r="K347" s="10">
        <v>1</v>
      </c>
      <c r="L347" s="13">
        <v>1</v>
      </c>
    </row>
    <row r="348" spans="1:12">
      <c r="A348" s="14" t="str">
        <f t="shared" si="5"/>
        <v>LUN</v>
      </c>
      <c r="B348" s="12">
        <v>45873</v>
      </c>
      <c r="C348" s="11">
        <v>0.82783564814814814</v>
      </c>
      <c r="D348" s="10">
        <f>+VLOOKUP(B348,VENTA_DIARIA!B:C,2,FALSE)</f>
        <v>0</v>
      </c>
      <c r="E348" s="10">
        <f>+VLOOKUP(B348,VENTA_DIARIA!B:D,3,FALSE)</f>
        <v>1</v>
      </c>
      <c r="F348" s="13">
        <f>_xlfn.XLOOKUP(B348, VENTA_DIARIA!B:B, VENTA_DIARIA!L:L)+0</f>
        <v>2</v>
      </c>
      <c r="G348" s="10">
        <f>IFERROR(_xlfn.XLOOKUP(B348, VENTA_DIARIA!B:B, VENTA_DIARIA!N:N)+0,0)</f>
        <v>0</v>
      </c>
      <c r="H348" s="10" t="str">
        <f>_xlfn.XLOOKUP(B348, VENTA_DIARIA!B:B, VENTA_DIARIA!H:H)</f>
        <v>▼ BAJO</v>
      </c>
      <c r="I348" s="10" t="s">
        <v>102</v>
      </c>
      <c r="J348" s="10">
        <v>5</v>
      </c>
      <c r="K348" s="10">
        <v>4</v>
      </c>
      <c r="L348" s="13">
        <v>1</v>
      </c>
    </row>
    <row r="349" spans="1:12">
      <c r="A349" s="14" t="str">
        <f t="shared" si="5"/>
        <v>LUN</v>
      </c>
      <c r="B349" s="12">
        <v>45873</v>
      </c>
      <c r="C349" s="11">
        <v>0.82783564814814814</v>
      </c>
      <c r="D349" s="10">
        <f>+VLOOKUP(B349,VENTA_DIARIA!B:C,2,FALSE)</f>
        <v>0</v>
      </c>
      <c r="E349" s="10">
        <f>+VLOOKUP(B349,VENTA_DIARIA!B:D,3,FALSE)</f>
        <v>1</v>
      </c>
      <c r="F349" s="13">
        <f>_xlfn.XLOOKUP(B349, VENTA_DIARIA!B:B, VENTA_DIARIA!L:L)+0</f>
        <v>2</v>
      </c>
      <c r="G349" s="10">
        <f>IFERROR(_xlfn.XLOOKUP(B349, VENTA_DIARIA!B:B, VENTA_DIARIA!N:N)+0,0)</f>
        <v>0</v>
      </c>
      <c r="H349" s="10" t="str">
        <f>_xlfn.XLOOKUP(B349, VENTA_DIARIA!B:B, VENTA_DIARIA!H:H)</f>
        <v>▼ BAJO</v>
      </c>
      <c r="I349" s="10" t="s">
        <v>171</v>
      </c>
      <c r="J349" s="10">
        <v>0</v>
      </c>
      <c r="K349" s="10">
        <v>-1</v>
      </c>
      <c r="L349" s="13">
        <v>1</v>
      </c>
    </row>
    <row r="350" spans="1:12">
      <c r="A350" s="14" t="str">
        <f t="shared" si="5"/>
        <v>LUN</v>
      </c>
      <c r="B350" s="12">
        <v>45873</v>
      </c>
      <c r="C350" s="11">
        <v>0.82437499999999997</v>
      </c>
      <c r="D350" s="10">
        <f>+VLOOKUP(B350,VENTA_DIARIA!B:C,2,FALSE)</f>
        <v>0</v>
      </c>
      <c r="E350" s="10">
        <f>+VLOOKUP(B350,VENTA_DIARIA!B:D,3,FALSE)</f>
        <v>1</v>
      </c>
      <c r="F350" s="13">
        <f>_xlfn.XLOOKUP(B350, VENTA_DIARIA!B:B, VENTA_DIARIA!L:L)+0</f>
        <v>2</v>
      </c>
      <c r="G350" s="10">
        <f>IFERROR(_xlfn.XLOOKUP(B350, VENTA_DIARIA!B:B, VENTA_DIARIA!N:N)+0,0)</f>
        <v>0</v>
      </c>
      <c r="H350" s="10" t="str">
        <f>_xlfn.XLOOKUP(B350, VENTA_DIARIA!B:B, VENTA_DIARIA!H:H)</f>
        <v>▼ BAJO</v>
      </c>
      <c r="I350" s="10" t="s">
        <v>134</v>
      </c>
      <c r="J350" s="10">
        <v>7</v>
      </c>
      <c r="K350" s="10">
        <v>4</v>
      </c>
      <c r="L350" s="13">
        <v>3</v>
      </c>
    </row>
    <row r="351" spans="1:12">
      <c r="A351" s="14" t="str">
        <f t="shared" si="5"/>
        <v>LUN</v>
      </c>
      <c r="B351" s="12">
        <v>45873</v>
      </c>
      <c r="C351" s="11">
        <v>0.81444444444444442</v>
      </c>
      <c r="D351" s="10">
        <f>+VLOOKUP(B351,VENTA_DIARIA!B:C,2,FALSE)</f>
        <v>0</v>
      </c>
      <c r="E351" s="10">
        <f>+VLOOKUP(B351,VENTA_DIARIA!B:D,3,FALSE)</f>
        <v>1</v>
      </c>
      <c r="F351" s="13">
        <f>_xlfn.XLOOKUP(B351, VENTA_DIARIA!B:B, VENTA_DIARIA!L:L)+0</f>
        <v>2</v>
      </c>
      <c r="G351" s="10">
        <f>IFERROR(_xlfn.XLOOKUP(B351, VENTA_DIARIA!B:B, VENTA_DIARIA!N:N)+0,0)</f>
        <v>0</v>
      </c>
      <c r="H351" s="10" t="str">
        <f>_xlfn.XLOOKUP(B351, VENTA_DIARIA!B:B, VENTA_DIARIA!H:H)</f>
        <v>▼ BAJO</v>
      </c>
      <c r="I351" s="10" t="s">
        <v>103</v>
      </c>
      <c r="J351" s="10">
        <v>3</v>
      </c>
      <c r="K351" s="10">
        <v>2</v>
      </c>
      <c r="L351" s="13">
        <v>1</v>
      </c>
    </row>
    <row r="352" spans="1:12">
      <c r="A352" s="14" t="str">
        <f t="shared" si="5"/>
        <v>LUN</v>
      </c>
      <c r="B352" s="12">
        <v>45873</v>
      </c>
      <c r="C352" s="11">
        <v>0.79246527777777775</v>
      </c>
      <c r="D352" s="10">
        <f>+VLOOKUP(B352,VENTA_DIARIA!B:C,2,FALSE)</f>
        <v>0</v>
      </c>
      <c r="E352" s="10">
        <f>+VLOOKUP(B352,VENTA_DIARIA!B:D,3,FALSE)</f>
        <v>1</v>
      </c>
      <c r="F352" s="13">
        <f>_xlfn.XLOOKUP(B352, VENTA_DIARIA!B:B, VENTA_DIARIA!L:L)+0</f>
        <v>2</v>
      </c>
      <c r="G352" s="10">
        <f>IFERROR(_xlfn.XLOOKUP(B352, VENTA_DIARIA!B:B, VENTA_DIARIA!N:N)+0,0)</f>
        <v>0</v>
      </c>
      <c r="H352" s="10" t="str">
        <f>_xlfn.XLOOKUP(B352, VENTA_DIARIA!B:B, VENTA_DIARIA!H:H)</f>
        <v>▼ BAJO</v>
      </c>
      <c r="I352" s="10" t="s">
        <v>132</v>
      </c>
      <c r="J352" s="10">
        <v>1</v>
      </c>
      <c r="K352" s="10">
        <v>0</v>
      </c>
      <c r="L352" s="13">
        <v>1</v>
      </c>
    </row>
    <row r="353" spans="1:12">
      <c r="A353" s="14" t="str">
        <f t="shared" si="5"/>
        <v>LUN</v>
      </c>
      <c r="B353" s="12">
        <v>45873</v>
      </c>
      <c r="C353" s="11">
        <v>0.7870138888888889</v>
      </c>
      <c r="D353" s="10">
        <f>+VLOOKUP(B353,VENTA_DIARIA!B:C,2,FALSE)</f>
        <v>0</v>
      </c>
      <c r="E353" s="10">
        <f>+VLOOKUP(B353,VENTA_DIARIA!B:D,3,FALSE)</f>
        <v>1</v>
      </c>
      <c r="F353" s="13">
        <f>_xlfn.XLOOKUP(B353, VENTA_DIARIA!B:B, VENTA_DIARIA!L:L)+0</f>
        <v>2</v>
      </c>
      <c r="G353" s="10">
        <f>IFERROR(_xlfn.XLOOKUP(B353, VENTA_DIARIA!B:B, VENTA_DIARIA!N:N)+0,0)</f>
        <v>0</v>
      </c>
      <c r="H353" s="10" t="str">
        <f>_xlfn.XLOOKUP(B353, VENTA_DIARIA!B:B, VENTA_DIARIA!H:H)</f>
        <v>▼ BAJO</v>
      </c>
      <c r="I353" s="10" t="s">
        <v>134</v>
      </c>
      <c r="J353" s="10">
        <v>8</v>
      </c>
      <c r="K353" s="10">
        <v>7</v>
      </c>
      <c r="L353" s="13">
        <v>1</v>
      </c>
    </row>
    <row r="354" spans="1:12">
      <c r="A354" s="14" t="str">
        <f t="shared" si="5"/>
        <v>LUN</v>
      </c>
      <c r="B354" s="12">
        <v>45873</v>
      </c>
      <c r="C354" s="11">
        <v>0.7870138888888889</v>
      </c>
      <c r="D354" s="10">
        <f>+VLOOKUP(B354,VENTA_DIARIA!B:C,2,FALSE)</f>
        <v>0</v>
      </c>
      <c r="E354" s="10">
        <f>+VLOOKUP(B354,VENTA_DIARIA!B:D,3,FALSE)</f>
        <v>1</v>
      </c>
      <c r="F354" s="13">
        <f>_xlfn.XLOOKUP(B354, VENTA_DIARIA!B:B, VENTA_DIARIA!L:L)+0</f>
        <v>2</v>
      </c>
      <c r="G354" s="10">
        <f>IFERROR(_xlfn.XLOOKUP(B354, VENTA_DIARIA!B:B, VENTA_DIARIA!N:N)+0,0)</f>
        <v>0</v>
      </c>
      <c r="H354" s="10" t="str">
        <f>_xlfn.XLOOKUP(B354, VENTA_DIARIA!B:B, VENTA_DIARIA!H:H)</f>
        <v>▼ BAJO</v>
      </c>
      <c r="I354" s="10" t="s">
        <v>168</v>
      </c>
      <c r="J354" s="10">
        <v>4</v>
      </c>
      <c r="K354" s="10">
        <v>3</v>
      </c>
      <c r="L354" s="13">
        <v>1</v>
      </c>
    </row>
    <row r="355" spans="1:12">
      <c r="A355" s="14" t="str">
        <f t="shared" si="5"/>
        <v>LUN</v>
      </c>
      <c r="B355" s="12">
        <v>45873</v>
      </c>
      <c r="C355" s="11">
        <v>0.7870138888888889</v>
      </c>
      <c r="D355" s="10">
        <f>+VLOOKUP(B355,VENTA_DIARIA!B:C,2,FALSE)</f>
        <v>0</v>
      </c>
      <c r="E355" s="10">
        <f>+VLOOKUP(B355,VENTA_DIARIA!B:D,3,FALSE)</f>
        <v>1</v>
      </c>
      <c r="F355" s="13">
        <f>_xlfn.XLOOKUP(B355, VENTA_DIARIA!B:B, VENTA_DIARIA!L:L)+0</f>
        <v>2</v>
      </c>
      <c r="G355" s="10">
        <f>IFERROR(_xlfn.XLOOKUP(B355, VENTA_DIARIA!B:B, VENTA_DIARIA!N:N)+0,0)</f>
        <v>0</v>
      </c>
      <c r="H355" s="10" t="str">
        <f>_xlfn.XLOOKUP(B355, VENTA_DIARIA!B:B, VENTA_DIARIA!H:H)</f>
        <v>▼ BAJO</v>
      </c>
      <c r="I355" s="10" t="s">
        <v>170</v>
      </c>
      <c r="J355" s="10">
        <v>5</v>
      </c>
      <c r="K355" s="10">
        <v>3</v>
      </c>
      <c r="L355" s="13">
        <v>2</v>
      </c>
    </row>
    <row r="356" spans="1:12">
      <c r="A356" s="14" t="str">
        <f t="shared" si="5"/>
        <v>LUN</v>
      </c>
      <c r="B356" s="12">
        <v>45873</v>
      </c>
      <c r="C356" s="11">
        <v>0.78628472222222223</v>
      </c>
      <c r="D356" s="10">
        <f>+VLOOKUP(B356,VENTA_DIARIA!B:C,2,FALSE)</f>
        <v>0</v>
      </c>
      <c r="E356" s="10">
        <f>+VLOOKUP(B356,VENTA_DIARIA!B:D,3,FALSE)</f>
        <v>1</v>
      </c>
      <c r="F356" s="13">
        <f>_xlfn.XLOOKUP(B356, VENTA_DIARIA!B:B, VENTA_DIARIA!L:L)+0</f>
        <v>2</v>
      </c>
      <c r="G356" s="10">
        <f>IFERROR(_xlfn.XLOOKUP(B356, VENTA_DIARIA!B:B, VENTA_DIARIA!N:N)+0,0)</f>
        <v>0</v>
      </c>
      <c r="H356" s="10" t="str">
        <f>_xlfn.XLOOKUP(B356, VENTA_DIARIA!B:B, VENTA_DIARIA!H:H)</f>
        <v>▼ BAJO</v>
      </c>
      <c r="I356" s="10" t="s">
        <v>167</v>
      </c>
      <c r="J356" s="10">
        <v>4</v>
      </c>
      <c r="K356" s="10">
        <v>3</v>
      </c>
      <c r="L356" s="13">
        <v>1</v>
      </c>
    </row>
    <row r="357" spans="1:12">
      <c r="A357" s="14" t="str">
        <f t="shared" si="5"/>
        <v>LUN</v>
      </c>
      <c r="B357" s="12">
        <v>45873</v>
      </c>
      <c r="C357" s="11">
        <v>0.78628472222222223</v>
      </c>
      <c r="D357" s="10">
        <f>+VLOOKUP(B357,VENTA_DIARIA!B:C,2,FALSE)</f>
        <v>0</v>
      </c>
      <c r="E357" s="10">
        <f>+VLOOKUP(B357,VENTA_DIARIA!B:D,3,FALSE)</f>
        <v>1</v>
      </c>
      <c r="F357" s="13">
        <f>_xlfn.XLOOKUP(B357, VENTA_DIARIA!B:B, VENTA_DIARIA!L:L)+0</f>
        <v>2</v>
      </c>
      <c r="G357" s="10">
        <f>IFERROR(_xlfn.XLOOKUP(B357, VENTA_DIARIA!B:B, VENTA_DIARIA!N:N)+0,0)</f>
        <v>0</v>
      </c>
      <c r="H357" s="10" t="str">
        <f>_xlfn.XLOOKUP(B357, VENTA_DIARIA!B:B, VENTA_DIARIA!H:H)</f>
        <v>▼ BAJO</v>
      </c>
      <c r="I357" s="10" t="s">
        <v>168</v>
      </c>
      <c r="J357" s="10">
        <v>5</v>
      </c>
      <c r="K357" s="10">
        <v>4</v>
      </c>
      <c r="L357" s="13">
        <v>1</v>
      </c>
    </row>
    <row r="358" spans="1:12">
      <c r="A358" s="14" t="str">
        <f t="shared" si="5"/>
        <v>LUN</v>
      </c>
      <c r="B358" s="12">
        <v>45873</v>
      </c>
      <c r="C358" s="11">
        <v>0.78628472222222223</v>
      </c>
      <c r="D358" s="10">
        <f>+VLOOKUP(B358,VENTA_DIARIA!B:C,2,FALSE)</f>
        <v>0</v>
      </c>
      <c r="E358" s="10">
        <f>+VLOOKUP(B358,VENTA_DIARIA!B:D,3,FALSE)</f>
        <v>1</v>
      </c>
      <c r="F358" s="13">
        <f>_xlfn.XLOOKUP(B358, VENTA_DIARIA!B:B, VENTA_DIARIA!L:L)+0</f>
        <v>2</v>
      </c>
      <c r="G358" s="10">
        <f>IFERROR(_xlfn.XLOOKUP(B358, VENTA_DIARIA!B:B, VENTA_DIARIA!N:N)+0,0)</f>
        <v>0</v>
      </c>
      <c r="H358" s="10" t="str">
        <f>_xlfn.XLOOKUP(B358, VENTA_DIARIA!B:B, VENTA_DIARIA!H:H)</f>
        <v>▼ BAJO</v>
      </c>
      <c r="I358" s="10" t="s">
        <v>85</v>
      </c>
      <c r="J358" s="10">
        <v>10</v>
      </c>
      <c r="K358" s="10">
        <v>9</v>
      </c>
      <c r="L358" s="13">
        <v>1</v>
      </c>
    </row>
    <row r="359" spans="1:12">
      <c r="A359" s="14" t="str">
        <f t="shared" si="5"/>
        <v>LUN</v>
      </c>
      <c r="B359" s="12">
        <v>45873</v>
      </c>
      <c r="C359" s="11">
        <v>0.78033564814814815</v>
      </c>
      <c r="D359" s="10">
        <f>+VLOOKUP(B359,VENTA_DIARIA!B:C,2,FALSE)</f>
        <v>0</v>
      </c>
      <c r="E359" s="10">
        <f>+VLOOKUP(B359,VENTA_DIARIA!B:D,3,FALSE)</f>
        <v>1</v>
      </c>
      <c r="F359" s="13">
        <f>_xlfn.XLOOKUP(B359, VENTA_DIARIA!B:B, VENTA_DIARIA!L:L)+0</f>
        <v>2</v>
      </c>
      <c r="G359" s="10">
        <f>IFERROR(_xlfn.XLOOKUP(B359, VENTA_DIARIA!B:B, VENTA_DIARIA!N:N)+0,0)</f>
        <v>0</v>
      </c>
      <c r="H359" s="10" t="str">
        <f>_xlfn.XLOOKUP(B359, VENTA_DIARIA!B:B, VENTA_DIARIA!H:H)</f>
        <v>▼ BAJO</v>
      </c>
      <c r="I359" s="10" t="s">
        <v>134</v>
      </c>
      <c r="J359" s="10">
        <v>9</v>
      </c>
      <c r="K359" s="10">
        <v>8</v>
      </c>
      <c r="L359" s="13">
        <v>1</v>
      </c>
    </row>
    <row r="360" spans="1:12">
      <c r="A360" s="14" t="str">
        <f t="shared" si="5"/>
        <v>LUN</v>
      </c>
      <c r="B360" s="12">
        <v>45873</v>
      </c>
      <c r="C360" s="11">
        <v>0.78033564814814815</v>
      </c>
      <c r="D360" s="10">
        <f>+VLOOKUP(B360,VENTA_DIARIA!B:C,2,FALSE)</f>
        <v>0</v>
      </c>
      <c r="E360" s="10">
        <f>+VLOOKUP(B360,VENTA_DIARIA!B:D,3,FALSE)</f>
        <v>1</v>
      </c>
      <c r="F360" s="13">
        <f>_xlfn.XLOOKUP(B360, VENTA_DIARIA!B:B, VENTA_DIARIA!L:L)+0</f>
        <v>2</v>
      </c>
      <c r="G360" s="10">
        <f>IFERROR(_xlfn.XLOOKUP(B360, VENTA_DIARIA!B:B, VENTA_DIARIA!N:N)+0,0)</f>
        <v>0</v>
      </c>
      <c r="H360" s="10" t="str">
        <f>_xlfn.XLOOKUP(B360, VENTA_DIARIA!B:B, VENTA_DIARIA!H:H)</f>
        <v>▼ BAJO</v>
      </c>
      <c r="I360" s="10" t="s">
        <v>159</v>
      </c>
      <c r="J360" s="10">
        <v>6</v>
      </c>
      <c r="K360" s="10">
        <v>5</v>
      </c>
      <c r="L360" s="13">
        <v>1</v>
      </c>
    </row>
    <row r="361" spans="1:12">
      <c r="A361" s="14" t="str">
        <f t="shared" si="5"/>
        <v>LUN</v>
      </c>
      <c r="B361" s="12">
        <v>45873</v>
      </c>
      <c r="C361" s="11">
        <v>0.78033564814814815</v>
      </c>
      <c r="D361" s="10">
        <f>+VLOOKUP(B361,VENTA_DIARIA!B:C,2,FALSE)</f>
        <v>0</v>
      </c>
      <c r="E361" s="10">
        <f>+VLOOKUP(B361,VENTA_DIARIA!B:D,3,FALSE)</f>
        <v>1</v>
      </c>
      <c r="F361" s="13">
        <f>_xlfn.XLOOKUP(B361, VENTA_DIARIA!B:B, VENTA_DIARIA!L:L)+0</f>
        <v>2</v>
      </c>
      <c r="G361" s="10">
        <f>IFERROR(_xlfn.XLOOKUP(B361, VENTA_DIARIA!B:B, VENTA_DIARIA!N:N)+0,0)</f>
        <v>0</v>
      </c>
      <c r="H361" s="10" t="str">
        <f>_xlfn.XLOOKUP(B361, VENTA_DIARIA!B:B, VENTA_DIARIA!H:H)</f>
        <v>▼ BAJO</v>
      </c>
      <c r="I361" s="10" t="s">
        <v>97</v>
      </c>
      <c r="J361" s="10">
        <v>1</v>
      </c>
      <c r="K361" s="10">
        <v>0</v>
      </c>
      <c r="L361" s="13">
        <v>1</v>
      </c>
    </row>
    <row r="362" spans="1:12">
      <c r="A362" s="14" t="str">
        <f t="shared" si="5"/>
        <v>LUN</v>
      </c>
      <c r="B362" s="12">
        <v>45873</v>
      </c>
      <c r="C362" s="11">
        <v>0.77581018518518519</v>
      </c>
      <c r="D362" s="10">
        <f>+VLOOKUP(B362,VENTA_DIARIA!B:C,2,FALSE)</f>
        <v>0</v>
      </c>
      <c r="E362" s="10">
        <f>+VLOOKUP(B362,VENTA_DIARIA!B:D,3,FALSE)</f>
        <v>1</v>
      </c>
      <c r="F362" s="13">
        <f>_xlfn.XLOOKUP(B362, VENTA_DIARIA!B:B, VENTA_DIARIA!L:L)+0</f>
        <v>2</v>
      </c>
      <c r="G362" s="10">
        <f>IFERROR(_xlfn.XLOOKUP(B362, VENTA_DIARIA!B:B, VENTA_DIARIA!N:N)+0,0)</f>
        <v>0</v>
      </c>
      <c r="H362" s="10" t="str">
        <f>_xlfn.XLOOKUP(B362, VENTA_DIARIA!B:B, VENTA_DIARIA!H:H)</f>
        <v>▼ BAJO</v>
      </c>
      <c r="I362" s="10" t="s">
        <v>168</v>
      </c>
      <c r="J362" s="10">
        <v>6</v>
      </c>
      <c r="K362" s="10">
        <v>5</v>
      </c>
      <c r="L362" s="13">
        <v>1</v>
      </c>
    </row>
    <row r="363" spans="1:12">
      <c r="A363" s="14" t="str">
        <f t="shared" si="5"/>
        <v>LUN</v>
      </c>
      <c r="B363" s="12">
        <v>45873</v>
      </c>
      <c r="C363" s="11">
        <v>0.77581018518518519</v>
      </c>
      <c r="D363" s="10">
        <f>+VLOOKUP(B363,VENTA_DIARIA!B:C,2,FALSE)</f>
        <v>0</v>
      </c>
      <c r="E363" s="10">
        <f>+VLOOKUP(B363,VENTA_DIARIA!B:D,3,FALSE)</f>
        <v>1</v>
      </c>
      <c r="F363" s="13">
        <f>_xlfn.XLOOKUP(B363, VENTA_DIARIA!B:B, VENTA_DIARIA!L:L)+0</f>
        <v>2</v>
      </c>
      <c r="G363" s="10">
        <f>IFERROR(_xlfn.XLOOKUP(B363, VENTA_DIARIA!B:B, VENTA_DIARIA!N:N)+0,0)</f>
        <v>0</v>
      </c>
      <c r="H363" s="10" t="str">
        <f>_xlfn.XLOOKUP(B363, VENTA_DIARIA!B:B, VENTA_DIARIA!H:H)</f>
        <v>▼ BAJO</v>
      </c>
      <c r="I363" s="10" t="s">
        <v>170</v>
      </c>
      <c r="J363" s="10">
        <v>6</v>
      </c>
      <c r="K363" s="10">
        <v>5</v>
      </c>
      <c r="L363" s="13">
        <v>1</v>
      </c>
    </row>
    <row r="364" spans="1:12">
      <c r="A364" s="14" t="str">
        <f t="shared" si="5"/>
        <v>LUN</v>
      </c>
      <c r="B364" s="12">
        <v>45873</v>
      </c>
      <c r="C364" s="11">
        <v>0.77581018518518519</v>
      </c>
      <c r="D364" s="10">
        <f>+VLOOKUP(B364,VENTA_DIARIA!B:C,2,FALSE)</f>
        <v>0</v>
      </c>
      <c r="E364" s="10">
        <f>+VLOOKUP(B364,VENTA_DIARIA!B:D,3,FALSE)</f>
        <v>1</v>
      </c>
      <c r="F364" s="13">
        <f>_xlfn.XLOOKUP(B364, VENTA_DIARIA!B:B, VENTA_DIARIA!L:L)+0</f>
        <v>2</v>
      </c>
      <c r="G364" s="10">
        <f>IFERROR(_xlfn.XLOOKUP(B364, VENTA_DIARIA!B:B, VENTA_DIARIA!N:N)+0,0)</f>
        <v>0</v>
      </c>
      <c r="H364" s="10" t="str">
        <f>_xlfn.XLOOKUP(B364, VENTA_DIARIA!B:B, VENTA_DIARIA!H:H)</f>
        <v>▼ BAJO</v>
      </c>
      <c r="I364" s="10" t="s">
        <v>103</v>
      </c>
      <c r="J364" s="10">
        <v>4</v>
      </c>
      <c r="K364" s="10">
        <v>3</v>
      </c>
      <c r="L364" s="13">
        <v>1</v>
      </c>
    </row>
    <row r="365" spans="1:12">
      <c r="A365" s="14" t="str">
        <f t="shared" si="5"/>
        <v>LUN</v>
      </c>
      <c r="B365" s="12">
        <v>45873</v>
      </c>
      <c r="C365" s="11">
        <v>0.77581018518518519</v>
      </c>
      <c r="D365" s="10">
        <f>+VLOOKUP(B365,VENTA_DIARIA!B:C,2,FALSE)</f>
        <v>0</v>
      </c>
      <c r="E365" s="10">
        <f>+VLOOKUP(B365,VENTA_DIARIA!B:D,3,FALSE)</f>
        <v>1</v>
      </c>
      <c r="F365" s="13">
        <f>_xlfn.XLOOKUP(B365, VENTA_DIARIA!B:B, VENTA_DIARIA!L:L)+0</f>
        <v>2</v>
      </c>
      <c r="G365" s="10">
        <f>IFERROR(_xlfn.XLOOKUP(B365, VENTA_DIARIA!B:B, VENTA_DIARIA!N:N)+0,0)</f>
        <v>0</v>
      </c>
      <c r="H365" s="10" t="str">
        <f>_xlfn.XLOOKUP(B365, VENTA_DIARIA!B:B, VENTA_DIARIA!H:H)</f>
        <v>▼ BAJO</v>
      </c>
      <c r="I365" s="10" t="s">
        <v>102</v>
      </c>
      <c r="J365" s="10">
        <v>6</v>
      </c>
      <c r="K365" s="10">
        <v>5</v>
      </c>
      <c r="L365" s="13">
        <v>1</v>
      </c>
    </row>
    <row r="366" spans="1:12">
      <c r="A366" s="14" t="str">
        <f t="shared" si="5"/>
        <v>LUN</v>
      </c>
      <c r="B366" s="12">
        <v>45873</v>
      </c>
      <c r="C366" s="11">
        <v>0.77322916666666663</v>
      </c>
      <c r="D366" s="10">
        <f>+VLOOKUP(B366,VENTA_DIARIA!B:C,2,FALSE)</f>
        <v>0</v>
      </c>
      <c r="E366" s="10">
        <f>+VLOOKUP(B366,VENTA_DIARIA!B:D,3,FALSE)</f>
        <v>1</v>
      </c>
      <c r="F366" s="13">
        <f>_xlfn.XLOOKUP(B366, VENTA_DIARIA!B:B, VENTA_DIARIA!L:L)+0</f>
        <v>2</v>
      </c>
      <c r="G366" s="10">
        <f>IFERROR(_xlfn.XLOOKUP(B366, VENTA_DIARIA!B:B, VENTA_DIARIA!N:N)+0,0)</f>
        <v>0</v>
      </c>
      <c r="H366" s="10" t="str">
        <f>_xlfn.XLOOKUP(B366, VENTA_DIARIA!B:B, VENTA_DIARIA!H:H)</f>
        <v>▼ BAJO</v>
      </c>
      <c r="I366" s="10" t="s">
        <v>134</v>
      </c>
      <c r="J366" s="10">
        <v>10</v>
      </c>
      <c r="K366" s="10">
        <v>9</v>
      </c>
      <c r="L366" s="13">
        <v>1</v>
      </c>
    </row>
    <row r="367" spans="1:12">
      <c r="A367" s="14" t="str">
        <f t="shared" si="5"/>
        <v>LUN</v>
      </c>
      <c r="B367" s="12">
        <v>45873</v>
      </c>
      <c r="C367" s="11">
        <v>0.77322916666666663</v>
      </c>
      <c r="D367" s="10">
        <f>+VLOOKUP(B367,VENTA_DIARIA!B:C,2,FALSE)</f>
        <v>0</v>
      </c>
      <c r="E367" s="10">
        <f>+VLOOKUP(B367,VENTA_DIARIA!B:D,3,FALSE)</f>
        <v>1</v>
      </c>
      <c r="F367" s="13">
        <f>_xlfn.XLOOKUP(B367, VENTA_DIARIA!B:B, VENTA_DIARIA!L:L)+0</f>
        <v>2</v>
      </c>
      <c r="G367" s="10">
        <f>IFERROR(_xlfn.XLOOKUP(B367, VENTA_DIARIA!B:B, VENTA_DIARIA!N:N)+0,0)</f>
        <v>0</v>
      </c>
      <c r="H367" s="10" t="str">
        <f>_xlfn.XLOOKUP(B367, VENTA_DIARIA!B:B, VENTA_DIARIA!H:H)</f>
        <v>▼ BAJO</v>
      </c>
      <c r="I367" s="10" t="s">
        <v>134</v>
      </c>
      <c r="J367" s="10">
        <v>12</v>
      </c>
      <c r="K367" s="10">
        <v>10</v>
      </c>
      <c r="L367" s="13">
        <v>2</v>
      </c>
    </row>
    <row r="368" spans="1:12">
      <c r="A368" s="14" t="str">
        <f t="shared" si="5"/>
        <v>LUN</v>
      </c>
      <c r="B368" s="12">
        <v>45873</v>
      </c>
      <c r="C368" s="11">
        <v>0.77152777777777781</v>
      </c>
      <c r="D368" s="10">
        <f>+VLOOKUP(B368,VENTA_DIARIA!B:C,2,FALSE)</f>
        <v>0</v>
      </c>
      <c r="E368" s="10">
        <f>+VLOOKUP(B368,VENTA_DIARIA!B:D,3,FALSE)</f>
        <v>1</v>
      </c>
      <c r="F368" s="13">
        <f>_xlfn.XLOOKUP(B368, VENTA_DIARIA!B:B, VENTA_DIARIA!L:L)+0</f>
        <v>2</v>
      </c>
      <c r="G368" s="10">
        <f>IFERROR(_xlfn.XLOOKUP(B368, VENTA_DIARIA!B:B, VENTA_DIARIA!N:N)+0,0)</f>
        <v>0</v>
      </c>
      <c r="H368" s="10" t="str">
        <f>_xlfn.XLOOKUP(B368, VENTA_DIARIA!B:B, VENTA_DIARIA!H:H)</f>
        <v>▼ BAJO</v>
      </c>
      <c r="I368" s="10" t="s">
        <v>101</v>
      </c>
      <c r="J368" s="10">
        <v>2</v>
      </c>
      <c r="K368" s="10">
        <v>1</v>
      </c>
      <c r="L368" s="13">
        <v>1</v>
      </c>
    </row>
    <row r="369" spans="1:12">
      <c r="A369" s="14" t="str">
        <f t="shared" si="5"/>
        <v>LUN</v>
      </c>
      <c r="B369" s="12">
        <v>45873</v>
      </c>
      <c r="C369" s="11">
        <v>0.76858796296296295</v>
      </c>
      <c r="D369" s="10">
        <f>+VLOOKUP(B369,VENTA_DIARIA!B:C,2,FALSE)</f>
        <v>0</v>
      </c>
      <c r="E369" s="10">
        <f>+VLOOKUP(B369,VENTA_DIARIA!B:D,3,FALSE)</f>
        <v>1</v>
      </c>
      <c r="F369" s="13">
        <f>_xlfn.XLOOKUP(B369, VENTA_DIARIA!B:B, VENTA_DIARIA!L:L)+0</f>
        <v>2</v>
      </c>
      <c r="G369" s="10">
        <f>IFERROR(_xlfn.XLOOKUP(B369, VENTA_DIARIA!B:B, VENTA_DIARIA!N:N)+0,0)</f>
        <v>0</v>
      </c>
      <c r="H369" s="10" t="str">
        <f>_xlfn.XLOOKUP(B369, VENTA_DIARIA!B:B, VENTA_DIARIA!H:H)</f>
        <v>▼ BAJO</v>
      </c>
      <c r="I369" s="10" t="s">
        <v>168</v>
      </c>
      <c r="J369" s="10">
        <v>7</v>
      </c>
      <c r="K369" s="10">
        <v>6</v>
      </c>
      <c r="L369" s="13">
        <v>1</v>
      </c>
    </row>
    <row r="370" spans="1:12">
      <c r="A370" s="14" t="str">
        <f t="shared" si="5"/>
        <v>LUN</v>
      </c>
      <c r="B370" s="12">
        <v>45873</v>
      </c>
      <c r="C370" s="11">
        <v>0.76858796296296295</v>
      </c>
      <c r="D370" s="10">
        <f>+VLOOKUP(B370,VENTA_DIARIA!B:C,2,FALSE)</f>
        <v>0</v>
      </c>
      <c r="E370" s="10">
        <f>+VLOOKUP(B370,VENTA_DIARIA!B:D,3,FALSE)</f>
        <v>1</v>
      </c>
      <c r="F370" s="13">
        <f>_xlfn.XLOOKUP(B370, VENTA_DIARIA!B:B, VENTA_DIARIA!L:L)+0</f>
        <v>2</v>
      </c>
      <c r="G370" s="10">
        <f>IFERROR(_xlfn.XLOOKUP(B370, VENTA_DIARIA!B:B, VENTA_DIARIA!N:N)+0,0)</f>
        <v>0</v>
      </c>
      <c r="H370" s="10" t="str">
        <f>_xlfn.XLOOKUP(B370, VENTA_DIARIA!B:B, VENTA_DIARIA!H:H)</f>
        <v>▼ BAJO</v>
      </c>
      <c r="I370" s="10" t="s">
        <v>170</v>
      </c>
      <c r="J370" s="10">
        <v>7</v>
      </c>
      <c r="K370" s="10">
        <v>6</v>
      </c>
      <c r="L370" s="13">
        <v>1</v>
      </c>
    </row>
    <row r="371" spans="1:12">
      <c r="A371" s="14" t="str">
        <f t="shared" si="5"/>
        <v>LUN</v>
      </c>
      <c r="B371" s="12">
        <v>45873</v>
      </c>
      <c r="C371" s="11">
        <v>0.76678240740740744</v>
      </c>
      <c r="D371" s="10">
        <f>+VLOOKUP(B371,VENTA_DIARIA!B:C,2,FALSE)</f>
        <v>0</v>
      </c>
      <c r="E371" s="10">
        <f>+VLOOKUP(B371,VENTA_DIARIA!B:D,3,FALSE)</f>
        <v>1</v>
      </c>
      <c r="F371" s="13">
        <f>_xlfn.XLOOKUP(B371, VENTA_DIARIA!B:B, VENTA_DIARIA!L:L)+0</f>
        <v>2</v>
      </c>
      <c r="G371" s="10">
        <f>IFERROR(_xlfn.XLOOKUP(B371, VENTA_DIARIA!B:B, VENTA_DIARIA!N:N)+0,0)</f>
        <v>0</v>
      </c>
      <c r="H371" s="10" t="str">
        <f>_xlfn.XLOOKUP(B371, VENTA_DIARIA!B:B, VENTA_DIARIA!H:H)</f>
        <v>▼ BAJO</v>
      </c>
      <c r="I371" s="10" t="s">
        <v>132</v>
      </c>
      <c r="J371" s="10">
        <v>3</v>
      </c>
      <c r="K371" s="10">
        <v>1</v>
      </c>
      <c r="L371" s="13">
        <v>2</v>
      </c>
    </row>
    <row r="372" spans="1:12">
      <c r="A372" s="14" t="str">
        <f t="shared" si="5"/>
        <v>LUN</v>
      </c>
      <c r="B372" s="12">
        <v>45873</v>
      </c>
      <c r="C372" s="11">
        <v>0.76678240740740744</v>
      </c>
      <c r="D372" s="10">
        <f>+VLOOKUP(B372,VENTA_DIARIA!B:C,2,FALSE)</f>
        <v>0</v>
      </c>
      <c r="E372" s="10">
        <f>+VLOOKUP(B372,VENTA_DIARIA!B:D,3,FALSE)</f>
        <v>1</v>
      </c>
      <c r="F372" s="13">
        <f>_xlfn.XLOOKUP(B372, VENTA_DIARIA!B:B, VENTA_DIARIA!L:L)+0</f>
        <v>2</v>
      </c>
      <c r="G372" s="10">
        <f>IFERROR(_xlfn.XLOOKUP(B372, VENTA_DIARIA!B:B, VENTA_DIARIA!N:N)+0,0)</f>
        <v>0</v>
      </c>
      <c r="H372" s="10" t="str">
        <f>_xlfn.XLOOKUP(B372, VENTA_DIARIA!B:B, VENTA_DIARIA!H:H)</f>
        <v>▼ BAJO</v>
      </c>
      <c r="I372" s="10" t="s">
        <v>135</v>
      </c>
      <c r="J372" s="10">
        <v>7</v>
      </c>
      <c r="K372" s="10">
        <v>6</v>
      </c>
      <c r="L372" s="13">
        <v>1</v>
      </c>
    </row>
    <row r="373" spans="1:12">
      <c r="A373" s="14" t="str">
        <f t="shared" si="5"/>
        <v>LUN</v>
      </c>
      <c r="B373" s="12">
        <v>45873</v>
      </c>
      <c r="C373" s="11">
        <v>0.76489583333333333</v>
      </c>
      <c r="D373" s="10">
        <f>+VLOOKUP(B373,VENTA_DIARIA!B:C,2,FALSE)</f>
        <v>0</v>
      </c>
      <c r="E373" s="10">
        <f>+VLOOKUP(B373,VENTA_DIARIA!B:D,3,FALSE)</f>
        <v>1</v>
      </c>
      <c r="F373" s="13">
        <f>_xlfn.XLOOKUP(B373, VENTA_DIARIA!B:B, VENTA_DIARIA!L:L)+0</f>
        <v>2</v>
      </c>
      <c r="G373" s="10">
        <f>IFERROR(_xlfn.XLOOKUP(B373, VENTA_DIARIA!B:B, VENTA_DIARIA!N:N)+0,0)</f>
        <v>0</v>
      </c>
      <c r="H373" s="10" t="str">
        <f>_xlfn.XLOOKUP(B373, VENTA_DIARIA!B:B, VENTA_DIARIA!H:H)</f>
        <v>▼ BAJO</v>
      </c>
      <c r="I373" s="10" t="s">
        <v>98</v>
      </c>
      <c r="J373" s="10">
        <v>6</v>
      </c>
      <c r="K373" s="10">
        <v>5</v>
      </c>
      <c r="L373" s="13">
        <v>1</v>
      </c>
    </row>
    <row r="374" spans="1:12">
      <c r="A374" s="14" t="str">
        <f t="shared" si="5"/>
        <v>LUN</v>
      </c>
      <c r="B374" s="12">
        <v>45873</v>
      </c>
      <c r="C374" s="11">
        <v>0.75971064814814815</v>
      </c>
      <c r="D374" s="10">
        <f>+VLOOKUP(B374,VENTA_DIARIA!B:C,2,FALSE)</f>
        <v>0</v>
      </c>
      <c r="E374" s="10">
        <f>+VLOOKUP(B374,VENTA_DIARIA!B:D,3,FALSE)</f>
        <v>1</v>
      </c>
      <c r="F374" s="13">
        <f>_xlfn.XLOOKUP(B374, VENTA_DIARIA!B:B, VENTA_DIARIA!L:L)+0</f>
        <v>2</v>
      </c>
      <c r="G374" s="10">
        <f>IFERROR(_xlfn.XLOOKUP(B374, VENTA_DIARIA!B:B, VENTA_DIARIA!N:N)+0,0)</f>
        <v>0</v>
      </c>
      <c r="H374" s="10" t="str">
        <f>_xlfn.XLOOKUP(B374, VENTA_DIARIA!B:B, VENTA_DIARIA!H:H)</f>
        <v>▼ BAJO</v>
      </c>
      <c r="I374" s="10" t="s">
        <v>135</v>
      </c>
      <c r="J374" s="10">
        <v>8</v>
      </c>
      <c r="K374" s="10">
        <v>7</v>
      </c>
      <c r="L374" s="13">
        <v>1</v>
      </c>
    </row>
    <row r="375" spans="1:12">
      <c r="A375" s="14" t="str">
        <f t="shared" si="5"/>
        <v>LUN</v>
      </c>
      <c r="B375" s="12">
        <v>45873</v>
      </c>
      <c r="C375" s="11">
        <v>0.75971064814814815</v>
      </c>
      <c r="D375" s="10">
        <f>+VLOOKUP(B375,VENTA_DIARIA!B:C,2,FALSE)</f>
        <v>0</v>
      </c>
      <c r="E375" s="10">
        <f>+VLOOKUP(B375,VENTA_DIARIA!B:D,3,FALSE)</f>
        <v>1</v>
      </c>
      <c r="F375" s="13">
        <f>_xlfn.XLOOKUP(B375, VENTA_DIARIA!B:B, VENTA_DIARIA!L:L)+0</f>
        <v>2</v>
      </c>
      <c r="G375" s="10">
        <f>IFERROR(_xlfn.XLOOKUP(B375, VENTA_DIARIA!B:B, VENTA_DIARIA!N:N)+0,0)</f>
        <v>0</v>
      </c>
      <c r="H375" s="10" t="str">
        <f>_xlfn.XLOOKUP(B375, VENTA_DIARIA!B:B, VENTA_DIARIA!H:H)</f>
        <v>▼ BAJO</v>
      </c>
      <c r="I375" s="10" t="s">
        <v>134</v>
      </c>
      <c r="J375" s="10">
        <v>13</v>
      </c>
      <c r="K375" s="10">
        <v>12</v>
      </c>
      <c r="L375" s="13">
        <v>1</v>
      </c>
    </row>
    <row r="376" spans="1:12">
      <c r="A376" s="14" t="str">
        <f t="shared" si="5"/>
        <v>LUN</v>
      </c>
      <c r="B376" s="12">
        <v>45873</v>
      </c>
      <c r="C376" s="11">
        <v>0.75971064814814815</v>
      </c>
      <c r="D376" s="10">
        <f>+VLOOKUP(B376,VENTA_DIARIA!B:C,2,FALSE)</f>
        <v>0</v>
      </c>
      <c r="E376" s="10">
        <f>+VLOOKUP(B376,VENTA_DIARIA!B:D,3,FALSE)</f>
        <v>1</v>
      </c>
      <c r="F376" s="13">
        <f>_xlfn.XLOOKUP(B376, VENTA_DIARIA!B:B, VENTA_DIARIA!L:L)+0</f>
        <v>2</v>
      </c>
      <c r="G376" s="10">
        <f>IFERROR(_xlfn.XLOOKUP(B376, VENTA_DIARIA!B:B, VENTA_DIARIA!N:N)+0,0)</f>
        <v>0</v>
      </c>
      <c r="H376" s="10" t="str">
        <f>_xlfn.XLOOKUP(B376, VENTA_DIARIA!B:B, VENTA_DIARIA!H:H)</f>
        <v>▼ BAJO</v>
      </c>
      <c r="I376" s="10" t="s">
        <v>91</v>
      </c>
      <c r="J376" s="10">
        <v>0</v>
      </c>
      <c r="K376" s="10">
        <v>-1</v>
      </c>
      <c r="L376" s="13">
        <v>1</v>
      </c>
    </row>
    <row r="377" spans="1:12">
      <c r="A377" s="14" t="str">
        <f t="shared" si="5"/>
        <v>LUN</v>
      </c>
      <c r="B377" s="12">
        <v>45873</v>
      </c>
      <c r="C377" s="11">
        <v>0.75668981481481479</v>
      </c>
      <c r="D377" s="10">
        <f>+VLOOKUP(B377,VENTA_DIARIA!B:C,2,FALSE)</f>
        <v>0</v>
      </c>
      <c r="E377" s="10">
        <f>+VLOOKUP(B377,VENTA_DIARIA!B:D,3,FALSE)</f>
        <v>1</v>
      </c>
      <c r="F377" s="13">
        <f>_xlfn.XLOOKUP(B377, VENTA_DIARIA!B:B, VENTA_DIARIA!L:L)+0</f>
        <v>2</v>
      </c>
      <c r="G377" s="10">
        <f>IFERROR(_xlfn.XLOOKUP(B377, VENTA_DIARIA!B:B, VENTA_DIARIA!N:N)+0,0)</f>
        <v>0</v>
      </c>
      <c r="H377" s="10" t="str">
        <f>_xlfn.XLOOKUP(B377, VENTA_DIARIA!B:B, VENTA_DIARIA!H:H)</f>
        <v>▼ BAJO</v>
      </c>
      <c r="I377" s="10" t="s">
        <v>151</v>
      </c>
      <c r="J377" s="10">
        <v>11</v>
      </c>
      <c r="K377" s="10">
        <v>10</v>
      </c>
      <c r="L377" s="13">
        <v>1</v>
      </c>
    </row>
    <row r="378" spans="1:12">
      <c r="A378" s="14" t="str">
        <f t="shared" si="5"/>
        <v>LUN</v>
      </c>
      <c r="B378" s="12">
        <v>45873</v>
      </c>
      <c r="C378" s="11">
        <v>0.75668981481481479</v>
      </c>
      <c r="D378" s="10">
        <f>+VLOOKUP(B378,VENTA_DIARIA!B:C,2,FALSE)</f>
        <v>0</v>
      </c>
      <c r="E378" s="10">
        <f>+VLOOKUP(B378,VENTA_DIARIA!B:D,3,FALSE)</f>
        <v>1</v>
      </c>
      <c r="F378" s="13">
        <f>_xlfn.XLOOKUP(B378, VENTA_DIARIA!B:B, VENTA_DIARIA!L:L)+0</f>
        <v>2</v>
      </c>
      <c r="G378" s="10">
        <f>IFERROR(_xlfn.XLOOKUP(B378, VENTA_DIARIA!B:B, VENTA_DIARIA!N:N)+0,0)</f>
        <v>0</v>
      </c>
      <c r="H378" s="10" t="str">
        <f>_xlfn.XLOOKUP(B378, VENTA_DIARIA!B:B, VENTA_DIARIA!H:H)</f>
        <v>▼ BAJO</v>
      </c>
      <c r="I378" s="10" t="s">
        <v>103</v>
      </c>
      <c r="J378" s="10">
        <v>5</v>
      </c>
      <c r="K378" s="10">
        <v>4</v>
      </c>
      <c r="L378" s="13">
        <v>1</v>
      </c>
    </row>
    <row r="379" spans="1:12">
      <c r="A379" s="14" t="str">
        <f t="shared" si="5"/>
        <v>LUN</v>
      </c>
      <c r="B379" s="12">
        <v>45873</v>
      </c>
      <c r="C379" s="11">
        <v>0.75668981481481479</v>
      </c>
      <c r="D379" s="10">
        <f>+VLOOKUP(B379,VENTA_DIARIA!B:C,2,FALSE)</f>
        <v>0</v>
      </c>
      <c r="E379" s="10">
        <f>+VLOOKUP(B379,VENTA_DIARIA!B:D,3,FALSE)</f>
        <v>1</v>
      </c>
      <c r="F379" s="13">
        <f>_xlfn.XLOOKUP(B379, VENTA_DIARIA!B:B, VENTA_DIARIA!L:L)+0</f>
        <v>2</v>
      </c>
      <c r="G379" s="10">
        <f>IFERROR(_xlfn.XLOOKUP(B379, VENTA_DIARIA!B:B, VENTA_DIARIA!N:N)+0,0)</f>
        <v>0</v>
      </c>
      <c r="H379" s="10" t="str">
        <f>_xlfn.XLOOKUP(B379, VENTA_DIARIA!B:B, VENTA_DIARIA!H:H)</f>
        <v>▼ BAJO</v>
      </c>
      <c r="I379" s="10" t="s">
        <v>98</v>
      </c>
      <c r="J379" s="10">
        <v>7</v>
      </c>
      <c r="K379" s="10">
        <v>6</v>
      </c>
      <c r="L379" s="13">
        <v>1</v>
      </c>
    </row>
    <row r="380" spans="1:12">
      <c r="A380" s="14" t="str">
        <f t="shared" si="5"/>
        <v>LUN</v>
      </c>
      <c r="B380" s="12">
        <v>45873</v>
      </c>
      <c r="C380" s="11">
        <v>0.7552430555555556</v>
      </c>
      <c r="D380" s="10">
        <f>+VLOOKUP(B380,VENTA_DIARIA!B:C,2,FALSE)</f>
        <v>0</v>
      </c>
      <c r="E380" s="10">
        <f>+VLOOKUP(B380,VENTA_DIARIA!B:D,3,FALSE)</f>
        <v>1</v>
      </c>
      <c r="F380" s="13">
        <f>_xlfn.XLOOKUP(B380, VENTA_DIARIA!B:B, VENTA_DIARIA!L:L)+0</f>
        <v>2</v>
      </c>
      <c r="G380" s="10">
        <f>IFERROR(_xlfn.XLOOKUP(B380, VENTA_DIARIA!B:B, VENTA_DIARIA!N:N)+0,0)</f>
        <v>0</v>
      </c>
      <c r="H380" s="10" t="str">
        <f>_xlfn.XLOOKUP(B380, VENTA_DIARIA!B:B, VENTA_DIARIA!H:H)</f>
        <v>▼ BAJO</v>
      </c>
      <c r="I380" s="10" t="s">
        <v>150</v>
      </c>
      <c r="J380" s="10">
        <v>9</v>
      </c>
      <c r="K380" s="10">
        <v>8</v>
      </c>
      <c r="L380" s="13">
        <v>1</v>
      </c>
    </row>
    <row r="381" spans="1:12">
      <c r="A381" s="14" t="str">
        <f t="shared" si="5"/>
        <v>LUN</v>
      </c>
      <c r="B381" s="12">
        <v>45873</v>
      </c>
      <c r="C381" s="11">
        <v>0.7552430555555556</v>
      </c>
      <c r="D381" s="10">
        <f>+VLOOKUP(B381,VENTA_DIARIA!B:C,2,FALSE)</f>
        <v>0</v>
      </c>
      <c r="E381" s="10">
        <f>+VLOOKUP(B381,VENTA_DIARIA!B:D,3,FALSE)</f>
        <v>1</v>
      </c>
      <c r="F381" s="13">
        <f>_xlfn.XLOOKUP(B381, VENTA_DIARIA!B:B, VENTA_DIARIA!L:L)+0</f>
        <v>2</v>
      </c>
      <c r="G381" s="10">
        <f>IFERROR(_xlfn.XLOOKUP(B381, VENTA_DIARIA!B:B, VENTA_DIARIA!N:N)+0,0)</f>
        <v>0</v>
      </c>
      <c r="H381" s="10" t="str">
        <f>_xlfn.XLOOKUP(B381, VENTA_DIARIA!B:B, VENTA_DIARIA!H:H)</f>
        <v>▼ BAJO</v>
      </c>
      <c r="I381" s="10" t="s">
        <v>145</v>
      </c>
      <c r="J381" s="10">
        <v>4</v>
      </c>
      <c r="K381" s="10">
        <v>3</v>
      </c>
      <c r="L381" s="13">
        <v>1</v>
      </c>
    </row>
    <row r="382" spans="1:12">
      <c r="A382" s="14" t="str">
        <f t="shared" si="5"/>
        <v>LUN</v>
      </c>
      <c r="B382" s="12">
        <v>45873</v>
      </c>
      <c r="C382" s="11">
        <v>0.75207175925925929</v>
      </c>
      <c r="D382" s="10">
        <f>+VLOOKUP(B382,VENTA_DIARIA!B:C,2,FALSE)</f>
        <v>0</v>
      </c>
      <c r="E382" s="10">
        <f>+VLOOKUP(B382,VENTA_DIARIA!B:D,3,FALSE)</f>
        <v>1</v>
      </c>
      <c r="F382" s="13">
        <f>_xlfn.XLOOKUP(B382, VENTA_DIARIA!B:B, VENTA_DIARIA!L:L)+0</f>
        <v>2</v>
      </c>
      <c r="G382" s="10">
        <f>IFERROR(_xlfn.XLOOKUP(B382, VENTA_DIARIA!B:B, VENTA_DIARIA!N:N)+0,0)</f>
        <v>0</v>
      </c>
      <c r="H382" s="10" t="str">
        <f>_xlfn.XLOOKUP(B382, VENTA_DIARIA!B:B, VENTA_DIARIA!H:H)</f>
        <v>▼ BAJO</v>
      </c>
      <c r="I382" s="10" t="s">
        <v>165</v>
      </c>
      <c r="J382" s="10">
        <v>2</v>
      </c>
      <c r="K382" s="10">
        <v>1</v>
      </c>
      <c r="L382" s="13">
        <v>1</v>
      </c>
    </row>
    <row r="383" spans="1:12">
      <c r="A383" s="14" t="str">
        <f t="shared" si="5"/>
        <v>LUN</v>
      </c>
      <c r="B383" s="12">
        <v>45873</v>
      </c>
      <c r="C383" s="11">
        <v>0.73871527777777779</v>
      </c>
      <c r="D383" s="10">
        <f>+VLOOKUP(B383,VENTA_DIARIA!B:C,2,FALSE)</f>
        <v>0</v>
      </c>
      <c r="E383" s="10">
        <f>+VLOOKUP(B383,VENTA_DIARIA!B:D,3,FALSE)</f>
        <v>1</v>
      </c>
      <c r="F383" s="13">
        <f>_xlfn.XLOOKUP(B383, VENTA_DIARIA!B:B, VENTA_DIARIA!L:L)+0</f>
        <v>2</v>
      </c>
      <c r="G383" s="10">
        <f>IFERROR(_xlfn.XLOOKUP(B383, VENTA_DIARIA!B:B, VENTA_DIARIA!N:N)+0,0)</f>
        <v>0</v>
      </c>
      <c r="H383" s="10" t="str">
        <f>_xlfn.XLOOKUP(B383, VENTA_DIARIA!B:B, VENTA_DIARIA!H:H)</f>
        <v>▼ BAJO</v>
      </c>
      <c r="I383" s="10" t="s">
        <v>134</v>
      </c>
      <c r="J383" s="10">
        <v>14</v>
      </c>
      <c r="K383" s="10">
        <v>13</v>
      </c>
      <c r="L383" s="13">
        <v>1</v>
      </c>
    </row>
    <row r="384" spans="1:12">
      <c r="A384" s="14" t="str">
        <f t="shared" si="5"/>
        <v>LUN</v>
      </c>
      <c r="B384" s="12">
        <v>45873</v>
      </c>
      <c r="C384" s="11">
        <v>0.73564814814814816</v>
      </c>
      <c r="D384" s="10">
        <f>+VLOOKUP(B384,VENTA_DIARIA!B:C,2,FALSE)</f>
        <v>0</v>
      </c>
      <c r="E384" s="10">
        <f>+VLOOKUP(B384,VENTA_DIARIA!B:D,3,FALSE)</f>
        <v>1</v>
      </c>
      <c r="F384" s="13">
        <f>_xlfn.XLOOKUP(B384, VENTA_DIARIA!B:B, VENTA_DIARIA!L:L)+0</f>
        <v>2</v>
      </c>
      <c r="G384" s="10">
        <f>IFERROR(_xlfn.XLOOKUP(B384, VENTA_DIARIA!B:B, VENTA_DIARIA!N:N)+0,0)</f>
        <v>0</v>
      </c>
      <c r="H384" s="10" t="str">
        <f>_xlfn.XLOOKUP(B384, VENTA_DIARIA!B:B, VENTA_DIARIA!H:H)</f>
        <v>▼ BAJO</v>
      </c>
      <c r="I384" s="10" t="s">
        <v>99</v>
      </c>
      <c r="J384" s="10">
        <v>3</v>
      </c>
      <c r="K384" s="10">
        <v>2</v>
      </c>
      <c r="L384" s="13">
        <v>1</v>
      </c>
    </row>
    <row r="385" spans="1:12">
      <c r="A385" s="14" t="str">
        <f t="shared" si="5"/>
        <v>LUN</v>
      </c>
      <c r="B385" s="12">
        <v>45873</v>
      </c>
      <c r="C385" s="11">
        <v>0.73564814814814816</v>
      </c>
      <c r="D385" s="10">
        <f>+VLOOKUP(B385,VENTA_DIARIA!B:C,2,FALSE)</f>
        <v>0</v>
      </c>
      <c r="E385" s="10">
        <f>+VLOOKUP(B385,VENTA_DIARIA!B:D,3,FALSE)</f>
        <v>1</v>
      </c>
      <c r="F385" s="13">
        <f>_xlfn.XLOOKUP(B385, VENTA_DIARIA!B:B, VENTA_DIARIA!L:L)+0</f>
        <v>2</v>
      </c>
      <c r="G385" s="10">
        <f>IFERROR(_xlfn.XLOOKUP(B385, VENTA_DIARIA!B:B, VENTA_DIARIA!N:N)+0,0)</f>
        <v>0</v>
      </c>
      <c r="H385" s="10" t="str">
        <f>_xlfn.XLOOKUP(B385, VENTA_DIARIA!B:B, VENTA_DIARIA!H:H)</f>
        <v>▼ BAJO</v>
      </c>
      <c r="I385" s="10" t="s">
        <v>169</v>
      </c>
      <c r="J385" s="10">
        <v>1</v>
      </c>
      <c r="K385" s="10">
        <v>0</v>
      </c>
      <c r="L385" s="13">
        <v>1</v>
      </c>
    </row>
    <row r="386" spans="1:12">
      <c r="A386" s="14" t="str">
        <f t="shared" ref="A386:A449" si="6">+UPPER(TEXT(B386,"DDD"))</f>
        <v>LUN</v>
      </c>
      <c r="B386" s="12">
        <v>45873</v>
      </c>
      <c r="C386" s="11">
        <v>0.72821759259259256</v>
      </c>
      <c r="D386" s="10">
        <f>+VLOOKUP(B386,VENTA_DIARIA!B:C,2,FALSE)</f>
        <v>0</v>
      </c>
      <c r="E386" s="10">
        <f>+VLOOKUP(B386,VENTA_DIARIA!B:D,3,FALSE)</f>
        <v>1</v>
      </c>
      <c r="F386" s="13">
        <f>_xlfn.XLOOKUP(B386, VENTA_DIARIA!B:B, VENTA_DIARIA!L:L)+0</f>
        <v>2</v>
      </c>
      <c r="G386" s="10">
        <f>IFERROR(_xlfn.XLOOKUP(B386, VENTA_DIARIA!B:B, VENTA_DIARIA!N:N)+0,0)</f>
        <v>0</v>
      </c>
      <c r="H386" s="10" t="str">
        <f>_xlfn.XLOOKUP(B386, VENTA_DIARIA!B:B, VENTA_DIARIA!H:H)</f>
        <v>▼ BAJO</v>
      </c>
      <c r="I386" s="10" t="s">
        <v>135</v>
      </c>
      <c r="J386" s="10">
        <v>9</v>
      </c>
      <c r="K386" s="10">
        <v>8</v>
      </c>
      <c r="L386" s="13">
        <v>1</v>
      </c>
    </row>
    <row r="387" spans="1:12">
      <c r="A387" s="14" t="str">
        <f t="shared" si="6"/>
        <v>LUN</v>
      </c>
      <c r="B387" s="12">
        <v>45873</v>
      </c>
      <c r="C387" s="11">
        <v>0.72807870370370376</v>
      </c>
      <c r="D387" s="10">
        <f>+VLOOKUP(B387,VENTA_DIARIA!B:C,2,FALSE)</f>
        <v>0</v>
      </c>
      <c r="E387" s="10">
        <f>+VLOOKUP(B387,VENTA_DIARIA!B:D,3,FALSE)</f>
        <v>1</v>
      </c>
      <c r="F387" s="13">
        <f>_xlfn.XLOOKUP(B387, VENTA_DIARIA!B:B, VENTA_DIARIA!L:L)+0</f>
        <v>2</v>
      </c>
      <c r="G387" s="10">
        <f>IFERROR(_xlfn.XLOOKUP(B387, VENTA_DIARIA!B:B, VENTA_DIARIA!N:N)+0,0)</f>
        <v>0</v>
      </c>
      <c r="H387" s="10" t="str">
        <f>_xlfn.XLOOKUP(B387, VENTA_DIARIA!B:B, VENTA_DIARIA!H:H)</f>
        <v>▼ BAJO</v>
      </c>
      <c r="I387" s="10" t="s">
        <v>134</v>
      </c>
      <c r="J387" s="10">
        <v>16</v>
      </c>
      <c r="K387" s="10">
        <v>14</v>
      </c>
      <c r="L387" s="13">
        <v>2</v>
      </c>
    </row>
    <row r="388" spans="1:12">
      <c r="A388" s="14" t="str">
        <f t="shared" si="6"/>
        <v>LUN</v>
      </c>
      <c r="B388" s="12">
        <v>45873</v>
      </c>
      <c r="C388" s="11">
        <v>0.7173032407407407</v>
      </c>
      <c r="D388" s="10">
        <f>+VLOOKUP(B388,VENTA_DIARIA!B:C,2,FALSE)</f>
        <v>0</v>
      </c>
      <c r="E388" s="10">
        <f>+VLOOKUP(B388,VENTA_DIARIA!B:D,3,FALSE)</f>
        <v>1</v>
      </c>
      <c r="F388" s="13">
        <f>_xlfn.XLOOKUP(B388, VENTA_DIARIA!B:B, VENTA_DIARIA!L:L)+0</f>
        <v>2</v>
      </c>
      <c r="G388" s="10">
        <f>IFERROR(_xlfn.XLOOKUP(B388, VENTA_DIARIA!B:B, VENTA_DIARIA!N:N)+0,0)</f>
        <v>0</v>
      </c>
      <c r="H388" s="10" t="str">
        <f>_xlfn.XLOOKUP(B388, VENTA_DIARIA!B:B, VENTA_DIARIA!H:H)</f>
        <v>▼ BAJO</v>
      </c>
      <c r="I388" s="10" t="s">
        <v>132</v>
      </c>
      <c r="J388" s="10">
        <v>4</v>
      </c>
      <c r="K388" s="10">
        <v>3</v>
      </c>
      <c r="L388" s="13">
        <v>1</v>
      </c>
    </row>
    <row r="389" spans="1:12">
      <c r="A389" s="14" t="str">
        <f t="shared" si="6"/>
        <v>LUN</v>
      </c>
      <c r="B389" s="12">
        <v>45873</v>
      </c>
      <c r="C389" s="11">
        <v>0.71501157407407412</v>
      </c>
      <c r="D389" s="10">
        <f>+VLOOKUP(B389,VENTA_DIARIA!B:C,2,FALSE)</f>
        <v>0</v>
      </c>
      <c r="E389" s="10">
        <f>+VLOOKUP(B389,VENTA_DIARIA!B:D,3,FALSE)</f>
        <v>1</v>
      </c>
      <c r="F389" s="13">
        <f>_xlfn.XLOOKUP(B389, VENTA_DIARIA!B:B, VENTA_DIARIA!L:L)+0</f>
        <v>2</v>
      </c>
      <c r="G389" s="10">
        <f>IFERROR(_xlfn.XLOOKUP(B389, VENTA_DIARIA!B:B, VENTA_DIARIA!N:N)+0,0)</f>
        <v>0</v>
      </c>
      <c r="H389" s="10" t="str">
        <f>_xlfn.XLOOKUP(B389, VENTA_DIARIA!B:B, VENTA_DIARIA!H:H)</f>
        <v>▼ BAJO</v>
      </c>
      <c r="I389" s="10" t="s">
        <v>134</v>
      </c>
      <c r="J389" s="10">
        <v>20</v>
      </c>
      <c r="K389" s="10">
        <v>16</v>
      </c>
      <c r="L389" s="13">
        <v>4</v>
      </c>
    </row>
    <row r="390" spans="1:12">
      <c r="A390" s="14" t="str">
        <f t="shared" si="6"/>
        <v>LUN</v>
      </c>
      <c r="B390" s="12">
        <v>45873</v>
      </c>
      <c r="C390" s="11">
        <v>0.70721064814814816</v>
      </c>
      <c r="D390" s="10">
        <f>+VLOOKUP(B390,VENTA_DIARIA!B:C,2,FALSE)</f>
        <v>0</v>
      </c>
      <c r="E390" s="10">
        <f>+VLOOKUP(B390,VENTA_DIARIA!B:D,3,FALSE)</f>
        <v>1</v>
      </c>
      <c r="F390" s="13">
        <f>_xlfn.XLOOKUP(B390, VENTA_DIARIA!B:B, VENTA_DIARIA!L:L)+0</f>
        <v>2</v>
      </c>
      <c r="G390" s="10">
        <f>IFERROR(_xlfn.XLOOKUP(B390, VENTA_DIARIA!B:B, VENTA_DIARIA!N:N)+0,0)</f>
        <v>0</v>
      </c>
      <c r="H390" s="10" t="str">
        <f>_xlfn.XLOOKUP(B390, VENTA_DIARIA!B:B, VENTA_DIARIA!H:H)</f>
        <v>▼ BAJO</v>
      </c>
      <c r="I390" s="10" t="s">
        <v>82</v>
      </c>
      <c r="J390" s="10">
        <v>13</v>
      </c>
      <c r="K390" s="10">
        <v>12</v>
      </c>
      <c r="L390" s="13">
        <v>1</v>
      </c>
    </row>
    <row r="391" spans="1:12">
      <c r="A391" s="14" t="str">
        <f t="shared" si="6"/>
        <v>LUN</v>
      </c>
      <c r="B391" s="12">
        <v>45873</v>
      </c>
      <c r="C391" s="11">
        <v>0.68320601851851848</v>
      </c>
      <c r="D391" s="10">
        <f>+VLOOKUP(B391,VENTA_DIARIA!B:C,2,FALSE)</f>
        <v>0</v>
      </c>
      <c r="E391" s="10">
        <f>+VLOOKUP(B391,VENTA_DIARIA!B:D,3,FALSE)</f>
        <v>1</v>
      </c>
      <c r="F391" s="13">
        <f>_xlfn.XLOOKUP(B391, VENTA_DIARIA!B:B, VENTA_DIARIA!L:L)+0</f>
        <v>2</v>
      </c>
      <c r="G391" s="10">
        <f>IFERROR(_xlfn.XLOOKUP(B391, VENTA_DIARIA!B:B, VENTA_DIARIA!N:N)+0,0)</f>
        <v>0</v>
      </c>
      <c r="H391" s="10" t="str">
        <f>_xlfn.XLOOKUP(B391, VENTA_DIARIA!B:B, VENTA_DIARIA!H:H)</f>
        <v>▼ BAJO</v>
      </c>
      <c r="I391" s="10" t="s">
        <v>134</v>
      </c>
      <c r="J391" s="10">
        <v>23</v>
      </c>
      <c r="K391" s="10">
        <v>20</v>
      </c>
      <c r="L391" s="13">
        <v>3</v>
      </c>
    </row>
    <row r="392" spans="1:12">
      <c r="A392" s="14" t="str">
        <f t="shared" si="6"/>
        <v>LUN</v>
      </c>
      <c r="B392" s="12">
        <v>45873</v>
      </c>
      <c r="C392" s="11">
        <v>0.66140046296296295</v>
      </c>
      <c r="D392" s="10">
        <f>+VLOOKUP(B392,VENTA_DIARIA!B:C,2,FALSE)</f>
        <v>0</v>
      </c>
      <c r="E392" s="10">
        <f>+VLOOKUP(B392,VENTA_DIARIA!B:D,3,FALSE)</f>
        <v>1</v>
      </c>
      <c r="F392" s="13">
        <f>_xlfn.XLOOKUP(B392, VENTA_DIARIA!B:B, VENTA_DIARIA!L:L)+0</f>
        <v>2</v>
      </c>
      <c r="G392" s="10">
        <f>IFERROR(_xlfn.XLOOKUP(B392, VENTA_DIARIA!B:B, VENTA_DIARIA!N:N)+0,0)</f>
        <v>0</v>
      </c>
      <c r="H392" s="10" t="str">
        <f>_xlfn.XLOOKUP(B392, VENTA_DIARIA!B:B, VENTA_DIARIA!H:H)</f>
        <v>▼ BAJO</v>
      </c>
      <c r="I392" s="10" t="s">
        <v>136</v>
      </c>
      <c r="J392" s="10">
        <v>19</v>
      </c>
      <c r="K392" s="10">
        <v>18</v>
      </c>
      <c r="L392" s="13">
        <v>1</v>
      </c>
    </row>
    <row r="393" spans="1:12">
      <c r="A393" s="14" t="str">
        <f t="shared" si="6"/>
        <v>LUN</v>
      </c>
      <c r="B393" s="12">
        <v>45873</v>
      </c>
      <c r="C393" s="11">
        <v>0.66027777777777774</v>
      </c>
      <c r="D393" s="10">
        <f>+VLOOKUP(B393,VENTA_DIARIA!B:C,2,FALSE)</f>
        <v>0</v>
      </c>
      <c r="E393" s="10">
        <f>+VLOOKUP(B393,VENTA_DIARIA!B:D,3,FALSE)</f>
        <v>1</v>
      </c>
      <c r="F393" s="13">
        <f>_xlfn.XLOOKUP(B393, VENTA_DIARIA!B:B, VENTA_DIARIA!L:L)+0</f>
        <v>2</v>
      </c>
      <c r="G393" s="10">
        <f>IFERROR(_xlfn.XLOOKUP(B393, VENTA_DIARIA!B:B, VENTA_DIARIA!N:N)+0,0)</f>
        <v>0</v>
      </c>
      <c r="H393" s="10" t="str">
        <f>_xlfn.XLOOKUP(B393, VENTA_DIARIA!B:B, VENTA_DIARIA!H:H)</f>
        <v>▼ BAJO</v>
      </c>
      <c r="I393" s="10" t="s">
        <v>103</v>
      </c>
      <c r="J393" s="10">
        <v>6</v>
      </c>
      <c r="K393" s="10">
        <v>5</v>
      </c>
      <c r="L393" s="13">
        <v>1</v>
      </c>
    </row>
    <row r="394" spans="1:12">
      <c r="A394" s="14" t="str">
        <f t="shared" si="6"/>
        <v>LUN</v>
      </c>
      <c r="B394" s="12">
        <v>45873</v>
      </c>
      <c r="C394" s="11">
        <v>0.65983796296296293</v>
      </c>
      <c r="D394" s="10">
        <f>+VLOOKUP(B394,VENTA_DIARIA!B:C,2,FALSE)</f>
        <v>0</v>
      </c>
      <c r="E394" s="10">
        <f>+VLOOKUP(B394,VENTA_DIARIA!B:D,3,FALSE)</f>
        <v>1</v>
      </c>
      <c r="F394" s="13">
        <f>_xlfn.XLOOKUP(B394, VENTA_DIARIA!B:B, VENTA_DIARIA!L:L)+0</f>
        <v>2</v>
      </c>
      <c r="G394" s="10">
        <f>IFERROR(_xlfn.XLOOKUP(B394, VENTA_DIARIA!B:B, VENTA_DIARIA!N:N)+0,0)</f>
        <v>0</v>
      </c>
      <c r="H394" s="10" t="str">
        <f>_xlfn.XLOOKUP(B394, VENTA_DIARIA!B:B, VENTA_DIARIA!H:H)</f>
        <v>▼ BAJO</v>
      </c>
      <c r="I394" s="10" t="s">
        <v>97</v>
      </c>
      <c r="J394" s="10">
        <v>2</v>
      </c>
      <c r="K394" s="10">
        <v>1</v>
      </c>
      <c r="L394" s="13">
        <v>1</v>
      </c>
    </row>
    <row r="395" spans="1:12">
      <c r="A395" s="14" t="str">
        <f t="shared" si="6"/>
        <v>LUN</v>
      </c>
      <c r="B395" s="12">
        <v>45873</v>
      </c>
      <c r="C395" s="11">
        <v>0.65983796296296293</v>
      </c>
      <c r="D395" s="10">
        <f>+VLOOKUP(B395,VENTA_DIARIA!B:C,2,FALSE)</f>
        <v>0</v>
      </c>
      <c r="E395" s="10">
        <f>+VLOOKUP(B395,VENTA_DIARIA!B:D,3,FALSE)</f>
        <v>1</v>
      </c>
      <c r="F395" s="13">
        <f>_xlfn.XLOOKUP(B395, VENTA_DIARIA!B:B, VENTA_DIARIA!L:L)+0</f>
        <v>2</v>
      </c>
      <c r="G395" s="10">
        <f>IFERROR(_xlfn.XLOOKUP(B395, VENTA_DIARIA!B:B, VENTA_DIARIA!N:N)+0,0)</f>
        <v>0</v>
      </c>
      <c r="H395" s="10" t="str">
        <f>_xlfn.XLOOKUP(B395, VENTA_DIARIA!B:B, VENTA_DIARIA!H:H)</f>
        <v>▼ BAJO</v>
      </c>
      <c r="I395" s="10" t="s">
        <v>132</v>
      </c>
      <c r="J395" s="10">
        <v>5</v>
      </c>
      <c r="K395" s="10">
        <v>4</v>
      </c>
      <c r="L395" s="13">
        <v>1</v>
      </c>
    </row>
    <row r="396" spans="1:12">
      <c r="A396" s="14" t="str">
        <f t="shared" si="6"/>
        <v>LUN</v>
      </c>
      <c r="B396" s="12">
        <v>45873</v>
      </c>
      <c r="C396" s="11">
        <v>0.50104166666666672</v>
      </c>
      <c r="D396" s="10">
        <f>+VLOOKUP(B396,VENTA_DIARIA!B:C,2,FALSE)</f>
        <v>0</v>
      </c>
      <c r="E396" s="10">
        <f>+VLOOKUP(B396,VENTA_DIARIA!B:D,3,FALSE)</f>
        <v>1</v>
      </c>
      <c r="F396" s="13">
        <f>_xlfn.XLOOKUP(B396, VENTA_DIARIA!B:B, VENTA_DIARIA!L:L)+0</f>
        <v>2</v>
      </c>
      <c r="G396" s="10">
        <f>IFERROR(_xlfn.XLOOKUP(B396, VENTA_DIARIA!B:B, VENTA_DIARIA!N:N)+0,0)</f>
        <v>0</v>
      </c>
      <c r="H396" s="10" t="str">
        <f>_xlfn.XLOOKUP(B396, VENTA_DIARIA!B:B, VENTA_DIARIA!H:H)</f>
        <v>▼ BAJO</v>
      </c>
      <c r="I396" s="10" t="s">
        <v>134</v>
      </c>
      <c r="J396" s="10">
        <v>24</v>
      </c>
      <c r="K396" s="10">
        <v>23</v>
      </c>
      <c r="L396" s="13">
        <v>1</v>
      </c>
    </row>
    <row r="397" spans="1:12">
      <c r="A397" s="14" t="str">
        <f t="shared" si="6"/>
        <v>LUN</v>
      </c>
      <c r="B397" s="12">
        <v>45873</v>
      </c>
      <c r="C397" s="11">
        <v>0.49277777777777776</v>
      </c>
      <c r="D397" s="10">
        <f>+VLOOKUP(B397,VENTA_DIARIA!B:C,2,FALSE)</f>
        <v>0</v>
      </c>
      <c r="E397" s="10">
        <f>+VLOOKUP(B397,VENTA_DIARIA!B:D,3,FALSE)</f>
        <v>1</v>
      </c>
      <c r="F397" s="13">
        <f>_xlfn.XLOOKUP(B397, VENTA_DIARIA!B:B, VENTA_DIARIA!L:L)+0</f>
        <v>2</v>
      </c>
      <c r="G397" s="10">
        <f>IFERROR(_xlfn.XLOOKUP(B397, VENTA_DIARIA!B:B, VENTA_DIARIA!N:N)+0,0)</f>
        <v>0</v>
      </c>
      <c r="H397" s="10" t="str">
        <f>_xlfn.XLOOKUP(B397, VENTA_DIARIA!B:B, VENTA_DIARIA!H:H)</f>
        <v>▼ BAJO</v>
      </c>
      <c r="I397" s="10" t="s">
        <v>135</v>
      </c>
      <c r="J397" s="10">
        <v>10</v>
      </c>
      <c r="K397" s="10">
        <v>9</v>
      </c>
      <c r="L397" s="13">
        <v>1</v>
      </c>
    </row>
    <row r="398" spans="1:12">
      <c r="A398" s="14" t="str">
        <f t="shared" si="6"/>
        <v>LUN</v>
      </c>
      <c r="B398" s="12">
        <v>45873</v>
      </c>
      <c r="C398" s="11">
        <v>0.48568287037037039</v>
      </c>
      <c r="D398" s="10">
        <f>+VLOOKUP(B398,VENTA_DIARIA!B:C,2,FALSE)</f>
        <v>0</v>
      </c>
      <c r="E398" s="10">
        <f>+VLOOKUP(B398,VENTA_DIARIA!B:D,3,FALSE)</f>
        <v>1</v>
      </c>
      <c r="F398" s="13">
        <f>_xlfn.XLOOKUP(B398, VENTA_DIARIA!B:B, VENTA_DIARIA!L:L)+0</f>
        <v>2</v>
      </c>
      <c r="G398" s="10">
        <f>IFERROR(_xlfn.XLOOKUP(B398, VENTA_DIARIA!B:B, VENTA_DIARIA!N:N)+0,0)</f>
        <v>0</v>
      </c>
      <c r="H398" s="10" t="str">
        <f>_xlfn.XLOOKUP(B398, VENTA_DIARIA!B:B, VENTA_DIARIA!H:H)</f>
        <v>▼ BAJO</v>
      </c>
      <c r="I398" s="10" t="s">
        <v>170</v>
      </c>
      <c r="J398" s="10">
        <v>8</v>
      </c>
      <c r="K398" s="10">
        <v>7</v>
      </c>
      <c r="L398" s="13">
        <v>1</v>
      </c>
    </row>
    <row r="399" spans="1:12">
      <c r="A399" s="14" t="str">
        <f t="shared" si="6"/>
        <v>LUN</v>
      </c>
      <c r="B399" s="12">
        <v>45873</v>
      </c>
      <c r="C399" s="11">
        <v>0.48568287037037039</v>
      </c>
      <c r="D399" s="10">
        <f>+VLOOKUP(B399,VENTA_DIARIA!B:C,2,FALSE)</f>
        <v>0</v>
      </c>
      <c r="E399" s="10">
        <f>+VLOOKUP(B399,VENTA_DIARIA!B:D,3,FALSE)</f>
        <v>1</v>
      </c>
      <c r="F399" s="13">
        <f>_xlfn.XLOOKUP(B399, VENTA_DIARIA!B:B, VENTA_DIARIA!L:L)+0</f>
        <v>2</v>
      </c>
      <c r="G399" s="10">
        <f>IFERROR(_xlfn.XLOOKUP(B399, VENTA_DIARIA!B:B, VENTA_DIARIA!N:N)+0,0)</f>
        <v>0</v>
      </c>
      <c r="H399" s="10" t="str">
        <f>_xlfn.XLOOKUP(B399, VENTA_DIARIA!B:B, VENTA_DIARIA!H:H)</f>
        <v>▼ BAJO</v>
      </c>
      <c r="I399" s="10" t="s">
        <v>169</v>
      </c>
      <c r="J399" s="10">
        <v>3</v>
      </c>
      <c r="K399" s="10">
        <v>1</v>
      </c>
      <c r="L399" s="13">
        <v>2</v>
      </c>
    </row>
    <row r="400" spans="1:12">
      <c r="A400" s="14" t="str">
        <f t="shared" si="6"/>
        <v>LUN</v>
      </c>
      <c r="B400" s="12">
        <v>45873</v>
      </c>
      <c r="C400" s="11">
        <v>0.46504629629629629</v>
      </c>
      <c r="D400" s="10">
        <f>+VLOOKUP(B400,VENTA_DIARIA!B:C,2,FALSE)</f>
        <v>0</v>
      </c>
      <c r="E400" s="10">
        <f>+VLOOKUP(B400,VENTA_DIARIA!B:D,3,FALSE)</f>
        <v>1</v>
      </c>
      <c r="F400" s="13">
        <f>_xlfn.XLOOKUP(B400, VENTA_DIARIA!B:B, VENTA_DIARIA!L:L)+0</f>
        <v>2</v>
      </c>
      <c r="G400" s="10">
        <f>IFERROR(_xlfn.XLOOKUP(B400, VENTA_DIARIA!B:B, VENTA_DIARIA!N:N)+0,0)</f>
        <v>0</v>
      </c>
      <c r="H400" s="10" t="str">
        <f>_xlfn.XLOOKUP(B400, VENTA_DIARIA!B:B, VENTA_DIARIA!H:H)</f>
        <v>▼ BAJO</v>
      </c>
      <c r="I400" s="10" t="s">
        <v>152</v>
      </c>
      <c r="J400" s="10">
        <v>3</v>
      </c>
      <c r="K400" s="10">
        <v>2</v>
      </c>
      <c r="L400" s="13">
        <v>1</v>
      </c>
    </row>
    <row r="401" spans="1:12">
      <c r="A401" s="14" t="str">
        <f t="shared" si="6"/>
        <v>LUN</v>
      </c>
      <c r="B401" s="12">
        <v>45873</v>
      </c>
      <c r="C401" s="11">
        <v>0.42483796296296295</v>
      </c>
      <c r="D401" s="10">
        <f>+VLOOKUP(B401,VENTA_DIARIA!B:C,2,FALSE)</f>
        <v>0</v>
      </c>
      <c r="E401" s="10">
        <f>+VLOOKUP(B401,VENTA_DIARIA!B:D,3,FALSE)</f>
        <v>1</v>
      </c>
      <c r="F401" s="13">
        <f>_xlfn.XLOOKUP(B401, VENTA_DIARIA!B:B, VENTA_DIARIA!L:L)+0</f>
        <v>2</v>
      </c>
      <c r="G401" s="10">
        <f>IFERROR(_xlfn.XLOOKUP(B401, VENTA_DIARIA!B:B, VENTA_DIARIA!N:N)+0,0)</f>
        <v>0</v>
      </c>
      <c r="H401" s="10" t="str">
        <f>_xlfn.XLOOKUP(B401, VENTA_DIARIA!B:B, VENTA_DIARIA!H:H)</f>
        <v>▼ BAJO</v>
      </c>
      <c r="I401" s="10" t="s">
        <v>91</v>
      </c>
      <c r="J401" s="10">
        <v>1</v>
      </c>
      <c r="K401" s="10">
        <v>0</v>
      </c>
      <c r="L401" s="13">
        <v>1</v>
      </c>
    </row>
    <row r="402" spans="1:12">
      <c r="A402" s="14" t="str">
        <f t="shared" si="6"/>
        <v>LUN</v>
      </c>
      <c r="B402" s="12">
        <v>45873</v>
      </c>
      <c r="C402" s="11">
        <v>0.37777777777777777</v>
      </c>
      <c r="D402" s="10">
        <f>+VLOOKUP(B402,VENTA_DIARIA!B:C,2,FALSE)</f>
        <v>0</v>
      </c>
      <c r="E402" s="10">
        <f>+VLOOKUP(B402,VENTA_DIARIA!B:D,3,FALSE)</f>
        <v>1</v>
      </c>
      <c r="F402" s="13">
        <f>_xlfn.XLOOKUP(B402, VENTA_DIARIA!B:B, VENTA_DIARIA!L:L)+0</f>
        <v>2</v>
      </c>
      <c r="G402" s="10">
        <f>IFERROR(_xlfn.XLOOKUP(B402, VENTA_DIARIA!B:B, VENTA_DIARIA!N:N)+0,0)</f>
        <v>0</v>
      </c>
      <c r="H402" s="10" t="str">
        <f>_xlfn.XLOOKUP(B402, VENTA_DIARIA!B:B, VENTA_DIARIA!H:H)</f>
        <v>▼ BAJO</v>
      </c>
      <c r="I402" s="10" t="s">
        <v>134</v>
      </c>
      <c r="J402" s="10">
        <v>26</v>
      </c>
      <c r="K402" s="10">
        <v>24</v>
      </c>
      <c r="L402" s="13">
        <v>2</v>
      </c>
    </row>
    <row r="403" spans="1:12">
      <c r="A403" s="14" t="str">
        <f t="shared" si="6"/>
        <v>LUN</v>
      </c>
      <c r="B403" s="12">
        <v>45873</v>
      </c>
      <c r="C403" s="11">
        <v>0.37240740740740741</v>
      </c>
      <c r="D403" s="10">
        <f>+VLOOKUP(B403,VENTA_DIARIA!B:C,2,FALSE)</f>
        <v>0</v>
      </c>
      <c r="E403" s="10">
        <f>+VLOOKUP(B403,VENTA_DIARIA!B:D,3,FALSE)</f>
        <v>1</v>
      </c>
      <c r="F403" s="13">
        <f>_xlfn.XLOOKUP(B403, VENTA_DIARIA!B:B, VENTA_DIARIA!L:L)+0</f>
        <v>2</v>
      </c>
      <c r="G403" s="10">
        <f>IFERROR(_xlfn.XLOOKUP(B403, VENTA_DIARIA!B:B, VENTA_DIARIA!N:N)+0,0)</f>
        <v>0</v>
      </c>
      <c r="H403" s="10" t="str">
        <f>_xlfn.XLOOKUP(B403, VENTA_DIARIA!B:B, VENTA_DIARIA!H:H)</f>
        <v>▼ BAJO</v>
      </c>
      <c r="I403" s="10" t="s">
        <v>134</v>
      </c>
      <c r="J403" s="10">
        <v>28</v>
      </c>
      <c r="K403" s="10">
        <v>26</v>
      </c>
      <c r="L403" s="13">
        <v>2</v>
      </c>
    </row>
    <row r="404" spans="1:12">
      <c r="A404" s="14" t="str">
        <f t="shared" si="6"/>
        <v>MAR</v>
      </c>
      <c r="B404" s="12">
        <v>45874</v>
      </c>
      <c r="C404" s="11">
        <v>0.85577546296296292</v>
      </c>
      <c r="D404" s="10">
        <f>+VLOOKUP(B404,VENTA_DIARIA!B:C,2,FALSE)</f>
        <v>0</v>
      </c>
      <c r="E404" s="10">
        <f>+VLOOKUP(B404,VENTA_DIARIA!B:D,3,FALSE)</f>
        <v>1</v>
      </c>
      <c r="F404" s="13">
        <f>_xlfn.XLOOKUP(B404, VENTA_DIARIA!B:B, VENTA_DIARIA!L:L)+0</f>
        <v>1</v>
      </c>
      <c r="G404" s="10">
        <f>IFERROR(_xlfn.XLOOKUP(B404, VENTA_DIARIA!B:B, VENTA_DIARIA!N:N)+0,0)</f>
        <v>0</v>
      </c>
      <c r="H404" s="10" t="str">
        <f>_xlfn.XLOOKUP(B404, VENTA_DIARIA!B:B, VENTA_DIARIA!H:H)</f>
        <v>▼▼ CRIT</v>
      </c>
      <c r="I404" s="10" t="s">
        <v>162</v>
      </c>
      <c r="J404" s="10">
        <v>4</v>
      </c>
      <c r="K404" s="10">
        <v>3</v>
      </c>
      <c r="L404" s="13">
        <v>1</v>
      </c>
    </row>
    <row r="405" spans="1:12">
      <c r="A405" s="14" t="str">
        <f t="shared" si="6"/>
        <v>MAR</v>
      </c>
      <c r="B405" s="12">
        <v>45874</v>
      </c>
      <c r="C405" s="11">
        <v>0.85577546296296292</v>
      </c>
      <c r="D405" s="10">
        <f>+VLOOKUP(B405,VENTA_DIARIA!B:C,2,FALSE)</f>
        <v>0</v>
      </c>
      <c r="E405" s="10">
        <f>+VLOOKUP(B405,VENTA_DIARIA!B:D,3,FALSE)</f>
        <v>1</v>
      </c>
      <c r="F405" s="13">
        <f>_xlfn.XLOOKUP(B405, VENTA_DIARIA!B:B, VENTA_DIARIA!L:L)+0</f>
        <v>1</v>
      </c>
      <c r="G405" s="10">
        <f>IFERROR(_xlfn.XLOOKUP(B405, VENTA_DIARIA!B:B, VENTA_DIARIA!N:N)+0,0)</f>
        <v>0</v>
      </c>
      <c r="H405" s="10" t="str">
        <f>_xlfn.XLOOKUP(B405, VENTA_DIARIA!B:B, VENTA_DIARIA!H:H)</f>
        <v>▼▼ CRIT</v>
      </c>
      <c r="I405" s="10" t="s">
        <v>183</v>
      </c>
      <c r="J405" s="10">
        <v>4</v>
      </c>
      <c r="K405" s="10">
        <v>3</v>
      </c>
      <c r="L405" s="13">
        <v>1</v>
      </c>
    </row>
    <row r="406" spans="1:12">
      <c r="A406" s="14" t="str">
        <f t="shared" si="6"/>
        <v>MAR</v>
      </c>
      <c r="B406" s="12">
        <v>45874</v>
      </c>
      <c r="C406" s="11">
        <v>0.80311342592592594</v>
      </c>
      <c r="D406" s="10">
        <f>+VLOOKUP(B406,VENTA_DIARIA!B:C,2,FALSE)</f>
        <v>0</v>
      </c>
      <c r="E406" s="10">
        <f>+VLOOKUP(B406,VENTA_DIARIA!B:D,3,FALSE)</f>
        <v>1</v>
      </c>
      <c r="F406" s="13">
        <f>_xlfn.XLOOKUP(B406, VENTA_DIARIA!B:B, VENTA_DIARIA!L:L)+0</f>
        <v>1</v>
      </c>
      <c r="G406" s="10">
        <f>IFERROR(_xlfn.XLOOKUP(B406, VENTA_DIARIA!B:B, VENTA_DIARIA!N:N)+0,0)</f>
        <v>0</v>
      </c>
      <c r="H406" s="10" t="str">
        <f>_xlfn.XLOOKUP(B406, VENTA_DIARIA!B:B, VENTA_DIARIA!H:H)</f>
        <v>▼▼ CRIT</v>
      </c>
      <c r="I406" s="10" t="s">
        <v>170</v>
      </c>
      <c r="J406" s="10">
        <v>10</v>
      </c>
      <c r="K406" s="10">
        <v>9</v>
      </c>
      <c r="L406" s="13">
        <v>1</v>
      </c>
    </row>
    <row r="407" spans="1:12">
      <c r="A407" s="14" t="str">
        <f t="shared" si="6"/>
        <v>MAR</v>
      </c>
      <c r="B407" s="12">
        <v>45874</v>
      </c>
      <c r="C407" s="11">
        <v>0.80311342592592594</v>
      </c>
      <c r="D407" s="10">
        <f>+VLOOKUP(B407,VENTA_DIARIA!B:C,2,FALSE)</f>
        <v>0</v>
      </c>
      <c r="E407" s="10">
        <f>+VLOOKUP(B407,VENTA_DIARIA!B:D,3,FALSE)</f>
        <v>1</v>
      </c>
      <c r="F407" s="13">
        <f>_xlfn.XLOOKUP(B407, VENTA_DIARIA!B:B, VENTA_DIARIA!L:L)+0</f>
        <v>1</v>
      </c>
      <c r="G407" s="10">
        <f>IFERROR(_xlfn.XLOOKUP(B407, VENTA_DIARIA!B:B, VENTA_DIARIA!N:N)+0,0)</f>
        <v>0</v>
      </c>
      <c r="H407" s="10" t="str">
        <f>_xlfn.XLOOKUP(B407, VENTA_DIARIA!B:B, VENTA_DIARIA!H:H)</f>
        <v>▼▼ CRIT</v>
      </c>
      <c r="I407" s="10" t="s">
        <v>134</v>
      </c>
      <c r="J407" s="10">
        <v>18</v>
      </c>
      <c r="K407" s="10">
        <v>17</v>
      </c>
      <c r="L407" s="13">
        <v>1</v>
      </c>
    </row>
    <row r="408" spans="1:12">
      <c r="A408" s="14" t="str">
        <f t="shared" si="6"/>
        <v>MAR</v>
      </c>
      <c r="B408" s="12">
        <v>45874</v>
      </c>
      <c r="C408" s="11">
        <v>0.80167824074074079</v>
      </c>
      <c r="D408" s="10">
        <f>+VLOOKUP(B408,VENTA_DIARIA!B:C,2,FALSE)</f>
        <v>0</v>
      </c>
      <c r="E408" s="10">
        <f>+VLOOKUP(B408,VENTA_DIARIA!B:D,3,FALSE)</f>
        <v>1</v>
      </c>
      <c r="F408" s="13">
        <f>_xlfn.XLOOKUP(B408, VENTA_DIARIA!B:B, VENTA_DIARIA!L:L)+0</f>
        <v>1</v>
      </c>
      <c r="G408" s="10">
        <f>IFERROR(_xlfn.XLOOKUP(B408, VENTA_DIARIA!B:B, VENTA_DIARIA!N:N)+0,0)</f>
        <v>0</v>
      </c>
      <c r="H408" s="10" t="str">
        <f>_xlfn.XLOOKUP(B408, VENTA_DIARIA!B:B, VENTA_DIARIA!H:H)</f>
        <v>▼▼ CRIT</v>
      </c>
      <c r="I408" s="10" t="s">
        <v>135</v>
      </c>
      <c r="J408" s="10">
        <v>1</v>
      </c>
      <c r="K408" s="10">
        <v>0</v>
      </c>
      <c r="L408" s="13">
        <v>1</v>
      </c>
    </row>
    <row r="409" spans="1:12">
      <c r="A409" s="14" t="str">
        <f t="shared" si="6"/>
        <v>MAR</v>
      </c>
      <c r="B409" s="12">
        <v>45874</v>
      </c>
      <c r="C409" s="11">
        <v>0.80167824074074079</v>
      </c>
      <c r="D409" s="10">
        <f>+VLOOKUP(B409,VENTA_DIARIA!B:C,2,FALSE)</f>
        <v>0</v>
      </c>
      <c r="E409" s="10">
        <f>+VLOOKUP(B409,VENTA_DIARIA!B:D,3,FALSE)</f>
        <v>1</v>
      </c>
      <c r="F409" s="13">
        <f>_xlfn.XLOOKUP(B409, VENTA_DIARIA!B:B, VENTA_DIARIA!L:L)+0</f>
        <v>1</v>
      </c>
      <c r="G409" s="10">
        <f>IFERROR(_xlfn.XLOOKUP(B409, VENTA_DIARIA!B:B, VENTA_DIARIA!N:N)+0,0)</f>
        <v>0</v>
      </c>
      <c r="H409" s="10" t="str">
        <f>_xlfn.XLOOKUP(B409, VENTA_DIARIA!B:B, VENTA_DIARIA!H:H)</f>
        <v>▼▼ CRIT</v>
      </c>
      <c r="I409" s="10" t="s">
        <v>153</v>
      </c>
      <c r="J409" s="10">
        <v>9</v>
      </c>
      <c r="K409" s="10">
        <v>8</v>
      </c>
      <c r="L409" s="13">
        <v>1</v>
      </c>
    </row>
    <row r="410" spans="1:12">
      <c r="A410" s="14" t="str">
        <f t="shared" si="6"/>
        <v>MAR</v>
      </c>
      <c r="B410" s="12">
        <v>45874</v>
      </c>
      <c r="C410" s="11">
        <v>0.79115740740740736</v>
      </c>
      <c r="D410" s="10">
        <f>+VLOOKUP(B410,VENTA_DIARIA!B:C,2,FALSE)</f>
        <v>0</v>
      </c>
      <c r="E410" s="10">
        <f>+VLOOKUP(B410,VENTA_DIARIA!B:D,3,FALSE)</f>
        <v>1</v>
      </c>
      <c r="F410" s="13">
        <f>_xlfn.XLOOKUP(B410, VENTA_DIARIA!B:B, VENTA_DIARIA!L:L)+0</f>
        <v>1</v>
      </c>
      <c r="G410" s="10">
        <f>IFERROR(_xlfn.XLOOKUP(B410, VENTA_DIARIA!B:B, VENTA_DIARIA!N:N)+0,0)</f>
        <v>0</v>
      </c>
      <c r="H410" s="10" t="str">
        <f>_xlfn.XLOOKUP(B410, VENTA_DIARIA!B:B, VENTA_DIARIA!H:H)</f>
        <v>▼▼ CRIT</v>
      </c>
      <c r="I410" s="10" t="s">
        <v>134</v>
      </c>
      <c r="J410" s="10">
        <v>20</v>
      </c>
      <c r="K410" s="10">
        <v>18</v>
      </c>
      <c r="L410" s="13">
        <v>2</v>
      </c>
    </row>
    <row r="411" spans="1:12">
      <c r="A411" s="14" t="str">
        <f t="shared" si="6"/>
        <v>MAR</v>
      </c>
      <c r="B411" s="12">
        <v>45874</v>
      </c>
      <c r="C411" s="11">
        <v>0.7906481481481481</v>
      </c>
      <c r="D411" s="10">
        <f>+VLOOKUP(B411,VENTA_DIARIA!B:C,2,FALSE)</f>
        <v>0</v>
      </c>
      <c r="E411" s="10">
        <f>+VLOOKUP(B411,VENTA_DIARIA!B:D,3,FALSE)</f>
        <v>1</v>
      </c>
      <c r="F411" s="13">
        <f>_xlfn.XLOOKUP(B411, VENTA_DIARIA!B:B, VENTA_DIARIA!L:L)+0</f>
        <v>1</v>
      </c>
      <c r="G411" s="10">
        <f>IFERROR(_xlfn.XLOOKUP(B411, VENTA_DIARIA!B:B, VENTA_DIARIA!N:N)+0,0)</f>
        <v>0</v>
      </c>
      <c r="H411" s="10" t="str">
        <f>_xlfn.XLOOKUP(B411, VENTA_DIARIA!B:B, VENTA_DIARIA!H:H)</f>
        <v>▼▼ CRIT</v>
      </c>
      <c r="I411" s="10" t="s">
        <v>134</v>
      </c>
      <c r="J411" s="10">
        <v>22</v>
      </c>
      <c r="K411" s="10">
        <v>20</v>
      </c>
      <c r="L411" s="13">
        <v>2</v>
      </c>
    </row>
    <row r="412" spans="1:12">
      <c r="A412" s="14" t="str">
        <f t="shared" si="6"/>
        <v>MAR</v>
      </c>
      <c r="B412" s="12">
        <v>45874</v>
      </c>
      <c r="C412" s="11">
        <v>0.7895833333333333</v>
      </c>
      <c r="D412" s="10">
        <f>+VLOOKUP(B412,VENTA_DIARIA!B:C,2,FALSE)</f>
        <v>0</v>
      </c>
      <c r="E412" s="10">
        <f>+VLOOKUP(B412,VENTA_DIARIA!B:D,3,FALSE)</f>
        <v>1</v>
      </c>
      <c r="F412" s="13">
        <f>_xlfn.XLOOKUP(B412, VENTA_DIARIA!B:B, VENTA_DIARIA!L:L)+0</f>
        <v>1</v>
      </c>
      <c r="G412" s="10">
        <f>IFERROR(_xlfn.XLOOKUP(B412, VENTA_DIARIA!B:B, VENTA_DIARIA!N:N)+0,0)</f>
        <v>0</v>
      </c>
      <c r="H412" s="10" t="str">
        <f>_xlfn.XLOOKUP(B412, VENTA_DIARIA!B:B, VENTA_DIARIA!H:H)</f>
        <v>▼▼ CRIT</v>
      </c>
      <c r="I412" s="10" t="s">
        <v>153</v>
      </c>
      <c r="J412" s="10">
        <v>11</v>
      </c>
      <c r="K412" s="10">
        <v>9</v>
      </c>
      <c r="L412" s="13">
        <v>2</v>
      </c>
    </row>
    <row r="413" spans="1:12">
      <c r="A413" s="14" t="str">
        <f t="shared" si="6"/>
        <v>MAR</v>
      </c>
      <c r="B413" s="12">
        <v>45874</v>
      </c>
      <c r="C413" s="11">
        <v>0.78091435185185187</v>
      </c>
      <c r="D413" s="10">
        <f>+VLOOKUP(B413,VENTA_DIARIA!B:C,2,FALSE)</f>
        <v>0</v>
      </c>
      <c r="E413" s="10">
        <f>+VLOOKUP(B413,VENTA_DIARIA!B:D,3,FALSE)</f>
        <v>1</v>
      </c>
      <c r="F413" s="13">
        <f>_xlfn.XLOOKUP(B413, VENTA_DIARIA!B:B, VENTA_DIARIA!L:L)+0</f>
        <v>1</v>
      </c>
      <c r="G413" s="10">
        <f>IFERROR(_xlfn.XLOOKUP(B413, VENTA_DIARIA!B:B, VENTA_DIARIA!N:N)+0,0)</f>
        <v>0</v>
      </c>
      <c r="H413" s="10" t="str">
        <f>_xlfn.XLOOKUP(B413, VENTA_DIARIA!B:B, VENTA_DIARIA!H:H)</f>
        <v>▼▼ CRIT</v>
      </c>
      <c r="I413" s="10" t="s">
        <v>142</v>
      </c>
      <c r="J413" s="10">
        <v>8</v>
      </c>
      <c r="K413" s="10">
        <v>7</v>
      </c>
      <c r="L413" s="13">
        <v>1</v>
      </c>
    </row>
    <row r="414" spans="1:12">
      <c r="A414" s="14" t="str">
        <f t="shared" si="6"/>
        <v>MAR</v>
      </c>
      <c r="B414" s="12">
        <v>45874</v>
      </c>
      <c r="C414" s="11">
        <v>0.76848379629629626</v>
      </c>
      <c r="D414" s="10">
        <f>+VLOOKUP(B414,VENTA_DIARIA!B:C,2,FALSE)</f>
        <v>0</v>
      </c>
      <c r="E414" s="10">
        <f>+VLOOKUP(B414,VENTA_DIARIA!B:D,3,FALSE)</f>
        <v>1</v>
      </c>
      <c r="F414" s="13">
        <f>_xlfn.XLOOKUP(B414, VENTA_DIARIA!B:B, VENTA_DIARIA!L:L)+0</f>
        <v>1</v>
      </c>
      <c r="G414" s="10">
        <f>IFERROR(_xlfn.XLOOKUP(B414, VENTA_DIARIA!B:B, VENTA_DIARIA!N:N)+0,0)</f>
        <v>0</v>
      </c>
      <c r="H414" s="10" t="str">
        <f>_xlfn.XLOOKUP(B414, VENTA_DIARIA!B:B, VENTA_DIARIA!H:H)</f>
        <v>▼▼ CRIT</v>
      </c>
      <c r="I414" s="10" t="s">
        <v>103</v>
      </c>
      <c r="J414" s="10">
        <v>4</v>
      </c>
      <c r="K414" s="10">
        <v>3</v>
      </c>
      <c r="L414" s="13">
        <v>1</v>
      </c>
    </row>
    <row r="415" spans="1:12">
      <c r="A415" s="14" t="str">
        <f t="shared" si="6"/>
        <v>MAR</v>
      </c>
      <c r="B415" s="12">
        <v>45874</v>
      </c>
      <c r="C415" s="11">
        <v>0.76848379629629626</v>
      </c>
      <c r="D415" s="10">
        <f>+VLOOKUP(B415,VENTA_DIARIA!B:C,2,FALSE)</f>
        <v>0</v>
      </c>
      <c r="E415" s="10">
        <f>+VLOOKUP(B415,VENTA_DIARIA!B:D,3,FALSE)</f>
        <v>1</v>
      </c>
      <c r="F415" s="13">
        <f>_xlfn.XLOOKUP(B415, VENTA_DIARIA!B:B, VENTA_DIARIA!L:L)+0</f>
        <v>1</v>
      </c>
      <c r="G415" s="10">
        <f>IFERROR(_xlfn.XLOOKUP(B415, VENTA_DIARIA!B:B, VENTA_DIARIA!N:N)+0,0)</f>
        <v>0</v>
      </c>
      <c r="H415" s="10" t="str">
        <f>_xlfn.XLOOKUP(B415, VENTA_DIARIA!B:B, VENTA_DIARIA!H:H)</f>
        <v>▼▼ CRIT</v>
      </c>
      <c r="I415" s="10" t="s">
        <v>99</v>
      </c>
      <c r="J415" s="10">
        <v>1</v>
      </c>
      <c r="K415" s="10">
        <v>0</v>
      </c>
      <c r="L415" s="13">
        <v>1</v>
      </c>
    </row>
    <row r="416" spans="1:12">
      <c r="A416" s="14" t="str">
        <f t="shared" si="6"/>
        <v>MAR</v>
      </c>
      <c r="B416" s="12">
        <v>45874</v>
      </c>
      <c r="C416" s="11">
        <v>0.7663078703703704</v>
      </c>
      <c r="D416" s="10">
        <f>+VLOOKUP(B416,VENTA_DIARIA!B:C,2,FALSE)</f>
        <v>0</v>
      </c>
      <c r="E416" s="10">
        <f>+VLOOKUP(B416,VENTA_DIARIA!B:D,3,FALSE)</f>
        <v>1</v>
      </c>
      <c r="F416" s="13">
        <f>_xlfn.XLOOKUP(B416, VENTA_DIARIA!B:B, VENTA_DIARIA!L:L)+0</f>
        <v>1</v>
      </c>
      <c r="G416" s="10">
        <f>IFERROR(_xlfn.XLOOKUP(B416, VENTA_DIARIA!B:B, VENTA_DIARIA!N:N)+0,0)</f>
        <v>0</v>
      </c>
      <c r="H416" s="10" t="str">
        <f>_xlfn.XLOOKUP(B416, VENTA_DIARIA!B:B, VENTA_DIARIA!H:H)</f>
        <v>▼▼ CRIT</v>
      </c>
      <c r="I416" s="10" t="s">
        <v>99</v>
      </c>
      <c r="J416" s="10">
        <v>2</v>
      </c>
      <c r="K416" s="10">
        <v>1</v>
      </c>
      <c r="L416" s="13">
        <v>1</v>
      </c>
    </row>
    <row r="417" spans="1:12">
      <c r="A417" s="14" t="str">
        <f t="shared" si="6"/>
        <v>MAR</v>
      </c>
      <c r="B417" s="12">
        <v>45874</v>
      </c>
      <c r="C417" s="11">
        <v>0.74252314814814813</v>
      </c>
      <c r="D417" s="10">
        <f>+VLOOKUP(B417,VENTA_DIARIA!B:C,2,FALSE)</f>
        <v>0</v>
      </c>
      <c r="E417" s="10">
        <f>+VLOOKUP(B417,VENTA_DIARIA!B:D,3,FALSE)</f>
        <v>1</v>
      </c>
      <c r="F417" s="13">
        <f>_xlfn.XLOOKUP(B417, VENTA_DIARIA!B:B, VENTA_DIARIA!L:L)+0</f>
        <v>1</v>
      </c>
      <c r="G417" s="10">
        <f>IFERROR(_xlfn.XLOOKUP(B417, VENTA_DIARIA!B:B, VENTA_DIARIA!N:N)+0,0)</f>
        <v>0</v>
      </c>
      <c r="H417" s="10" t="str">
        <f>_xlfn.XLOOKUP(B417, VENTA_DIARIA!B:B, VENTA_DIARIA!H:H)</f>
        <v>▼▼ CRIT</v>
      </c>
      <c r="I417" s="10" t="s">
        <v>153</v>
      </c>
      <c r="J417" s="10">
        <v>11</v>
      </c>
      <c r="K417" s="10">
        <v>10</v>
      </c>
      <c r="L417" s="13">
        <v>1</v>
      </c>
    </row>
    <row r="418" spans="1:12">
      <c r="A418" s="14" t="str">
        <f t="shared" si="6"/>
        <v>MAR</v>
      </c>
      <c r="B418" s="12">
        <v>45874</v>
      </c>
      <c r="C418" s="11">
        <v>0.74252314814814813</v>
      </c>
      <c r="D418" s="10">
        <f>+VLOOKUP(B418,VENTA_DIARIA!B:C,2,FALSE)</f>
        <v>0</v>
      </c>
      <c r="E418" s="10">
        <f>+VLOOKUP(B418,VENTA_DIARIA!B:D,3,FALSE)</f>
        <v>1</v>
      </c>
      <c r="F418" s="13">
        <f>_xlfn.XLOOKUP(B418, VENTA_DIARIA!B:B, VENTA_DIARIA!L:L)+0</f>
        <v>1</v>
      </c>
      <c r="G418" s="10">
        <f>IFERROR(_xlfn.XLOOKUP(B418, VENTA_DIARIA!B:B, VENTA_DIARIA!N:N)+0,0)</f>
        <v>0</v>
      </c>
      <c r="H418" s="10" t="str">
        <f>_xlfn.XLOOKUP(B418, VENTA_DIARIA!B:B, VENTA_DIARIA!H:H)</f>
        <v>▼▼ CRIT</v>
      </c>
      <c r="I418" s="10" t="s">
        <v>134</v>
      </c>
      <c r="J418" s="10">
        <v>12</v>
      </c>
      <c r="K418" s="10">
        <v>10</v>
      </c>
      <c r="L418" s="13">
        <v>2</v>
      </c>
    </row>
    <row r="419" spans="1:12">
      <c r="A419" s="14" t="str">
        <f t="shared" si="6"/>
        <v>MAR</v>
      </c>
      <c r="B419" s="12">
        <v>45874</v>
      </c>
      <c r="C419" s="11">
        <v>0.74045138888888884</v>
      </c>
      <c r="D419" s="10">
        <f>+VLOOKUP(B419,VENTA_DIARIA!B:C,2,FALSE)</f>
        <v>0</v>
      </c>
      <c r="E419" s="10">
        <f>+VLOOKUP(B419,VENTA_DIARIA!B:D,3,FALSE)</f>
        <v>1</v>
      </c>
      <c r="F419" s="13">
        <f>_xlfn.XLOOKUP(B419, VENTA_DIARIA!B:B, VENTA_DIARIA!L:L)+0</f>
        <v>1</v>
      </c>
      <c r="G419" s="10">
        <f>IFERROR(_xlfn.XLOOKUP(B419, VENTA_DIARIA!B:B, VENTA_DIARIA!N:N)+0,0)</f>
        <v>0</v>
      </c>
      <c r="H419" s="10" t="str">
        <f>_xlfn.XLOOKUP(B419, VENTA_DIARIA!B:B, VENTA_DIARIA!H:H)</f>
        <v>▼▼ CRIT</v>
      </c>
      <c r="I419" s="10" t="s">
        <v>142</v>
      </c>
      <c r="J419" s="10">
        <v>22</v>
      </c>
      <c r="K419" s="10">
        <v>20</v>
      </c>
      <c r="L419" s="13">
        <v>2</v>
      </c>
    </row>
    <row r="420" spans="1:12">
      <c r="A420" s="14" t="str">
        <f t="shared" si="6"/>
        <v>MAR</v>
      </c>
      <c r="B420" s="12">
        <v>45874</v>
      </c>
      <c r="C420" s="11">
        <v>0.71346064814814814</v>
      </c>
      <c r="D420" s="10">
        <f>+VLOOKUP(B420,VENTA_DIARIA!B:C,2,FALSE)</f>
        <v>0</v>
      </c>
      <c r="E420" s="10">
        <f>+VLOOKUP(B420,VENTA_DIARIA!B:D,3,FALSE)</f>
        <v>1</v>
      </c>
      <c r="F420" s="13">
        <f>_xlfn.XLOOKUP(B420, VENTA_DIARIA!B:B, VENTA_DIARIA!L:L)+0</f>
        <v>1</v>
      </c>
      <c r="G420" s="10">
        <f>IFERROR(_xlfn.XLOOKUP(B420, VENTA_DIARIA!B:B, VENTA_DIARIA!N:N)+0,0)</f>
        <v>0</v>
      </c>
      <c r="H420" s="10" t="str">
        <f>_xlfn.XLOOKUP(B420, VENTA_DIARIA!B:B, VENTA_DIARIA!H:H)</f>
        <v>▼▼ CRIT</v>
      </c>
      <c r="I420" s="10" t="s">
        <v>102</v>
      </c>
      <c r="J420" s="10">
        <v>4</v>
      </c>
      <c r="K420" s="10">
        <v>3</v>
      </c>
      <c r="L420" s="13">
        <v>1</v>
      </c>
    </row>
    <row r="421" spans="1:12">
      <c r="A421" s="14" t="str">
        <f t="shared" si="6"/>
        <v>MAR</v>
      </c>
      <c r="B421" s="12">
        <v>45874</v>
      </c>
      <c r="C421" s="11">
        <v>0.68858796296296299</v>
      </c>
      <c r="D421" s="10">
        <f>+VLOOKUP(B421,VENTA_DIARIA!B:C,2,FALSE)</f>
        <v>0</v>
      </c>
      <c r="E421" s="10">
        <f>+VLOOKUP(B421,VENTA_DIARIA!B:D,3,FALSE)</f>
        <v>1</v>
      </c>
      <c r="F421" s="13">
        <f>_xlfn.XLOOKUP(B421, VENTA_DIARIA!B:B, VENTA_DIARIA!L:L)+0</f>
        <v>1</v>
      </c>
      <c r="G421" s="10">
        <f>IFERROR(_xlfn.XLOOKUP(B421, VENTA_DIARIA!B:B, VENTA_DIARIA!N:N)+0,0)</f>
        <v>0</v>
      </c>
      <c r="H421" s="10" t="str">
        <f>_xlfn.XLOOKUP(B421, VENTA_DIARIA!B:B, VENTA_DIARIA!H:H)</f>
        <v>▼▼ CRIT</v>
      </c>
      <c r="I421" s="10" t="s">
        <v>142</v>
      </c>
      <c r="J421" s="10">
        <v>23</v>
      </c>
      <c r="K421" s="10">
        <v>22</v>
      </c>
      <c r="L421" s="13">
        <v>1</v>
      </c>
    </row>
    <row r="422" spans="1:12">
      <c r="A422" s="14" t="str">
        <f t="shared" si="6"/>
        <v>MAR</v>
      </c>
      <c r="B422" s="12">
        <v>45874</v>
      </c>
      <c r="C422" s="11">
        <v>0.68858796296296299</v>
      </c>
      <c r="D422" s="10">
        <f>+VLOOKUP(B422,VENTA_DIARIA!B:C,2,FALSE)</f>
        <v>0</v>
      </c>
      <c r="E422" s="10">
        <f>+VLOOKUP(B422,VENTA_DIARIA!B:D,3,FALSE)</f>
        <v>1</v>
      </c>
      <c r="F422" s="13">
        <f>_xlfn.XLOOKUP(B422, VENTA_DIARIA!B:B, VENTA_DIARIA!L:L)+0</f>
        <v>1</v>
      </c>
      <c r="G422" s="10">
        <f>IFERROR(_xlfn.XLOOKUP(B422, VENTA_DIARIA!B:B, VENTA_DIARIA!N:N)+0,0)</f>
        <v>0</v>
      </c>
      <c r="H422" s="10" t="str">
        <f>_xlfn.XLOOKUP(B422, VENTA_DIARIA!B:B, VENTA_DIARIA!H:H)</f>
        <v>▼▼ CRIT</v>
      </c>
      <c r="I422" s="10" t="s">
        <v>134</v>
      </c>
      <c r="J422" s="10">
        <v>13</v>
      </c>
      <c r="K422" s="10">
        <v>12</v>
      </c>
      <c r="L422" s="13">
        <v>1</v>
      </c>
    </row>
    <row r="423" spans="1:12">
      <c r="A423" s="14" t="str">
        <f t="shared" si="6"/>
        <v>MAR</v>
      </c>
      <c r="B423" s="12">
        <v>45874</v>
      </c>
      <c r="C423" s="11">
        <v>0.68662037037037038</v>
      </c>
      <c r="D423" s="10">
        <f>+VLOOKUP(B423,VENTA_DIARIA!B:C,2,FALSE)</f>
        <v>0</v>
      </c>
      <c r="E423" s="10">
        <f>+VLOOKUP(B423,VENTA_DIARIA!B:D,3,FALSE)</f>
        <v>1</v>
      </c>
      <c r="F423" s="13">
        <f>_xlfn.XLOOKUP(B423, VENTA_DIARIA!B:B, VENTA_DIARIA!L:L)+0</f>
        <v>1</v>
      </c>
      <c r="G423" s="10">
        <f>IFERROR(_xlfn.XLOOKUP(B423, VENTA_DIARIA!B:B, VENTA_DIARIA!N:N)+0,0)</f>
        <v>0</v>
      </c>
      <c r="H423" s="10" t="str">
        <f>_xlfn.XLOOKUP(B423, VENTA_DIARIA!B:B, VENTA_DIARIA!H:H)</f>
        <v>▼▼ CRIT</v>
      </c>
      <c r="I423" s="10" t="s">
        <v>134</v>
      </c>
      <c r="J423" s="10">
        <v>14</v>
      </c>
      <c r="K423" s="10">
        <v>13</v>
      </c>
      <c r="L423" s="13">
        <v>1</v>
      </c>
    </row>
    <row r="424" spans="1:12">
      <c r="A424" s="14" t="str">
        <f t="shared" si="6"/>
        <v>MAR</v>
      </c>
      <c r="B424" s="12">
        <v>45874</v>
      </c>
      <c r="C424" s="11">
        <v>0.6855324074074074</v>
      </c>
      <c r="D424" s="10">
        <f>+VLOOKUP(B424,VENTA_DIARIA!B:C,2,FALSE)</f>
        <v>0</v>
      </c>
      <c r="E424" s="10">
        <f>+VLOOKUP(B424,VENTA_DIARIA!B:D,3,FALSE)</f>
        <v>1</v>
      </c>
      <c r="F424" s="13">
        <f>_xlfn.XLOOKUP(B424, VENTA_DIARIA!B:B, VENTA_DIARIA!L:L)+0</f>
        <v>1</v>
      </c>
      <c r="G424" s="10">
        <f>IFERROR(_xlfn.XLOOKUP(B424, VENTA_DIARIA!B:B, VENTA_DIARIA!N:N)+0,0)</f>
        <v>0</v>
      </c>
      <c r="H424" s="10" t="str">
        <f>_xlfn.XLOOKUP(B424, VENTA_DIARIA!B:B, VENTA_DIARIA!H:H)</f>
        <v>▼▼ CRIT</v>
      </c>
      <c r="I424" s="10" t="s">
        <v>144</v>
      </c>
      <c r="J424" s="10">
        <v>7</v>
      </c>
      <c r="K424" s="10">
        <v>6</v>
      </c>
      <c r="L424" s="13">
        <v>1</v>
      </c>
    </row>
    <row r="425" spans="1:12">
      <c r="A425" s="14" t="str">
        <f t="shared" si="6"/>
        <v>MAR</v>
      </c>
      <c r="B425" s="12">
        <v>45874</v>
      </c>
      <c r="C425" s="11">
        <v>0.68252314814814818</v>
      </c>
      <c r="D425" s="10">
        <f>+VLOOKUP(B425,VENTA_DIARIA!B:C,2,FALSE)</f>
        <v>0</v>
      </c>
      <c r="E425" s="10">
        <f>+VLOOKUP(B425,VENTA_DIARIA!B:D,3,FALSE)</f>
        <v>1</v>
      </c>
      <c r="F425" s="13">
        <f>_xlfn.XLOOKUP(B425, VENTA_DIARIA!B:B, VENTA_DIARIA!L:L)+0</f>
        <v>1</v>
      </c>
      <c r="G425" s="10">
        <f>IFERROR(_xlfn.XLOOKUP(B425, VENTA_DIARIA!B:B, VENTA_DIARIA!N:N)+0,0)</f>
        <v>0</v>
      </c>
      <c r="H425" s="10" t="str">
        <f>_xlfn.XLOOKUP(B425, VENTA_DIARIA!B:B, VENTA_DIARIA!H:H)</f>
        <v>▼▼ CRIT</v>
      </c>
      <c r="I425" s="10" t="s">
        <v>103</v>
      </c>
      <c r="J425" s="10">
        <v>1</v>
      </c>
      <c r="K425" s="10">
        <v>0</v>
      </c>
      <c r="L425" s="13">
        <v>1</v>
      </c>
    </row>
    <row r="426" spans="1:12">
      <c r="A426" s="14" t="str">
        <f t="shared" si="6"/>
        <v>MAR</v>
      </c>
      <c r="B426" s="12">
        <v>45874</v>
      </c>
      <c r="C426" s="11">
        <v>0.68085648148148148</v>
      </c>
      <c r="D426" s="10">
        <f>+VLOOKUP(B426,VENTA_DIARIA!B:C,2,FALSE)</f>
        <v>0</v>
      </c>
      <c r="E426" s="10">
        <f>+VLOOKUP(B426,VENTA_DIARIA!B:D,3,FALSE)</f>
        <v>1</v>
      </c>
      <c r="F426" s="13">
        <f>_xlfn.XLOOKUP(B426, VENTA_DIARIA!B:B, VENTA_DIARIA!L:L)+0</f>
        <v>1</v>
      </c>
      <c r="G426" s="10">
        <f>IFERROR(_xlfn.XLOOKUP(B426, VENTA_DIARIA!B:B, VENTA_DIARIA!N:N)+0,0)</f>
        <v>0</v>
      </c>
      <c r="H426" s="10" t="str">
        <f>_xlfn.XLOOKUP(B426, VENTA_DIARIA!B:B, VENTA_DIARIA!H:H)</f>
        <v>▼▼ CRIT</v>
      </c>
      <c r="I426" s="10" t="s">
        <v>135</v>
      </c>
      <c r="J426" s="10">
        <v>2</v>
      </c>
      <c r="K426" s="10">
        <v>1</v>
      </c>
      <c r="L426" s="13">
        <v>1</v>
      </c>
    </row>
    <row r="427" spans="1:12">
      <c r="A427" s="14" t="str">
        <f t="shared" si="6"/>
        <v>MAR</v>
      </c>
      <c r="B427" s="12">
        <v>45874</v>
      </c>
      <c r="C427" s="11">
        <v>0.68085648148148148</v>
      </c>
      <c r="D427" s="10">
        <f>+VLOOKUP(B427,VENTA_DIARIA!B:C,2,FALSE)</f>
        <v>0</v>
      </c>
      <c r="E427" s="10">
        <f>+VLOOKUP(B427,VENTA_DIARIA!B:D,3,FALSE)</f>
        <v>1</v>
      </c>
      <c r="F427" s="13">
        <f>_xlfn.XLOOKUP(B427, VENTA_DIARIA!B:B, VENTA_DIARIA!L:L)+0</f>
        <v>1</v>
      </c>
      <c r="G427" s="10">
        <f>IFERROR(_xlfn.XLOOKUP(B427, VENTA_DIARIA!B:B, VENTA_DIARIA!N:N)+0,0)</f>
        <v>0</v>
      </c>
      <c r="H427" s="10" t="str">
        <f>_xlfn.XLOOKUP(B427, VENTA_DIARIA!B:B, VENTA_DIARIA!H:H)</f>
        <v>▼▼ CRIT</v>
      </c>
      <c r="I427" s="10" t="s">
        <v>158</v>
      </c>
      <c r="J427" s="10">
        <v>4</v>
      </c>
      <c r="K427" s="10">
        <v>3</v>
      </c>
      <c r="L427" s="13">
        <v>1</v>
      </c>
    </row>
    <row r="428" spans="1:12">
      <c r="A428" s="14" t="str">
        <f t="shared" si="6"/>
        <v>MAR</v>
      </c>
      <c r="B428" s="12">
        <v>45874</v>
      </c>
      <c r="C428" s="11">
        <v>0.68085648148148148</v>
      </c>
      <c r="D428" s="10">
        <f>+VLOOKUP(B428,VENTA_DIARIA!B:C,2,FALSE)</f>
        <v>0</v>
      </c>
      <c r="E428" s="10">
        <f>+VLOOKUP(B428,VENTA_DIARIA!B:D,3,FALSE)</f>
        <v>1</v>
      </c>
      <c r="F428" s="13">
        <f>_xlfn.XLOOKUP(B428, VENTA_DIARIA!B:B, VENTA_DIARIA!L:L)+0</f>
        <v>1</v>
      </c>
      <c r="G428" s="10">
        <f>IFERROR(_xlfn.XLOOKUP(B428, VENTA_DIARIA!B:B, VENTA_DIARIA!N:N)+0,0)</f>
        <v>0</v>
      </c>
      <c r="H428" s="10" t="str">
        <f>_xlfn.XLOOKUP(B428, VENTA_DIARIA!B:B, VENTA_DIARIA!H:H)</f>
        <v>▼▼ CRIT</v>
      </c>
      <c r="I428" s="10" t="s">
        <v>162</v>
      </c>
      <c r="J428" s="10">
        <v>3</v>
      </c>
      <c r="K428" s="10">
        <v>2</v>
      </c>
      <c r="L428" s="13">
        <v>1</v>
      </c>
    </row>
    <row r="429" spans="1:12">
      <c r="A429" s="14" t="str">
        <f t="shared" si="6"/>
        <v>MAR</v>
      </c>
      <c r="B429" s="12">
        <v>45874</v>
      </c>
      <c r="C429" s="11">
        <v>0.67642361111111116</v>
      </c>
      <c r="D429" s="10">
        <f>+VLOOKUP(B429,VENTA_DIARIA!B:C,2,FALSE)</f>
        <v>0</v>
      </c>
      <c r="E429" s="10">
        <f>+VLOOKUP(B429,VENTA_DIARIA!B:D,3,FALSE)</f>
        <v>1</v>
      </c>
      <c r="F429" s="13">
        <f>_xlfn.XLOOKUP(B429, VENTA_DIARIA!B:B, VENTA_DIARIA!L:L)+0</f>
        <v>1</v>
      </c>
      <c r="G429" s="10">
        <f>IFERROR(_xlfn.XLOOKUP(B429, VENTA_DIARIA!B:B, VENTA_DIARIA!N:N)+0,0)</f>
        <v>0</v>
      </c>
      <c r="H429" s="10" t="str">
        <f>_xlfn.XLOOKUP(B429, VENTA_DIARIA!B:B, VENTA_DIARIA!H:H)</f>
        <v>▼▼ CRIT</v>
      </c>
      <c r="I429" s="10" t="s">
        <v>134</v>
      </c>
      <c r="J429" s="10">
        <v>16</v>
      </c>
      <c r="K429" s="10">
        <v>14</v>
      </c>
      <c r="L429" s="13">
        <v>2</v>
      </c>
    </row>
    <row r="430" spans="1:12">
      <c r="A430" s="14" t="str">
        <f t="shared" si="6"/>
        <v>MAR</v>
      </c>
      <c r="B430" s="12">
        <v>45874</v>
      </c>
      <c r="C430" s="11">
        <v>0.60364583333333333</v>
      </c>
      <c r="D430" s="10">
        <f>+VLOOKUP(B430,VENTA_DIARIA!B:C,2,FALSE)</f>
        <v>0</v>
      </c>
      <c r="E430" s="10">
        <f>+VLOOKUP(B430,VENTA_DIARIA!B:D,3,FALSE)</f>
        <v>1</v>
      </c>
      <c r="F430" s="13">
        <f>_xlfn.XLOOKUP(B430, VENTA_DIARIA!B:B, VENTA_DIARIA!L:L)+0</f>
        <v>1</v>
      </c>
      <c r="G430" s="10">
        <f>IFERROR(_xlfn.XLOOKUP(B430, VENTA_DIARIA!B:B, VENTA_DIARIA!N:N)+0,0)</f>
        <v>0</v>
      </c>
      <c r="H430" s="10" t="str">
        <f>_xlfn.XLOOKUP(B430, VENTA_DIARIA!B:B, VENTA_DIARIA!H:H)</f>
        <v>▼▼ CRIT</v>
      </c>
      <c r="I430" s="10" t="s">
        <v>168</v>
      </c>
      <c r="J430" s="10">
        <v>1</v>
      </c>
      <c r="K430" s="10">
        <v>0</v>
      </c>
      <c r="L430" s="13">
        <v>1</v>
      </c>
    </row>
    <row r="431" spans="1:12">
      <c r="A431" s="14" t="str">
        <f t="shared" si="6"/>
        <v>MAR</v>
      </c>
      <c r="B431" s="12">
        <v>45874</v>
      </c>
      <c r="C431" s="11">
        <v>0.52574074074074073</v>
      </c>
      <c r="D431" s="10">
        <f>+VLOOKUP(B431,VENTA_DIARIA!B:C,2,FALSE)</f>
        <v>0</v>
      </c>
      <c r="E431" s="10">
        <f>+VLOOKUP(B431,VENTA_DIARIA!B:D,3,FALSE)</f>
        <v>1</v>
      </c>
      <c r="F431" s="13">
        <f>_xlfn.XLOOKUP(B431, VENTA_DIARIA!B:B, VENTA_DIARIA!L:L)+0</f>
        <v>1</v>
      </c>
      <c r="G431" s="10">
        <f>IFERROR(_xlfn.XLOOKUP(B431, VENTA_DIARIA!B:B, VENTA_DIARIA!N:N)+0,0)</f>
        <v>0</v>
      </c>
      <c r="H431" s="10" t="str">
        <f>_xlfn.XLOOKUP(B431, VENTA_DIARIA!B:B, VENTA_DIARIA!H:H)</f>
        <v>▼▼ CRIT</v>
      </c>
      <c r="I431" s="10" t="s">
        <v>152</v>
      </c>
      <c r="J431" s="10">
        <v>11</v>
      </c>
      <c r="K431" s="10">
        <v>10</v>
      </c>
      <c r="L431" s="13">
        <v>1</v>
      </c>
    </row>
    <row r="432" spans="1:12">
      <c r="A432" s="14" t="str">
        <f t="shared" si="6"/>
        <v>MAR</v>
      </c>
      <c r="B432" s="12">
        <v>45874</v>
      </c>
      <c r="C432" s="11">
        <v>0.52574074074074073</v>
      </c>
      <c r="D432" s="10">
        <f>+VLOOKUP(B432,VENTA_DIARIA!B:C,2,FALSE)</f>
        <v>0</v>
      </c>
      <c r="E432" s="10">
        <f>+VLOOKUP(B432,VENTA_DIARIA!B:D,3,FALSE)</f>
        <v>1</v>
      </c>
      <c r="F432" s="13">
        <f>_xlfn.XLOOKUP(B432, VENTA_DIARIA!B:B, VENTA_DIARIA!L:L)+0</f>
        <v>1</v>
      </c>
      <c r="G432" s="10">
        <f>IFERROR(_xlfn.XLOOKUP(B432, VENTA_DIARIA!B:B, VENTA_DIARIA!N:N)+0,0)</f>
        <v>0</v>
      </c>
      <c r="H432" s="10" t="str">
        <f>_xlfn.XLOOKUP(B432, VENTA_DIARIA!B:B, VENTA_DIARIA!H:H)</f>
        <v>▼▼ CRIT</v>
      </c>
      <c r="I432" s="10" t="s">
        <v>150</v>
      </c>
      <c r="J432" s="10">
        <v>6</v>
      </c>
      <c r="K432" s="10">
        <v>5</v>
      </c>
      <c r="L432" s="13">
        <v>1</v>
      </c>
    </row>
    <row r="433" spans="1:12">
      <c r="A433" s="14" t="str">
        <f t="shared" si="6"/>
        <v>MAR</v>
      </c>
      <c r="B433" s="12">
        <v>45874</v>
      </c>
      <c r="C433" s="11">
        <v>0.52574074074074073</v>
      </c>
      <c r="D433" s="10">
        <f>+VLOOKUP(B433,VENTA_DIARIA!B:C,2,FALSE)</f>
        <v>0</v>
      </c>
      <c r="E433" s="10">
        <f>+VLOOKUP(B433,VENTA_DIARIA!B:D,3,FALSE)</f>
        <v>1</v>
      </c>
      <c r="F433" s="13">
        <f>_xlfn.XLOOKUP(B433, VENTA_DIARIA!B:B, VENTA_DIARIA!L:L)+0</f>
        <v>1</v>
      </c>
      <c r="G433" s="10">
        <f>IFERROR(_xlfn.XLOOKUP(B433, VENTA_DIARIA!B:B, VENTA_DIARIA!N:N)+0,0)</f>
        <v>0</v>
      </c>
      <c r="H433" s="10" t="str">
        <f>_xlfn.XLOOKUP(B433, VENTA_DIARIA!B:B, VENTA_DIARIA!H:H)</f>
        <v>▼▼ CRIT</v>
      </c>
      <c r="I433" s="10" t="s">
        <v>121</v>
      </c>
      <c r="J433" s="10">
        <v>7</v>
      </c>
      <c r="K433" s="10">
        <v>6</v>
      </c>
      <c r="L433" s="13">
        <v>1</v>
      </c>
    </row>
    <row r="434" spans="1:12">
      <c r="A434" s="14" t="str">
        <f t="shared" si="6"/>
        <v>MAR</v>
      </c>
      <c r="B434" s="12">
        <v>45874</v>
      </c>
      <c r="C434" s="11">
        <v>0.52574074074074073</v>
      </c>
      <c r="D434" s="10">
        <f>+VLOOKUP(B434,VENTA_DIARIA!B:C,2,FALSE)</f>
        <v>0</v>
      </c>
      <c r="E434" s="10">
        <f>+VLOOKUP(B434,VENTA_DIARIA!B:D,3,FALSE)</f>
        <v>1</v>
      </c>
      <c r="F434" s="13">
        <f>_xlfn.XLOOKUP(B434, VENTA_DIARIA!B:B, VENTA_DIARIA!L:L)+0</f>
        <v>1</v>
      </c>
      <c r="G434" s="10">
        <f>IFERROR(_xlfn.XLOOKUP(B434, VENTA_DIARIA!B:B, VENTA_DIARIA!N:N)+0,0)</f>
        <v>0</v>
      </c>
      <c r="H434" s="10" t="str">
        <f>_xlfn.XLOOKUP(B434, VENTA_DIARIA!B:B, VENTA_DIARIA!H:H)</f>
        <v>▼▼ CRIT</v>
      </c>
      <c r="I434" s="10" t="s">
        <v>120</v>
      </c>
      <c r="J434" s="10">
        <v>6</v>
      </c>
      <c r="K434" s="10">
        <v>5</v>
      </c>
      <c r="L434" s="13">
        <v>1</v>
      </c>
    </row>
    <row r="435" spans="1:12">
      <c r="A435" s="14" t="str">
        <f t="shared" si="6"/>
        <v>MAR</v>
      </c>
      <c r="B435" s="12">
        <v>45874</v>
      </c>
      <c r="C435" s="11">
        <v>0.50868055555555558</v>
      </c>
      <c r="D435" s="10">
        <f>+VLOOKUP(B435,VENTA_DIARIA!B:C,2,FALSE)</f>
        <v>0</v>
      </c>
      <c r="E435" s="10">
        <f>+VLOOKUP(B435,VENTA_DIARIA!B:D,3,FALSE)</f>
        <v>1</v>
      </c>
      <c r="F435" s="13">
        <f>_xlfn.XLOOKUP(B435, VENTA_DIARIA!B:B, VENTA_DIARIA!L:L)+0</f>
        <v>1</v>
      </c>
      <c r="G435" s="10">
        <f>IFERROR(_xlfn.XLOOKUP(B435, VENTA_DIARIA!B:B, VENTA_DIARIA!N:N)+0,0)</f>
        <v>0</v>
      </c>
      <c r="H435" s="10" t="str">
        <f>_xlfn.XLOOKUP(B435, VENTA_DIARIA!B:B, VENTA_DIARIA!H:H)</f>
        <v>▼▼ CRIT</v>
      </c>
      <c r="I435" s="10" t="s">
        <v>142</v>
      </c>
      <c r="J435" s="10">
        <v>24</v>
      </c>
      <c r="K435" s="10">
        <v>23</v>
      </c>
      <c r="L435" s="13">
        <v>1</v>
      </c>
    </row>
    <row r="436" spans="1:12">
      <c r="A436" s="14" t="str">
        <f t="shared" si="6"/>
        <v>MAR</v>
      </c>
      <c r="B436" s="12">
        <v>45874</v>
      </c>
      <c r="C436" s="11">
        <v>0.49769675925925927</v>
      </c>
      <c r="D436" s="10">
        <f>+VLOOKUP(B436,VENTA_DIARIA!B:C,2,FALSE)</f>
        <v>0</v>
      </c>
      <c r="E436" s="10">
        <f>+VLOOKUP(B436,VENTA_DIARIA!B:D,3,FALSE)</f>
        <v>1</v>
      </c>
      <c r="F436" s="13">
        <f>_xlfn.XLOOKUP(B436, VENTA_DIARIA!B:B, VENTA_DIARIA!L:L)+0</f>
        <v>1</v>
      </c>
      <c r="G436" s="10">
        <f>IFERROR(_xlfn.XLOOKUP(B436, VENTA_DIARIA!B:B, VENTA_DIARIA!N:N)+0,0)</f>
        <v>0</v>
      </c>
      <c r="H436" s="10" t="str">
        <f>_xlfn.XLOOKUP(B436, VENTA_DIARIA!B:B, VENTA_DIARIA!H:H)</f>
        <v>▼▼ CRIT</v>
      </c>
      <c r="I436" s="10" t="s">
        <v>121</v>
      </c>
      <c r="J436" s="10">
        <v>8</v>
      </c>
      <c r="K436" s="10">
        <v>7</v>
      </c>
      <c r="L436" s="13">
        <v>1</v>
      </c>
    </row>
    <row r="437" spans="1:12">
      <c r="A437" s="14" t="str">
        <f t="shared" si="6"/>
        <v>MAR</v>
      </c>
      <c r="B437" s="12">
        <v>45874</v>
      </c>
      <c r="C437" s="11">
        <v>0.49086805555555557</v>
      </c>
      <c r="D437" s="10">
        <f>+VLOOKUP(B437,VENTA_DIARIA!B:C,2,FALSE)</f>
        <v>0</v>
      </c>
      <c r="E437" s="10">
        <f>+VLOOKUP(B437,VENTA_DIARIA!B:D,3,FALSE)</f>
        <v>1</v>
      </c>
      <c r="F437" s="13">
        <f>_xlfn.XLOOKUP(B437, VENTA_DIARIA!B:B, VENTA_DIARIA!L:L)+0</f>
        <v>1</v>
      </c>
      <c r="G437" s="10">
        <f>IFERROR(_xlfn.XLOOKUP(B437, VENTA_DIARIA!B:B, VENTA_DIARIA!N:N)+0,0)</f>
        <v>0</v>
      </c>
      <c r="H437" s="10" t="str">
        <f>_xlfn.XLOOKUP(B437, VENTA_DIARIA!B:B, VENTA_DIARIA!H:H)</f>
        <v>▼▼ CRIT</v>
      </c>
      <c r="I437" s="10" t="s">
        <v>92</v>
      </c>
      <c r="J437" s="10">
        <v>6</v>
      </c>
      <c r="K437" s="10">
        <v>4</v>
      </c>
      <c r="L437" s="13">
        <v>2</v>
      </c>
    </row>
    <row r="438" spans="1:12">
      <c r="A438" s="14" t="str">
        <f t="shared" si="6"/>
        <v>MAR</v>
      </c>
      <c r="B438" s="12">
        <v>45874</v>
      </c>
      <c r="C438" s="11">
        <v>0.4626736111111111</v>
      </c>
      <c r="D438" s="10">
        <f>+VLOOKUP(B438,VENTA_DIARIA!B:C,2,FALSE)</f>
        <v>0</v>
      </c>
      <c r="E438" s="10">
        <f>+VLOOKUP(B438,VENTA_DIARIA!B:D,3,FALSE)</f>
        <v>1</v>
      </c>
      <c r="F438" s="13">
        <f>_xlfn.XLOOKUP(B438, VENTA_DIARIA!B:B, VENTA_DIARIA!L:L)+0</f>
        <v>1</v>
      </c>
      <c r="G438" s="10">
        <f>IFERROR(_xlfn.XLOOKUP(B438, VENTA_DIARIA!B:B, VENTA_DIARIA!N:N)+0,0)</f>
        <v>0</v>
      </c>
      <c r="H438" s="10" t="str">
        <f>_xlfn.XLOOKUP(B438, VENTA_DIARIA!B:B, VENTA_DIARIA!H:H)</f>
        <v>▼▼ CRIT</v>
      </c>
      <c r="I438" s="10" t="s">
        <v>153</v>
      </c>
      <c r="J438" s="10">
        <v>12</v>
      </c>
      <c r="K438" s="10">
        <v>11</v>
      </c>
      <c r="L438" s="13">
        <v>1</v>
      </c>
    </row>
    <row r="439" spans="1:12">
      <c r="A439" s="14" t="str">
        <f t="shared" si="6"/>
        <v>MAR</v>
      </c>
      <c r="B439" s="12">
        <v>45874</v>
      </c>
      <c r="C439" s="11">
        <v>0.42188657407407409</v>
      </c>
      <c r="D439" s="10">
        <f>+VLOOKUP(B439,VENTA_DIARIA!B:C,2,FALSE)</f>
        <v>0</v>
      </c>
      <c r="E439" s="10">
        <f>+VLOOKUP(B439,VENTA_DIARIA!B:D,3,FALSE)</f>
        <v>1</v>
      </c>
      <c r="F439" s="13">
        <f>_xlfn.XLOOKUP(B439, VENTA_DIARIA!B:B, VENTA_DIARIA!L:L)+0</f>
        <v>1</v>
      </c>
      <c r="G439" s="10">
        <f>IFERROR(_xlfn.XLOOKUP(B439, VENTA_DIARIA!B:B, VENTA_DIARIA!N:N)+0,0)</f>
        <v>0</v>
      </c>
      <c r="H439" s="10" t="str">
        <f>_xlfn.XLOOKUP(B439, VENTA_DIARIA!B:B, VENTA_DIARIA!H:H)</f>
        <v>▼▼ CRIT</v>
      </c>
      <c r="I439" s="10" t="s">
        <v>145</v>
      </c>
      <c r="J439" s="10">
        <v>3</v>
      </c>
      <c r="K439" s="10">
        <v>2</v>
      </c>
      <c r="L439" s="13">
        <v>1</v>
      </c>
    </row>
    <row r="440" spans="1:12">
      <c r="A440" s="14" t="str">
        <f t="shared" si="6"/>
        <v>MIÉ</v>
      </c>
      <c r="B440" s="12">
        <v>45875</v>
      </c>
      <c r="C440" s="11">
        <v>0.81965277777777779</v>
      </c>
      <c r="D440" s="10">
        <f>+VLOOKUP(B440,VENTA_DIARIA!B:C,2,FALSE)</f>
        <v>0</v>
      </c>
      <c r="E440" s="10">
        <f>+VLOOKUP(B440,VENTA_DIARIA!B:D,3,FALSE)</f>
        <v>1</v>
      </c>
      <c r="F440" s="13">
        <f>_xlfn.XLOOKUP(B440, VENTA_DIARIA!B:B, VENTA_DIARIA!L:L)+0</f>
        <v>1</v>
      </c>
      <c r="G440" s="10">
        <f>IFERROR(_xlfn.XLOOKUP(B440, VENTA_DIARIA!B:B, VENTA_DIARIA!N:N)+0,0)</f>
        <v>0</v>
      </c>
      <c r="H440" s="10" t="str">
        <f>_xlfn.XLOOKUP(B440, VENTA_DIARIA!B:B, VENTA_DIARIA!H:H)</f>
        <v>▼ BAJO</v>
      </c>
      <c r="I440" s="10" t="s">
        <v>142</v>
      </c>
      <c r="J440" s="10">
        <v>12</v>
      </c>
      <c r="K440" s="10">
        <v>11</v>
      </c>
      <c r="L440" s="13">
        <v>1</v>
      </c>
    </row>
    <row r="441" spans="1:12">
      <c r="A441" s="14" t="str">
        <f t="shared" si="6"/>
        <v>MIÉ</v>
      </c>
      <c r="B441" s="12">
        <v>45875</v>
      </c>
      <c r="C441" s="11">
        <v>0.81965277777777779</v>
      </c>
      <c r="D441" s="10">
        <f>+VLOOKUP(B441,VENTA_DIARIA!B:C,2,FALSE)</f>
        <v>0</v>
      </c>
      <c r="E441" s="10">
        <f>+VLOOKUP(B441,VENTA_DIARIA!B:D,3,FALSE)</f>
        <v>1</v>
      </c>
      <c r="F441" s="13">
        <f>_xlfn.XLOOKUP(B441, VENTA_DIARIA!B:B, VENTA_DIARIA!L:L)+0</f>
        <v>1</v>
      </c>
      <c r="G441" s="10">
        <f>IFERROR(_xlfn.XLOOKUP(B441, VENTA_DIARIA!B:B, VENTA_DIARIA!N:N)+0,0)</f>
        <v>0</v>
      </c>
      <c r="H441" s="10" t="str">
        <f>_xlfn.XLOOKUP(B441, VENTA_DIARIA!B:B, VENTA_DIARIA!H:H)</f>
        <v>▼ BAJO</v>
      </c>
      <c r="I441" s="10" t="s">
        <v>136</v>
      </c>
      <c r="J441" s="10">
        <v>14</v>
      </c>
      <c r="K441" s="10">
        <v>13</v>
      </c>
      <c r="L441" s="13">
        <v>1</v>
      </c>
    </row>
    <row r="442" spans="1:12">
      <c r="A442" s="14" t="str">
        <f t="shared" si="6"/>
        <v>MIÉ</v>
      </c>
      <c r="B442" s="12">
        <v>45875</v>
      </c>
      <c r="C442" s="11">
        <v>0.80405092592592597</v>
      </c>
      <c r="D442" s="10">
        <f>+VLOOKUP(B442,VENTA_DIARIA!B:C,2,FALSE)</f>
        <v>0</v>
      </c>
      <c r="E442" s="10">
        <f>+VLOOKUP(B442,VENTA_DIARIA!B:D,3,FALSE)</f>
        <v>1</v>
      </c>
      <c r="F442" s="13">
        <f>_xlfn.XLOOKUP(B442, VENTA_DIARIA!B:B, VENTA_DIARIA!L:L)+0</f>
        <v>1</v>
      </c>
      <c r="G442" s="10">
        <f>IFERROR(_xlfn.XLOOKUP(B442, VENTA_DIARIA!B:B, VENTA_DIARIA!N:N)+0,0)</f>
        <v>0</v>
      </c>
      <c r="H442" s="10" t="str">
        <f>_xlfn.XLOOKUP(B442, VENTA_DIARIA!B:B, VENTA_DIARIA!H:H)</f>
        <v>▼ BAJO</v>
      </c>
      <c r="I442" s="10" t="s">
        <v>170</v>
      </c>
      <c r="J442" s="10">
        <v>11</v>
      </c>
      <c r="K442" s="10">
        <v>10</v>
      </c>
      <c r="L442" s="13">
        <v>1</v>
      </c>
    </row>
    <row r="443" spans="1:12">
      <c r="A443" s="14" t="str">
        <f t="shared" si="6"/>
        <v>MIÉ</v>
      </c>
      <c r="B443" s="12">
        <v>45875</v>
      </c>
      <c r="C443" s="11">
        <v>0.79576388888888894</v>
      </c>
      <c r="D443" s="10">
        <f>+VLOOKUP(B443,VENTA_DIARIA!B:C,2,FALSE)</f>
        <v>0</v>
      </c>
      <c r="E443" s="10">
        <f>+VLOOKUP(B443,VENTA_DIARIA!B:D,3,FALSE)</f>
        <v>1</v>
      </c>
      <c r="F443" s="13">
        <f>_xlfn.XLOOKUP(B443, VENTA_DIARIA!B:B, VENTA_DIARIA!L:L)+0</f>
        <v>1</v>
      </c>
      <c r="G443" s="10">
        <f>IFERROR(_xlfn.XLOOKUP(B443, VENTA_DIARIA!B:B, VENTA_DIARIA!N:N)+0,0)</f>
        <v>0</v>
      </c>
      <c r="H443" s="10" t="str">
        <f>_xlfn.XLOOKUP(B443, VENTA_DIARIA!B:B, VENTA_DIARIA!H:H)</f>
        <v>▼ BAJO</v>
      </c>
      <c r="I443" s="10" t="s">
        <v>102</v>
      </c>
      <c r="J443" s="10">
        <v>7</v>
      </c>
      <c r="K443" s="10">
        <v>6</v>
      </c>
      <c r="L443" s="13">
        <v>1</v>
      </c>
    </row>
    <row r="444" spans="1:12">
      <c r="A444" s="14" t="str">
        <f t="shared" si="6"/>
        <v>MIÉ</v>
      </c>
      <c r="B444" s="12">
        <v>45875</v>
      </c>
      <c r="C444" s="11">
        <v>0.79576388888888894</v>
      </c>
      <c r="D444" s="10">
        <f>+VLOOKUP(B444,VENTA_DIARIA!B:C,2,FALSE)</f>
        <v>0</v>
      </c>
      <c r="E444" s="10">
        <f>+VLOOKUP(B444,VENTA_DIARIA!B:D,3,FALSE)</f>
        <v>1</v>
      </c>
      <c r="F444" s="13">
        <f>_xlfn.XLOOKUP(B444, VENTA_DIARIA!B:B, VENTA_DIARIA!L:L)+0</f>
        <v>1</v>
      </c>
      <c r="G444" s="10">
        <f>IFERROR(_xlfn.XLOOKUP(B444, VENTA_DIARIA!B:B, VENTA_DIARIA!N:N)+0,0)</f>
        <v>0</v>
      </c>
      <c r="H444" s="10" t="str">
        <f>_xlfn.XLOOKUP(B444, VENTA_DIARIA!B:B, VENTA_DIARIA!H:H)</f>
        <v>▼ BAJO</v>
      </c>
      <c r="I444" s="10" t="s">
        <v>92</v>
      </c>
      <c r="J444" s="10">
        <v>2</v>
      </c>
      <c r="K444" s="10">
        <v>1</v>
      </c>
      <c r="L444" s="13">
        <v>1</v>
      </c>
    </row>
    <row r="445" spans="1:12">
      <c r="A445" s="14" t="str">
        <f t="shared" si="6"/>
        <v>MIÉ</v>
      </c>
      <c r="B445" s="12">
        <v>45875</v>
      </c>
      <c r="C445" s="11">
        <v>0.78598379629629633</v>
      </c>
      <c r="D445" s="10">
        <f>+VLOOKUP(B445,VENTA_DIARIA!B:C,2,FALSE)</f>
        <v>0</v>
      </c>
      <c r="E445" s="10">
        <f>+VLOOKUP(B445,VENTA_DIARIA!B:D,3,FALSE)</f>
        <v>1</v>
      </c>
      <c r="F445" s="13">
        <f>_xlfn.XLOOKUP(B445, VENTA_DIARIA!B:B, VENTA_DIARIA!L:L)+0</f>
        <v>1</v>
      </c>
      <c r="G445" s="10">
        <f>IFERROR(_xlfn.XLOOKUP(B445, VENTA_DIARIA!B:B, VENTA_DIARIA!N:N)+0,0)</f>
        <v>0</v>
      </c>
      <c r="H445" s="10" t="str">
        <f>_xlfn.XLOOKUP(B445, VENTA_DIARIA!B:B, VENTA_DIARIA!H:H)</f>
        <v>▼ BAJO</v>
      </c>
      <c r="I445" s="10" t="s">
        <v>82</v>
      </c>
      <c r="J445" s="10">
        <v>11</v>
      </c>
      <c r="K445" s="10">
        <v>10</v>
      </c>
      <c r="L445" s="13">
        <v>1</v>
      </c>
    </row>
    <row r="446" spans="1:12">
      <c r="A446" s="14" t="str">
        <f t="shared" si="6"/>
        <v>MIÉ</v>
      </c>
      <c r="B446" s="12">
        <v>45875</v>
      </c>
      <c r="C446" s="11">
        <v>0.78366898148148145</v>
      </c>
      <c r="D446" s="10">
        <f>+VLOOKUP(B446,VENTA_DIARIA!B:C,2,FALSE)</f>
        <v>0</v>
      </c>
      <c r="E446" s="10">
        <f>+VLOOKUP(B446,VENTA_DIARIA!B:D,3,FALSE)</f>
        <v>1</v>
      </c>
      <c r="F446" s="13">
        <f>_xlfn.XLOOKUP(B446, VENTA_DIARIA!B:B, VENTA_DIARIA!L:L)+0</f>
        <v>1</v>
      </c>
      <c r="G446" s="10">
        <f>IFERROR(_xlfn.XLOOKUP(B446, VENTA_DIARIA!B:B, VENTA_DIARIA!N:N)+0,0)</f>
        <v>0</v>
      </c>
      <c r="H446" s="10" t="str">
        <f>_xlfn.XLOOKUP(B446, VENTA_DIARIA!B:B, VENTA_DIARIA!H:H)</f>
        <v>▼ BAJO</v>
      </c>
      <c r="I446" s="10" t="s">
        <v>82</v>
      </c>
      <c r="J446" s="10">
        <v>12</v>
      </c>
      <c r="K446" s="10">
        <v>11</v>
      </c>
      <c r="L446" s="13">
        <v>1</v>
      </c>
    </row>
    <row r="447" spans="1:12">
      <c r="A447" s="14" t="str">
        <f t="shared" si="6"/>
        <v>MIÉ</v>
      </c>
      <c r="B447" s="12">
        <v>45875</v>
      </c>
      <c r="C447" s="11">
        <v>0.78366898148148145</v>
      </c>
      <c r="D447" s="10">
        <f>+VLOOKUP(B447,VENTA_DIARIA!B:C,2,FALSE)</f>
        <v>0</v>
      </c>
      <c r="E447" s="10">
        <f>+VLOOKUP(B447,VENTA_DIARIA!B:D,3,FALSE)</f>
        <v>1</v>
      </c>
      <c r="F447" s="13">
        <f>_xlfn.XLOOKUP(B447, VENTA_DIARIA!B:B, VENTA_DIARIA!L:L)+0</f>
        <v>1</v>
      </c>
      <c r="G447" s="10">
        <f>IFERROR(_xlfn.XLOOKUP(B447, VENTA_DIARIA!B:B, VENTA_DIARIA!N:N)+0,0)</f>
        <v>0</v>
      </c>
      <c r="H447" s="10" t="str">
        <f>_xlfn.XLOOKUP(B447, VENTA_DIARIA!B:B, VENTA_DIARIA!H:H)</f>
        <v>▼ BAJO</v>
      </c>
      <c r="I447" s="10" t="s">
        <v>142</v>
      </c>
      <c r="J447" s="10">
        <v>13</v>
      </c>
      <c r="K447" s="10">
        <v>12</v>
      </c>
      <c r="L447" s="13">
        <v>1</v>
      </c>
    </row>
    <row r="448" spans="1:12">
      <c r="A448" s="14" t="str">
        <f t="shared" si="6"/>
        <v>MIÉ</v>
      </c>
      <c r="B448" s="12">
        <v>45875</v>
      </c>
      <c r="C448" s="11">
        <v>0.7729166666666667</v>
      </c>
      <c r="D448" s="10">
        <f>+VLOOKUP(B448,VENTA_DIARIA!B:C,2,FALSE)</f>
        <v>0</v>
      </c>
      <c r="E448" s="10">
        <f>+VLOOKUP(B448,VENTA_DIARIA!B:D,3,FALSE)</f>
        <v>1</v>
      </c>
      <c r="F448" s="13">
        <f>_xlfn.XLOOKUP(B448, VENTA_DIARIA!B:B, VENTA_DIARIA!L:L)+0</f>
        <v>1</v>
      </c>
      <c r="G448" s="10">
        <f>IFERROR(_xlfn.XLOOKUP(B448, VENTA_DIARIA!B:B, VENTA_DIARIA!N:N)+0,0)</f>
        <v>0</v>
      </c>
      <c r="H448" s="10" t="str">
        <f>_xlfn.XLOOKUP(B448, VENTA_DIARIA!B:B, VENTA_DIARIA!H:H)</f>
        <v>▼ BAJO</v>
      </c>
      <c r="I448" s="10" t="s">
        <v>142</v>
      </c>
      <c r="J448" s="10">
        <v>14</v>
      </c>
      <c r="K448" s="10">
        <v>13</v>
      </c>
      <c r="L448" s="13">
        <v>1</v>
      </c>
    </row>
    <row r="449" spans="1:12">
      <c r="A449" s="14" t="str">
        <f t="shared" si="6"/>
        <v>MIÉ</v>
      </c>
      <c r="B449" s="12">
        <v>45875</v>
      </c>
      <c r="C449" s="11">
        <v>0.76996527777777779</v>
      </c>
      <c r="D449" s="10">
        <f>+VLOOKUP(B449,VENTA_DIARIA!B:C,2,FALSE)</f>
        <v>0</v>
      </c>
      <c r="E449" s="10">
        <f>+VLOOKUP(B449,VENTA_DIARIA!B:D,3,FALSE)</f>
        <v>1</v>
      </c>
      <c r="F449" s="13">
        <f>_xlfn.XLOOKUP(B449, VENTA_DIARIA!B:B, VENTA_DIARIA!L:L)+0</f>
        <v>1</v>
      </c>
      <c r="G449" s="10">
        <f>IFERROR(_xlfn.XLOOKUP(B449, VENTA_DIARIA!B:B, VENTA_DIARIA!N:N)+0,0)</f>
        <v>0</v>
      </c>
      <c r="H449" s="10" t="str">
        <f>_xlfn.XLOOKUP(B449, VENTA_DIARIA!B:B, VENTA_DIARIA!H:H)</f>
        <v>▼ BAJO</v>
      </c>
      <c r="I449" s="10" t="s">
        <v>121</v>
      </c>
      <c r="J449" s="10">
        <v>6</v>
      </c>
      <c r="K449" s="10">
        <v>5</v>
      </c>
      <c r="L449" s="13">
        <v>1</v>
      </c>
    </row>
    <row r="450" spans="1:12">
      <c r="A450" s="14" t="str">
        <f t="shared" ref="A450:A513" si="7">+UPPER(TEXT(B450,"DDD"))</f>
        <v>MIÉ</v>
      </c>
      <c r="B450" s="12">
        <v>45875</v>
      </c>
      <c r="C450" s="11">
        <v>0.76968749999999997</v>
      </c>
      <c r="D450" s="10">
        <f>+VLOOKUP(B450,VENTA_DIARIA!B:C,2,FALSE)</f>
        <v>0</v>
      </c>
      <c r="E450" s="10">
        <f>+VLOOKUP(B450,VENTA_DIARIA!B:D,3,FALSE)</f>
        <v>1</v>
      </c>
      <c r="F450" s="13">
        <f>_xlfn.XLOOKUP(B450, VENTA_DIARIA!B:B, VENTA_DIARIA!L:L)+0</f>
        <v>1</v>
      </c>
      <c r="G450" s="10">
        <f>IFERROR(_xlfn.XLOOKUP(B450, VENTA_DIARIA!B:B, VENTA_DIARIA!N:N)+0,0)</f>
        <v>0</v>
      </c>
      <c r="H450" s="10" t="str">
        <f>_xlfn.XLOOKUP(B450, VENTA_DIARIA!B:B, VENTA_DIARIA!H:H)</f>
        <v>▼ BAJO</v>
      </c>
      <c r="I450" s="10" t="s">
        <v>134</v>
      </c>
      <c r="J450" s="10">
        <v>25</v>
      </c>
      <c r="K450" s="10">
        <v>23</v>
      </c>
      <c r="L450" s="13">
        <v>2</v>
      </c>
    </row>
    <row r="451" spans="1:12">
      <c r="A451" s="14" t="str">
        <f t="shared" si="7"/>
        <v>MIÉ</v>
      </c>
      <c r="B451" s="12">
        <v>45875</v>
      </c>
      <c r="C451" s="11">
        <v>0.76575231481481476</v>
      </c>
      <c r="D451" s="10">
        <f>+VLOOKUP(B451,VENTA_DIARIA!B:C,2,FALSE)</f>
        <v>0</v>
      </c>
      <c r="E451" s="10">
        <f>+VLOOKUP(B451,VENTA_DIARIA!B:D,3,FALSE)</f>
        <v>1</v>
      </c>
      <c r="F451" s="13">
        <f>_xlfn.XLOOKUP(B451, VENTA_DIARIA!B:B, VENTA_DIARIA!L:L)+0</f>
        <v>1</v>
      </c>
      <c r="G451" s="10">
        <f>IFERROR(_xlfn.XLOOKUP(B451, VENTA_DIARIA!B:B, VENTA_DIARIA!N:N)+0,0)</f>
        <v>0</v>
      </c>
      <c r="H451" s="10" t="str">
        <f>_xlfn.XLOOKUP(B451, VENTA_DIARIA!B:B, VENTA_DIARIA!H:H)</f>
        <v>▼ BAJO</v>
      </c>
      <c r="I451" s="10" t="s">
        <v>92</v>
      </c>
      <c r="J451" s="10">
        <v>3</v>
      </c>
      <c r="K451" s="10">
        <v>2</v>
      </c>
      <c r="L451" s="13">
        <v>1</v>
      </c>
    </row>
    <row r="452" spans="1:12">
      <c r="A452" s="14" t="str">
        <f t="shared" si="7"/>
        <v>MIÉ</v>
      </c>
      <c r="B452" s="12">
        <v>45875</v>
      </c>
      <c r="C452" s="11">
        <v>0.76575231481481476</v>
      </c>
      <c r="D452" s="10">
        <f>+VLOOKUP(B452,VENTA_DIARIA!B:C,2,FALSE)</f>
        <v>0</v>
      </c>
      <c r="E452" s="10">
        <f>+VLOOKUP(B452,VENTA_DIARIA!B:D,3,FALSE)</f>
        <v>1</v>
      </c>
      <c r="F452" s="13">
        <f>_xlfn.XLOOKUP(B452, VENTA_DIARIA!B:B, VENTA_DIARIA!L:L)+0</f>
        <v>1</v>
      </c>
      <c r="G452" s="10">
        <f>IFERROR(_xlfn.XLOOKUP(B452, VENTA_DIARIA!B:B, VENTA_DIARIA!N:N)+0,0)</f>
        <v>0</v>
      </c>
      <c r="H452" s="10" t="str">
        <f>_xlfn.XLOOKUP(B452, VENTA_DIARIA!B:B, VENTA_DIARIA!H:H)</f>
        <v>▼ BAJO</v>
      </c>
      <c r="I452" s="10" t="s">
        <v>162</v>
      </c>
      <c r="J452" s="10">
        <v>3</v>
      </c>
      <c r="K452" s="10">
        <v>2</v>
      </c>
      <c r="L452" s="13">
        <v>1</v>
      </c>
    </row>
    <row r="453" spans="1:12">
      <c r="A453" s="14" t="str">
        <f t="shared" si="7"/>
        <v>MIÉ</v>
      </c>
      <c r="B453" s="12">
        <v>45875</v>
      </c>
      <c r="C453" s="11">
        <v>0.76337962962962957</v>
      </c>
      <c r="D453" s="10">
        <f>+VLOOKUP(B453,VENTA_DIARIA!B:C,2,FALSE)</f>
        <v>0</v>
      </c>
      <c r="E453" s="10">
        <f>+VLOOKUP(B453,VENTA_DIARIA!B:D,3,FALSE)</f>
        <v>1</v>
      </c>
      <c r="F453" s="13">
        <f>_xlfn.XLOOKUP(B453, VENTA_DIARIA!B:B, VENTA_DIARIA!L:L)+0</f>
        <v>1</v>
      </c>
      <c r="G453" s="10">
        <f>IFERROR(_xlfn.XLOOKUP(B453, VENTA_DIARIA!B:B, VENTA_DIARIA!N:N)+0,0)</f>
        <v>0</v>
      </c>
      <c r="H453" s="10" t="str">
        <f>_xlfn.XLOOKUP(B453, VENTA_DIARIA!B:B, VENTA_DIARIA!H:H)</f>
        <v>▼ BAJO</v>
      </c>
      <c r="I453" s="10" t="s">
        <v>103</v>
      </c>
      <c r="J453" s="10">
        <v>3</v>
      </c>
      <c r="K453" s="10">
        <v>2</v>
      </c>
      <c r="L453" s="13">
        <v>1</v>
      </c>
    </row>
    <row r="454" spans="1:12">
      <c r="A454" s="14" t="str">
        <f t="shared" si="7"/>
        <v>MIÉ</v>
      </c>
      <c r="B454" s="12">
        <v>45875</v>
      </c>
      <c r="C454" s="11">
        <v>0.76314814814814813</v>
      </c>
      <c r="D454" s="10">
        <f>+VLOOKUP(B454,VENTA_DIARIA!B:C,2,FALSE)</f>
        <v>0</v>
      </c>
      <c r="E454" s="10">
        <f>+VLOOKUP(B454,VENTA_DIARIA!B:D,3,FALSE)</f>
        <v>1</v>
      </c>
      <c r="F454" s="13">
        <f>_xlfn.XLOOKUP(B454, VENTA_DIARIA!B:B, VENTA_DIARIA!L:L)+0</f>
        <v>1</v>
      </c>
      <c r="G454" s="10">
        <f>IFERROR(_xlfn.XLOOKUP(B454, VENTA_DIARIA!B:B, VENTA_DIARIA!N:N)+0,0)</f>
        <v>0</v>
      </c>
      <c r="H454" s="10" t="str">
        <f>_xlfn.XLOOKUP(B454, VENTA_DIARIA!B:B, VENTA_DIARIA!H:H)</f>
        <v>▼ BAJO</v>
      </c>
      <c r="I454" s="10" t="s">
        <v>173</v>
      </c>
      <c r="J454" s="10">
        <v>1</v>
      </c>
      <c r="K454" s="10">
        <v>0</v>
      </c>
      <c r="L454" s="13">
        <v>1</v>
      </c>
    </row>
    <row r="455" spans="1:12">
      <c r="A455" s="14" t="str">
        <f t="shared" si="7"/>
        <v>MIÉ</v>
      </c>
      <c r="B455" s="12">
        <v>45875</v>
      </c>
      <c r="C455" s="11">
        <v>0.76314814814814813</v>
      </c>
      <c r="D455" s="10">
        <f>+VLOOKUP(B455,VENTA_DIARIA!B:C,2,FALSE)</f>
        <v>0</v>
      </c>
      <c r="E455" s="10">
        <f>+VLOOKUP(B455,VENTA_DIARIA!B:D,3,FALSE)</f>
        <v>1</v>
      </c>
      <c r="F455" s="13">
        <f>_xlfn.XLOOKUP(B455, VENTA_DIARIA!B:B, VENTA_DIARIA!L:L)+0</f>
        <v>1</v>
      </c>
      <c r="G455" s="10">
        <f>IFERROR(_xlfn.XLOOKUP(B455, VENTA_DIARIA!B:B, VENTA_DIARIA!N:N)+0,0)</f>
        <v>0</v>
      </c>
      <c r="H455" s="10" t="str">
        <f>_xlfn.XLOOKUP(B455, VENTA_DIARIA!B:B, VENTA_DIARIA!H:H)</f>
        <v>▼ BAJO</v>
      </c>
      <c r="I455" s="10" t="s">
        <v>183</v>
      </c>
      <c r="J455" s="10">
        <v>2</v>
      </c>
      <c r="K455" s="10">
        <v>1</v>
      </c>
      <c r="L455" s="13">
        <v>1</v>
      </c>
    </row>
    <row r="456" spans="1:12">
      <c r="A456" s="14" t="str">
        <f t="shared" si="7"/>
        <v>MIÉ</v>
      </c>
      <c r="B456" s="12">
        <v>45875</v>
      </c>
      <c r="C456" s="11">
        <v>0.7611458333333333</v>
      </c>
      <c r="D456" s="10">
        <f>+VLOOKUP(B456,VENTA_DIARIA!B:C,2,FALSE)</f>
        <v>0</v>
      </c>
      <c r="E456" s="10">
        <f>+VLOOKUP(B456,VENTA_DIARIA!B:D,3,FALSE)</f>
        <v>1</v>
      </c>
      <c r="F456" s="13">
        <f>_xlfn.XLOOKUP(B456, VENTA_DIARIA!B:B, VENTA_DIARIA!L:L)+0</f>
        <v>1</v>
      </c>
      <c r="G456" s="10">
        <f>IFERROR(_xlfn.XLOOKUP(B456, VENTA_DIARIA!B:B, VENTA_DIARIA!N:N)+0,0)</f>
        <v>0</v>
      </c>
      <c r="H456" s="10" t="str">
        <f>_xlfn.XLOOKUP(B456, VENTA_DIARIA!B:B, VENTA_DIARIA!H:H)</f>
        <v>▼ BAJO</v>
      </c>
      <c r="I456" s="10" t="s">
        <v>151</v>
      </c>
      <c r="J456" s="10">
        <v>7</v>
      </c>
      <c r="K456" s="10">
        <v>6</v>
      </c>
      <c r="L456" s="13">
        <v>1</v>
      </c>
    </row>
    <row r="457" spans="1:12">
      <c r="A457" s="14" t="str">
        <f t="shared" si="7"/>
        <v>MIÉ</v>
      </c>
      <c r="B457" s="12">
        <v>45875</v>
      </c>
      <c r="C457" s="11">
        <v>0.76020833333333337</v>
      </c>
      <c r="D457" s="10">
        <f>+VLOOKUP(B457,VENTA_DIARIA!B:C,2,FALSE)</f>
        <v>0</v>
      </c>
      <c r="E457" s="10">
        <f>+VLOOKUP(B457,VENTA_DIARIA!B:D,3,FALSE)</f>
        <v>1</v>
      </c>
      <c r="F457" s="13">
        <f>_xlfn.XLOOKUP(B457, VENTA_DIARIA!B:B, VENTA_DIARIA!L:L)+0</f>
        <v>1</v>
      </c>
      <c r="G457" s="10">
        <f>IFERROR(_xlfn.XLOOKUP(B457, VENTA_DIARIA!B:B, VENTA_DIARIA!N:N)+0,0)</f>
        <v>0</v>
      </c>
      <c r="H457" s="10" t="str">
        <f>_xlfn.XLOOKUP(B457, VENTA_DIARIA!B:B, VENTA_DIARIA!H:H)</f>
        <v>▼ BAJO</v>
      </c>
      <c r="I457" s="10" t="s">
        <v>142</v>
      </c>
      <c r="J457" s="10">
        <v>18</v>
      </c>
      <c r="K457" s="10">
        <v>14</v>
      </c>
      <c r="L457" s="13">
        <v>4</v>
      </c>
    </row>
    <row r="458" spans="1:12">
      <c r="A458" s="14" t="str">
        <f t="shared" si="7"/>
        <v>MIÉ</v>
      </c>
      <c r="B458" s="12">
        <v>45875</v>
      </c>
      <c r="C458" s="11">
        <v>0.7557638888888889</v>
      </c>
      <c r="D458" s="10">
        <f>+VLOOKUP(B458,VENTA_DIARIA!B:C,2,FALSE)</f>
        <v>0</v>
      </c>
      <c r="E458" s="10">
        <f>+VLOOKUP(B458,VENTA_DIARIA!B:D,3,FALSE)</f>
        <v>1</v>
      </c>
      <c r="F458" s="13">
        <f>_xlfn.XLOOKUP(B458, VENTA_DIARIA!B:B, VENTA_DIARIA!L:L)+0</f>
        <v>1</v>
      </c>
      <c r="G458" s="10">
        <f>IFERROR(_xlfn.XLOOKUP(B458, VENTA_DIARIA!B:B, VENTA_DIARIA!N:N)+0,0)</f>
        <v>0</v>
      </c>
      <c r="H458" s="10" t="str">
        <f>_xlfn.XLOOKUP(B458, VENTA_DIARIA!B:B, VENTA_DIARIA!H:H)</f>
        <v>▼ BAJO</v>
      </c>
      <c r="I458" s="10" t="s">
        <v>153</v>
      </c>
      <c r="J458" s="10">
        <v>8</v>
      </c>
      <c r="K458" s="10">
        <v>4</v>
      </c>
      <c r="L458" s="13">
        <v>4</v>
      </c>
    </row>
    <row r="459" spans="1:12">
      <c r="A459" s="14" t="str">
        <f t="shared" si="7"/>
        <v>MIÉ</v>
      </c>
      <c r="B459" s="12">
        <v>45875</v>
      </c>
      <c r="C459" s="11">
        <v>0.75245370370370368</v>
      </c>
      <c r="D459" s="10">
        <f>+VLOOKUP(B459,VENTA_DIARIA!B:C,2,FALSE)</f>
        <v>0</v>
      </c>
      <c r="E459" s="10">
        <f>+VLOOKUP(B459,VENTA_DIARIA!B:D,3,FALSE)</f>
        <v>1</v>
      </c>
      <c r="F459" s="13">
        <f>_xlfn.XLOOKUP(B459, VENTA_DIARIA!B:B, VENTA_DIARIA!L:L)+0</f>
        <v>1</v>
      </c>
      <c r="G459" s="10">
        <f>IFERROR(_xlfn.XLOOKUP(B459, VENTA_DIARIA!B:B, VENTA_DIARIA!N:N)+0,0)</f>
        <v>0</v>
      </c>
      <c r="H459" s="10" t="str">
        <f>_xlfn.XLOOKUP(B459, VENTA_DIARIA!B:B, VENTA_DIARIA!H:H)</f>
        <v>▼ BAJO</v>
      </c>
      <c r="I459" s="10" t="s">
        <v>91</v>
      </c>
      <c r="J459" s="10">
        <v>-1</v>
      </c>
      <c r="K459" s="10">
        <v>-2</v>
      </c>
      <c r="L459" s="13">
        <v>1</v>
      </c>
    </row>
    <row r="460" spans="1:12">
      <c r="A460" s="14" t="str">
        <f t="shared" si="7"/>
        <v>MIÉ</v>
      </c>
      <c r="B460" s="12">
        <v>45875</v>
      </c>
      <c r="C460" s="11">
        <v>0.74547453703703703</v>
      </c>
      <c r="D460" s="10">
        <f>+VLOOKUP(B460,VENTA_DIARIA!B:C,2,FALSE)</f>
        <v>0</v>
      </c>
      <c r="E460" s="10">
        <f>+VLOOKUP(B460,VENTA_DIARIA!B:D,3,FALSE)</f>
        <v>1</v>
      </c>
      <c r="F460" s="13">
        <f>_xlfn.XLOOKUP(B460, VENTA_DIARIA!B:B, VENTA_DIARIA!L:L)+0</f>
        <v>1</v>
      </c>
      <c r="G460" s="10">
        <f>IFERROR(_xlfn.XLOOKUP(B460, VENTA_DIARIA!B:B, VENTA_DIARIA!N:N)+0,0)</f>
        <v>0</v>
      </c>
      <c r="H460" s="10" t="str">
        <f>_xlfn.XLOOKUP(B460, VENTA_DIARIA!B:B, VENTA_DIARIA!H:H)</f>
        <v>▼ BAJO</v>
      </c>
      <c r="I460" s="10" t="s">
        <v>142</v>
      </c>
      <c r="J460" s="10">
        <v>19</v>
      </c>
      <c r="K460" s="10">
        <v>18</v>
      </c>
      <c r="L460" s="13">
        <v>1</v>
      </c>
    </row>
    <row r="461" spans="1:12">
      <c r="A461" s="14" t="str">
        <f t="shared" si="7"/>
        <v>MIÉ</v>
      </c>
      <c r="B461" s="12">
        <v>45875</v>
      </c>
      <c r="C461" s="11">
        <v>0.74547453703703703</v>
      </c>
      <c r="D461" s="10">
        <f>+VLOOKUP(B461,VENTA_DIARIA!B:C,2,FALSE)</f>
        <v>0</v>
      </c>
      <c r="E461" s="10">
        <f>+VLOOKUP(B461,VENTA_DIARIA!B:D,3,FALSE)</f>
        <v>1</v>
      </c>
      <c r="F461" s="13">
        <f>_xlfn.XLOOKUP(B461, VENTA_DIARIA!B:B, VENTA_DIARIA!L:L)+0</f>
        <v>1</v>
      </c>
      <c r="G461" s="10">
        <f>IFERROR(_xlfn.XLOOKUP(B461, VENTA_DIARIA!B:B, VENTA_DIARIA!N:N)+0,0)</f>
        <v>0</v>
      </c>
      <c r="H461" s="10" t="str">
        <f>_xlfn.XLOOKUP(B461, VENTA_DIARIA!B:B, VENTA_DIARIA!H:H)</f>
        <v>▼ BAJO</v>
      </c>
      <c r="I461" s="10" t="s">
        <v>134</v>
      </c>
      <c r="J461" s="10">
        <v>26</v>
      </c>
      <c r="K461" s="10">
        <v>25</v>
      </c>
      <c r="L461" s="13">
        <v>1</v>
      </c>
    </row>
    <row r="462" spans="1:12">
      <c r="A462" s="14" t="str">
        <f t="shared" si="7"/>
        <v>MIÉ</v>
      </c>
      <c r="B462" s="12">
        <v>45875</v>
      </c>
      <c r="C462" s="11">
        <v>0.74547453703703703</v>
      </c>
      <c r="D462" s="10">
        <f>+VLOOKUP(B462,VENTA_DIARIA!B:C,2,FALSE)</f>
        <v>0</v>
      </c>
      <c r="E462" s="10">
        <f>+VLOOKUP(B462,VENTA_DIARIA!B:D,3,FALSE)</f>
        <v>1</v>
      </c>
      <c r="F462" s="13">
        <f>_xlfn.XLOOKUP(B462, VENTA_DIARIA!B:B, VENTA_DIARIA!L:L)+0</f>
        <v>1</v>
      </c>
      <c r="G462" s="10">
        <f>IFERROR(_xlfn.XLOOKUP(B462, VENTA_DIARIA!B:B, VENTA_DIARIA!N:N)+0,0)</f>
        <v>0</v>
      </c>
      <c r="H462" s="10" t="str">
        <f>_xlfn.XLOOKUP(B462, VENTA_DIARIA!B:B, VENTA_DIARIA!H:H)</f>
        <v>▼ BAJO</v>
      </c>
      <c r="I462" s="10" t="s">
        <v>142</v>
      </c>
      <c r="J462" s="10">
        <v>20</v>
      </c>
      <c r="K462" s="10">
        <v>19</v>
      </c>
      <c r="L462" s="13">
        <v>1</v>
      </c>
    </row>
    <row r="463" spans="1:12">
      <c r="A463" s="14" t="str">
        <f t="shared" si="7"/>
        <v>MIÉ</v>
      </c>
      <c r="B463" s="12">
        <v>45875</v>
      </c>
      <c r="C463" s="11">
        <v>0.74233796296296295</v>
      </c>
      <c r="D463" s="10">
        <f>+VLOOKUP(B463,VENTA_DIARIA!B:C,2,FALSE)</f>
        <v>0</v>
      </c>
      <c r="E463" s="10">
        <f>+VLOOKUP(B463,VENTA_DIARIA!B:D,3,FALSE)</f>
        <v>1</v>
      </c>
      <c r="F463" s="13">
        <f>_xlfn.XLOOKUP(B463, VENTA_DIARIA!B:B, VENTA_DIARIA!L:L)+0</f>
        <v>1</v>
      </c>
      <c r="G463" s="10">
        <f>IFERROR(_xlfn.XLOOKUP(B463, VENTA_DIARIA!B:B, VENTA_DIARIA!N:N)+0,0)</f>
        <v>0</v>
      </c>
      <c r="H463" s="10" t="str">
        <f>_xlfn.XLOOKUP(B463, VENTA_DIARIA!B:B, VENTA_DIARIA!H:H)</f>
        <v>▼ BAJO</v>
      </c>
      <c r="I463" s="10" t="s">
        <v>151</v>
      </c>
      <c r="J463" s="10">
        <v>8</v>
      </c>
      <c r="K463" s="10">
        <v>7</v>
      </c>
      <c r="L463" s="13">
        <v>1</v>
      </c>
    </row>
    <row r="464" spans="1:12">
      <c r="A464" s="14" t="str">
        <f t="shared" si="7"/>
        <v>MIÉ</v>
      </c>
      <c r="B464" s="12">
        <v>45875</v>
      </c>
      <c r="C464" s="11">
        <v>0.74233796296296295</v>
      </c>
      <c r="D464" s="10">
        <f>+VLOOKUP(B464,VENTA_DIARIA!B:C,2,FALSE)</f>
        <v>0</v>
      </c>
      <c r="E464" s="10">
        <f>+VLOOKUP(B464,VENTA_DIARIA!B:D,3,FALSE)</f>
        <v>1</v>
      </c>
      <c r="F464" s="13">
        <f>_xlfn.XLOOKUP(B464, VENTA_DIARIA!B:B, VENTA_DIARIA!L:L)+0</f>
        <v>1</v>
      </c>
      <c r="G464" s="10">
        <f>IFERROR(_xlfn.XLOOKUP(B464, VENTA_DIARIA!B:B, VENTA_DIARIA!N:N)+0,0)</f>
        <v>0</v>
      </c>
      <c r="H464" s="10" t="str">
        <f>_xlfn.XLOOKUP(B464, VENTA_DIARIA!B:B, VENTA_DIARIA!H:H)</f>
        <v>▼ BAJO</v>
      </c>
      <c r="I464" s="10" t="s">
        <v>142</v>
      </c>
      <c r="J464" s="10">
        <v>21</v>
      </c>
      <c r="K464" s="10">
        <v>20</v>
      </c>
      <c r="L464" s="13">
        <v>1</v>
      </c>
    </row>
    <row r="465" spans="1:12">
      <c r="A465" s="14" t="str">
        <f t="shared" si="7"/>
        <v>MIÉ</v>
      </c>
      <c r="B465" s="12">
        <v>45875</v>
      </c>
      <c r="C465" s="11">
        <v>0.71356481481481482</v>
      </c>
      <c r="D465" s="10">
        <f>+VLOOKUP(B465,VENTA_DIARIA!B:C,2,FALSE)</f>
        <v>0</v>
      </c>
      <c r="E465" s="10">
        <f>+VLOOKUP(B465,VENTA_DIARIA!B:D,3,FALSE)</f>
        <v>1</v>
      </c>
      <c r="F465" s="13">
        <f>_xlfn.XLOOKUP(B465, VENTA_DIARIA!B:B, VENTA_DIARIA!L:L)+0</f>
        <v>1</v>
      </c>
      <c r="G465" s="10">
        <f>IFERROR(_xlfn.XLOOKUP(B465, VENTA_DIARIA!B:B, VENTA_DIARIA!N:N)+0,0)</f>
        <v>0</v>
      </c>
      <c r="H465" s="10" t="str">
        <f>_xlfn.XLOOKUP(B465, VENTA_DIARIA!B:B, VENTA_DIARIA!H:H)</f>
        <v>▼ BAJO</v>
      </c>
      <c r="I465" s="10" t="s">
        <v>169</v>
      </c>
      <c r="J465" s="10">
        <v>6</v>
      </c>
      <c r="K465" s="10">
        <v>4</v>
      </c>
      <c r="L465" s="13">
        <v>2</v>
      </c>
    </row>
    <row r="466" spans="1:12">
      <c r="A466" s="14" t="str">
        <f t="shared" si="7"/>
        <v>MIÉ</v>
      </c>
      <c r="B466" s="12">
        <v>45875</v>
      </c>
      <c r="C466" s="11">
        <v>0.70173611111111112</v>
      </c>
      <c r="D466" s="10">
        <f>+VLOOKUP(B466,VENTA_DIARIA!B:C,2,FALSE)</f>
        <v>0</v>
      </c>
      <c r="E466" s="10">
        <f>+VLOOKUP(B466,VENTA_DIARIA!B:D,3,FALSE)</f>
        <v>1</v>
      </c>
      <c r="F466" s="13">
        <f>_xlfn.XLOOKUP(B466, VENTA_DIARIA!B:B, VENTA_DIARIA!L:L)+0</f>
        <v>1</v>
      </c>
      <c r="G466" s="10">
        <f>IFERROR(_xlfn.XLOOKUP(B466, VENTA_DIARIA!B:B, VENTA_DIARIA!N:N)+0,0)</f>
        <v>0</v>
      </c>
      <c r="H466" s="10" t="str">
        <f>_xlfn.XLOOKUP(B466, VENTA_DIARIA!B:B, VENTA_DIARIA!H:H)</f>
        <v>▼ BAJO</v>
      </c>
      <c r="I466" s="10" t="s">
        <v>134</v>
      </c>
      <c r="J466" s="10">
        <v>28</v>
      </c>
      <c r="K466" s="10">
        <v>26</v>
      </c>
      <c r="L466" s="13">
        <v>2</v>
      </c>
    </row>
    <row r="467" spans="1:12">
      <c r="A467" s="14" t="str">
        <f t="shared" si="7"/>
        <v>MIÉ</v>
      </c>
      <c r="B467" s="12">
        <v>45875</v>
      </c>
      <c r="C467" s="11">
        <v>0.69704861111111116</v>
      </c>
      <c r="D467" s="10">
        <f>+VLOOKUP(B467,VENTA_DIARIA!B:C,2,FALSE)</f>
        <v>0</v>
      </c>
      <c r="E467" s="10">
        <f>+VLOOKUP(B467,VENTA_DIARIA!B:D,3,FALSE)</f>
        <v>1</v>
      </c>
      <c r="F467" s="13">
        <f>_xlfn.XLOOKUP(B467, VENTA_DIARIA!B:B, VENTA_DIARIA!L:L)+0</f>
        <v>1</v>
      </c>
      <c r="G467" s="10">
        <f>IFERROR(_xlfn.XLOOKUP(B467, VENTA_DIARIA!B:B, VENTA_DIARIA!N:N)+0,0)</f>
        <v>0</v>
      </c>
      <c r="H467" s="10" t="str">
        <f>_xlfn.XLOOKUP(B467, VENTA_DIARIA!B:B, VENTA_DIARIA!H:H)</f>
        <v>▼ BAJO</v>
      </c>
      <c r="I467" s="10" t="s">
        <v>169</v>
      </c>
      <c r="J467" s="10">
        <v>7</v>
      </c>
      <c r="K467" s="10">
        <v>6</v>
      </c>
      <c r="L467" s="13">
        <v>1</v>
      </c>
    </row>
    <row r="468" spans="1:12">
      <c r="A468" s="14" t="str">
        <f t="shared" si="7"/>
        <v>MIÉ</v>
      </c>
      <c r="B468" s="12">
        <v>45875</v>
      </c>
      <c r="C468" s="11">
        <v>0.68174768518518514</v>
      </c>
      <c r="D468" s="10">
        <f>+VLOOKUP(B468,VENTA_DIARIA!B:C,2,FALSE)</f>
        <v>0</v>
      </c>
      <c r="E468" s="10">
        <f>+VLOOKUP(B468,VENTA_DIARIA!B:D,3,FALSE)</f>
        <v>1</v>
      </c>
      <c r="F468" s="13">
        <f>_xlfn.XLOOKUP(B468, VENTA_DIARIA!B:B, VENTA_DIARIA!L:L)+0</f>
        <v>1</v>
      </c>
      <c r="G468" s="10">
        <f>IFERROR(_xlfn.XLOOKUP(B468, VENTA_DIARIA!B:B, VENTA_DIARIA!N:N)+0,0)</f>
        <v>0</v>
      </c>
      <c r="H468" s="10" t="str">
        <f>_xlfn.XLOOKUP(B468, VENTA_DIARIA!B:B, VENTA_DIARIA!H:H)</f>
        <v>▼ BAJO</v>
      </c>
      <c r="I468" s="10" t="s">
        <v>169</v>
      </c>
      <c r="J468" s="10">
        <v>8</v>
      </c>
      <c r="K468" s="10">
        <v>7</v>
      </c>
      <c r="L468" s="13">
        <v>1</v>
      </c>
    </row>
    <row r="469" spans="1:12">
      <c r="A469" s="14" t="str">
        <f t="shared" si="7"/>
        <v>MIÉ</v>
      </c>
      <c r="B469" s="12">
        <v>45875</v>
      </c>
      <c r="C469" s="11">
        <v>0.64557870370370374</v>
      </c>
      <c r="D469" s="10">
        <f>+VLOOKUP(B469,VENTA_DIARIA!B:C,2,FALSE)</f>
        <v>0</v>
      </c>
      <c r="E469" s="10">
        <f>+VLOOKUP(B469,VENTA_DIARIA!B:D,3,FALSE)</f>
        <v>1</v>
      </c>
      <c r="F469" s="13">
        <f>_xlfn.XLOOKUP(B469, VENTA_DIARIA!B:B, VENTA_DIARIA!L:L)+0</f>
        <v>1</v>
      </c>
      <c r="G469" s="10">
        <f>IFERROR(_xlfn.XLOOKUP(B469, VENTA_DIARIA!B:B, VENTA_DIARIA!N:N)+0,0)</f>
        <v>0</v>
      </c>
      <c r="H469" s="10" t="str">
        <f>_xlfn.XLOOKUP(B469, VENTA_DIARIA!B:B, VENTA_DIARIA!H:H)</f>
        <v>▼ BAJO</v>
      </c>
      <c r="I469" s="10" t="s">
        <v>159</v>
      </c>
      <c r="J469" s="10">
        <v>6</v>
      </c>
      <c r="K469" s="10">
        <v>5</v>
      </c>
      <c r="L469" s="13">
        <v>1</v>
      </c>
    </row>
    <row r="470" spans="1:12">
      <c r="A470" s="14" t="str">
        <f t="shared" si="7"/>
        <v>MIÉ</v>
      </c>
      <c r="B470" s="12">
        <v>45875</v>
      </c>
      <c r="C470" s="11">
        <v>0.64557870370370374</v>
      </c>
      <c r="D470" s="10">
        <f>+VLOOKUP(B470,VENTA_DIARIA!B:C,2,FALSE)</f>
        <v>0</v>
      </c>
      <c r="E470" s="10">
        <f>+VLOOKUP(B470,VENTA_DIARIA!B:D,3,FALSE)</f>
        <v>1</v>
      </c>
      <c r="F470" s="13">
        <f>_xlfn.XLOOKUP(B470, VENTA_DIARIA!B:B, VENTA_DIARIA!L:L)+0</f>
        <v>1</v>
      </c>
      <c r="G470" s="10">
        <f>IFERROR(_xlfn.XLOOKUP(B470, VENTA_DIARIA!B:B, VENTA_DIARIA!N:N)+0,0)</f>
        <v>0</v>
      </c>
      <c r="H470" s="10" t="str">
        <f>_xlfn.XLOOKUP(B470, VENTA_DIARIA!B:B, VENTA_DIARIA!H:H)</f>
        <v>▼ BAJO</v>
      </c>
      <c r="I470" s="10" t="s">
        <v>134</v>
      </c>
      <c r="J470" s="10">
        <v>30</v>
      </c>
      <c r="K470" s="10">
        <v>28</v>
      </c>
      <c r="L470" s="13">
        <v>2</v>
      </c>
    </row>
    <row r="471" spans="1:12">
      <c r="A471" s="14" t="str">
        <f t="shared" si="7"/>
        <v>MIÉ</v>
      </c>
      <c r="B471" s="12">
        <v>45875</v>
      </c>
      <c r="C471" s="11">
        <v>0.64557870370370374</v>
      </c>
      <c r="D471" s="10">
        <f>+VLOOKUP(B471,VENTA_DIARIA!B:C,2,FALSE)</f>
        <v>0</v>
      </c>
      <c r="E471" s="10">
        <f>+VLOOKUP(B471,VENTA_DIARIA!B:D,3,FALSE)</f>
        <v>1</v>
      </c>
      <c r="F471" s="13">
        <f>_xlfn.XLOOKUP(B471, VENTA_DIARIA!B:B, VENTA_DIARIA!L:L)+0</f>
        <v>1</v>
      </c>
      <c r="G471" s="10">
        <f>IFERROR(_xlfn.XLOOKUP(B471, VENTA_DIARIA!B:B, VENTA_DIARIA!N:N)+0,0)</f>
        <v>0</v>
      </c>
      <c r="H471" s="10" t="str">
        <f>_xlfn.XLOOKUP(B471, VENTA_DIARIA!B:B, VENTA_DIARIA!H:H)</f>
        <v>▼ BAJO</v>
      </c>
      <c r="I471" s="10" t="s">
        <v>102</v>
      </c>
      <c r="J471" s="10">
        <v>8</v>
      </c>
      <c r="K471" s="10">
        <v>7</v>
      </c>
      <c r="L471" s="13">
        <v>1</v>
      </c>
    </row>
    <row r="472" spans="1:12">
      <c r="A472" s="14" t="str">
        <f t="shared" si="7"/>
        <v>MIÉ</v>
      </c>
      <c r="B472" s="12">
        <v>45875</v>
      </c>
      <c r="C472" s="11">
        <v>0.47358796296296296</v>
      </c>
      <c r="D472" s="10">
        <f>+VLOOKUP(B472,VENTA_DIARIA!B:C,2,FALSE)</f>
        <v>0</v>
      </c>
      <c r="E472" s="10">
        <f>+VLOOKUP(B472,VENTA_DIARIA!B:D,3,FALSE)</f>
        <v>1</v>
      </c>
      <c r="F472" s="13">
        <f>_xlfn.XLOOKUP(B472, VENTA_DIARIA!B:B, VENTA_DIARIA!L:L)+0</f>
        <v>1</v>
      </c>
      <c r="G472" s="10">
        <f>IFERROR(_xlfn.XLOOKUP(B472, VENTA_DIARIA!B:B, VENTA_DIARIA!N:N)+0,0)</f>
        <v>0</v>
      </c>
      <c r="H472" s="10" t="str">
        <f>_xlfn.XLOOKUP(B472, VENTA_DIARIA!B:B, VENTA_DIARIA!H:H)</f>
        <v>▼ BAJO</v>
      </c>
      <c r="I472" s="10" t="s">
        <v>160</v>
      </c>
      <c r="J472" s="10">
        <v>3</v>
      </c>
      <c r="K472" s="10">
        <v>2</v>
      </c>
      <c r="L472" s="13">
        <v>1</v>
      </c>
    </row>
    <row r="473" spans="1:12">
      <c r="A473" s="14" t="str">
        <f t="shared" si="7"/>
        <v>MIÉ</v>
      </c>
      <c r="B473" s="12">
        <v>45875</v>
      </c>
      <c r="C473" s="11">
        <v>0.45907407407407408</v>
      </c>
      <c r="D473" s="10">
        <f>+VLOOKUP(B473,VENTA_DIARIA!B:C,2,FALSE)</f>
        <v>0</v>
      </c>
      <c r="E473" s="10">
        <f>+VLOOKUP(B473,VENTA_DIARIA!B:D,3,FALSE)</f>
        <v>1</v>
      </c>
      <c r="F473" s="13">
        <f>_xlfn.XLOOKUP(B473, VENTA_DIARIA!B:B, VENTA_DIARIA!L:L)+0</f>
        <v>1</v>
      </c>
      <c r="G473" s="10">
        <f>IFERROR(_xlfn.XLOOKUP(B473, VENTA_DIARIA!B:B, VENTA_DIARIA!N:N)+0,0)</f>
        <v>0</v>
      </c>
      <c r="H473" s="10" t="str">
        <f>_xlfn.XLOOKUP(B473, VENTA_DIARIA!B:B, VENTA_DIARIA!H:H)</f>
        <v>▼ BAJO</v>
      </c>
      <c r="I473" s="10" t="s">
        <v>101</v>
      </c>
      <c r="J473" s="10">
        <v>1</v>
      </c>
      <c r="K473" s="10">
        <v>0</v>
      </c>
      <c r="L473" s="13">
        <v>1</v>
      </c>
    </row>
    <row r="474" spans="1:12">
      <c r="A474" s="14" t="str">
        <f t="shared" si="7"/>
        <v>MIÉ</v>
      </c>
      <c r="B474" s="12">
        <v>45875</v>
      </c>
      <c r="C474" s="11">
        <v>0.45166666666666666</v>
      </c>
      <c r="D474" s="10">
        <f>+VLOOKUP(B474,VENTA_DIARIA!B:C,2,FALSE)</f>
        <v>0</v>
      </c>
      <c r="E474" s="10">
        <f>+VLOOKUP(B474,VENTA_DIARIA!B:D,3,FALSE)</f>
        <v>1</v>
      </c>
      <c r="F474" s="13">
        <f>_xlfn.XLOOKUP(B474, VENTA_DIARIA!B:B, VENTA_DIARIA!L:L)+0</f>
        <v>1</v>
      </c>
      <c r="G474" s="10">
        <f>IFERROR(_xlfn.XLOOKUP(B474, VENTA_DIARIA!B:B, VENTA_DIARIA!N:N)+0,0)</f>
        <v>0</v>
      </c>
      <c r="H474" s="10" t="str">
        <f>_xlfn.XLOOKUP(B474, VENTA_DIARIA!B:B, VENTA_DIARIA!H:H)</f>
        <v>▼ BAJO</v>
      </c>
      <c r="I474" s="10" t="s">
        <v>92</v>
      </c>
      <c r="J474" s="10">
        <v>4</v>
      </c>
      <c r="K474" s="10">
        <v>3</v>
      </c>
      <c r="L474" s="13">
        <v>1</v>
      </c>
    </row>
    <row r="475" spans="1:12">
      <c r="A475" s="14" t="str">
        <f t="shared" si="7"/>
        <v>MIÉ</v>
      </c>
      <c r="B475" s="12">
        <v>45875</v>
      </c>
      <c r="C475" s="11">
        <v>0.45077546296296295</v>
      </c>
      <c r="D475" s="10">
        <f>+VLOOKUP(B475,VENTA_DIARIA!B:C,2,FALSE)</f>
        <v>0</v>
      </c>
      <c r="E475" s="10">
        <f>+VLOOKUP(B475,VENTA_DIARIA!B:D,3,FALSE)</f>
        <v>1</v>
      </c>
      <c r="F475" s="13">
        <f>_xlfn.XLOOKUP(B475, VENTA_DIARIA!B:B, VENTA_DIARIA!L:L)+0</f>
        <v>1</v>
      </c>
      <c r="G475" s="10">
        <f>IFERROR(_xlfn.XLOOKUP(B475, VENTA_DIARIA!B:B, VENTA_DIARIA!N:N)+0,0)</f>
        <v>0</v>
      </c>
      <c r="H475" s="10" t="str">
        <f>_xlfn.XLOOKUP(B475, VENTA_DIARIA!B:B, VENTA_DIARIA!H:H)</f>
        <v>▼ BAJO</v>
      </c>
      <c r="I475" s="10" t="s">
        <v>134</v>
      </c>
      <c r="J475" s="10">
        <v>17</v>
      </c>
      <c r="K475" s="10">
        <v>15</v>
      </c>
      <c r="L475" s="13">
        <v>2</v>
      </c>
    </row>
    <row r="476" spans="1:12">
      <c r="A476" s="14" t="str">
        <f t="shared" si="7"/>
        <v>MIÉ</v>
      </c>
      <c r="B476" s="12">
        <v>45875</v>
      </c>
      <c r="C476" s="11">
        <v>0.42712962962962964</v>
      </c>
      <c r="D476" s="10">
        <f>+VLOOKUP(B476,VENTA_DIARIA!B:C,2,FALSE)</f>
        <v>0</v>
      </c>
      <c r="E476" s="10">
        <f>+VLOOKUP(B476,VENTA_DIARIA!B:D,3,FALSE)</f>
        <v>1</v>
      </c>
      <c r="F476" s="13">
        <f>_xlfn.XLOOKUP(B476, VENTA_DIARIA!B:B, VENTA_DIARIA!L:L)+0</f>
        <v>1</v>
      </c>
      <c r="G476" s="10">
        <f>IFERROR(_xlfn.XLOOKUP(B476, VENTA_DIARIA!B:B, VENTA_DIARIA!N:N)+0,0)</f>
        <v>0</v>
      </c>
      <c r="H476" s="10" t="str">
        <f>_xlfn.XLOOKUP(B476, VENTA_DIARIA!B:B, VENTA_DIARIA!H:H)</f>
        <v>▼ BAJO</v>
      </c>
      <c r="I476" s="10" t="s">
        <v>160</v>
      </c>
      <c r="J476" s="10">
        <v>4</v>
      </c>
      <c r="K476" s="10">
        <v>3</v>
      </c>
      <c r="L476" s="13">
        <v>1</v>
      </c>
    </row>
    <row r="477" spans="1:12">
      <c r="A477" s="14" t="str">
        <f t="shared" si="7"/>
        <v>MIÉ</v>
      </c>
      <c r="B477" s="12">
        <v>45875</v>
      </c>
      <c r="C477" s="11">
        <v>0.42712962962962964</v>
      </c>
      <c r="D477" s="10">
        <f>+VLOOKUP(B477,VENTA_DIARIA!B:C,2,FALSE)</f>
        <v>0</v>
      </c>
      <c r="E477" s="10">
        <f>+VLOOKUP(B477,VENTA_DIARIA!B:D,3,FALSE)</f>
        <v>1</v>
      </c>
      <c r="F477" s="13">
        <f>_xlfn.XLOOKUP(B477, VENTA_DIARIA!B:B, VENTA_DIARIA!L:L)+0</f>
        <v>1</v>
      </c>
      <c r="G477" s="10">
        <f>IFERROR(_xlfn.XLOOKUP(B477, VENTA_DIARIA!B:B, VENTA_DIARIA!N:N)+0,0)</f>
        <v>0</v>
      </c>
      <c r="H477" s="10" t="str">
        <f>_xlfn.XLOOKUP(B477, VENTA_DIARIA!B:B, VENTA_DIARIA!H:H)</f>
        <v>▼ BAJO</v>
      </c>
      <c r="I477" s="10" t="s">
        <v>103</v>
      </c>
      <c r="J477" s="10">
        <v>4</v>
      </c>
      <c r="K477" s="10">
        <v>3</v>
      </c>
      <c r="L477" s="13">
        <v>1</v>
      </c>
    </row>
    <row r="478" spans="1:12">
      <c r="A478" s="14" t="str">
        <f t="shared" si="7"/>
        <v>MIÉ</v>
      </c>
      <c r="B478" s="12">
        <v>45875</v>
      </c>
      <c r="C478" s="11">
        <v>0.42712962962962964</v>
      </c>
      <c r="D478" s="10">
        <f>+VLOOKUP(B478,VENTA_DIARIA!B:C,2,FALSE)</f>
        <v>0</v>
      </c>
      <c r="E478" s="10">
        <f>+VLOOKUP(B478,VENTA_DIARIA!B:D,3,FALSE)</f>
        <v>1</v>
      </c>
      <c r="F478" s="13">
        <f>_xlfn.XLOOKUP(B478, VENTA_DIARIA!B:B, VENTA_DIARIA!L:L)+0</f>
        <v>1</v>
      </c>
      <c r="G478" s="10">
        <f>IFERROR(_xlfn.XLOOKUP(B478, VENTA_DIARIA!B:B, VENTA_DIARIA!N:N)+0,0)</f>
        <v>0</v>
      </c>
      <c r="H478" s="10" t="str">
        <f>_xlfn.XLOOKUP(B478, VENTA_DIARIA!B:B, VENTA_DIARIA!H:H)</f>
        <v>▼ BAJO</v>
      </c>
      <c r="I478" s="10" t="s">
        <v>166</v>
      </c>
      <c r="J478" s="10">
        <v>5</v>
      </c>
      <c r="K478" s="10">
        <v>4</v>
      </c>
      <c r="L478" s="13">
        <v>1</v>
      </c>
    </row>
    <row r="479" spans="1:12">
      <c r="A479" s="14" t="str">
        <f t="shared" si="7"/>
        <v>MIÉ</v>
      </c>
      <c r="B479" s="12">
        <v>45875</v>
      </c>
      <c r="C479" s="11">
        <v>0.42712962962962964</v>
      </c>
      <c r="D479" s="10">
        <f>+VLOOKUP(B479,VENTA_DIARIA!B:C,2,FALSE)</f>
        <v>0</v>
      </c>
      <c r="E479" s="10">
        <f>+VLOOKUP(B479,VENTA_DIARIA!B:D,3,FALSE)</f>
        <v>1</v>
      </c>
      <c r="F479" s="13">
        <f>_xlfn.XLOOKUP(B479, VENTA_DIARIA!B:B, VENTA_DIARIA!L:L)+0</f>
        <v>1</v>
      </c>
      <c r="G479" s="10">
        <f>IFERROR(_xlfn.XLOOKUP(B479, VENTA_DIARIA!B:B, VENTA_DIARIA!N:N)+0,0)</f>
        <v>0</v>
      </c>
      <c r="H479" s="10" t="str">
        <f>_xlfn.XLOOKUP(B479, VENTA_DIARIA!B:B, VENTA_DIARIA!H:H)</f>
        <v>▼ BAJO</v>
      </c>
      <c r="I479" s="10" t="s">
        <v>102</v>
      </c>
      <c r="J479" s="10">
        <v>9</v>
      </c>
      <c r="K479" s="10">
        <v>8</v>
      </c>
      <c r="L479" s="13">
        <v>1</v>
      </c>
    </row>
    <row r="480" spans="1:12">
      <c r="A480" s="14" t="str">
        <f t="shared" si="7"/>
        <v>MIÉ</v>
      </c>
      <c r="B480" s="12">
        <v>45875</v>
      </c>
      <c r="C480" s="11">
        <v>0.42274305555555558</v>
      </c>
      <c r="D480" s="10">
        <f>+VLOOKUP(B480,VENTA_DIARIA!B:C,2,FALSE)</f>
        <v>0</v>
      </c>
      <c r="E480" s="10">
        <f>+VLOOKUP(B480,VENTA_DIARIA!B:D,3,FALSE)</f>
        <v>1</v>
      </c>
      <c r="F480" s="13">
        <f>_xlfn.XLOOKUP(B480, VENTA_DIARIA!B:B, VENTA_DIARIA!L:L)+0</f>
        <v>1</v>
      </c>
      <c r="G480" s="10">
        <f>IFERROR(_xlfn.XLOOKUP(B480, VENTA_DIARIA!B:B, VENTA_DIARIA!N:N)+0,0)</f>
        <v>0</v>
      </c>
      <c r="H480" s="10" t="str">
        <f>_xlfn.XLOOKUP(B480, VENTA_DIARIA!B:B, VENTA_DIARIA!H:H)</f>
        <v>▼ BAJO</v>
      </c>
      <c r="I480" s="10" t="s">
        <v>135</v>
      </c>
      <c r="J480" s="10">
        <v>4</v>
      </c>
      <c r="K480" s="10">
        <v>3</v>
      </c>
      <c r="L480" s="13">
        <v>1</v>
      </c>
    </row>
    <row r="481" spans="1:12">
      <c r="A481" s="14" t="str">
        <f t="shared" si="7"/>
        <v>MIÉ</v>
      </c>
      <c r="B481" s="12">
        <v>45875</v>
      </c>
      <c r="C481" s="11">
        <v>0.42211805555555554</v>
      </c>
      <c r="D481" s="10">
        <f>+VLOOKUP(B481,VENTA_DIARIA!B:C,2,FALSE)</f>
        <v>0</v>
      </c>
      <c r="E481" s="10">
        <f>+VLOOKUP(B481,VENTA_DIARIA!B:D,3,FALSE)</f>
        <v>1</v>
      </c>
      <c r="F481" s="13">
        <f>_xlfn.XLOOKUP(B481, VENTA_DIARIA!B:B, VENTA_DIARIA!L:L)+0</f>
        <v>1</v>
      </c>
      <c r="G481" s="10">
        <f>IFERROR(_xlfn.XLOOKUP(B481, VENTA_DIARIA!B:B, VENTA_DIARIA!N:N)+0,0)</f>
        <v>0</v>
      </c>
      <c r="H481" s="10" t="str">
        <f>_xlfn.XLOOKUP(B481, VENTA_DIARIA!B:B, VENTA_DIARIA!H:H)</f>
        <v>▼ BAJO</v>
      </c>
      <c r="I481" s="10" t="s">
        <v>183</v>
      </c>
      <c r="J481" s="10">
        <v>3</v>
      </c>
      <c r="K481" s="10">
        <v>2</v>
      </c>
      <c r="L481" s="13">
        <v>1</v>
      </c>
    </row>
    <row r="482" spans="1:12">
      <c r="A482" s="14" t="str">
        <f t="shared" si="7"/>
        <v>MIÉ</v>
      </c>
      <c r="B482" s="12">
        <v>45875</v>
      </c>
      <c r="C482" s="11">
        <v>0.40011574074074074</v>
      </c>
      <c r="D482" s="10">
        <f>+VLOOKUP(B482,VENTA_DIARIA!B:C,2,FALSE)</f>
        <v>0</v>
      </c>
      <c r="E482" s="10">
        <f>+VLOOKUP(B482,VENTA_DIARIA!B:D,3,FALSE)</f>
        <v>1</v>
      </c>
      <c r="F482" s="13">
        <f>_xlfn.XLOOKUP(B482, VENTA_DIARIA!B:B, VENTA_DIARIA!L:L)+0</f>
        <v>1</v>
      </c>
      <c r="G482" s="10">
        <f>IFERROR(_xlfn.XLOOKUP(B482, VENTA_DIARIA!B:B, VENTA_DIARIA!N:N)+0,0)</f>
        <v>0</v>
      </c>
      <c r="H482" s="10" t="str">
        <f>_xlfn.XLOOKUP(B482, VENTA_DIARIA!B:B, VENTA_DIARIA!H:H)</f>
        <v>▼ BAJO</v>
      </c>
      <c r="I482" s="10" t="s">
        <v>135</v>
      </c>
      <c r="J482" s="10">
        <v>5</v>
      </c>
      <c r="K482" s="10">
        <v>4</v>
      </c>
      <c r="L482" s="13">
        <v>1</v>
      </c>
    </row>
    <row r="483" spans="1:12">
      <c r="A483" s="14" t="str">
        <f t="shared" si="7"/>
        <v>MIÉ</v>
      </c>
      <c r="B483" s="12">
        <v>45875</v>
      </c>
      <c r="C483" s="11">
        <v>0.39357638888888891</v>
      </c>
      <c r="D483" s="10">
        <f>+VLOOKUP(B483,VENTA_DIARIA!B:C,2,FALSE)</f>
        <v>0</v>
      </c>
      <c r="E483" s="10">
        <f>+VLOOKUP(B483,VENTA_DIARIA!B:D,3,FALSE)</f>
        <v>1</v>
      </c>
      <c r="F483" s="13">
        <f>_xlfn.XLOOKUP(B483, VENTA_DIARIA!B:B, VENTA_DIARIA!L:L)+0</f>
        <v>1</v>
      </c>
      <c r="G483" s="10">
        <f>IFERROR(_xlfn.XLOOKUP(B483, VENTA_DIARIA!B:B, VENTA_DIARIA!N:N)+0,0)</f>
        <v>0</v>
      </c>
      <c r="H483" s="10" t="str">
        <f>_xlfn.XLOOKUP(B483, VENTA_DIARIA!B:B, VENTA_DIARIA!H:H)</f>
        <v>▼ BAJO</v>
      </c>
      <c r="I483" s="10" t="s">
        <v>167</v>
      </c>
      <c r="J483" s="10">
        <v>6</v>
      </c>
      <c r="K483" s="10">
        <v>4</v>
      </c>
      <c r="L483" s="13">
        <v>2</v>
      </c>
    </row>
    <row r="484" spans="1:12">
      <c r="A484" s="14" t="str">
        <f t="shared" si="7"/>
        <v>JUE</v>
      </c>
      <c r="B484" s="12">
        <v>45876</v>
      </c>
      <c r="C484" s="11">
        <v>0.83979166666666671</v>
      </c>
      <c r="D484" s="10">
        <f>+VLOOKUP(B484,VENTA_DIARIA!B:C,2,FALSE)</f>
        <v>0</v>
      </c>
      <c r="E484" s="10">
        <f>+VLOOKUP(B484,VENTA_DIARIA!B:D,3,FALSE)</f>
        <v>1</v>
      </c>
      <c r="F484" s="13">
        <f>_xlfn.XLOOKUP(B484, VENTA_DIARIA!B:B, VENTA_DIARIA!L:L)+0</f>
        <v>1</v>
      </c>
      <c r="G484" s="10">
        <f>IFERROR(_xlfn.XLOOKUP(B484, VENTA_DIARIA!B:B, VENTA_DIARIA!N:N)+0,0)</f>
        <v>0</v>
      </c>
      <c r="H484" s="10" t="str">
        <f>_xlfn.XLOOKUP(B484, VENTA_DIARIA!B:B, VENTA_DIARIA!H:H)</f>
        <v>▼ BAJO</v>
      </c>
      <c r="I484" s="10" t="s">
        <v>118</v>
      </c>
      <c r="J484" s="10">
        <v>7</v>
      </c>
      <c r="K484" s="10">
        <v>6</v>
      </c>
      <c r="L484" s="13">
        <v>1</v>
      </c>
    </row>
    <row r="485" spans="1:12">
      <c r="A485" s="14" t="str">
        <f t="shared" si="7"/>
        <v>JUE</v>
      </c>
      <c r="B485" s="12">
        <v>45876</v>
      </c>
      <c r="C485" s="11">
        <v>0.83979166666666671</v>
      </c>
      <c r="D485" s="10">
        <f>+VLOOKUP(B485,VENTA_DIARIA!B:C,2,FALSE)</f>
        <v>0</v>
      </c>
      <c r="E485" s="10">
        <f>+VLOOKUP(B485,VENTA_DIARIA!B:D,3,FALSE)</f>
        <v>1</v>
      </c>
      <c r="F485" s="13">
        <f>_xlfn.XLOOKUP(B485, VENTA_DIARIA!B:B, VENTA_DIARIA!L:L)+0</f>
        <v>1</v>
      </c>
      <c r="G485" s="10">
        <f>IFERROR(_xlfn.XLOOKUP(B485, VENTA_DIARIA!B:B, VENTA_DIARIA!N:N)+0,0)</f>
        <v>0</v>
      </c>
      <c r="H485" s="10" t="str">
        <f>_xlfn.XLOOKUP(B485, VENTA_DIARIA!B:B, VENTA_DIARIA!H:H)</f>
        <v>▼ BAJO</v>
      </c>
      <c r="I485" s="10" t="s">
        <v>135</v>
      </c>
      <c r="J485" s="10">
        <v>8</v>
      </c>
      <c r="K485" s="10">
        <v>7</v>
      </c>
      <c r="L485" s="13">
        <v>1</v>
      </c>
    </row>
    <row r="486" spans="1:12">
      <c r="A486" s="14" t="str">
        <f t="shared" si="7"/>
        <v>JUE</v>
      </c>
      <c r="B486" s="12">
        <v>45876</v>
      </c>
      <c r="C486" s="11">
        <v>0.83818287037037043</v>
      </c>
      <c r="D486" s="10">
        <f>+VLOOKUP(B486,VENTA_DIARIA!B:C,2,FALSE)</f>
        <v>0</v>
      </c>
      <c r="E486" s="10">
        <f>+VLOOKUP(B486,VENTA_DIARIA!B:D,3,FALSE)</f>
        <v>1</v>
      </c>
      <c r="F486" s="13">
        <f>_xlfn.XLOOKUP(B486, VENTA_DIARIA!B:B, VENTA_DIARIA!L:L)+0</f>
        <v>1</v>
      </c>
      <c r="G486" s="10">
        <f>IFERROR(_xlfn.XLOOKUP(B486, VENTA_DIARIA!B:B, VENTA_DIARIA!N:N)+0,0)</f>
        <v>0</v>
      </c>
      <c r="H486" s="10" t="str">
        <f>_xlfn.XLOOKUP(B486, VENTA_DIARIA!B:B, VENTA_DIARIA!H:H)</f>
        <v>▼ BAJO</v>
      </c>
      <c r="I486" s="10" t="s">
        <v>169</v>
      </c>
      <c r="J486" s="10">
        <v>2</v>
      </c>
      <c r="K486" s="10">
        <v>1</v>
      </c>
      <c r="L486" s="13">
        <v>1</v>
      </c>
    </row>
    <row r="487" spans="1:12">
      <c r="A487" s="14" t="str">
        <f t="shared" si="7"/>
        <v>JUE</v>
      </c>
      <c r="B487" s="12">
        <v>45876</v>
      </c>
      <c r="C487" s="11">
        <v>0.822662037037037</v>
      </c>
      <c r="D487" s="10">
        <f>+VLOOKUP(B487,VENTA_DIARIA!B:C,2,FALSE)</f>
        <v>0</v>
      </c>
      <c r="E487" s="10">
        <f>+VLOOKUP(B487,VENTA_DIARIA!B:D,3,FALSE)</f>
        <v>1</v>
      </c>
      <c r="F487" s="13">
        <f>_xlfn.XLOOKUP(B487, VENTA_DIARIA!B:B, VENTA_DIARIA!L:L)+0</f>
        <v>1</v>
      </c>
      <c r="G487" s="10">
        <f>IFERROR(_xlfn.XLOOKUP(B487, VENTA_DIARIA!B:B, VENTA_DIARIA!N:N)+0,0)</f>
        <v>0</v>
      </c>
      <c r="H487" s="10" t="str">
        <f>_xlfn.XLOOKUP(B487, VENTA_DIARIA!B:B, VENTA_DIARIA!H:H)</f>
        <v>▼ BAJO</v>
      </c>
      <c r="I487" s="10" t="s">
        <v>118</v>
      </c>
      <c r="J487" s="10">
        <v>8</v>
      </c>
      <c r="K487" s="10">
        <v>7</v>
      </c>
      <c r="L487" s="13">
        <v>1</v>
      </c>
    </row>
    <row r="488" spans="1:12">
      <c r="A488" s="14" t="str">
        <f t="shared" si="7"/>
        <v>JUE</v>
      </c>
      <c r="B488" s="12">
        <v>45876</v>
      </c>
      <c r="C488" s="11">
        <v>0.82055555555555559</v>
      </c>
      <c r="D488" s="10">
        <f>+VLOOKUP(B488,VENTA_DIARIA!B:C,2,FALSE)</f>
        <v>0</v>
      </c>
      <c r="E488" s="10">
        <f>+VLOOKUP(B488,VENTA_DIARIA!B:D,3,FALSE)</f>
        <v>1</v>
      </c>
      <c r="F488" s="13">
        <f>_xlfn.XLOOKUP(B488, VENTA_DIARIA!B:B, VENTA_DIARIA!L:L)+0</f>
        <v>1</v>
      </c>
      <c r="G488" s="10">
        <f>IFERROR(_xlfn.XLOOKUP(B488, VENTA_DIARIA!B:B, VENTA_DIARIA!N:N)+0,0)</f>
        <v>0</v>
      </c>
      <c r="H488" s="10" t="str">
        <f>_xlfn.XLOOKUP(B488, VENTA_DIARIA!B:B, VENTA_DIARIA!H:H)</f>
        <v>▼ BAJO</v>
      </c>
      <c r="I488" s="10" t="s">
        <v>170</v>
      </c>
      <c r="J488" s="10">
        <v>3</v>
      </c>
      <c r="K488" s="10">
        <v>2</v>
      </c>
      <c r="L488" s="13">
        <v>1</v>
      </c>
    </row>
    <row r="489" spans="1:12">
      <c r="A489" s="14" t="str">
        <f t="shared" si="7"/>
        <v>JUE</v>
      </c>
      <c r="B489" s="12">
        <v>45876</v>
      </c>
      <c r="C489" s="11">
        <v>0.81997685185185187</v>
      </c>
      <c r="D489" s="10">
        <f>+VLOOKUP(B489,VENTA_DIARIA!B:C,2,FALSE)</f>
        <v>0</v>
      </c>
      <c r="E489" s="10">
        <f>+VLOOKUP(B489,VENTA_DIARIA!B:D,3,FALSE)</f>
        <v>1</v>
      </c>
      <c r="F489" s="13">
        <f>_xlfn.XLOOKUP(B489, VENTA_DIARIA!B:B, VENTA_DIARIA!L:L)+0</f>
        <v>1</v>
      </c>
      <c r="G489" s="10">
        <f>IFERROR(_xlfn.XLOOKUP(B489, VENTA_DIARIA!B:B, VENTA_DIARIA!N:N)+0,0)</f>
        <v>0</v>
      </c>
      <c r="H489" s="10" t="str">
        <f>_xlfn.XLOOKUP(B489, VENTA_DIARIA!B:B, VENTA_DIARIA!H:H)</f>
        <v>▼ BAJO</v>
      </c>
      <c r="I489" s="10" t="s">
        <v>170</v>
      </c>
      <c r="J489" s="10">
        <v>4</v>
      </c>
      <c r="K489" s="10">
        <v>3</v>
      </c>
      <c r="L489" s="13">
        <v>1</v>
      </c>
    </row>
    <row r="490" spans="1:12">
      <c r="A490" s="14" t="str">
        <f t="shared" si="7"/>
        <v>JUE</v>
      </c>
      <c r="B490" s="12">
        <v>45876</v>
      </c>
      <c r="C490" s="11">
        <v>0.81930555555555551</v>
      </c>
      <c r="D490" s="10">
        <f>+VLOOKUP(B490,VENTA_DIARIA!B:C,2,FALSE)</f>
        <v>0</v>
      </c>
      <c r="E490" s="10">
        <f>+VLOOKUP(B490,VENTA_DIARIA!B:D,3,FALSE)</f>
        <v>1</v>
      </c>
      <c r="F490" s="13">
        <f>_xlfn.XLOOKUP(B490, VENTA_DIARIA!B:B, VENTA_DIARIA!L:L)+0</f>
        <v>1</v>
      </c>
      <c r="G490" s="10">
        <f>IFERROR(_xlfn.XLOOKUP(B490, VENTA_DIARIA!B:B, VENTA_DIARIA!N:N)+0,0)</f>
        <v>0</v>
      </c>
      <c r="H490" s="10" t="str">
        <f>_xlfn.XLOOKUP(B490, VENTA_DIARIA!B:B, VENTA_DIARIA!H:H)</f>
        <v>▼ BAJO</v>
      </c>
      <c r="I490" s="10" t="s">
        <v>170</v>
      </c>
      <c r="J490" s="10">
        <v>5</v>
      </c>
      <c r="K490" s="10">
        <v>4</v>
      </c>
      <c r="L490" s="13">
        <v>1</v>
      </c>
    </row>
    <row r="491" spans="1:12">
      <c r="A491" s="14" t="str">
        <f t="shared" si="7"/>
        <v>JUE</v>
      </c>
      <c r="B491" s="12">
        <v>45876</v>
      </c>
      <c r="C491" s="11">
        <v>0.81930555555555551</v>
      </c>
      <c r="D491" s="10">
        <f>+VLOOKUP(B491,VENTA_DIARIA!B:C,2,FALSE)</f>
        <v>0</v>
      </c>
      <c r="E491" s="10">
        <f>+VLOOKUP(B491,VENTA_DIARIA!B:D,3,FALSE)</f>
        <v>1</v>
      </c>
      <c r="F491" s="13">
        <f>_xlfn.XLOOKUP(B491, VENTA_DIARIA!B:B, VENTA_DIARIA!L:L)+0</f>
        <v>1</v>
      </c>
      <c r="G491" s="10">
        <f>IFERROR(_xlfn.XLOOKUP(B491, VENTA_DIARIA!B:B, VENTA_DIARIA!N:N)+0,0)</f>
        <v>0</v>
      </c>
      <c r="H491" s="10" t="str">
        <f>_xlfn.XLOOKUP(B491, VENTA_DIARIA!B:B, VENTA_DIARIA!H:H)</f>
        <v>▼ BAJO</v>
      </c>
      <c r="I491" s="10" t="s">
        <v>135</v>
      </c>
      <c r="J491" s="10">
        <v>9</v>
      </c>
      <c r="K491" s="10">
        <v>8</v>
      </c>
      <c r="L491" s="13">
        <v>1</v>
      </c>
    </row>
    <row r="492" spans="1:12">
      <c r="A492" s="14" t="str">
        <f t="shared" si="7"/>
        <v>JUE</v>
      </c>
      <c r="B492" s="12">
        <v>45876</v>
      </c>
      <c r="C492" s="11">
        <v>0.81070601851851853</v>
      </c>
      <c r="D492" s="10">
        <f>+VLOOKUP(B492,VENTA_DIARIA!B:C,2,FALSE)</f>
        <v>0</v>
      </c>
      <c r="E492" s="10">
        <f>+VLOOKUP(B492,VENTA_DIARIA!B:D,3,FALSE)</f>
        <v>1</v>
      </c>
      <c r="F492" s="13">
        <f>_xlfn.XLOOKUP(B492, VENTA_DIARIA!B:B, VENTA_DIARIA!L:L)+0</f>
        <v>1</v>
      </c>
      <c r="G492" s="10">
        <f>IFERROR(_xlfn.XLOOKUP(B492, VENTA_DIARIA!B:B, VENTA_DIARIA!N:N)+0,0)</f>
        <v>0</v>
      </c>
      <c r="H492" s="10" t="str">
        <f>_xlfn.XLOOKUP(B492, VENTA_DIARIA!B:B, VENTA_DIARIA!H:H)</f>
        <v>▼ BAJO</v>
      </c>
      <c r="I492" s="10" t="s">
        <v>118</v>
      </c>
      <c r="J492" s="10">
        <v>9</v>
      </c>
      <c r="K492" s="10">
        <v>8</v>
      </c>
      <c r="L492" s="13">
        <v>1</v>
      </c>
    </row>
    <row r="493" spans="1:12">
      <c r="A493" s="14" t="str">
        <f t="shared" si="7"/>
        <v>JUE</v>
      </c>
      <c r="B493" s="12">
        <v>45876</v>
      </c>
      <c r="C493" s="11">
        <v>0.80491898148148144</v>
      </c>
      <c r="D493" s="10">
        <f>+VLOOKUP(B493,VENTA_DIARIA!B:C,2,FALSE)</f>
        <v>0</v>
      </c>
      <c r="E493" s="10">
        <f>+VLOOKUP(B493,VENTA_DIARIA!B:D,3,FALSE)</f>
        <v>1</v>
      </c>
      <c r="F493" s="13">
        <f>_xlfn.XLOOKUP(B493, VENTA_DIARIA!B:B, VENTA_DIARIA!L:L)+0</f>
        <v>1</v>
      </c>
      <c r="G493" s="10">
        <f>IFERROR(_xlfn.XLOOKUP(B493, VENTA_DIARIA!B:B, VENTA_DIARIA!N:N)+0,0)</f>
        <v>0</v>
      </c>
      <c r="H493" s="10" t="str">
        <f>_xlfn.XLOOKUP(B493, VENTA_DIARIA!B:B, VENTA_DIARIA!H:H)</f>
        <v>▼ BAJO</v>
      </c>
      <c r="I493" s="10" t="s">
        <v>150</v>
      </c>
      <c r="J493" s="10">
        <v>12</v>
      </c>
      <c r="K493" s="10">
        <v>11</v>
      </c>
      <c r="L493" s="13">
        <v>1</v>
      </c>
    </row>
    <row r="494" spans="1:12">
      <c r="A494" s="14" t="str">
        <f t="shared" si="7"/>
        <v>JUE</v>
      </c>
      <c r="B494" s="12">
        <v>45876</v>
      </c>
      <c r="C494" s="11">
        <v>0.79328703703703707</v>
      </c>
      <c r="D494" s="10">
        <f>+VLOOKUP(B494,VENTA_DIARIA!B:C,2,FALSE)</f>
        <v>0</v>
      </c>
      <c r="E494" s="10">
        <f>+VLOOKUP(B494,VENTA_DIARIA!B:D,3,FALSE)</f>
        <v>1</v>
      </c>
      <c r="F494" s="13">
        <f>_xlfn.XLOOKUP(B494, VENTA_DIARIA!B:B, VENTA_DIARIA!L:L)+0</f>
        <v>1</v>
      </c>
      <c r="G494" s="10">
        <f>IFERROR(_xlfn.XLOOKUP(B494, VENTA_DIARIA!B:B, VENTA_DIARIA!N:N)+0,0)</f>
        <v>0</v>
      </c>
      <c r="H494" s="10" t="str">
        <f>_xlfn.XLOOKUP(B494, VENTA_DIARIA!B:B, VENTA_DIARIA!H:H)</f>
        <v>▼ BAJO</v>
      </c>
      <c r="I494" s="10" t="s">
        <v>167</v>
      </c>
      <c r="J494" s="10">
        <v>3</v>
      </c>
      <c r="K494" s="10">
        <v>2</v>
      </c>
      <c r="L494" s="13">
        <v>1</v>
      </c>
    </row>
    <row r="495" spans="1:12">
      <c r="A495" s="14" t="str">
        <f t="shared" si="7"/>
        <v>JUE</v>
      </c>
      <c r="B495" s="12">
        <v>45876</v>
      </c>
      <c r="C495" s="11">
        <v>0.79328703703703707</v>
      </c>
      <c r="D495" s="10">
        <f>+VLOOKUP(B495,VENTA_DIARIA!B:C,2,FALSE)</f>
        <v>0</v>
      </c>
      <c r="E495" s="10">
        <f>+VLOOKUP(B495,VENTA_DIARIA!B:D,3,FALSE)</f>
        <v>1</v>
      </c>
      <c r="F495" s="13">
        <f>_xlfn.XLOOKUP(B495, VENTA_DIARIA!B:B, VENTA_DIARIA!L:L)+0</f>
        <v>1</v>
      </c>
      <c r="G495" s="10">
        <f>IFERROR(_xlfn.XLOOKUP(B495, VENTA_DIARIA!B:B, VENTA_DIARIA!N:N)+0,0)</f>
        <v>0</v>
      </c>
      <c r="H495" s="10" t="str">
        <f>_xlfn.XLOOKUP(B495, VENTA_DIARIA!B:B, VENTA_DIARIA!H:H)</f>
        <v>▼ BAJO</v>
      </c>
      <c r="I495" s="10" t="s">
        <v>169</v>
      </c>
      <c r="J495" s="10">
        <v>3</v>
      </c>
      <c r="K495" s="10">
        <v>2</v>
      </c>
      <c r="L495" s="13">
        <v>1</v>
      </c>
    </row>
    <row r="496" spans="1:12">
      <c r="A496" s="14" t="str">
        <f t="shared" si="7"/>
        <v>JUE</v>
      </c>
      <c r="B496" s="12">
        <v>45876</v>
      </c>
      <c r="C496" s="11">
        <v>0.79207175925925921</v>
      </c>
      <c r="D496" s="10">
        <f>+VLOOKUP(B496,VENTA_DIARIA!B:C,2,FALSE)</f>
        <v>0</v>
      </c>
      <c r="E496" s="10">
        <f>+VLOOKUP(B496,VENTA_DIARIA!B:D,3,FALSE)</f>
        <v>1</v>
      </c>
      <c r="F496" s="13">
        <f>_xlfn.XLOOKUP(B496, VENTA_DIARIA!B:B, VENTA_DIARIA!L:L)+0</f>
        <v>1</v>
      </c>
      <c r="G496" s="10">
        <f>IFERROR(_xlfn.XLOOKUP(B496, VENTA_DIARIA!B:B, VENTA_DIARIA!N:N)+0,0)</f>
        <v>0</v>
      </c>
      <c r="H496" s="10" t="str">
        <f>_xlfn.XLOOKUP(B496, VENTA_DIARIA!B:B, VENTA_DIARIA!H:H)</f>
        <v>▼ BAJO</v>
      </c>
      <c r="I496" s="10" t="s">
        <v>134</v>
      </c>
      <c r="J496" s="10">
        <v>18</v>
      </c>
      <c r="K496" s="10">
        <v>16</v>
      </c>
      <c r="L496" s="13">
        <v>2</v>
      </c>
    </row>
    <row r="497" spans="1:12">
      <c r="A497" s="14" t="str">
        <f t="shared" si="7"/>
        <v>JUE</v>
      </c>
      <c r="B497" s="12">
        <v>45876</v>
      </c>
      <c r="C497" s="11">
        <v>0.79087962962962965</v>
      </c>
      <c r="D497" s="10">
        <f>+VLOOKUP(B497,VENTA_DIARIA!B:C,2,FALSE)</f>
        <v>0</v>
      </c>
      <c r="E497" s="10">
        <f>+VLOOKUP(B497,VENTA_DIARIA!B:D,3,FALSE)</f>
        <v>1</v>
      </c>
      <c r="F497" s="13">
        <f>_xlfn.XLOOKUP(B497, VENTA_DIARIA!B:B, VENTA_DIARIA!L:L)+0</f>
        <v>1</v>
      </c>
      <c r="G497" s="10">
        <f>IFERROR(_xlfn.XLOOKUP(B497, VENTA_DIARIA!B:B, VENTA_DIARIA!N:N)+0,0)</f>
        <v>0</v>
      </c>
      <c r="H497" s="10" t="str">
        <f>_xlfn.XLOOKUP(B497, VENTA_DIARIA!B:B, VENTA_DIARIA!H:H)</f>
        <v>▼ BAJO</v>
      </c>
      <c r="I497" s="10" t="s">
        <v>118</v>
      </c>
      <c r="J497" s="10">
        <v>10</v>
      </c>
      <c r="K497" s="10">
        <v>9</v>
      </c>
      <c r="L497" s="13">
        <v>1</v>
      </c>
    </row>
    <row r="498" spans="1:12">
      <c r="A498" s="14" t="str">
        <f t="shared" si="7"/>
        <v>JUE</v>
      </c>
      <c r="B498" s="12">
        <v>45876</v>
      </c>
      <c r="C498" s="11">
        <v>0.7865509259259259</v>
      </c>
      <c r="D498" s="10">
        <f>+VLOOKUP(B498,VENTA_DIARIA!B:C,2,FALSE)</f>
        <v>0</v>
      </c>
      <c r="E498" s="10">
        <f>+VLOOKUP(B498,VENTA_DIARIA!B:D,3,FALSE)</f>
        <v>1</v>
      </c>
      <c r="F498" s="13">
        <f>_xlfn.XLOOKUP(B498, VENTA_DIARIA!B:B, VENTA_DIARIA!L:L)+0</f>
        <v>1</v>
      </c>
      <c r="G498" s="10">
        <f>IFERROR(_xlfn.XLOOKUP(B498, VENTA_DIARIA!B:B, VENTA_DIARIA!N:N)+0,0)</f>
        <v>0</v>
      </c>
      <c r="H498" s="10" t="str">
        <f>_xlfn.XLOOKUP(B498, VENTA_DIARIA!B:B, VENTA_DIARIA!H:H)</f>
        <v>▼ BAJO</v>
      </c>
      <c r="I498" s="10" t="s">
        <v>158</v>
      </c>
      <c r="J498" s="10">
        <v>2</v>
      </c>
      <c r="K498" s="10">
        <v>1</v>
      </c>
      <c r="L498" s="13">
        <v>1</v>
      </c>
    </row>
    <row r="499" spans="1:12">
      <c r="A499" s="14" t="str">
        <f t="shared" si="7"/>
        <v>JUE</v>
      </c>
      <c r="B499" s="12">
        <v>45876</v>
      </c>
      <c r="C499" s="11">
        <v>0.77469907407407412</v>
      </c>
      <c r="D499" s="10">
        <f>+VLOOKUP(B499,VENTA_DIARIA!B:C,2,FALSE)</f>
        <v>0</v>
      </c>
      <c r="E499" s="10">
        <f>+VLOOKUP(B499,VENTA_DIARIA!B:D,3,FALSE)</f>
        <v>1</v>
      </c>
      <c r="F499" s="13">
        <f>_xlfn.XLOOKUP(B499, VENTA_DIARIA!B:B, VENTA_DIARIA!L:L)+0</f>
        <v>1</v>
      </c>
      <c r="G499" s="10">
        <f>IFERROR(_xlfn.XLOOKUP(B499, VENTA_DIARIA!B:B, VENTA_DIARIA!N:N)+0,0)</f>
        <v>0</v>
      </c>
      <c r="H499" s="10" t="str">
        <f>_xlfn.XLOOKUP(B499, VENTA_DIARIA!B:B, VENTA_DIARIA!H:H)</f>
        <v>▼ BAJO</v>
      </c>
      <c r="I499" s="10" t="s">
        <v>91</v>
      </c>
      <c r="J499" s="10">
        <v>-2</v>
      </c>
      <c r="K499" s="10">
        <v>-3</v>
      </c>
      <c r="L499" s="13">
        <v>1</v>
      </c>
    </row>
    <row r="500" spans="1:12">
      <c r="A500" s="14" t="str">
        <f t="shared" si="7"/>
        <v>JUE</v>
      </c>
      <c r="B500" s="12">
        <v>45876</v>
      </c>
      <c r="C500" s="11">
        <v>0.76795138888888892</v>
      </c>
      <c r="D500" s="10">
        <f>+VLOOKUP(B500,VENTA_DIARIA!B:C,2,FALSE)</f>
        <v>0</v>
      </c>
      <c r="E500" s="10">
        <f>+VLOOKUP(B500,VENTA_DIARIA!B:D,3,FALSE)</f>
        <v>1</v>
      </c>
      <c r="F500" s="13">
        <f>_xlfn.XLOOKUP(B500, VENTA_DIARIA!B:B, VENTA_DIARIA!L:L)+0</f>
        <v>1</v>
      </c>
      <c r="G500" s="10">
        <f>IFERROR(_xlfn.XLOOKUP(B500, VENTA_DIARIA!B:B, VENTA_DIARIA!N:N)+0,0)</f>
        <v>0</v>
      </c>
      <c r="H500" s="10" t="str">
        <f>_xlfn.XLOOKUP(B500, VENTA_DIARIA!B:B, VENTA_DIARIA!H:H)</f>
        <v>▼ BAJO</v>
      </c>
      <c r="I500" s="10" t="s">
        <v>134</v>
      </c>
      <c r="J500" s="10">
        <v>19</v>
      </c>
      <c r="K500" s="10">
        <v>18</v>
      </c>
      <c r="L500" s="13">
        <v>1</v>
      </c>
    </row>
    <row r="501" spans="1:12">
      <c r="A501" s="14" t="str">
        <f t="shared" si="7"/>
        <v>JUE</v>
      </c>
      <c r="B501" s="12">
        <v>45876</v>
      </c>
      <c r="C501" s="11">
        <v>0.76285879629629627</v>
      </c>
      <c r="D501" s="10">
        <f>+VLOOKUP(B501,VENTA_DIARIA!B:C,2,FALSE)</f>
        <v>0</v>
      </c>
      <c r="E501" s="10">
        <f>+VLOOKUP(B501,VENTA_DIARIA!B:D,3,FALSE)</f>
        <v>1</v>
      </c>
      <c r="F501" s="13">
        <f>_xlfn.XLOOKUP(B501, VENTA_DIARIA!B:B, VENTA_DIARIA!L:L)+0</f>
        <v>1</v>
      </c>
      <c r="G501" s="10">
        <f>IFERROR(_xlfn.XLOOKUP(B501, VENTA_DIARIA!B:B, VENTA_DIARIA!N:N)+0,0)</f>
        <v>0</v>
      </c>
      <c r="H501" s="10" t="str">
        <f>_xlfn.XLOOKUP(B501, VENTA_DIARIA!B:B, VENTA_DIARIA!H:H)</f>
        <v>▼ BAJO</v>
      </c>
      <c r="I501" s="10" t="s">
        <v>142</v>
      </c>
      <c r="J501" s="10">
        <v>20</v>
      </c>
      <c r="K501" s="10">
        <v>18</v>
      </c>
      <c r="L501" s="13">
        <v>2</v>
      </c>
    </row>
    <row r="502" spans="1:12">
      <c r="A502" s="14" t="str">
        <f t="shared" si="7"/>
        <v>JUE</v>
      </c>
      <c r="B502" s="12">
        <v>45876</v>
      </c>
      <c r="C502" s="11">
        <v>0.76129629629629625</v>
      </c>
      <c r="D502" s="10">
        <f>+VLOOKUP(B502,VENTA_DIARIA!B:C,2,FALSE)</f>
        <v>0</v>
      </c>
      <c r="E502" s="10">
        <f>+VLOOKUP(B502,VENTA_DIARIA!B:D,3,FALSE)</f>
        <v>1</v>
      </c>
      <c r="F502" s="13">
        <f>_xlfn.XLOOKUP(B502, VENTA_DIARIA!B:B, VENTA_DIARIA!L:L)+0</f>
        <v>1</v>
      </c>
      <c r="G502" s="10">
        <f>IFERROR(_xlfn.XLOOKUP(B502, VENTA_DIARIA!B:B, VENTA_DIARIA!N:N)+0,0)</f>
        <v>0</v>
      </c>
      <c r="H502" s="10" t="str">
        <f>_xlfn.XLOOKUP(B502, VENTA_DIARIA!B:B, VENTA_DIARIA!H:H)</f>
        <v>▼ BAJO</v>
      </c>
      <c r="I502" s="10" t="s">
        <v>159</v>
      </c>
      <c r="J502" s="10">
        <v>4</v>
      </c>
      <c r="K502" s="10">
        <v>3</v>
      </c>
      <c r="L502" s="13">
        <v>1</v>
      </c>
    </row>
    <row r="503" spans="1:12">
      <c r="A503" s="14" t="str">
        <f t="shared" si="7"/>
        <v>JUE</v>
      </c>
      <c r="B503" s="12">
        <v>45876</v>
      </c>
      <c r="C503" s="11">
        <v>0.76129629629629625</v>
      </c>
      <c r="D503" s="10">
        <f>+VLOOKUP(B503,VENTA_DIARIA!B:C,2,FALSE)</f>
        <v>0</v>
      </c>
      <c r="E503" s="10">
        <f>+VLOOKUP(B503,VENTA_DIARIA!B:D,3,FALSE)</f>
        <v>1</v>
      </c>
      <c r="F503" s="13">
        <f>_xlfn.XLOOKUP(B503, VENTA_DIARIA!B:B, VENTA_DIARIA!L:L)+0</f>
        <v>1</v>
      </c>
      <c r="G503" s="10">
        <f>IFERROR(_xlfn.XLOOKUP(B503, VENTA_DIARIA!B:B, VENTA_DIARIA!N:N)+0,0)</f>
        <v>0</v>
      </c>
      <c r="H503" s="10" t="str">
        <f>_xlfn.XLOOKUP(B503, VENTA_DIARIA!B:B, VENTA_DIARIA!H:H)</f>
        <v>▼ BAJO</v>
      </c>
      <c r="I503" s="10" t="s">
        <v>153</v>
      </c>
      <c r="J503" s="10">
        <v>12</v>
      </c>
      <c r="K503" s="10">
        <v>11</v>
      </c>
      <c r="L503" s="13">
        <v>1</v>
      </c>
    </row>
    <row r="504" spans="1:12">
      <c r="A504" s="14" t="str">
        <f t="shared" si="7"/>
        <v>JUE</v>
      </c>
      <c r="B504" s="12">
        <v>45876</v>
      </c>
      <c r="C504" s="11">
        <v>0.75912037037037039</v>
      </c>
      <c r="D504" s="10">
        <f>+VLOOKUP(B504,VENTA_DIARIA!B:C,2,FALSE)</f>
        <v>0</v>
      </c>
      <c r="E504" s="10">
        <f>+VLOOKUP(B504,VENTA_DIARIA!B:D,3,FALSE)</f>
        <v>1</v>
      </c>
      <c r="F504" s="13">
        <f>_xlfn.XLOOKUP(B504, VENTA_DIARIA!B:B, VENTA_DIARIA!L:L)+0</f>
        <v>1</v>
      </c>
      <c r="G504" s="10">
        <f>IFERROR(_xlfn.XLOOKUP(B504, VENTA_DIARIA!B:B, VENTA_DIARIA!N:N)+0,0)</f>
        <v>0</v>
      </c>
      <c r="H504" s="10" t="str">
        <f>_xlfn.XLOOKUP(B504, VENTA_DIARIA!B:B, VENTA_DIARIA!H:H)</f>
        <v>▼ BAJO</v>
      </c>
      <c r="I504" s="10" t="s">
        <v>93</v>
      </c>
      <c r="J504" s="10">
        <v>20</v>
      </c>
      <c r="K504" s="10">
        <v>19</v>
      </c>
      <c r="L504" s="13">
        <v>1</v>
      </c>
    </row>
    <row r="505" spans="1:12">
      <c r="A505" s="14" t="str">
        <f t="shared" si="7"/>
        <v>JUE</v>
      </c>
      <c r="B505" s="12">
        <v>45876</v>
      </c>
      <c r="C505" s="11">
        <v>0.75385416666666671</v>
      </c>
      <c r="D505" s="10">
        <f>+VLOOKUP(B505,VENTA_DIARIA!B:C,2,FALSE)</f>
        <v>0</v>
      </c>
      <c r="E505" s="10">
        <f>+VLOOKUP(B505,VENTA_DIARIA!B:D,3,FALSE)</f>
        <v>1</v>
      </c>
      <c r="F505" s="13">
        <f>_xlfn.XLOOKUP(B505, VENTA_DIARIA!B:B, VENTA_DIARIA!L:L)+0</f>
        <v>1</v>
      </c>
      <c r="G505" s="10">
        <f>IFERROR(_xlfn.XLOOKUP(B505, VENTA_DIARIA!B:B, VENTA_DIARIA!N:N)+0,0)</f>
        <v>0</v>
      </c>
      <c r="H505" s="10" t="str">
        <f>_xlfn.XLOOKUP(B505, VENTA_DIARIA!B:B, VENTA_DIARIA!H:H)</f>
        <v>▼ BAJO</v>
      </c>
      <c r="I505" s="10" t="s">
        <v>98</v>
      </c>
      <c r="J505" s="10">
        <v>3</v>
      </c>
      <c r="K505" s="10">
        <v>2</v>
      </c>
      <c r="L505" s="13">
        <v>1</v>
      </c>
    </row>
    <row r="506" spans="1:12">
      <c r="A506" s="14" t="str">
        <f t="shared" si="7"/>
        <v>JUE</v>
      </c>
      <c r="B506" s="12">
        <v>45876</v>
      </c>
      <c r="C506" s="11">
        <v>0.74864583333333334</v>
      </c>
      <c r="D506" s="10">
        <f>+VLOOKUP(B506,VENTA_DIARIA!B:C,2,FALSE)</f>
        <v>0</v>
      </c>
      <c r="E506" s="10">
        <f>+VLOOKUP(B506,VENTA_DIARIA!B:D,3,FALSE)</f>
        <v>1</v>
      </c>
      <c r="F506" s="13">
        <f>_xlfn.XLOOKUP(B506, VENTA_DIARIA!B:B, VENTA_DIARIA!L:L)+0</f>
        <v>1</v>
      </c>
      <c r="G506" s="10">
        <f>IFERROR(_xlfn.XLOOKUP(B506, VENTA_DIARIA!B:B, VENTA_DIARIA!N:N)+0,0)</f>
        <v>0</v>
      </c>
      <c r="H506" s="10" t="str">
        <f>_xlfn.XLOOKUP(B506, VENTA_DIARIA!B:B, VENTA_DIARIA!H:H)</f>
        <v>▼ BAJO</v>
      </c>
      <c r="I506" s="10" t="s">
        <v>162</v>
      </c>
      <c r="J506" s="10">
        <v>1</v>
      </c>
      <c r="K506" s="10">
        <v>0</v>
      </c>
      <c r="L506" s="13">
        <v>1</v>
      </c>
    </row>
    <row r="507" spans="1:12">
      <c r="A507" s="14" t="str">
        <f t="shared" si="7"/>
        <v>JUE</v>
      </c>
      <c r="B507" s="12">
        <v>45876</v>
      </c>
      <c r="C507" s="11">
        <v>0.74864583333333334</v>
      </c>
      <c r="D507" s="10">
        <f>+VLOOKUP(B507,VENTA_DIARIA!B:C,2,FALSE)</f>
        <v>0</v>
      </c>
      <c r="E507" s="10">
        <f>+VLOOKUP(B507,VENTA_DIARIA!B:D,3,FALSE)</f>
        <v>1</v>
      </c>
      <c r="F507" s="13">
        <f>_xlfn.XLOOKUP(B507, VENTA_DIARIA!B:B, VENTA_DIARIA!L:L)+0</f>
        <v>1</v>
      </c>
      <c r="G507" s="10">
        <f>IFERROR(_xlfn.XLOOKUP(B507, VENTA_DIARIA!B:B, VENTA_DIARIA!N:N)+0,0)</f>
        <v>0</v>
      </c>
      <c r="H507" s="10" t="str">
        <f>_xlfn.XLOOKUP(B507, VENTA_DIARIA!B:B, VENTA_DIARIA!H:H)</f>
        <v>▼ BAJO</v>
      </c>
      <c r="I507" s="10" t="s">
        <v>159</v>
      </c>
      <c r="J507" s="10">
        <v>5</v>
      </c>
      <c r="K507" s="10">
        <v>4</v>
      </c>
      <c r="L507" s="13">
        <v>1</v>
      </c>
    </row>
    <row r="508" spans="1:12">
      <c r="A508" s="14" t="str">
        <f t="shared" si="7"/>
        <v>JUE</v>
      </c>
      <c r="B508" s="12">
        <v>45876</v>
      </c>
      <c r="C508" s="11">
        <v>0.74767361111111108</v>
      </c>
      <c r="D508" s="10">
        <f>+VLOOKUP(B508,VENTA_DIARIA!B:C,2,FALSE)</f>
        <v>0</v>
      </c>
      <c r="E508" s="10">
        <f>+VLOOKUP(B508,VENTA_DIARIA!B:D,3,FALSE)</f>
        <v>1</v>
      </c>
      <c r="F508" s="13">
        <f>_xlfn.XLOOKUP(B508, VENTA_DIARIA!B:B, VENTA_DIARIA!L:L)+0</f>
        <v>1</v>
      </c>
      <c r="G508" s="10">
        <f>IFERROR(_xlfn.XLOOKUP(B508, VENTA_DIARIA!B:B, VENTA_DIARIA!N:N)+0,0)</f>
        <v>0</v>
      </c>
      <c r="H508" s="10" t="str">
        <f>_xlfn.XLOOKUP(B508, VENTA_DIARIA!B:B, VENTA_DIARIA!H:H)</f>
        <v>▼ BAJO</v>
      </c>
      <c r="I508" s="10" t="s">
        <v>170</v>
      </c>
      <c r="J508" s="10">
        <v>6</v>
      </c>
      <c r="K508" s="10">
        <v>5</v>
      </c>
      <c r="L508" s="13">
        <v>1</v>
      </c>
    </row>
    <row r="509" spans="1:12">
      <c r="A509" s="14" t="str">
        <f t="shared" si="7"/>
        <v>JUE</v>
      </c>
      <c r="B509" s="12">
        <v>45876</v>
      </c>
      <c r="C509" s="11">
        <v>0.74767361111111108</v>
      </c>
      <c r="D509" s="10">
        <f>+VLOOKUP(B509,VENTA_DIARIA!B:C,2,FALSE)</f>
        <v>0</v>
      </c>
      <c r="E509" s="10">
        <f>+VLOOKUP(B509,VENTA_DIARIA!B:D,3,FALSE)</f>
        <v>1</v>
      </c>
      <c r="F509" s="13">
        <f>_xlfn.XLOOKUP(B509, VENTA_DIARIA!B:B, VENTA_DIARIA!L:L)+0</f>
        <v>1</v>
      </c>
      <c r="G509" s="10">
        <f>IFERROR(_xlfn.XLOOKUP(B509, VENTA_DIARIA!B:B, VENTA_DIARIA!N:N)+0,0)</f>
        <v>0</v>
      </c>
      <c r="H509" s="10" t="str">
        <f>_xlfn.XLOOKUP(B509, VENTA_DIARIA!B:B, VENTA_DIARIA!H:H)</f>
        <v>▼ BAJO</v>
      </c>
      <c r="I509" s="10" t="s">
        <v>166</v>
      </c>
      <c r="J509" s="10">
        <v>4</v>
      </c>
      <c r="K509" s="10">
        <v>3</v>
      </c>
      <c r="L509" s="13">
        <v>1</v>
      </c>
    </row>
    <row r="510" spans="1:12">
      <c r="A510" s="14" t="str">
        <f t="shared" si="7"/>
        <v>JUE</v>
      </c>
      <c r="B510" s="12">
        <v>45876</v>
      </c>
      <c r="C510" s="11">
        <v>0.74767361111111108</v>
      </c>
      <c r="D510" s="10">
        <f>+VLOOKUP(B510,VENTA_DIARIA!B:C,2,FALSE)</f>
        <v>0</v>
      </c>
      <c r="E510" s="10">
        <f>+VLOOKUP(B510,VENTA_DIARIA!B:D,3,FALSE)</f>
        <v>1</v>
      </c>
      <c r="F510" s="13">
        <f>_xlfn.XLOOKUP(B510, VENTA_DIARIA!B:B, VENTA_DIARIA!L:L)+0</f>
        <v>1</v>
      </c>
      <c r="G510" s="10">
        <f>IFERROR(_xlfn.XLOOKUP(B510, VENTA_DIARIA!B:B, VENTA_DIARIA!N:N)+0,0)</f>
        <v>0</v>
      </c>
      <c r="H510" s="10" t="str">
        <f>_xlfn.XLOOKUP(B510, VENTA_DIARIA!B:B, VENTA_DIARIA!H:H)</f>
        <v>▼ BAJO</v>
      </c>
      <c r="I510" s="10" t="s">
        <v>169</v>
      </c>
      <c r="J510" s="10">
        <v>4</v>
      </c>
      <c r="K510" s="10">
        <v>3</v>
      </c>
      <c r="L510" s="13">
        <v>1</v>
      </c>
    </row>
    <row r="511" spans="1:12">
      <c r="A511" s="14" t="str">
        <f t="shared" si="7"/>
        <v>JUE</v>
      </c>
      <c r="B511" s="12">
        <v>45876</v>
      </c>
      <c r="C511" s="11">
        <v>0.72886574074074073</v>
      </c>
      <c r="D511" s="10">
        <f>+VLOOKUP(B511,VENTA_DIARIA!B:C,2,FALSE)</f>
        <v>0</v>
      </c>
      <c r="E511" s="10">
        <f>+VLOOKUP(B511,VENTA_DIARIA!B:D,3,FALSE)</f>
        <v>1</v>
      </c>
      <c r="F511" s="13">
        <f>_xlfn.XLOOKUP(B511, VENTA_DIARIA!B:B, VENTA_DIARIA!L:L)+0</f>
        <v>1</v>
      </c>
      <c r="G511" s="10">
        <f>IFERROR(_xlfn.XLOOKUP(B511, VENTA_DIARIA!B:B, VENTA_DIARIA!N:N)+0,0)</f>
        <v>0</v>
      </c>
      <c r="H511" s="10" t="str">
        <f>_xlfn.XLOOKUP(B511, VENTA_DIARIA!B:B, VENTA_DIARIA!H:H)</f>
        <v>▼ BAJO</v>
      </c>
      <c r="I511" s="10" t="s">
        <v>102</v>
      </c>
      <c r="J511" s="10">
        <v>3</v>
      </c>
      <c r="K511" s="10">
        <v>2</v>
      </c>
      <c r="L511" s="13">
        <v>1</v>
      </c>
    </row>
    <row r="512" spans="1:12">
      <c r="A512" s="14" t="str">
        <f t="shared" si="7"/>
        <v>JUE</v>
      </c>
      <c r="B512" s="12">
        <v>45876</v>
      </c>
      <c r="C512" s="11">
        <v>0.72217592592592594</v>
      </c>
      <c r="D512" s="10">
        <f>+VLOOKUP(B512,VENTA_DIARIA!B:C,2,FALSE)</f>
        <v>0</v>
      </c>
      <c r="E512" s="10">
        <f>+VLOOKUP(B512,VENTA_DIARIA!B:D,3,FALSE)</f>
        <v>1</v>
      </c>
      <c r="F512" s="13">
        <f>_xlfn.XLOOKUP(B512, VENTA_DIARIA!B:B, VENTA_DIARIA!L:L)+0</f>
        <v>1</v>
      </c>
      <c r="G512" s="10">
        <f>IFERROR(_xlfn.XLOOKUP(B512, VENTA_DIARIA!B:B, VENTA_DIARIA!N:N)+0,0)</f>
        <v>0</v>
      </c>
      <c r="H512" s="10" t="str">
        <f>_xlfn.XLOOKUP(B512, VENTA_DIARIA!B:B, VENTA_DIARIA!H:H)</f>
        <v>▼ BAJO</v>
      </c>
      <c r="I512" s="10" t="s">
        <v>160</v>
      </c>
      <c r="J512" s="10">
        <v>2</v>
      </c>
      <c r="K512" s="10">
        <v>1</v>
      </c>
      <c r="L512" s="13">
        <v>1</v>
      </c>
    </row>
    <row r="513" spans="1:12">
      <c r="A513" s="14" t="str">
        <f t="shared" si="7"/>
        <v>JUE</v>
      </c>
      <c r="B513" s="12">
        <v>45876</v>
      </c>
      <c r="C513" s="11">
        <v>0.71918981481481481</v>
      </c>
      <c r="D513" s="10">
        <f>+VLOOKUP(B513,VENTA_DIARIA!B:C,2,FALSE)</f>
        <v>0</v>
      </c>
      <c r="E513" s="10">
        <f>+VLOOKUP(B513,VENTA_DIARIA!B:D,3,FALSE)</f>
        <v>1</v>
      </c>
      <c r="F513" s="13">
        <f>_xlfn.XLOOKUP(B513, VENTA_DIARIA!B:B, VENTA_DIARIA!L:L)+0</f>
        <v>1</v>
      </c>
      <c r="G513" s="10">
        <f>IFERROR(_xlfn.XLOOKUP(B513, VENTA_DIARIA!B:B, VENTA_DIARIA!N:N)+0,0)</f>
        <v>0</v>
      </c>
      <c r="H513" s="10" t="str">
        <f>_xlfn.XLOOKUP(B513, VENTA_DIARIA!B:B, VENTA_DIARIA!H:H)</f>
        <v>▼ BAJO</v>
      </c>
      <c r="I513" s="10" t="s">
        <v>102</v>
      </c>
      <c r="J513" s="10">
        <v>4</v>
      </c>
      <c r="K513" s="10">
        <v>3</v>
      </c>
      <c r="L513" s="13">
        <v>1</v>
      </c>
    </row>
    <row r="514" spans="1:12">
      <c r="A514" s="14" t="str">
        <f t="shared" ref="A514:A577" si="8">+UPPER(TEXT(B514,"DDD"))</f>
        <v>JUE</v>
      </c>
      <c r="B514" s="12">
        <v>45876</v>
      </c>
      <c r="C514" s="11">
        <v>0.71918981481481481</v>
      </c>
      <c r="D514" s="10">
        <f>+VLOOKUP(B514,VENTA_DIARIA!B:C,2,FALSE)</f>
        <v>0</v>
      </c>
      <c r="E514" s="10">
        <f>+VLOOKUP(B514,VENTA_DIARIA!B:D,3,FALSE)</f>
        <v>1</v>
      </c>
      <c r="F514" s="13">
        <f>_xlfn.XLOOKUP(B514, VENTA_DIARIA!B:B, VENTA_DIARIA!L:L)+0</f>
        <v>1</v>
      </c>
      <c r="G514" s="10">
        <f>IFERROR(_xlfn.XLOOKUP(B514, VENTA_DIARIA!B:B, VENTA_DIARIA!N:N)+0,0)</f>
        <v>0</v>
      </c>
      <c r="H514" s="10" t="str">
        <f>_xlfn.XLOOKUP(B514, VENTA_DIARIA!B:B, VENTA_DIARIA!H:H)</f>
        <v>▼ BAJO</v>
      </c>
      <c r="I514" s="10" t="s">
        <v>97</v>
      </c>
      <c r="J514" s="10">
        <v>3</v>
      </c>
      <c r="K514" s="10">
        <v>2</v>
      </c>
      <c r="L514" s="13">
        <v>1</v>
      </c>
    </row>
    <row r="515" spans="1:12">
      <c r="A515" s="14" t="str">
        <f t="shared" si="8"/>
        <v>JUE</v>
      </c>
      <c r="B515" s="12">
        <v>45876</v>
      </c>
      <c r="C515" s="11">
        <v>0.7049305555555555</v>
      </c>
      <c r="D515" s="10">
        <f>+VLOOKUP(B515,VENTA_DIARIA!B:C,2,FALSE)</f>
        <v>0</v>
      </c>
      <c r="E515" s="10">
        <f>+VLOOKUP(B515,VENTA_DIARIA!B:D,3,FALSE)</f>
        <v>1</v>
      </c>
      <c r="F515" s="13">
        <f>_xlfn.XLOOKUP(B515, VENTA_DIARIA!B:B, VENTA_DIARIA!L:L)+0</f>
        <v>1</v>
      </c>
      <c r="G515" s="10">
        <f>IFERROR(_xlfn.XLOOKUP(B515, VENTA_DIARIA!B:B, VENTA_DIARIA!N:N)+0,0)</f>
        <v>0</v>
      </c>
      <c r="H515" s="10" t="str">
        <f>_xlfn.XLOOKUP(B515, VENTA_DIARIA!B:B, VENTA_DIARIA!H:H)</f>
        <v>▼ BAJO</v>
      </c>
      <c r="I515" s="10" t="s">
        <v>144</v>
      </c>
      <c r="J515" s="10">
        <v>6</v>
      </c>
      <c r="K515" s="10">
        <v>5</v>
      </c>
      <c r="L515" s="13">
        <v>1</v>
      </c>
    </row>
    <row r="516" spans="1:12">
      <c r="A516" s="14" t="str">
        <f t="shared" si="8"/>
        <v>JUE</v>
      </c>
      <c r="B516" s="12">
        <v>45876</v>
      </c>
      <c r="C516" s="11">
        <v>0.70327546296296295</v>
      </c>
      <c r="D516" s="10">
        <f>+VLOOKUP(B516,VENTA_DIARIA!B:C,2,FALSE)</f>
        <v>0</v>
      </c>
      <c r="E516" s="10">
        <f>+VLOOKUP(B516,VENTA_DIARIA!B:D,3,FALSE)</f>
        <v>1</v>
      </c>
      <c r="F516" s="13">
        <f>_xlfn.XLOOKUP(B516, VENTA_DIARIA!B:B, VENTA_DIARIA!L:L)+0</f>
        <v>1</v>
      </c>
      <c r="G516" s="10">
        <f>IFERROR(_xlfn.XLOOKUP(B516, VENTA_DIARIA!B:B, VENTA_DIARIA!N:N)+0,0)</f>
        <v>0</v>
      </c>
      <c r="H516" s="10" t="str">
        <f>_xlfn.XLOOKUP(B516, VENTA_DIARIA!B:B, VENTA_DIARIA!H:H)</f>
        <v>▼ BAJO</v>
      </c>
      <c r="I516" s="10" t="s">
        <v>101</v>
      </c>
      <c r="J516" s="10">
        <v>1</v>
      </c>
      <c r="K516" s="10">
        <v>0</v>
      </c>
      <c r="L516" s="13">
        <v>1</v>
      </c>
    </row>
    <row r="517" spans="1:12">
      <c r="A517" s="14" t="str">
        <f t="shared" si="8"/>
        <v>JUE</v>
      </c>
      <c r="B517" s="12">
        <v>45876</v>
      </c>
      <c r="C517" s="11">
        <v>0.69472222222222224</v>
      </c>
      <c r="D517" s="10">
        <f>+VLOOKUP(B517,VENTA_DIARIA!B:C,2,FALSE)</f>
        <v>0</v>
      </c>
      <c r="E517" s="10">
        <f>+VLOOKUP(B517,VENTA_DIARIA!B:D,3,FALSE)</f>
        <v>1</v>
      </c>
      <c r="F517" s="13">
        <f>_xlfn.XLOOKUP(B517, VENTA_DIARIA!B:B, VENTA_DIARIA!L:L)+0</f>
        <v>1</v>
      </c>
      <c r="G517" s="10">
        <f>IFERROR(_xlfn.XLOOKUP(B517, VENTA_DIARIA!B:B, VENTA_DIARIA!N:N)+0,0)</f>
        <v>0</v>
      </c>
      <c r="H517" s="10" t="str">
        <f>_xlfn.XLOOKUP(B517, VENTA_DIARIA!B:B, VENTA_DIARIA!H:H)</f>
        <v>▼ BAJO</v>
      </c>
      <c r="I517" s="10" t="s">
        <v>101</v>
      </c>
      <c r="J517" s="10">
        <v>2</v>
      </c>
      <c r="K517" s="10">
        <v>1</v>
      </c>
      <c r="L517" s="13">
        <v>1</v>
      </c>
    </row>
    <row r="518" spans="1:12">
      <c r="A518" s="14" t="str">
        <f t="shared" si="8"/>
        <v>JUE</v>
      </c>
      <c r="B518" s="12">
        <v>45876</v>
      </c>
      <c r="C518" s="11">
        <v>0.69119212962962961</v>
      </c>
      <c r="D518" s="10">
        <f>+VLOOKUP(B518,VENTA_DIARIA!B:C,2,FALSE)</f>
        <v>0</v>
      </c>
      <c r="E518" s="10">
        <f>+VLOOKUP(B518,VENTA_DIARIA!B:D,3,FALSE)</f>
        <v>1</v>
      </c>
      <c r="F518" s="13">
        <f>_xlfn.XLOOKUP(B518, VENTA_DIARIA!B:B, VENTA_DIARIA!L:L)+0</f>
        <v>1</v>
      </c>
      <c r="G518" s="10">
        <f>IFERROR(_xlfn.XLOOKUP(B518, VENTA_DIARIA!B:B, VENTA_DIARIA!N:N)+0,0)</f>
        <v>0</v>
      </c>
      <c r="H518" s="10" t="str">
        <f>_xlfn.XLOOKUP(B518, VENTA_DIARIA!B:B, VENTA_DIARIA!H:H)</f>
        <v>▼ BAJO</v>
      </c>
      <c r="I518" s="10" t="s">
        <v>98</v>
      </c>
      <c r="J518" s="10">
        <v>4</v>
      </c>
      <c r="K518" s="10">
        <v>3</v>
      </c>
      <c r="L518" s="13">
        <v>1</v>
      </c>
    </row>
    <row r="519" spans="1:12">
      <c r="A519" s="14" t="str">
        <f t="shared" si="8"/>
        <v>JUE</v>
      </c>
      <c r="B519" s="12">
        <v>45876</v>
      </c>
      <c r="C519" s="11">
        <v>0.69119212962962961</v>
      </c>
      <c r="D519" s="10">
        <f>+VLOOKUP(B519,VENTA_DIARIA!B:C,2,FALSE)</f>
        <v>0</v>
      </c>
      <c r="E519" s="10">
        <f>+VLOOKUP(B519,VENTA_DIARIA!B:D,3,FALSE)</f>
        <v>1</v>
      </c>
      <c r="F519" s="13">
        <f>_xlfn.XLOOKUP(B519, VENTA_DIARIA!B:B, VENTA_DIARIA!L:L)+0</f>
        <v>1</v>
      </c>
      <c r="G519" s="10">
        <f>IFERROR(_xlfn.XLOOKUP(B519, VENTA_DIARIA!B:B, VENTA_DIARIA!N:N)+0,0)</f>
        <v>0</v>
      </c>
      <c r="H519" s="10" t="str">
        <f>_xlfn.XLOOKUP(B519, VENTA_DIARIA!B:B, VENTA_DIARIA!H:H)</f>
        <v>▼ BAJO</v>
      </c>
      <c r="I519" s="10" t="s">
        <v>102</v>
      </c>
      <c r="J519" s="10">
        <v>5</v>
      </c>
      <c r="K519" s="10">
        <v>4</v>
      </c>
      <c r="L519" s="13">
        <v>1</v>
      </c>
    </row>
    <row r="520" spans="1:12">
      <c r="A520" s="14" t="str">
        <f t="shared" si="8"/>
        <v>JUE</v>
      </c>
      <c r="B520" s="12">
        <v>45876</v>
      </c>
      <c r="C520" s="11">
        <v>0.67886574074074069</v>
      </c>
      <c r="D520" s="10">
        <f>+VLOOKUP(B520,VENTA_DIARIA!B:C,2,FALSE)</f>
        <v>0</v>
      </c>
      <c r="E520" s="10">
        <f>+VLOOKUP(B520,VENTA_DIARIA!B:D,3,FALSE)</f>
        <v>1</v>
      </c>
      <c r="F520" s="13">
        <f>_xlfn.XLOOKUP(B520, VENTA_DIARIA!B:B, VENTA_DIARIA!L:L)+0</f>
        <v>1</v>
      </c>
      <c r="G520" s="10">
        <f>IFERROR(_xlfn.XLOOKUP(B520, VENTA_DIARIA!B:B, VENTA_DIARIA!N:N)+0,0)</f>
        <v>0</v>
      </c>
      <c r="H520" s="10" t="str">
        <f>_xlfn.XLOOKUP(B520, VENTA_DIARIA!B:B, VENTA_DIARIA!H:H)</f>
        <v>▼ BAJO</v>
      </c>
      <c r="I520" s="10" t="s">
        <v>170</v>
      </c>
      <c r="J520" s="10">
        <v>10</v>
      </c>
      <c r="K520" s="10">
        <v>6</v>
      </c>
      <c r="L520" s="13">
        <v>4</v>
      </c>
    </row>
    <row r="521" spans="1:12">
      <c r="A521" s="14" t="str">
        <f t="shared" si="8"/>
        <v>JUE</v>
      </c>
      <c r="B521" s="12">
        <v>45876</v>
      </c>
      <c r="C521" s="11">
        <v>0.6764930555555555</v>
      </c>
      <c r="D521" s="10">
        <f>+VLOOKUP(B521,VENTA_DIARIA!B:C,2,FALSE)</f>
        <v>0</v>
      </c>
      <c r="E521" s="10">
        <f>+VLOOKUP(B521,VENTA_DIARIA!B:D,3,FALSE)</f>
        <v>1</v>
      </c>
      <c r="F521" s="13">
        <f>_xlfn.XLOOKUP(B521, VENTA_DIARIA!B:B, VENTA_DIARIA!L:L)+0</f>
        <v>1</v>
      </c>
      <c r="G521" s="10">
        <f>IFERROR(_xlfn.XLOOKUP(B521, VENTA_DIARIA!B:B, VENTA_DIARIA!N:N)+0,0)</f>
        <v>0</v>
      </c>
      <c r="H521" s="10" t="str">
        <f>_xlfn.XLOOKUP(B521, VENTA_DIARIA!B:B, VENTA_DIARIA!H:H)</f>
        <v>▼ BAJO</v>
      </c>
      <c r="I521" s="10" t="s">
        <v>108</v>
      </c>
      <c r="J521" s="10">
        <v>2</v>
      </c>
      <c r="K521" s="10">
        <v>1</v>
      </c>
      <c r="L521" s="13">
        <v>1</v>
      </c>
    </row>
    <row r="522" spans="1:12">
      <c r="A522" s="14" t="str">
        <f t="shared" si="8"/>
        <v>JUE</v>
      </c>
      <c r="B522" s="12">
        <v>45876</v>
      </c>
      <c r="C522" s="11">
        <v>0.62372685185185184</v>
      </c>
      <c r="D522" s="10">
        <f>+VLOOKUP(B522,VENTA_DIARIA!B:C,2,FALSE)</f>
        <v>0</v>
      </c>
      <c r="E522" s="10">
        <f>+VLOOKUP(B522,VENTA_DIARIA!B:D,3,FALSE)</f>
        <v>1</v>
      </c>
      <c r="F522" s="13">
        <f>_xlfn.XLOOKUP(B522, VENTA_DIARIA!B:B, VENTA_DIARIA!L:L)+0</f>
        <v>1</v>
      </c>
      <c r="G522" s="10">
        <f>IFERROR(_xlfn.XLOOKUP(B522, VENTA_DIARIA!B:B, VENTA_DIARIA!N:N)+0,0)</f>
        <v>0</v>
      </c>
      <c r="H522" s="10" t="str">
        <f>_xlfn.XLOOKUP(B522, VENTA_DIARIA!B:B, VENTA_DIARIA!H:H)</f>
        <v>▼ BAJO</v>
      </c>
      <c r="I522" s="10" t="s">
        <v>152</v>
      </c>
      <c r="J522" s="10">
        <v>13</v>
      </c>
      <c r="K522" s="10">
        <v>12</v>
      </c>
      <c r="L522" s="13">
        <v>1</v>
      </c>
    </row>
    <row r="523" spans="1:12">
      <c r="A523" s="14" t="str">
        <f t="shared" si="8"/>
        <v>JUE</v>
      </c>
      <c r="B523" s="12">
        <v>45876</v>
      </c>
      <c r="C523" s="11">
        <v>0.58531250000000001</v>
      </c>
      <c r="D523" s="10">
        <f>+VLOOKUP(B523,VENTA_DIARIA!B:C,2,FALSE)</f>
        <v>0</v>
      </c>
      <c r="E523" s="10">
        <f>+VLOOKUP(B523,VENTA_DIARIA!B:D,3,FALSE)</f>
        <v>1</v>
      </c>
      <c r="F523" s="13">
        <f>_xlfn.XLOOKUP(B523, VENTA_DIARIA!B:B, VENTA_DIARIA!L:L)+0</f>
        <v>1</v>
      </c>
      <c r="G523" s="10">
        <f>IFERROR(_xlfn.XLOOKUP(B523, VENTA_DIARIA!B:B, VENTA_DIARIA!N:N)+0,0)</f>
        <v>0</v>
      </c>
      <c r="H523" s="10" t="str">
        <f>_xlfn.XLOOKUP(B523, VENTA_DIARIA!B:B, VENTA_DIARIA!H:H)</f>
        <v>▼ BAJO</v>
      </c>
      <c r="I523" s="10" t="s">
        <v>152</v>
      </c>
      <c r="J523" s="10">
        <v>14</v>
      </c>
      <c r="K523" s="10">
        <v>13</v>
      </c>
      <c r="L523" s="13">
        <v>1</v>
      </c>
    </row>
    <row r="524" spans="1:12">
      <c r="A524" s="14" t="str">
        <f t="shared" si="8"/>
        <v>JUE</v>
      </c>
      <c r="B524" s="12">
        <v>45876</v>
      </c>
      <c r="C524" s="11">
        <v>0.58531250000000001</v>
      </c>
      <c r="D524" s="10">
        <f>+VLOOKUP(B524,VENTA_DIARIA!B:C,2,FALSE)</f>
        <v>0</v>
      </c>
      <c r="E524" s="10">
        <f>+VLOOKUP(B524,VENTA_DIARIA!B:D,3,FALSE)</f>
        <v>1</v>
      </c>
      <c r="F524" s="13">
        <f>_xlfn.XLOOKUP(B524, VENTA_DIARIA!B:B, VENTA_DIARIA!L:L)+0</f>
        <v>1</v>
      </c>
      <c r="G524" s="10">
        <f>IFERROR(_xlfn.XLOOKUP(B524, VENTA_DIARIA!B:B, VENTA_DIARIA!N:N)+0,0)</f>
        <v>0</v>
      </c>
      <c r="H524" s="10" t="str">
        <f>_xlfn.XLOOKUP(B524, VENTA_DIARIA!B:B, VENTA_DIARIA!H:H)</f>
        <v>▼ BAJO</v>
      </c>
      <c r="I524" s="10" t="s">
        <v>153</v>
      </c>
      <c r="J524" s="10">
        <v>2</v>
      </c>
      <c r="K524" s="10">
        <v>1</v>
      </c>
      <c r="L524" s="13">
        <v>1</v>
      </c>
    </row>
    <row r="525" spans="1:12">
      <c r="A525" s="14" t="str">
        <f t="shared" si="8"/>
        <v>JUE</v>
      </c>
      <c r="B525" s="12">
        <v>45876</v>
      </c>
      <c r="C525" s="11">
        <v>0.56412037037037033</v>
      </c>
      <c r="D525" s="10">
        <f>+VLOOKUP(B525,VENTA_DIARIA!B:C,2,FALSE)</f>
        <v>0</v>
      </c>
      <c r="E525" s="10">
        <f>+VLOOKUP(B525,VENTA_DIARIA!B:D,3,FALSE)</f>
        <v>1</v>
      </c>
      <c r="F525" s="13">
        <f>_xlfn.XLOOKUP(B525, VENTA_DIARIA!B:B, VENTA_DIARIA!L:L)+0</f>
        <v>1</v>
      </c>
      <c r="G525" s="10">
        <f>IFERROR(_xlfn.XLOOKUP(B525, VENTA_DIARIA!B:B, VENTA_DIARIA!N:N)+0,0)</f>
        <v>0</v>
      </c>
      <c r="H525" s="10" t="str">
        <f>_xlfn.XLOOKUP(B525, VENTA_DIARIA!B:B, VENTA_DIARIA!H:H)</f>
        <v>▼ BAJO</v>
      </c>
      <c r="I525" s="10" t="s">
        <v>153</v>
      </c>
      <c r="J525" s="10">
        <v>3</v>
      </c>
      <c r="K525" s="10">
        <v>2</v>
      </c>
      <c r="L525" s="13">
        <v>1</v>
      </c>
    </row>
    <row r="526" spans="1:12">
      <c r="A526" s="14" t="str">
        <f t="shared" si="8"/>
        <v>JUE</v>
      </c>
      <c r="B526" s="12">
        <v>45876</v>
      </c>
      <c r="C526" s="11">
        <v>0.53693287037037041</v>
      </c>
      <c r="D526" s="10">
        <f>+VLOOKUP(B526,VENTA_DIARIA!B:C,2,FALSE)</f>
        <v>0</v>
      </c>
      <c r="E526" s="10">
        <f>+VLOOKUP(B526,VENTA_DIARIA!B:D,3,FALSE)</f>
        <v>1</v>
      </c>
      <c r="F526" s="13">
        <f>_xlfn.XLOOKUP(B526, VENTA_DIARIA!B:B, VENTA_DIARIA!L:L)+0</f>
        <v>1</v>
      </c>
      <c r="G526" s="10">
        <f>IFERROR(_xlfn.XLOOKUP(B526, VENTA_DIARIA!B:B, VENTA_DIARIA!N:N)+0,0)</f>
        <v>0</v>
      </c>
      <c r="H526" s="10" t="str">
        <f>_xlfn.XLOOKUP(B526, VENTA_DIARIA!B:B, VENTA_DIARIA!H:H)</f>
        <v>▼ BAJO</v>
      </c>
      <c r="I526" s="10" t="s">
        <v>118</v>
      </c>
      <c r="J526" s="10">
        <v>11</v>
      </c>
      <c r="K526" s="10">
        <v>9</v>
      </c>
      <c r="L526" s="13">
        <v>2</v>
      </c>
    </row>
    <row r="527" spans="1:12">
      <c r="A527" s="14" t="str">
        <f t="shared" si="8"/>
        <v>JUE</v>
      </c>
      <c r="B527" s="12">
        <v>45876</v>
      </c>
      <c r="C527" s="11">
        <v>0.50599537037037035</v>
      </c>
      <c r="D527" s="10">
        <f>+VLOOKUP(B527,VENTA_DIARIA!B:C,2,FALSE)</f>
        <v>0</v>
      </c>
      <c r="E527" s="10">
        <f>+VLOOKUP(B527,VENTA_DIARIA!B:D,3,FALSE)</f>
        <v>1</v>
      </c>
      <c r="F527" s="13">
        <f>_xlfn.XLOOKUP(B527, VENTA_DIARIA!B:B, VENTA_DIARIA!L:L)+0</f>
        <v>1</v>
      </c>
      <c r="G527" s="10">
        <f>IFERROR(_xlfn.XLOOKUP(B527, VENTA_DIARIA!B:B, VENTA_DIARIA!N:N)+0,0)</f>
        <v>0</v>
      </c>
      <c r="H527" s="10" t="str">
        <f>_xlfn.XLOOKUP(B527, VENTA_DIARIA!B:B, VENTA_DIARIA!H:H)</f>
        <v>▼ BAJO</v>
      </c>
      <c r="I527" s="10" t="s">
        <v>134</v>
      </c>
      <c r="J527" s="10">
        <v>13</v>
      </c>
      <c r="K527" s="10">
        <v>12</v>
      </c>
      <c r="L527" s="13">
        <v>1</v>
      </c>
    </row>
    <row r="528" spans="1:12">
      <c r="A528" s="14" t="str">
        <f t="shared" si="8"/>
        <v>JUE</v>
      </c>
      <c r="B528" s="12">
        <v>45876</v>
      </c>
      <c r="C528" s="11">
        <v>0.49337962962962961</v>
      </c>
      <c r="D528" s="10">
        <f>+VLOOKUP(B528,VENTA_DIARIA!B:C,2,FALSE)</f>
        <v>0</v>
      </c>
      <c r="E528" s="10">
        <f>+VLOOKUP(B528,VENTA_DIARIA!B:D,3,FALSE)</f>
        <v>1</v>
      </c>
      <c r="F528" s="13">
        <f>_xlfn.XLOOKUP(B528, VENTA_DIARIA!B:B, VENTA_DIARIA!L:L)+0</f>
        <v>1</v>
      </c>
      <c r="G528" s="10">
        <f>IFERROR(_xlfn.XLOOKUP(B528, VENTA_DIARIA!B:B, VENTA_DIARIA!N:N)+0,0)</f>
        <v>0</v>
      </c>
      <c r="H528" s="10" t="str">
        <f>_xlfn.XLOOKUP(B528, VENTA_DIARIA!B:B, VENTA_DIARIA!H:H)</f>
        <v>▼ BAJO</v>
      </c>
      <c r="I528" s="10" t="s">
        <v>93</v>
      </c>
      <c r="J528" s="10">
        <v>21</v>
      </c>
      <c r="K528" s="10">
        <v>20</v>
      </c>
      <c r="L528" s="13">
        <v>1</v>
      </c>
    </row>
    <row r="529" spans="1:12">
      <c r="A529" s="14" t="str">
        <f t="shared" si="8"/>
        <v>JUE</v>
      </c>
      <c r="B529" s="12">
        <v>45876</v>
      </c>
      <c r="C529" s="11">
        <v>0.46537037037037038</v>
      </c>
      <c r="D529" s="10">
        <f>+VLOOKUP(B529,VENTA_DIARIA!B:C,2,FALSE)</f>
        <v>0</v>
      </c>
      <c r="E529" s="10">
        <f>+VLOOKUP(B529,VENTA_DIARIA!B:D,3,FALSE)</f>
        <v>1</v>
      </c>
      <c r="F529" s="13">
        <f>_xlfn.XLOOKUP(B529, VENTA_DIARIA!B:B, VENTA_DIARIA!L:L)+0</f>
        <v>1</v>
      </c>
      <c r="G529" s="10">
        <f>IFERROR(_xlfn.XLOOKUP(B529, VENTA_DIARIA!B:B, VENTA_DIARIA!N:N)+0,0)</f>
        <v>0</v>
      </c>
      <c r="H529" s="10" t="str">
        <f>_xlfn.XLOOKUP(B529, VENTA_DIARIA!B:B, VENTA_DIARIA!H:H)</f>
        <v>▼ BAJO</v>
      </c>
      <c r="I529" s="10" t="s">
        <v>134</v>
      </c>
      <c r="J529" s="10">
        <v>15</v>
      </c>
      <c r="K529" s="10">
        <v>13</v>
      </c>
      <c r="L529" s="13">
        <v>2</v>
      </c>
    </row>
    <row r="530" spans="1:12">
      <c r="A530" s="14" t="str">
        <f t="shared" si="8"/>
        <v>JUE</v>
      </c>
      <c r="B530" s="12">
        <v>45876</v>
      </c>
      <c r="C530" s="11">
        <v>0.46537037037037038</v>
      </c>
      <c r="D530" s="10">
        <f>+VLOOKUP(B530,VENTA_DIARIA!B:C,2,FALSE)</f>
        <v>0</v>
      </c>
      <c r="E530" s="10">
        <f>+VLOOKUP(B530,VENTA_DIARIA!B:D,3,FALSE)</f>
        <v>1</v>
      </c>
      <c r="F530" s="13">
        <f>_xlfn.XLOOKUP(B530, VENTA_DIARIA!B:B, VENTA_DIARIA!L:L)+0</f>
        <v>1</v>
      </c>
      <c r="G530" s="10">
        <f>IFERROR(_xlfn.XLOOKUP(B530, VENTA_DIARIA!B:B, VENTA_DIARIA!N:N)+0,0)</f>
        <v>0</v>
      </c>
      <c r="H530" s="10" t="str">
        <f>_xlfn.XLOOKUP(B530, VENTA_DIARIA!B:B, VENTA_DIARIA!H:H)</f>
        <v>▼ BAJO</v>
      </c>
      <c r="I530" s="10" t="s">
        <v>164</v>
      </c>
      <c r="J530" s="10">
        <v>6</v>
      </c>
      <c r="K530" s="10">
        <v>5</v>
      </c>
      <c r="L530" s="13">
        <v>1</v>
      </c>
    </row>
    <row r="531" spans="1:12">
      <c r="A531" s="14" t="str">
        <f t="shared" si="8"/>
        <v>JUE</v>
      </c>
      <c r="B531" s="12">
        <v>45876</v>
      </c>
      <c r="C531" s="11">
        <v>0.46371527777777777</v>
      </c>
      <c r="D531" s="10">
        <f>+VLOOKUP(B531,VENTA_DIARIA!B:C,2,FALSE)</f>
        <v>0</v>
      </c>
      <c r="E531" s="10">
        <f>+VLOOKUP(B531,VENTA_DIARIA!B:D,3,FALSE)</f>
        <v>1</v>
      </c>
      <c r="F531" s="13">
        <f>_xlfn.XLOOKUP(B531, VENTA_DIARIA!B:B, VENTA_DIARIA!L:L)+0</f>
        <v>1</v>
      </c>
      <c r="G531" s="10">
        <f>IFERROR(_xlfn.XLOOKUP(B531, VENTA_DIARIA!B:B, VENTA_DIARIA!N:N)+0,0)</f>
        <v>0</v>
      </c>
      <c r="H531" s="10" t="str">
        <f>_xlfn.XLOOKUP(B531, VENTA_DIARIA!B:B, VENTA_DIARIA!H:H)</f>
        <v>▼ BAJO</v>
      </c>
      <c r="I531" s="10" t="s">
        <v>118</v>
      </c>
      <c r="J531" s="10">
        <v>13</v>
      </c>
      <c r="K531" s="10">
        <v>11</v>
      </c>
      <c r="L531" s="13">
        <v>2</v>
      </c>
    </row>
    <row r="532" spans="1:12">
      <c r="A532" s="14" t="str">
        <f t="shared" si="8"/>
        <v>JUE</v>
      </c>
      <c r="B532" s="12">
        <v>45876</v>
      </c>
      <c r="C532" s="11">
        <v>0.46181712962962962</v>
      </c>
      <c r="D532" s="10">
        <f>+VLOOKUP(B532,VENTA_DIARIA!B:C,2,FALSE)</f>
        <v>0</v>
      </c>
      <c r="E532" s="10">
        <f>+VLOOKUP(B532,VENTA_DIARIA!B:D,3,FALSE)</f>
        <v>1</v>
      </c>
      <c r="F532" s="13">
        <f>_xlfn.XLOOKUP(B532, VENTA_DIARIA!B:B, VENTA_DIARIA!L:L)+0</f>
        <v>1</v>
      </c>
      <c r="G532" s="10">
        <f>IFERROR(_xlfn.XLOOKUP(B532, VENTA_DIARIA!B:B, VENTA_DIARIA!N:N)+0,0)</f>
        <v>0</v>
      </c>
      <c r="H532" s="10" t="str">
        <f>_xlfn.XLOOKUP(B532, VENTA_DIARIA!B:B, VENTA_DIARIA!H:H)</f>
        <v>▼ BAJO</v>
      </c>
      <c r="I532" s="10" t="s">
        <v>153</v>
      </c>
      <c r="J532" s="10">
        <v>4</v>
      </c>
      <c r="K532" s="10">
        <v>3</v>
      </c>
      <c r="L532" s="13">
        <v>1</v>
      </c>
    </row>
    <row r="533" spans="1:12">
      <c r="A533" s="14" t="str">
        <f t="shared" si="8"/>
        <v>JUE</v>
      </c>
      <c r="B533" s="12">
        <v>45876</v>
      </c>
      <c r="C533" s="11">
        <v>0.45498842592592592</v>
      </c>
      <c r="D533" s="10">
        <f>+VLOOKUP(B533,VENTA_DIARIA!B:C,2,FALSE)</f>
        <v>0</v>
      </c>
      <c r="E533" s="10">
        <f>+VLOOKUP(B533,VENTA_DIARIA!B:D,3,FALSE)</f>
        <v>1</v>
      </c>
      <c r="F533" s="13">
        <f>_xlfn.XLOOKUP(B533, VENTA_DIARIA!B:B, VENTA_DIARIA!L:L)+0</f>
        <v>1</v>
      </c>
      <c r="G533" s="10">
        <f>IFERROR(_xlfn.XLOOKUP(B533, VENTA_DIARIA!B:B, VENTA_DIARIA!N:N)+0,0)</f>
        <v>0</v>
      </c>
      <c r="H533" s="10" t="str">
        <f>_xlfn.XLOOKUP(B533, VENTA_DIARIA!B:B, VENTA_DIARIA!H:H)</f>
        <v>▼ BAJO</v>
      </c>
      <c r="I533" s="10" t="s">
        <v>100</v>
      </c>
      <c r="J533" s="10">
        <v>3</v>
      </c>
      <c r="K533" s="10">
        <v>1</v>
      </c>
      <c r="L533" s="13">
        <v>2</v>
      </c>
    </row>
    <row r="534" spans="1:12">
      <c r="A534" s="14" t="str">
        <f t="shared" si="8"/>
        <v>JUE</v>
      </c>
      <c r="B534" s="12">
        <v>45876</v>
      </c>
      <c r="C534" s="11">
        <v>0.44979166666666665</v>
      </c>
      <c r="D534" s="10">
        <f>+VLOOKUP(B534,VENTA_DIARIA!B:C,2,FALSE)</f>
        <v>0</v>
      </c>
      <c r="E534" s="10">
        <f>+VLOOKUP(B534,VENTA_DIARIA!B:D,3,FALSE)</f>
        <v>1</v>
      </c>
      <c r="F534" s="13">
        <f>_xlfn.XLOOKUP(B534, VENTA_DIARIA!B:B, VENTA_DIARIA!L:L)+0</f>
        <v>1</v>
      </c>
      <c r="G534" s="10">
        <f>IFERROR(_xlfn.XLOOKUP(B534, VENTA_DIARIA!B:B, VENTA_DIARIA!N:N)+0,0)</f>
        <v>0</v>
      </c>
      <c r="H534" s="10" t="str">
        <f>_xlfn.XLOOKUP(B534, VENTA_DIARIA!B:B, VENTA_DIARIA!H:H)</f>
        <v>▼ BAJO</v>
      </c>
      <c r="I534" s="10" t="s">
        <v>98</v>
      </c>
      <c r="J534" s="10">
        <v>5</v>
      </c>
      <c r="K534" s="10">
        <v>4</v>
      </c>
      <c r="L534" s="13">
        <v>1</v>
      </c>
    </row>
    <row r="535" spans="1:12">
      <c r="A535" s="14" t="str">
        <f t="shared" si="8"/>
        <v>JUE</v>
      </c>
      <c r="B535" s="12">
        <v>45876</v>
      </c>
      <c r="C535" s="11">
        <v>0.44979166666666665</v>
      </c>
      <c r="D535" s="10">
        <f>+VLOOKUP(B535,VENTA_DIARIA!B:C,2,FALSE)</f>
        <v>0</v>
      </c>
      <c r="E535" s="10">
        <f>+VLOOKUP(B535,VENTA_DIARIA!B:D,3,FALSE)</f>
        <v>1</v>
      </c>
      <c r="F535" s="13">
        <f>_xlfn.XLOOKUP(B535, VENTA_DIARIA!B:B, VENTA_DIARIA!L:L)+0</f>
        <v>1</v>
      </c>
      <c r="G535" s="10">
        <f>IFERROR(_xlfn.XLOOKUP(B535, VENTA_DIARIA!B:B, VENTA_DIARIA!N:N)+0,0)</f>
        <v>0</v>
      </c>
      <c r="H535" s="10" t="str">
        <f>_xlfn.XLOOKUP(B535, VENTA_DIARIA!B:B, VENTA_DIARIA!H:H)</f>
        <v>▼ BAJO</v>
      </c>
      <c r="I535" s="10" t="s">
        <v>183</v>
      </c>
      <c r="J535" s="10">
        <v>1</v>
      </c>
      <c r="K535" s="10">
        <v>0</v>
      </c>
      <c r="L535" s="13">
        <v>1</v>
      </c>
    </row>
    <row r="536" spans="1:12">
      <c r="A536" s="14" t="str">
        <f t="shared" si="8"/>
        <v>JUE</v>
      </c>
      <c r="B536" s="12">
        <v>45876</v>
      </c>
      <c r="C536" s="11">
        <v>0.44979166666666665</v>
      </c>
      <c r="D536" s="10">
        <f>+VLOOKUP(B536,VENTA_DIARIA!B:C,2,FALSE)</f>
        <v>0</v>
      </c>
      <c r="E536" s="10">
        <f>+VLOOKUP(B536,VENTA_DIARIA!B:D,3,FALSE)</f>
        <v>1</v>
      </c>
      <c r="F536" s="13">
        <f>_xlfn.XLOOKUP(B536, VENTA_DIARIA!B:B, VENTA_DIARIA!L:L)+0</f>
        <v>1</v>
      </c>
      <c r="G536" s="10">
        <f>IFERROR(_xlfn.XLOOKUP(B536, VENTA_DIARIA!B:B, VENTA_DIARIA!N:N)+0,0)</f>
        <v>0</v>
      </c>
      <c r="H536" s="10" t="str">
        <f>_xlfn.XLOOKUP(B536, VENTA_DIARIA!B:B, VENTA_DIARIA!H:H)</f>
        <v>▼ BAJO</v>
      </c>
      <c r="I536" s="10" t="s">
        <v>165</v>
      </c>
      <c r="J536" s="10">
        <v>6</v>
      </c>
      <c r="K536" s="10">
        <v>5</v>
      </c>
      <c r="L536" s="13">
        <v>1</v>
      </c>
    </row>
    <row r="537" spans="1:12">
      <c r="A537" s="14" t="str">
        <f t="shared" si="8"/>
        <v>JUE</v>
      </c>
      <c r="B537" s="12">
        <v>45876</v>
      </c>
      <c r="C537" s="11">
        <v>0.44979166666666665</v>
      </c>
      <c r="D537" s="10">
        <f>+VLOOKUP(B537,VENTA_DIARIA!B:C,2,FALSE)</f>
        <v>0</v>
      </c>
      <c r="E537" s="10">
        <f>+VLOOKUP(B537,VENTA_DIARIA!B:D,3,FALSE)</f>
        <v>1</v>
      </c>
      <c r="F537" s="13">
        <f>_xlfn.XLOOKUP(B537, VENTA_DIARIA!B:B, VENTA_DIARIA!L:L)+0</f>
        <v>1</v>
      </c>
      <c r="G537" s="10">
        <f>IFERROR(_xlfn.XLOOKUP(B537, VENTA_DIARIA!B:B, VENTA_DIARIA!N:N)+0,0)</f>
        <v>0</v>
      </c>
      <c r="H537" s="10" t="str">
        <f>_xlfn.XLOOKUP(B537, VENTA_DIARIA!B:B, VENTA_DIARIA!H:H)</f>
        <v>▼ BAJO</v>
      </c>
      <c r="I537" s="10" t="s">
        <v>171</v>
      </c>
      <c r="J537" s="10">
        <v>1</v>
      </c>
      <c r="K537" s="10">
        <v>0</v>
      </c>
      <c r="L537" s="13">
        <v>1</v>
      </c>
    </row>
    <row r="538" spans="1:12">
      <c r="A538" s="14" t="str">
        <f t="shared" si="8"/>
        <v>JUE</v>
      </c>
      <c r="B538" s="12">
        <v>45876</v>
      </c>
      <c r="C538" s="11">
        <v>0.44979166666666665</v>
      </c>
      <c r="D538" s="10">
        <f>+VLOOKUP(B538,VENTA_DIARIA!B:C,2,FALSE)</f>
        <v>0</v>
      </c>
      <c r="E538" s="10">
        <f>+VLOOKUP(B538,VENTA_DIARIA!B:D,3,FALSE)</f>
        <v>1</v>
      </c>
      <c r="F538" s="13">
        <f>_xlfn.XLOOKUP(B538, VENTA_DIARIA!B:B, VENTA_DIARIA!L:L)+0</f>
        <v>1</v>
      </c>
      <c r="G538" s="10">
        <f>IFERROR(_xlfn.XLOOKUP(B538, VENTA_DIARIA!B:B, VENTA_DIARIA!N:N)+0,0)</f>
        <v>0</v>
      </c>
      <c r="H538" s="10" t="str">
        <f>_xlfn.XLOOKUP(B538, VENTA_DIARIA!B:B, VENTA_DIARIA!H:H)</f>
        <v>▼ BAJO</v>
      </c>
      <c r="I538" s="10" t="s">
        <v>134</v>
      </c>
      <c r="J538" s="10">
        <v>19</v>
      </c>
      <c r="K538" s="10">
        <v>16</v>
      </c>
      <c r="L538" s="13">
        <v>3</v>
      </c>
    </row>
    <row r="539" spans="1:12">
      <c r="A539" s="14" t="str">
        <f t="shared" si="8"/>
        <v>JUE</v>
      </c>
      <c r="B539" s="12">
        <v>45876</v>
      </c>
      <c r="C539" s="11">
        <v>0.44979166666666665</v>
      </c>
      <c r="D539" s="10">
        <f>+VLOOKUP(B539,VENTA_DIARIA!B:C,2,FALSE)</f>
        <v>0</v>
      </c>
      <c r="E539" s="10">
        <f>+VLOOKUP(B539,VENTA_DIARIA!B:D,3,FALSE)</f>
        <v>1</v>
      </c>
      <c r="F539" s="13">
        <f>_xlfn.XLOOKUP(B539, VENTA_DIARIA!B:B, VENTA_DIARIA!L:L)+0</f>
        <v>1</v>
      </c>
      <c r="G539" s="10">
        <f>IFERROR(_xlfn.XLOOKUP(B539, VENTA_DIARIA!B:B, VENTA_DIARIA!N:N)+0,0)</f>
        <v>0</v>
      </c>
      <c r="H539" s="10" t="str">
        <f>_xlfn.XLOOKUP(B539, VENTA_DIARIA!B:B, VENTA_DIARIA!H:H)</f>
        <v>▼ BAJO</v>
      </c>
      <c r="I539" s="10" t="s">
        <v>103</v>
      </c>
      <c r="J539" s="10">
        <v>2</v>
      </c>
      <c r="K539" s="10">
        <v>1</v>
      </c>
      <c r="L539" s="13">
        <v>1</v>
      </c>
    </row>
    <row r="540" spans="1:12">
      <c r="A540" s="14" t="str">
        <f t="shared" si="8"/>
        <v>JUE</v>
      </c>
      <c r="B540" s="12">
        <v>45876</v>
      </c>
      <c r="C540" s="11">
        <v>0.44540509259259259</v>
      </c>
      <c r="D540" s="10">
        <f>+VLOOKUP(B540,VENTA_DIARIA!B:C,2,FALSE)</f>
        <v>0</v>
      </c>
      <c r="E540" s="10">
        <f>+VLOOKUP(B540,VENTA_DIARIA!B:D,3,FALSE)</f>
        <v>1</v>
      </c>
      <c r="F540" s="13">
        <f>_xlfn.XLOOKUP(B540, VENTA_DIARIA!B:B, VENTA_DIARIA!L:L)+0</f>
        <v>1</v>
      </c>
      <c r="G540" s="10">
        <f>IFERROR(_xlfn.XLOOKUP(B540, VENTA_DIARIA!B:B, VENTA_DIARIA!N:N)+0,0)</f>
        <v>0</v>
      </c>
      <c r="H540" s="10" t="str">
        <f>_xlfn.XLOOKUP(B540, VENTA_DIARIA!B:B, VENTA_DIARIA!H:H)</f>
        <v>▼ BAJO</v>
      </c>
      <c r="I540" s="10" t="s">
        <v>142</v>
      </c>
      <c r="J540" s="10">
        <v>11</v>
      </c>
      <c r="K540" s="10">
        <v>8</v>
      </c>
      <c r="L540" s="13">
        <v>3</v>
      </c>
    </row>
    <row r="541" spans="1:12">
      <c r="A541" s="14" t="str">
        <f t="shared" si="8"/>
        <v>JUE</v>
      </c>
      <c r="B541" s="12">
        <v>45876</v>
      </c>
      <c r="C541" s="11">
        <v>0.42369212962962965</v>
      </c>
      <c r="D541" s="10">
        <f>+VLOOKUP(B541,VENTA_DIARIA!B:C,2,FALSE)</f>
        <v>0</v>
      </c>
      <c r="E541" s="10">
        <f>+VLOOKUP(B541,VENTA_DIARIA!B:D,3,FALSE)</f>
        <v>1</v>
      </c>
      <c r="F541" s="13">
        <f>_xlfn.XLOOKUP(B541, VENTA_DIARIA!B:B, VENTA_DIARIA!L:L)+0</f>
        <v>1</v>
      </c>
      <c r="G541" s="10">
        <f>IFERROR(_xlfn.XLOOKUP(B541, VENTA_DIARIA!B:B, VENTA_DIARIA!N:N)+0,0)</f>
        <v>0</v>
      </c>
      <c r="H541" s="10" t="str">
        <f>_xlfn.XLOOKUP(B541, VENTA_DIARIA!B:B, VENTA_DIARIA!H:H)</f>
        <v>▼ BAJO</v>
      </c>
      <c r="I541" s="10" t="s">
        <v>134</v>
      </c>
      <c r="J541" s="10">
        <v>20</v>
      </c>
      <c r="K541" s="10">
        <v>19</v>
      </c>
      <c r="L541" s="13">
        <v>1</v>
      </c>
    </row>
    <row r="542" spans="1:12">
      <c r="A542" s="14" t="str">
        <f t="shared" si="8"/>
        <v>JUE</v>
      </c>
      <c r="B542" s="12">
        <v>45876</v>
      </c>
      <c r="C542" s="11">
        <v>0.40836805555555555</v>
      </c>
      <c r="D542" s="10">
        <f>+VLOOKUP(B542,VENTA_DIARIA!B:C,2,FALSE)</f>
        <v>0</v>
      </c>
      <c r="E542" s="10">
        <f>+VLOOKUP(B542,VENTA_DIARIA!B:D,3,FALSE)</f>
        <v>1</v>
      </c>
      <c r="F542" s="13">
        <f>_xlfn.XLOOKUP(B542, VENTA_DIARIA!B:B, VENTA_DIARIA!L:L)+0</f>
        <v>1</v>
      </c>
      <c r="G542" s="10">
        <f>IFERROR(_xlfn.XLOOKUP(B542, VENTA_DIARIA!B:B, VENTA_DIARIA!N:N)+0,0)</f>
        <v>0</v>
      </c>
      <c r="H542" s="10" t="str">
        <f>_xlfn.XLOOKUP(B542, VENTA_DIARIA!B:B, VENTA_DIARIA!H:H)</f>
        <v>▼ BAJO</v>
      </c>
      <c r="I542" s="10" t="s">
        <v>134</v>
      </c>
      <c r="J542" s="10">
        <v>22</v>
      </c>
      <c r="K542" s="10">
        <v>20</v>
      </c>
      <c r="L542" s="13">
        <v>2</v>
      </c>
    </row>
    <row r="543" spans="1:12">
      <c r="A543" s="14" t="str">
        <f t="shared" si="8"/>
        <v>JUE</v>
      </c>
      <c r="B543" s="12">
        <v>45876</v>
      </c>
      <c r="C543" s="11">
        <v>0.4039699074074074</v>
      </c>
      <c r="D543" s="10">
        <f>+VLOOKUP(B543,VENTA_DIARIA!B:C,2,FALSE)</f>
        <v>0</v>
      </c>
      <c r="E543" s="10">
        <f>+VLOOKUP(B543,VENTA_DIARIA!B:D,3,FALSE)</f>
        <v>1</v>
      </c>
      <c r="F543" s="13">
        <f>_xlfn.XLOOKUP(B543, VENTA_DIARIA!B:B, VENTA_DIARIA!L:L)+0</f>
        <v>1</v>
      </c>
      <c r="G543" s="10">
        <f>IFERROR(_xlfn.XLOOKUP(B543, VENTA_DIARIA!B:B, VENTA_DIARIA!N:N)+0,0)</f>
        <v>0</v>
      </c>
      <c r="H543" s="10" t="str">
        <f>_xlfn.XLOOKUP(B543, VENTA_DIARIA!B:B, VENTA_DIARIA!H:H)</f>
        <v>▼ BAJO</v>
      </c>
      <c r="I543" s="10" t="s">
        <v>167</v>
      </c>
      <c r="J543" s="10">
        <v>4</v>
      </c>
      <c r="K543" s="10">
        <v>3</v>
      </c>
      <c r="L543" s="13">
        <v>1</v>
      </c>
    </row>
    <row r="544" spans="1:12">
      <c r="A544" s="14" t="str">
        <f t="shared" si="8"/>
        <v>JUE</v>
      </c>
      <c r="B544" s="12">
        <v>45876</v>
      </c>
      <c r="C544" s="11">
        <v>0.4039699074074074</v>
      </c>
      <c r="D544" s="10">
        <f>+VLOOKUP(B544,VENTA_DIARIA!B:C,2,FALSE)</f>
        <v>0</v>
      </c>
      <c r="E544" s="10">
        <f>+VLOOKUP(B544,VENTA_DIARIA!B:D,3,FALSE)</f>
        <v>1</v>
      </c>
      <c r="F544" s="13">
        <f>_xlfn.XLOOKUP(B544, VENTA_DIARIA!B:B, VENTA_DIARIA!L:L)+0</f>
        <v>1</v>
      </c>
      <c r="G544" s="10">
        <f>IFERROR(_xlfn.XLOOKUP(B544, VENTA_DIARIA!B:B, VENTA_DIARIA!N:N)+0,0)</f>
        <v>0</v>
      </c>
      <c r="H544" s="10" t="str">
        <f>_xlfn.XLOOKUP(B544, VENTA_DIARIA!B:B, VENTA_DIARIA!H:H)</f>
        <v>▼ BAJO</v>
      </c>
      <c r="I544" s="10" t="s">
        <v>168</v>
      </c>
      <c r="J544" s="10">
        <v>4</v>
      </c>
      <c r="K544" s="10">
        <v>3</v>
      </c>
      <c r="L544" s="13">
        <v>1</v>
      </c>
    </row>
    <row r="545" spans="1:12">
      <c r="A545" s="14" t="str">
        <f t="shared" si="8"/>
        <v>JUE</v>
      </c>
      <c r="B545" s="12">
        <v>45876</v>
      </c>
      <c r="C545" s="11">
        <v>0.37531249999999999</v>
      </c>
      <c r="D545" s="10">
        <f>+VLOOKUP(B545,VENTA_DIARIA!B:C,2,FALSE)</f>
        <v>0</v>
      </c>
      <c r="E545" s="10">
        <f>+VLOOKUP(B545,VENTA_DIARIA!B:D,3,FALSE)</f>
        <v>1</v>
      </c>
      <c r="F545" s="13">
        <f>_xlfn.XLOOKUP(B545, VENTA_DIARIA!B:B, VENTA_DIARIA!L:L)+0</f>
        <v>1</v>
      </c>
      <c r="G545" s="10">
        <f>IFERROR(_xlfn.XLOOKUP(B545, VENTA_DIARIA!B:B, VENTA_DIARIA!N:N)+0,0)</f>
        <v>0</v>
      </c>
      <c r="H545" s="10" t="str">
        <f>_xlfn.XLOOKUP(B545, VENTA_DIARIA!B:B, VENTA_DIARIA!H:H)</f>
        <v>▼ BAJO</v>
      </c>
      <c r="I545" s="10" t="s">
        <v>134</v>
      </c>
      <c r="J545" s="10">
        <v>23</v>
      </c>
      <c r="K545" s="10">
        <v>22</v>
      </c>
      <c r="L545" s="13">
        <v>1</v>
      </c>
    </row>
    <row r="546" spans="1:12">
      <c r="A546" s="14" t="str">
        <f t="shared" si="8"/>
        <v>VIE</v>
      </c>
      <c r="B546" s="12">
        <v>45877</v>
      </c>
      <c r="C546" s="11">
        <v>0.85045138888888894</v>
      </c>
      <c r="D546" s="10">
        <f>+VLOOKUP(B546,VENTA_DIARIA!B:C,2,FALSE)</f>
        <v>0</v>
      </c>
      <c r="E546" s="10">
        <f>+VLOOKUP(B546,VENTA_DIARIA!B:D,3,FALSE)</f>
        <v>2</v>
      </c>
      <c r="F546" s="13">
        <f>_xlfn.XLOOKUP(B546, VENTA_DIARIA!B:B, VENTA_DIARIA!L:L)+0</f>
        <v>1</v>
      </c>
      <c r="G546" s="10">
        <f>IFERROR(_xlfn.XLOOKUP(B546, VENTA_DIARIA!B:B, VENTA_DIARIA!N:N)+0,0)</f>
        <v>0</v>
      </c>
      <c r="H546" s="10" t="str">
        <f>_xlfn.XLOOKUP(B546, VENTA_DIARIA!B:B, VENTA_DIARIA!H:H)</f>
        <v>▬ OK</v>
      </c>
      <c r="I546" s="10" t="s">
        <v>144</v>
      </c>
      <c r="J546" s="10">
        <v>9</v>
      </c>
      <c r="K546" s="10">
        <v>8</v>
      </c>
      <c r="L546" s="13">
        <v>1</v>
      </c>
    </row>
    <row r="547" spans="1:12">
      <c r="A547" s="14" t="str">
        <f t="shared" si="8"/>
        <v>VIE</v>
      </c>
      <c r="B547" s="12">
        <v>45877</v>
      </c>
      <c r="C547" s="11">
        <v>0.85045138888888894</v>
      </c>
      <c r="D547" s="10">
        <f>+VLOOKUP(B547,VENTA_DIARIA!B:C,2,FALSE)</f>
        <v>0</v>
      </c>
      <c r="E547" s="10">
        <f>+VLOOKUP(B547,VENTA_DIARIA!B:D,3,FALSE)</f>
        <v>2</v>
      </c>
      <c r="F547" s="13">
        <f>_xlfn.XLOOKUP(B547, VENTA_DIARIA!B:B, VENTA_DIARIA!L:L)+0</f>
        <v>1</v>
      </c>
      <c r="G547" s="10">
        <f>IFERROR(_xlfn.XLOOKUP(B547, VENTA_DIARIA!B:B, VENTA_DIARIA!N:N)+0,0)</f>
        <v>0</v>
      </c>
      <c r="H547" s="10" t="str">
        <f>_xlfn.XLOOKUP(B547, VENTA_DIARIA!B:B, VENTA_DIARIA!H:H)</f>
        <v>▬ OK</v>
      </c>
      <c r="I547" s="10" t="s">
        <v>102</v>
      </c>
      <c r="J547" s="10">
        <v>3</v>
      </c>
      <c r="K547" s="10">
        <v>2</v>
      </c>
      <c r="L547" s="13">
        <v>1</v>
      </c>
    </row>
    <row r="548" spans="1:12">
      <c r="A548" s="14" t="str">
        <f t="shared" si="8"/>
        <v>VIE</v>
      </c>
      <c r="B548" s="12">
        <v>45877</v>
      </c>
      <c r="C548" s="11">
        <v>0.85045138888888894</v>
      </c>
      <c r="D548" s="10">
        <f>+VLOOKUP(B548,VENTA_DIARIA!B:C,2,FALSE)</f>
        <v>0</v>
      </c>
      <c r="E548" s="10">
        <f>+VLOOKUP(B548,VENTA_DIARIA!B:D,3,FALSE)</f>
        <v>2</v>
      </c>
      <c r="F548" s="13">
        <f>_xlfn.XLOOKUP(B548, VENTA_DIARIA!B:B, VENTA_DIARIA!L:L)+0</f>
        <v>1</v>
      </c>
      <c r="G548" s="10">
        <f>IFERROR(_xlfn.XLOOKUP(B548, VENTA_DIARIA!B:B, VENTA_DIARIA!N:N)+0,0)</f>
        <v>0</v>
      </c>
      <c r="H548" s="10" t="str">
        <f>_xlfn.XLOOKUP(B548, VENTA_DIARIA!B:B, VENTA_DIARIA!H:H)</f>
        <v>▬ OK</v>
      </c>
      <c r="I548" s="10" t="s">
        <v>145</v>
      </c>
      <c r="J548" s="10">
        <v>2</v>
      </c>
      <c r="K548" s="10">
        <v>1</v>
      </c>
      <c r="L548" s="13">
        <v>1</v>
      </c>
    </row>
    <row r="549" spans="1:12">
      <c r="A549" s="14" t="str">
        <f t="shared" si="8"/>
        <v>VIE</v>
      </c>
      <c r="B549" s="12">
        <v>45877</v>
      </c>
      <c r="C549" s="11">
        <v>0.85045138888888894</v>
      </c>
      <c r="D549" s="10">
        <f>+VLOOKUP(B549,VENTA_DIARIA!B:C,2,FALSE)</f>
        <v>0</v>
      </c>
      <c r="E549" s="10">
        <f>+VLOOKUP(B549,VENTA_DIARIA!B:D,3,FALSE)</f>
        <v>2</v>
      </c>
      <c r="F549" s="13">
        <f>_xlfn.XLOOKUP(B549, VENTA_DIARIA!B:B, VENTA_DIARIA!L:L)+0</f>
        <v>1</v>
      </c>
      <c r="G549" s="10">
        <f>IFERROR(_xlfn.XLOOKUP(B549, VENTA_DIARIA!B:B, VENTA_DIARIA!N:N)+0,0)</f>
        <v>0</v>
      </c>
      <c r="H549" s="10" t="str">
        <f>_xlfn.XLOOKUP(B549, VENTA_DIARIA!B:B, VENTA_DIARIA!H:H)</f>
        <v>▬ OK</v>
      </c>
      <c r="I549" s="10" t="s">
        <v>101</v>
      </c>
      <c r="J549" s="10">
        <v>4</v>
      </c>
      <c r="K549" s="10">
        <v>2</v>
      </c>
      <c r="L549" s="13">
        <v>2</v>
      </c>
    </row>
    <row r="550" spans="1:12">
      <c r="A550" s="14" t="str">
        <f t="shared" si="8"/>
        <v>VIE</v>
      </c>
      <c r="B550" s="12">
        <v>45877</v>
      </c>
      <c r="C550" s="11">
        <v>0.85045138888888894</v>
      </c>
      <c r="D550" s="10">
        <f>+VLOOKUP(B550,VENTA_DIARIA!B:C,2,FALSE)</f>
        <v>0</v>
      </c>
      <c r="E550" s="10">
        <f>+VLOOKUP(B550,VENTA_DIARIA!B:D,3,FALSE)</f>
        <v>2</v>
      </c>
      <c r="F550" s="13">
        <f>_xlfn.XLOOKUP(B550, VENTA_DIARIA!B:B, VENTA_DIARIA!L:L)+0</f>
        <v>1</v>
      </c>
      <c r="G550" s="10">
        <f>IFERROR(_xlfn.XLOOKUP(B550, VENTA_DIARIA!B:B, VENTA_DIARIA!N:N)+0,0)</f>
        <v>0</v>
      </c>
      <c r="H550" s="10" t="str">
        <f>_xlfn.XLOOKUP(B550, VENTA_DIARIA!B:B, VENTA_DIARIA!H:H)</f>
        <v>▬ OK</v>
      </c>
      <c r="I550" s="10" t="s">
        <v>100</v>
      </c>
      <c r="J550" s="10">
        <v>1</v>
      </c>
      <c r="K550" s="10">
        <v>0</v>
      </c>
      <c r="L550" s="13">
        <v>1</v>
      </c>
    </row>
    <row r="551" spans="1:12">
      <c r="A551" s="14" t="str">
        <f t="shared" si="8"/>
        <v>VIE</v>
      </c>
      <c r="B551" s="12">
        <v>45877</v>
      </c>
      <c r="C551" s="11">
        <v>0.83561342592592591</v>
      </c>
      <c r="D551" s="10">
        <f>+VLOOKUP(B551,VENTA_DIARIA!B:C,2,FALSE)</f>
        <v>0</v>
      </c>
      <c r="E551" s="10">
        <f>+VLOOKUP(B551,VENTA_DIARIA!B:D,3,FALSE)</f>
        <v>2</v>
      </c>
      <c r="F551" s="13">
        <f>_xlfn.XLOOKUP(B551, VENTA_DIARIA!B:B, VENTA_DIARIA!L:L)+0</f>
        <v>1</v>
      </c>
      <c r="G551" s="10">
        <f>IFERROR(_xlfn.XLOOKUP(B551, VENTA_DIARIA!B:B, VENTA_DIARIA!N:N)+0,0)</f>
        <v>0</v>
      </c>
      <c r="H551" s="10" t="str">
        <f>_xlfn.XLOOKUP(B551, VENTA_DIARIA!B:B, VENTA_DIARIA!H:H)</f>
        <v>▬ OK</v>
      </c>
      <c r="I551" s="10" t="s">
        <v>152</v>
      </c>
      <c r="J551" s="10">
        <v>13</v>
      </c>
      <c r="K551" s="10">
        <v>12</v>
      </c>
      <c r="L551" s="13">
        <v>1</v>
      </c>
    </row>
    <row r="552" spans="1:12">
      <c r="A552" s="14" t="str">
        <f t="shared" si="8"/>
        <v>VIE</v>
      </c>
      <c r="B552" s="12">
        <v>45877</v>
      </c>
      <c r="C552" s="11">
        <v>0.83188657407407407</v>
      </c>
      <c r="D552" s="10">
        <f>+VLOOKUP(B552,VENTA_DIARIA!B:C,2,FALSE)</f>
        <v>0</v>
      </c>
      <c r="E552" s="10">
        <f>+VLOOKUP(B552,VENTA_DIARIA!B:D,3,FALSE)</f>
        <v>2</v>
      </c>
      <c r="F552" s="13">
        <f>_xlfn.XLOOKUP(B552, VENTA_DIARIA!B:B, VENTA_DIARIA!L:L)+0</f>
        <v>1</v>
      </c>
      <c r="G552" s="10">
        <f>IFERROR(_xlfn.XLOOKUP(B552, VENTA_DIARIA!B:B, VENTA_DIARIA!N:N)+0,0)</f>
        <v>0</v>
      </c>
      <c r="H552" s="10" t="str">
        <f>_xlfn.XLOOKUP(B552, VENTA_DIARIA!B:B, VENTA_DIARIA!H:H)</f>
        <v>▬ OK</v>
      </c>
      <c r="I552" s="10" t="s">
        <v>142</v>
      </c>
      <c r="J552" s="10">
        <v>30</v>
      </c>
      <c r="K552" s="10">
        <v>29</v>
      </c>
      <c r="L552" s="13">
        <v>1</v>
      </c>
    </row>
    <row r="553" spans="1:12">
      <c r="A553" s="14" t="str">
        <f t="shared" si="8"/>
        <v>VIE</v>
      </c>
      <c r="B553" s="12">
        <v>45877</v>
      </c>
      <c r="C553" s="11">
        <v>0.83188657407407407</v>
      </c>
      <c r="D553" s="10">
        <f>+VLOOKUP(B553,VENTA_DIARIA!B:C,2,FALSE)</f>
        <v>0</v>
      </c>
      <c r="E553" s="10">
        <f>+VLOOKUP(B553,VENTA_DIARIA!B:D,3,FALSE)</f>
        <v>2</v>
      </c>
      <c r="F553" s="13">
        <f>_xlfn.XLOOKUP(B553, VENTA_DIARIA!B:B, VENTA_DIARIA!L:L)+0</f>
        <v>1</v>
      </c>
      <c r="G553" s="10">
        <f>IFERROR(_xlfn.XLOOKUP(B553, VENTA_DIARIA!B:B, VENTA_DIARIA!N:N)+0,0)</f>
        <v>0</v>
      </c>
      <c r="H553" s="10" t="str">
        <f>_xlfn.XLOOKUP(B553, VENTA_DIARIA!B:B, VENTA_DIARIA!H:H)</f>
        <v>▬ OK</v>
      </c>
      <c r="I553" s="10" t="s">
        <v>136</v>
      </c>
      <c r="J553" s="10">
        <v>10</v>
      </c>
      <c r="K553" s="10">
        <v>9</v>
      </c>
      <c r="L553" s="13">
        <v>1</v>
      </c>
    </row>
    <row r="554" spans="1:12">
      <c r="A554" s="14" t="str">
        <f t="shared" si="8"/>
        <v>VIE</v>
      </c>
      <c r="B554" s="12">
        <v>45877</v>
      </c>
      <c r="C554" s="11">
        <v>0.8144675925925926</v>
      </c>
      <c r="D554" s="10">
        <f>+VLOOKUP(B554,VENTA_DIARIA!B:C,2,FALSE)</f>
        <v>0</v>
      </c>
      <c r="E554" s="10">
        <f>+VLOOKUP(B554,VENTA_DIARIA!B:D,3,FALSE)</f>
        <v>2</v>
      </c>
      <c r="F554" s="13">
        <f>_xlfn.XLOOKUP(B554, VENTA_DIARIA!B:B, VENTA_DIARIA!L:L)+0</f>
        <v>1</v>
      </c>
      <c r="G554" s="10">
        <f>IFERROR(_xlfn.XLOOKUP(B554, VENTA_DIARIA!B:B, VENTA_DIARIA!N:N)+0,0)</f>
        <v>0</v>
      </c>
      <c r="H554" s="10" t="str">
        <f>_xlfn.XLOOKUP(B554, VENTA_DIARIA!B:B, VENTA_DIARIA!H:H)</f>
        <v>▬ OK</v>
      </c>
      <c r="I554" s="10" t="s">
        <v>98</v>
      </c>
      <c r="J554" s="10">
        <v>6</v>
      </c>
      <c r="K554" s="10">
        <v>5</v>
      </c>
      <c r="L554" s="13">
        <v>1</v>
      </c>
    </row>
    <row r="555" spans="1:12">
      <c r="A555" s="14" t="str">
        <f t="shared" si="8"/>
        <v>VIE</v>
      </c>
      <c r="B555" s="12">
        <v>45877</v>
      </c>
      <c r="C555" s="11">
        <v>0.80923611111111116</v>
      </c>
      <c r="D555" s="10">
        <f>+VLOOKUP(B555,VENTA_DIARIA!B:C,2,FALSE)</f>
        <v>0</v>
      </c>
      <c r="E555" s="10">
        <f>+VLOOKUP(B555,VENTA_DIARIA!B:D,3,FALSE)</f>
        <v>2</v>
      </c>
      <c r="F555" s="13">
        <f>_xlfn.XLOOKUP(B555, VENTA_DIARIA!B:B, VENTA_DIARIA!L:L)+0</f>
        <v>1</v>
      </c>
      <c r="G555" s="10">
        <f>IFERROR(_xlfn.XLOOKUP(B555, VENTA_DIARIA!B:B, VENTA_DIARIA!N:N)+0,0)</f>
        <v>0</v>
      </c>
      <c r="H555" s="10" t="str">
        <f>_xlfn.XLOOKUP(B555, VENTA_DIARIA!B:B, VENTA_DIARIA!H:H)</f>
        <v>▬ OK</v>
      </c>
      <c r="I555" s="10" t="s">
        <v>160</v>
      </c>
      <c r="J555" s="10">
        <v>6</v>
      </c>
      <c r="K555" s="10">
        <v>5</v>
      </c>
      <c r="L555" s="13">
        <v>1</v>
      </c>
    </row>
    <row r="556" spans="1:12">
      <c r="A556" s="14" t="str">
        <f t="shared" si="8"/>
        <v>VIE</v>
      </c>
      <c r="B556" s="12">
        <v>45877</v>
      </c>
      <c r="C556" s="11">
        <v>0.80923611111111116</v>
      </c>
      <c r="D556" s="10">
        <f>+VLOOKUP(B556,VENTA_DIARIA!B:C,2,FALSE)</f>
        <v>0</v>
      </c>
      <c r="E556" s="10">
        <f>+VLOOKUP(B556,VENTA_DIARIA!B:D,3,FALSE)</f>
        <v>2</v>
      </c>
      <c r="F556" s="13">
        <f>_xlfn.XLOOKUP(B556, VENTA_DIARIA!B:B, VENTA_DIARIA!L:L)+0</f>
        <v>1</v>
      </c>
      <c r="G556" s="10">
        <f>IFERROR(_xlfn.XLOOKUP(B556, VENTA_DIARIA!B:B, VENTA_DIARIA!N:N)+0,0)</f>
        <v>0</v>
      </c>
      <c r="H556" s="10" t="str">
        <f>_xlfn.XLOOKUP(B556, VENTA_DIARIA!B:B, VENTA_DIARIA!H:H)</f>
        <v>▬ OK</v>
      </c>
      <c r="I556" s="10" t="s">
        <v>142</v>
      </c>
      <c r="J556" s="10">
        <v>31</v>
      </c>
      <c r="K556" s="10">
        <v>30</v>
      </c>
      <c r="L556" s="13">
        <v>1</v>
      </c>
    </row>
    <row r="557" spans="1:12">
      <c r="A557" s="14" t="str">
        <f t="shared" si="8"/>
        <v>VIE</v>
      </c>
      <c r="B557" s="12">
        <v>45877</v>
      </c>
      <c r="C557" s="11">
        <v>0.80616898148148153</v>
      </c>
      <c r="D557" s="10">
        <f>+VLOOKUP(B557,VENTA_DIARIA!B:C,2,FALSE)</f>
        <v>0</v>
      </c>
      <c r="E557" s="10">
        <f>+VLOOKUP(B557,VENTA_DIARIA!B:D,3,FALSE)</f>
        <v>2</v>
      </c>
      <c r="F557" s="13">
        <f>_xlfn.XLOOKUP(B557, VENTA_DIARIA!B:B, VENTA_DIARIA!L:L)+0</f>
        <v>1</v>
      </c>
      <c r="G557" s="10">
        <f>IFERROR(_xlfn.XLOOKUP(B557, VENTA_DIARIA!B:B, VENTA_DIARIA!N:N)+0,0)</f>
        <v>0</v>
      </c>
      <c r="H557" s="10" t="str">
        <f>_xlfn.XLOOKUP(B557, VENTA_DIARIA!B:B, VENTA_DIARIA!H:H)</f>
        <v>▬ OK</v>
      </c>
      <c r="I557" s="10" t="s">
        <v>165</v>
      </c>
      <c r="J557" s="10">
        <v>3</v>
      </c>
      <c r="K557" s="10">
        <v>2</v>
      </c>
      <c r="L557" s="13">
        <v>1</v>
      </c>
    </row>
    <row r="558" spans="1:12">
      <c r="A558" s="14" t="str">
        <f t="shared" si="8"/>
        <v>VIE</v>
      </c>
      <c r="B558" s="12">
        <v>45877</v>
      </c>
      <c r="C558" s="11">
        <v>0.80534722222222221</v>
      </c>
      <c r="D558" s="10">
        <f>+VLOOKUP(B558,VENTA_DIARIA!B:C,2,FALSE)</f>
        <v>0</v>
      </c>
      <c r="E558" s="10">
        <f>+VLOOKUP(B558,VENTA_DIARIA!B:D,3,FALSE)</f>
        <v>2</v>
      </c>
      <c r="F558" s="13">
        <f>_xlfn.XLOOKUP(B558, VENTA_DIARIA!B:B, VENTA_DIARIA!L:L)+0</f>
        <v>1</v>
      </c>
      <c r="G558" s="10">
        <f>IFERROR(_xlfn.XLOOKUP(B558, VENTA_DIARIA!B:B, VENTA_DIARIA!N:N)+0,0)</f>
        <v>0</v>
      </c>
      <c r="H558" s="10" t="str">
        <f>_xlfn.XLOOKUP(B558, VENTA_DIARIA!B:B, VENTA_DIARIA!H:H)</f>
        <v>▬ OK</v>
      </c>
      <c r="I558" s="10" t="s">
        <v>151</v>
      </c>
      <c r="J558" s="10">
        <v>12</v>
      </c>
      <c r="K558" s="10">
        <v>11</v>
      </c>
      <c r="L558" s="13">
        <v>1</v>
      </c>
    </row>
    <row r="559" spans="1:12">
      <c r="A559" s="14" t="str">
        <f t="shared" si="8"/>
        <v>VIE</v>
      </c>
      <c r="B559" s="12">
        <v>45877</v>
      </c>
      <c r="C559" s="11">
        <v>0.80534722222222221</v>
      </c>
      <c r="D559" s="10">
        <f>+VLOOKUP(B559,VENTA_DIARIA!B:C,2,FALSE)</f>
        <v>0</v>
      </c>
      <c r="E559" s="10">
        <f>+VLOOKUP(B559,VENTA_DIARIA!B:D,3,FALSE)</f>
        <v>2</v>
      </c>
      <c r="F559" s="13">
        <f>_xlfn.XLOOKUP(B559, VENTA_DIARIA!B:B, VENTA_DIARIA!L:L)+0</f>
        <v>1</v>
      </c>
      <c r="G559" s="10">
        <f>IFERROR(_xlfn.XLOOKUP(B559, VENTA_DIARIA!B:B, VENTA_DIARIA!N:N)+0,0)</f>
        <v>0</v>
      </c>
      <c r="H559" s="10" t="str">
        <f>_xlfn.XLOOKUP(B559, VENTA_DIARIA!B:B, VENTA_DIARIA!H:H)</f>
        <v>▬ OK</v>
      </c>
      <c r="I559" s="10" t="s">
        <v>110</v>
      </c>
      <c r="J559" s="10">
        <v>1</v>
      </c>
      <c r="K559" s="10">
        <v>0</v>
      </c>
      <c r="L559" s="13">
        <v>1</v>
      </c>
    </row>
    <row r="560" spans="1:12">
      <c r="A560" s="14" t="str">
        <f t="shared" si="8"/>
        <v>VIE</v>
      </c>
      <c r="B560" s="12">
        <v>45877</v>
      </c>
      <c r="C560" s="11">
        <v>0.78814814814814815</v>
      </c>
      <c r="D560" s="10">
        <f>+VLOOKUP(B560,VENTA_DIARIA!B:C,2,FALSE)</f>
        <v>0</v>
      </c>
      <c r="E560" s="10">
        <f>+VLOOKUP(B560,VENTA_DIARIA!B:D,3,FALSE)</f>
        <v>2</v>
      </c>
      <c r="F560" s="13">
        <f>_xlfn.XLOOKUP(B560, VENTA_DIARIA!B:B, VENTA_DIARIA!L:L)+0</f>
        <v>1</v>
      </c>
      <c r="G560" s="10">
        <f>IFERROR(_xlfn.XLOOKUP(B560, VENTA_DIARIA!B:B, VENTA_DIARIA!N:N)+0,0)</f>
        <v>0</v>
      </c>
      <c r="H560" s="10" t="str">
        <f>_xlfn.XLOOKUP(B560, VENTA_DIARIA!B:B, VENTA_DIARIA!H:H)</f>
        <v>▬ OK</v>
      </c>
      <c r="I560" s="10" t="s">
        <v>135</v>
      </c>
      <c r="J560" s="10">
        <v>2</v>
      </c>
      <c r="K560" s="10">
        <v>1</v>
      </c>
      <c r="L560" s="13">
        <v>1</v>
      </c>
    </row>
    <row r="561" spans="1:12">
      <c r="A561" s="14" t="str">
        <f t="shared" si="8"/>
        <v>VIE</v>
      </c>
      <c r="B561" s="12">
        <v>45877</v>
      </c>
      <c r="C561" s="11">
        <v>0.7846643518518519</v>
      </c>
      <c r="D561" s="10">
        <f>+VLOOKUP(B561,VENTA_DIARIA!B:C,2,FALSE)</f>
        <v>0</v>
      </c>
      <c r="E561" s="10">
        <f>+VLOOKUP(B561,VENTA_DIARIA!B:D,3,FALSE)</f>
        <v>2</v>
      </c>
      <c r="F561" s="13">
        <f>_xlfn.XLOOKUP(B561, VENTA_DIARIA!B:B, VENTA_DIARIA!L:L)+0</f>
        <v>1</v>
      </c>
      <c r="G561" s="10">
        <f>IFERROR(_xlfn.XLOOKUP(B561, VENTA_DIARIA!B:B, VENTA_DIARIA!N:N)+0,0)</f>
        <v>0</v>
      </c>
      <c r="H561" s="10" t="str">
        <f>_xlfn.XLOOKUP(B561, VENTA_DIARIA!B:B, VENTA_DIARIA!H:H)</f>
        <v>▬ OK</v>
      </c>
      <c r="I561" s="10" t="s">
        <v>135</v>
      </c>
      <c r="J561" s="10">
        <v>4</v>
      </c>
      <c r="K561" s="10">
        <v>2</v>
      </c>
      <c r="L561" s="13">
        <v>2</v>
      </c>
    </row>
    <row r="562" spans="1:12">
      <c r="A562" s="14" t="str">
        <f t="shared" si="8"/>
        <v>VIE</v>
      </c>
      <c r="B562" s="12">
        <v>45877</v>
      </c>
      <c r="C562" s="11">
        <v>0.78347222222222224</v>
      </c>
      <c r="D562" s="10">
        <f>+VLOOKUP(B562,VENTA_DIARIA!B:C,2,FALSE)</f>
        <v>0</v>
      </c>
      <c r="E562" s="10">
        <f>+VLOOKUP(B562,VENTA_DIARIA!B:D,3,FALSE)</f>
        <v>2</v>
      </c>
      <c r="F562" s="13">
        <f>_xlfn.XLOOKUP(B562, VENTA_DIARIA!B:B, VENTA_DIARIA!L:L)+0</f>
        <v>1</v>
      </c>
      <c r="G562" s="10">
        <f>IFERROR(_xlfn.XLOOKUP(B562, VENTA_DIARIA!B:B, VENTA_DIARIA!N:N)+0,0)</f>
        <v>0</v>
      </c>
      <c r="H562" s="10" t="str">
        <f>_xlfn.XLOOKUP(B562, VENTA_DIARIA!B:B, VENTA_DIARIA!H:H)</f>
        <v>▬ OK</v>
      </c>
      <c r="I562" s="10" t="s">
        <v>135</v>
      </c>
      <c r="J562" s="10">
        <v>5</v>
      </c>
      <c r="K562" s="10">
        <v>4</v>
      </c>
      <c r="L562" s="13">
        <v>1</v>
      </c>
    </row>
    <row r="563" spans="1:12">
      <c r="A563" s="14" t="str">
        <f t="shared" si="8"/>
        <v>VIE</v>
      </c>
      <c r="B563" s="12">
        <v>45877</v>
      </c>
      <c r="C563" s="11">
        <v>0.78081018518518519</v>
      </c>
      <c r="D563" s="10">
        <f>+VLOOKUP(B563,VENTA_DIARIA!B:C,2,FALSE)</f>
        <v>0</v>
      </c>
      <c r="E563" s="10">
        <f>+VLOOKUP(B563,VENTA_DIARIA!B:D,3,FALSE)</f>
        <v>2</v>
      </c>
      <c r="F563" s="13">
        <f>_xlfn.XLOOKUP(B563, VENTA_DIARIA!B:B, VENTA_DIARIA!L:L)+0</f>
        <v>1</v>
      </c>
      <c r="G563" s="10">
        <f>IFERROR(_xlfn.XLOOKUP(B563, VENTA_DIARIA!B:B, VENTA_DIARIA!N:N)+0,0)</f>
        <v>0</v>
      </c>
      <c r="H563" s="10" t="str">
        <f>_xlfn.XLOOKUP(B563, VENTA_DIARIA!B:B, VENTA_DIARIA!H:H)</f>
        <v>▬ OK</v>
      </c>
      <c r="I563" s="10" t="s">
        <v>134</v>
      </c>
      <c r="J563" s="10">
        <v>5</v>
      </c>
      <c r="K563" s="10">
        <v>0</v>
      </c>
      <c r="L563" s="13">
        <v>5</v>
      </c>
    </row>
    <row r="564" spans="1:12">
      <c r="A564" s="14" t="str">
        <f t="shared" si="8"/>
        <v>VIE</v>
      </c>
      <c r="B564" s="12">
        <v>45877</v>
      </c>
      <c r="C564" s="11">
        <v>0.78081018518518519</v>
      </c>
      <c r="D564" s="10">
        <f>+VLOOKUP(B564,VENTA_DIARIA!B:C,2,FALSE)</f>
        <v>0</v>
      </c>
      <c r="E564" s="10">
        <f>+VLOOKUP(B564,VENTA_DIARIA!B:D,3,FALSE)</f>
        <v>2</v>
      </c>
      <c r="F564" s="13">
        <f>_xlfn.XLOOKUP(B564, VENTA_DIARIA!B:B, VENTA_DIARIA!L:L)+0</f>
        <v>1</v>
      </c>
      <c r="G564" s="10">
        <f>IFERROR(_xlfn.XLOOKUP(B564, VENTA_DIARIA!B:B, VENTA_DIARIA!N:N)+0,0)</f>
        <v>0</v>
      </c>
      <c r="H564" s="10" t="str">
        <f>_xlfn.XLOOKUP(B564, VENTA_DIARIA!B:B, VENTA_DIARIA!H:H)</f>
        <v>▬ OK</v>
      </c>
      <c r="I564" s="10" t="s">
        <v>170</v>
      </c>
      <c r="J564" s="10">
        <v>5</v>
      </c>
      <c r="K564" s="10">
        <v>4</v>
      </c>
      <c r="L564" s="13">
        <v>1</v>
      </c>
    </row>
    <row r="565" spans="1:12">
      <c r="A565" s="14" t="str">
        <f t="shared" si="8"/>
        <v>VIE</v>
      </c>
      <c r="B565" s="12">
        <v>45877</v>
      </c>
      <c r="C565" s="11">
        <v>0.78081018518518519</v>
      </c>
      <c r="D565" s="10">
        <f>+VLOOKUP(B565,VENTA_DIARIA!B:C,2,FALSE)</f>
        <v>0</v>
      </c>
      <c r="E565" s="10">
        <f>+VLOOKUP(B565,VENTA_DIARIA!B:D,3,FALSE)</f>
        <v>2</v>
      </c>
      <c r="F565" s="13">
        <f>_xlfn.XLOOKUP(B565, VENTA_DIARIA!B:B, VENTA_DIARIA!L:L)+0</f>
        <v>1</v>
      </c>
      <c r="G565" s="10">
        <f>IFERROR(_xlfn.XLOOKUP(B565, VENTA_DIARIA!B:B, VENTA_DIARIA!N:N)+0,0)</f>
        <v>0</v>
      </c>
      <c r="H565" s="10" t="str">
        <f>_xlfn.XLOOKUP(B565, VENTA_DIARIA!B:B, VENTA_DIARIA!H:H)</f>
        <v>▬ OK</v>
      </c>
      <c r="I565" s="10" t="s">
        <v>169</v>
      </c>
      <c r="J565" s="10">
        <v>2</v>
      </c>
      <c r="K565" s="10">
        <v>1</v>
      </c>
      <c r="L565" s="13">
        <v>1</v>
      </c>
    </row>
    <row r="566" spans="1:12">
      <c r="A566" s="14" t="str">
        <f t="shared" si="8"/>
        <v>VIE</v>
      </c>
      <c r="B566" s="12">
        <v>45877</v>
      </c>
      <c r="C566" s="11">
        <v>0.78081018518518519</v>
      </c>
      <c r="D566" s="10">
        <f>+VLOOKUP(B566,VENTA_DIARIA!B:C,2,FALSE)</f>
        <v>0</v>
      </c>
      <c r="E566" s="10">
        <f>+VLOOKUP(B566,VENTA_DIARIA!B:D,3,FALSE)</f>
        <v>2</v>
      </c>
      <c r="F566" s="13">
        <f>_xlfn.XLOOKUP(B566, VENTA_DIARIA!B:B, VENTA_DIARIA!L:L)+0</f>
        <v>1</v>
      </c>
      <c r="G566" s="10">
        <f>IFERROR(_xlfn.XLOOKUP(B566, VENTA_DIARIA!B:B, VENTA_DIARIA!N:N)+0,0)</f>
        <v>0</v>
      </c>
      <c r="H566" s="10" t="str">
        <f>_xlfn.XLOOKUP(B566, VENTA_DIARIA!B:B, VENTA_DIARIA!H:H)</f>
        <v>▬ OK</v>
      </c>
      <c r="I566" s="10" t="s">
        <v>168</v>
      </c>
      <c r="J566" s="10">
        <v>3</v>
      </c>
      <c r="K566" s="10">
        <v>2</v>
      </c>
      <c r="L566" s="13">
        <v>1</v>
      </c>
    </row>
    <row r="567" spans="1:12">
      <c r="A567" s="14" t="str">
        <f t="shared" si="8"/>
        <v>VIE</v>
      </c>
      <c r="B567" s="12">
        <v>45877</v>
      </c>
      <c r="C567" s="11">
        <v>0.78081018518518519</v>
      </c>
      <c r="D567" s="10">
        <f>+VLOOKUP(B567,VENTA_DIARIA!B:C,2,FALSE)</f>
        <v>0</v>
      </c>
      <c r="E567" s="10">
        <f>+VLOOKUP(B567,VENTA_DIARIA!B:D,3,FALSE)</f>
        <v>2</v>
      </c>
      <c r="F567" s="13">
        <f>_xlfn.XLOOKUP(B567, VENTA_DIARIA!B:B, VENTA_DIARIA!L:L)+0</f>
        <v>1</v>
      </c>
      <c r="G567" s="10">
        <f>IFERROR(_xlfn.XLOOKUP(B567, VENTA_DIARIA!B:B, VENTA_DIARIA!N:N)+0,0)</f>
        <v>0</v>
      </c>
      <c r="H567" s="10" t="str">
        <f>_xlfn.XLOOKUP(B567, VENTA_DIARIA!B:B, VENTA_DIARIA!H:H)</f>
        <v>▬ OK</v>
      </c>
      <c r="I567" s="10" t="s">
        <v>166</v>
      </c>
      <c r="J567" s="10">
        <v>3</v>
      </c>
      <c r="K567" s="10">
        <v>2</v>
      </c>
      <c r="L567" s="13">
        <v>1</v>
      </c>
    </row>
    <row r="568" spans="1:12">
      <c r="A568" s="14" t="str">
        <f t="shared" si="8"/>
        <v>VIE</v>
      </c>
      <c r="B568" s="12">
        <v>45877</v>
      </c>
      <c r="C568" s="11">
        <v>0.77833333333333332</v>
      </c>
      <c r="D568" s="10">
        <f>+VLOOKUP(B568,VENTA_DIARIA!B:C,2,FALSE)</f>
        <v>0</v>
      </c>
      <c r="E568" s="10">
        <f>+VLOOKUP(B568,VENTA_DIARIA!B:D,3,FALSE)</f>
        <v>2</v>
      </c>
      <c r="F568" s="13">
        <f>_xlfn.XLOOKUP(B568, VENTA_DIARIA!B:B, VENTA_DIARIA!L:L)+0</f>
        <v>1</v>
      </c>
      <c r="G568" s="10">
        <f>IFERROR(_xlfn.XLOOKUP(B568, VENTA_DIARIA!B:B, VENTA_DIARIA!N:N)+0,0)</f>
        <v>0</v>
      </c>
      <c r="H568" s="10" t="str">
        <f>_xlfn.XLOOKUP(B568, VENTA_DIARIA!B:B, VENTA_DIARIA!H:H)</f>
        <v>▬ OK</v>
      </c>
      <c r="I568" s="10" t="s">
        <v>153</v>
      </c>
      <c r="J568" s="10">
        <v>8</v>
      </c>
      <c r="K568" s="10">
        <v>7</v>
      </c>
      <c r="L568" s="13">
        <v>1</v>
      </c>
    </row>
    <row r="569" spans="1:12">
      <c r="A569" s="14" t="str">
        <f t="shared" si="8"/>
        <v>VIE</v>
      </c>
      <c r="B569" s="12">
        <v>45877</v>
      </c>
      <c r="C569" s="11">
        <v>0.77833333333333332</v>
      </c>
      <c r="D569" s="10">
        <f>+VLOOKUP(B569,VENTA_DIARIA!B:C,2,FALSE)</f>
        <v>0</v>
      </c>
      <c r="E569" s="10">
        <f>+VLOOKUP(B569,VENTA_DIARIA!B:D,3,FALSE)</f>
        <v>2</v>
      </c>
      <c r="F569" s="13">
        <f>_xlfn.XLOOKUP(B569, VENTA_DIARIA!B:B, VENTA_DIARIA!L:L)+0</f>
        <v>1</v>
      </c>
      <c r="G569" s="10">
        <f>IFERROR(_xlfn.XLOOKUP(B569, VENTA_DIARIA!B:B, VENTA_DIARIA!N:N)+0,0)</f>
        <v>0</v>
      </c>
      <c r="H569" s="10" t="str">
        <f>_xlfn.XLOOKUP(B569, VENTA_DIARIA!B:B, VENTA_DIARIA!H:H)</f>
        <v>▬ OK</v>
      </c>
      <c r="I569" s="10" t="s">
        <v>154</v>
      </c>
      <c r="J569" s="10">
        <v>4</v>
      </c>
      <c r="K569" s="10">
        <v>3</v>
      </c>
      <c r="L569" s="13">
        <v>1</v>
      </c>
    </row>
    <row r="570" spans="1:12">
      <c r="A570" s="14" t="str">
        <f t="shared" si="8"/>
        <v>VIE</v>
      </c>
      <c r="B570" s="12">
        <v>45877</v>
      </c>
      <c r="C570" s="11">
        <v>0.77833333333333332</v>
      </c>
      <c r="D570" s="10">
        <f>+VLOOKUP(B570,VENTA_DIARIA!B:C,2,FALSE)</f>
        <v>0</v>
      </c>
      <c r="E570" s="10">
        <f>+VLOOKUP(B570,VENTA_DIARIA!B:D,3,FALSE)</f>
        <v>2</v>
      </c>
      <c r="F570" s="13">
        <f>_xlfn.XLOOKUP(B570, VENTA_DIARIA!B:B, VENTA_DIARIA!L:L)+0</f>
        <v>1</v>
      </c>
      <c r="G570" s="10">
        <f>IFERROR(_xlfn.XLOOKUP(B570, VENTA_DIARIA!B:B, VENTA_DIARIA!N:N)+0,0)</f>
        <v>0</v>
      </c>
      <c r="H570" s="10" t="str">
        <f>_xlfn.XLOOKUP(B570, VENTA_DIARIA!B:B, VENTA_DIARIA!H:H)</f>
        <v>▬ OK</v>
      </c>
      <c r="I570" s="10" t="s">
        <v>169</v>
      </c>
      <c r="J570" s="10">
        <v>3</v>
      </c>
      <c r="K570" s="10">
        <v>2</v>
      </c>
      <c r="L570" s="13">
        <v>1</v>
      </c>
    </row>
    <row r="571" spans="1:12">
      <c r="A571" s="14" t="str">
        <f t="shared" si="8"/>
        <v>VIE</v>
      </c>
      <c r="B571" s="12">
        <v>45877</v>
      </c>
      <c r="C571" s="11">
        <v>0.77597222222222217</v>
      </c>
      <c r="D571" s="10">
        <f>+VLOOKUP(B571,VENTA_DIARIA!B:C,2,FALSE)</f>
        <v>0</v>
      </c>
      <c r="E571" s="10">
        <f>+VLOOKUP(B571,VENTA_DIARIA!B:D,3,FALSE)</f>
        <v>2</v>
      </c>
      <c r="F571" s="13">
        <f>_xlfn.XLOOKUP(B571, VENTA_DIARIA!B:B, VENTA_DIARIA!L:L)+0</f>
        <v>1</v>
      </c>
      <c r="G571" s="10">
        <f>IFERROR(_xlfn.XLOOKUP(B571, VENTA_DIARIA!B:B, VENTA_DIARIA!N:N)+0,0)</f>
        <v>0</v>
      </c>
      <c r="H571" s="10" t="str">
        <f>_xlfn.XLOOKUP(B571, VENTA_DIARIA!B:B, VENTA_DIARIA!H:H)</f>
        <v>▬ OK</v>
      </c>
      <c r="I571" s="10" t="s">
        <v>134</v>
      </c>
      <c r="J571" s="10">
        <v>6</v>
      </c>
      <c r="K571" s="10">
        <v>5</v>
      </c>
      <c r="L571" s="13">
        <v>1</v>
      </c>
    </row>
    <row r="572" spans="1:12">
      <c r="A572" s="14" t="str">
        <f t="shared" si="8"/>
        <v>VIE</v>
      </c>
      <c r="B572" s="12">
        <v>45877</v>
      </c>
      <c r="C572" s="11">
        <v>0.77512731481481478</v>
      </c>
      <c r="D572" s="10">
        <f>+VLOOKUP(B572,VENTA_DIARIA!B:C,2,FALSE)</f>
        <v>0</v>
      </c>
      <c r="E572" s="10">
        <f>+VLOOKUP(B572,VENTA_DIARIA!B:D,3,FALSE)</f>
        <v>2</v>
      </c>
      <c r="F572" s="13">
        <f>_xlfn.XLOOKUP(B572, VENTA_DIARIA!B:B, VENTA_DIARIA!L:L)+0</f>
        <v>1</v>
      </c>
      <c r="G572" s="10">
        <f>IFERROR(_xlfn.XLOOKUP(B572, VENTA_DIARIA!B:B, VENTA_DIARIA!N:N)+0,0)</f>
        <v>0</v>
      </c>
      <c r="H572" s="10" t="str">
        <f>_xlfn.XLOOKUP(B572, VENTA_DIARIA!B:B, VENTA_DIARIA!H:H)</f>
        <v>▬ OK</v>
      </c>
      <c r="I572" s="10" t="s">
        <v>100</v>
      </c>
      <c r="J572" s="10">
        <v>2</v>
      </c>
      <c r="K572" s="10">
        <v>1</v>
      </c>
      <c r="L572" s="13">
        <v>1</v>
      </c>
    </row>
    <row r="573" spans="1:12">
      <c r="A573" s="14" t="str">
        <f t="shared" si="8"/>
        <v>VIE</v>
      </c>
      <c r="B573" s="12">
        <v>45877</v>
      </c>
      <c r="C573" s="11">
        <v>0.77400462962962968</v>
      </c>
      <c r="D573" s="10">
        <f>+VLOOKUP(B573,VENTA_DIARIA!B:C,2,FALSE)</f>
        <v>0</v>
      </c>
      <c r="E573" s="10">
        <f>+VLOOKUP(B573,VENTA_DIARIA!B:D,3,FALSE)</f>
        <v>2</v>
      </c>
      <c r="F573" s="13">
        <f>_xlfn.XLOOKUP(B573, VENTA_DIARIA!B:B, VENTA_DIARIA!L:L)+0</f>
        <v>1</v>
      </c>
      <c r="G573" s="10">
        <f>IFERROR(_xlfn.XLOOKUP(B573, VENTA_DIARIA!B:B, VENTA_DIARIA!N:N)+0,0)</f>
        <v>0</v>
      </c>
      <c r="H573" s="10" t="str">
        <f>_xlfn.XLOOKUP(B573, VENTA_DIARIA!B:B, VENTA_DIARIA!H:H)</f>
        <v>▬ OK</v>
      </c>
      <c r="I573" s="10" t="s">
        <v>146</v>
      </c>
      <c r="J573" s="10">
        <v>6</v>
      </c>
      <c r="K573" s="10">
        <v>5</v>
      </c>
      <c r="L573" s="13">
        <v>1</v>
      </c>
    </row>
    <row r="574" spans="1:12">
      <c r="A574" s="14" t="str">
        <f t="shared" si="8"/>
        <v>VIE</v>
      </c>
      <c r="B574" s="12">
        <v>45877</v>
      </c>
      <c r="C574" s="11">
        <v>0.77400462962962968</v>
      </c>
      <c r="D574" s="10">
        <f>+VLOOKUP(B574,VENTA_DIARIA!B:C,2,FALSE)</f>
        <v>0</v>
      </c>
      <c r="E574" s="10">
        <f>+VLOOKUP(B574,VENTA_DIARIA!B:D,3,FALSE)</f>
        <v>2</v>
      </c>
      <c r="F574" s="13">
        <f>_xlfn.XLOOKUP(B574, VENTA_DIARIA!B:B, VENTA_DIARIA!L:L)+0</f>
        <v>1</v>
      </c>
      <c r="G574" s="10">
        <f>IFERROR(_xlfn.XLOOKUP(B574, VENTA_DIARIA!B:B, VENTA_DIARIA!N:N)+0,0)</f>
        <v>0</v>
      </c>
      <c r="H574" s="10" t="str">
        <f>_xlfn.XLOOKUP(B574, VENTA_DIARIA!B:B, VENTA_DIARIA!H:H)</f>
        <v>▬ OK</v>
      </c>
      <c r="I574" s="10" t="s">
        <v>131</v>
      </c>
      <c r="J574" s="10">
        <v>4</v>
      </c>
      <c r="K574" s="10">
        <v>3</v>
      </c>
      <c r="L574" s="13">
        <v>1</v>
      </c>
    </row>
    <row r="575" spans="1:12">
      <c r="A575" s="14" t="str">
        <f t="shared" si="8"/>
        <v>VIE</v>
      </c>
      <c r="B575" s="12">
        <v>45877</v>
      </c>
      <c r="C575" s="11">
        <v>0.77400462962962968</v>
      </c>
      <c r="D575" s="10">
        <f>+VLOOKUP(B575,VENTA_DIARIA!B:C,2,FALSE)</f>
        <v>0</v>
      </c>
      <c r="E575" s="10">
        <f>+VLOOKUP(B575,VENTA_DIARIA!B:D,3,FALSE)</f>
        <v>2</v>
      </c>
      <c r="F575" s="13">
        <f>_xlfn.XLOOKUP(B575, VENTA_DIARIA!B:B, VENTA_DIARIA!L:L)+0</f>
        <v>1</v>
      </c>
      <c r="G575" s="10">
        <f>IFERROR(_xlfn.XLOOKUP(B575, VENTA_DIARIA!B:B, VENTA_DIARIA!N:N)+0,0)</f>
        <v>0</v>
      </c>
      <c r="H575" s="10" t="str">
        <f>_xlfn.XLOOKUP(B575, VENTA_DIARIA!B:B, VENTA_DIARIA!H:H)</f>
        <v>▬ OK</v>
      </c>
      <c r="I575" s="10" t="s">
        <v>85</v>
      </c>
      <c r="J575" s="10">
        <v>9</v>
      </c>
      <c r="K575" s="10">
        <v>8</v>
      </c>
      <c r="L575" s="13">
        <v>1</v>
      </c>
    </row>
    <row r="576" spans="1:12">
      <c r="A576" s="14" t="str">
        <f t="shared" si="8"/>
        <v>VIE</v>
      </c>
      <c r="B576" s="12">
        <v>45877</v>
      </c>
      <c r="C576" s="11">
        <v>0.77400462962962968</v>
      </c>
      <c r="D576" s="10">
        <f>+VLOOKUP(B576,VENTA_DIARIA!B:C,2,FALSE)</f>
        <v>0</v>
      </c>
      <c r="E576" s="10">
        <f>+VLOOKUP(B576,VENTA_DIARIA!B:D,3,FALSE)</f>
        <v>2</v>
      </c>
      <c r="F576" s="13">
        <f>_xlfn.XLOOKUP(B576, VENTA_DIARIA!B:B, VENTA_DIARIA!L:L)+0</f>
        <v>1</v>
      </c>
      <c r="G576" s="10">
        <f>IFERROR(_xlfn.XLOOKUP(B576, VENTA_DIARIA!B:B, VENTA_DIARIA!N:N)+0,0)</f>
        <v>0</v>
      </c>
      <c r="H576" s="10" t="str">
        <f>_xlfn.XLOOKUP(B576, VENTA_DIARIA!B:B, VENTA_DIARIA!H:H)</f>
        <v>▬ OK</v>
      </c>
      <c r="I576" s="10" t="s">
        <v>132</v>
      </c>
      <c r="J576" s="10">
        <v>2</v>
      </c>
      <c r="K576" s="10">
        <v>1</v>
      </c>
      <c r="L576" s="13">
        <v>1</v>
      </c>
    </row>
    <row r="577" spans="1:12">
      <c r="A577" s="14" t="str">
        <f t="shared" si="8"/>
        <v>VIE</v>
      </c>
      <c r="B577" s="12">
        <v>45877</v>
      </c>
      <c r="C577" s="11">
        <v>0.77174768518518522</v>
      </c>
      <c r="D577" s="10">
        <f>+VLOOKUP(B577,VENTA_DIARIA!B:C,2,FALSE)</f>
        <v>0</v>
      </c>
      <c r="E577" s="10">
        <f>+VLOOKUP(B577,VENTA_DIARIA!B:D,3,FALSE)</f>
        <v>2</v>
      </c>
      <c r="F577" s="13">
        <f>_xlfn.XLOOKUP(B577, VENTA_DIARIA!B:B, VENTA_DIARIA!L:L)+0</f>
        <v>1</v>
      </c>
      <c r="G577" s="10">
        <f>IFERROR(_xlfn.XLOOKUP(B577, VENTA_DIARIA!B:B, VENTA_DIARIA!N:N)+0,0)</f>
        <v>0</v>
      </c>
      <c r="H577" s="10" t="str">
        <f>_xlfn.XLOOKUP(B577, VENTA_DIARIA!B:B, VENTA_DIARIA!H:H)</f>
        <v>▬ OK</v>
      </c>
      <c r="I577" s="10" t="s">
        <v>134</v>
      </c>
      <c r="J577" s="10">
        <v>7</v>
      </c>
      <c r="K577" s="10">
        <v>6</v>
      </c>
      <c r="L577" s="13">
        <v>1</v>
      </c>
    </row>
    <row r="578" spans="1:12">
      <c r="A578" s="14" t="str">
        <f t="shared" ref="A578:A641" si="9">+UPPER(TEXT(B578,"DDD"))</f>
        <v>VIE</v>
      </c>
      <c r="B578" s="12">
        <v>45877</v>
      </c>
      <c r="C578" s="11">
        <v>0.77174768518518522</v>
      </c>
      <c r="D578" s="10">
        <f>+VLOOKUP(B578,VENTA_DIARIA!B:C,2,FALSE)</f>
        <v>0</v>
      </c>
      <c r="E578" s="10">
        <f>+VLOOKUP(B578,VENTA_DIARIA!B:D,3,FALSE)</f>
        <v>2</v>
      </c>
      <c r="F578" s="13">
        <f>_xlfn.XLOOKUP(B578, VENTA_DIARIA!B:B, VENTA_DIARIA!L:L)+0</f>
        <v>1</v>
      </c>
      <c r="G578" s="10">
        <f>IFERROR(_xlfn.XLOOKUP(B578, VENTA_DIARIA!B:B, VENTA_DIARIA!N:N)+0,0)</f>
        <v>0</v>
      </c>
      <c r="H578" s="10" t="str">
        <f>_xlfn.XLOOKUP(B578, VENTA_DIARIA!B:B, VENTA_DIARIA!H:H)</f>
        <v>▬ OK</v>
      </c>
      <c r="I578" s="10" t="s">
        <v>111</v>
      </c>
      <c r="J578" s="10">
        <v>1</v>
      </c>
      <c r="K578" s="10">
        <v>0</v>
      </c>
      <c r="L578" s="13">
        <v>1</v>
      </c>
    </row>
    <row r="579" spans="1:12">
      <c r="A579" s="14" t="str">
        <f t="shared" si="9"/>
        <v>VIE</v>
      </c>
      <c r="B579" s="12">
        <v>45877</v>
      </c>
      <c r="C579" s="11">
        <v>0.7713888888888889</v>
      </c>
      <c r="D579" s="10">
        <f>+VLOOKUP(B579,VENTA_DIARIA!B:C,2,FALSE)</f>
        <v>0</v>
      </c>
      <c r="E579" s="10">
        <f>+VLOOKUP(B579,VENTA_DIARIA!B:D,3,FALSE)</f>
        <v>2</v>
      </c>
      <c r="F579" s="13">
        <f>_xlfn.XLOOKUP(B579, VENTA_DIARIA!B:B, VENTA_DIARIA!L:L)+0</f>
        <v>1</v>
      </c>
      <c r="G579" s="10">
        <f>IFERROR(_xlfn.XLOOKUP(B579, VENTA_DIARIA!B:B, VENTA_DIARIA!N:N)+0,0)</f>
        <v>0</v>
      </c>
      <c r="H579" s="10" t="str">
        <f>_xlfn.XLOOKUP(B579, VENTA_DIARIA!B:B, VENTA_DIARIA!H:H)</f>
        <v>▬ OK</v>
      </c>
      <c r="I579" s="10" t="s">
        <v>111</v>
      </c>
      <c r="J579" s="10">
        <v>2</v>
      </c>
      <c r="K579" s="10">
        <v>1</v>
      </c>
      <c r="L579" s="13">
        <v>1</v>
      </c>
    </row>
    <row r="580" spans="1:12">
      <c r="A580" s="14" t="str">
        <f t="shared" si="9"/>
        <v>VIE</v>
      </c>
      <c r="B580" s="12">
        <v>45877</v>
      </c>
      <c r="C580" s="11">
        <v>0.76954861111111106</v>
      </c>
      <c r="D580" s="10">
        <f>+VLOOKUP(B580,VENTA_DIARIA!B:C,2,FALSE)</f>
        <v>0</v>
      </c>
      <c r="E580" s="10">
        <f>+VLOOKUP(B580,VENTA_DIARIA!B:D,3,FALSE)</f>
        <v>2</v>
      </c>
      <c r="F580" s="13">
        <f>_xlfn.XLOOKUP(B580, VENTA_DIARIA!B:B, VENTA_DIARIA!L:L)+0</f>
        <v>1</v>
      </c>
      <c r="G580" s="10">
        <f>IFERROR(_xlfn.XLOOKUP(B580, VENTA_DIARIA!B:B, VENTA_DIARIA!N:N)+0,0)</f>
        <v>0</v>
      </c>
      <c r="H580" s="10" t="str">
        <f>_xlfn.XLOOKUP(B580, VENTA_DIARIA!B:B, VENTA_DIARIA!H:H)</f>
        <v>▬ OK</v>
      </c>
      <c r="I580" s="10" t="s">
        <v>118</v>
      </c>
      <c r="J580" s="10">
        <v>1</v>
      </c>
      <c r="K580" s="10">
        <v>0</v>
      </c>
      <c r="L580" s="13">
        <v>1</v>
      </c>
    </row>
    <row r="581" spans="1:12">
      <c r="A581" s="14" t="str">
        <f t="shared" si="9"/>
        <v>VIE</v>
      </c>
      <c r="B581" s="12">
        <v>45877</v>
      </c>
      <c r="C581" s="11">
        <v>0.76605324074074077</v>
      </c>
      <c r="D581" s="10">
        <f>+VLOOKUP(B581,VENTA_DIARIA!B:C,2,FALSE)</f>
        <v>0</v>
      </c>
      <c r="E581" s="10">
        <f>+VLOOKUP(B581,VENTA_DIARIA!B:D,3,FALSE)</f>
        <v>2</v>
      </c>
      <c r="F581" s="13">
        <f>_xlfn.XLOOKUP(B581, VENTA_DIARIA!B:B, VENTA_DIARIA!L:L)+0</f>
        <v>1</v>
      </c>
      <c r="G581" s="10">
        <f>IFERROR(_xlfn.XLOOKUP(B581, VENTA_DIARIA!B:B, VENTA_DIARIA!N:N)+0,0)</f>
        <v>0</v>
      </c>
      <c r="H581" s="10" t="str">
        <f>_xlfn.XLOOKUP(B581, VENTA_DIARIA!B:B, VENTA_DIARIA!H:H)</f>
        <v>▬ OK</v>
      </c>
      <c r="I581" s="10" t="s">
        <v>145</v>
      </c>
      <c r="J581" s="10">
        <v>3</v>
      </c>
      <c r="K581" s="10">
        <v>2</v>
      </c>
      <c r="L581" s="13">
        <v>1</v>
      </c>
    </row>
    <row r="582" spans="1:12">
      <c r="A582" s="14" t="str">
        <f t="shared" si="9"/>
        <v>VIE</v>
      </c>
      <c r="B582" s="12">
        <v>45877</v>
      </c>
      <c r="C582" s="11">
        <v>0.76605324074074077</v>
      </c>
      <c r="D582" s="10">
        <f>+VLOOKUP(B582,VENTA_DIARIA!B:C,2,FALSE)</f>
        <v>0</v>
      </c>
      <c r="E582" s="10">
        <f>+VLOOKUP(B582,VENTA_DIARIA!B:D,3,FALSE)</f>
        <v>2</v>
      </c>
      <c r="F582" s="13">
        <f>_xlfn.XLOOKUP(B582, VENTA_DIARIA!B:B, VENTA_DIARIA!L:L)+0</f>
        <v>1</v>
      </c>
      <c r="G582" s="10">
        <f>IFERROR(_xlfn.XLOOKUP(B582, VENTA_DIARIA!B:B, VENTA_DIARIA!N:N)+0,0)</f>
        <v>0</v>
      </c>
      <c r="H582" s="10" t="str">
        <f>_xlfn.XLOOKUP(B582, VENTA_DIARIA!B:B, VENTA_DIARIA!H:H)</f>
        <v>▬ OK</v>
      </c>
      <c r="I582" s="10" t="s">
        <v>132</v>
      </c>
      <c r="J582" s="10">
        <v>3</v>
      </c>
      <c r="K582" s="10">
        <v>2</v>
      </c>
      <c r="L582" s="13">
        <v>1</v>
      </c>
    </row>
    <row r="583" spans="1:12">
      <c r="A583" s="14" t="str">
        <f t="shared" si="9"/>
        <v>VIE</v>
      </c>
      <c r="B583" s="12">
        <v>45877</v>
      </c>
      <c r="C583" s="11">
        <v>0.76605324074074077</v>
      </c>
      <c r="D583" s="10">
        <f>+VLOOKUP(B583,VENTA_DIARIA!B:C,2,FALSE)</f>
        <v>0</v>
      </c>
      <c r="E583" s="10">
        <f>+VLOOKUP(B583,VENTA_DIARIA!B:D,3,FALSE)</f>
        <v>2</v>
      </c>
      <c r="F583" s="13">
        <f>_xlfn.XLOOKUP(B583, VENTA_DIARIA!B:B, VENTA_DIARIA!L:L)+0</f>
        <v>1</v>
      </c>
      <c r="G583" s="10">
        <f>IFERROR(_xlfn.XLOOKUP(B583, VENTA_DIARIA!B:B, VENTA_DIARIA!N:N)+0,0)</f>
        <v>0</v>
      </c>
      <c r="H583" s="10" t="str">
        <f>_xlfn.XLOOKUP(B583, VENTA_DIARIA!B:B, VENTA_DIARIA!H:H)</f>
        <v>▬ OK</v>
      </c>
      <c r="I583" s="10" t="s">
        <v>142</v>
      </c>
      <c r="J583" s="10">
        <v>32</v>
      </c>
      <c r="K583" s="10">
        <v>31</v>
      </c>
      <c r="L583" s="13">
        <v>1</v>
      </c>
    </row>
    <row r="584" spans="1:12">
      <c r="A584" s="14" t="str">
        <f t="shared" si="9"/>
        <v>VIE</v>
      </c>
      <c r="B584" s="12">
        <v>45877</v>
      </c>
      <c r="C584" s="11">
        <v>0.76184027777777774</v>
      </c>
      <c r="D584" s="10">
        <f>+VLOOKUP(B584,VENTA_DIARIA!B:C,2,FALSE)</f>
        <v>0</v>
      </c>
      <c r="E584" s="10">
        <f>+VLOOKUP(B584,VENTA_DIARIA!B:D,3,FALSE)</f>
        <v>2</v>
      </c>
      <c r="F584" s="13">
        <f>_xlfn.XLOOKUP(B584, VENTA_DIARIA!B:B, VENTA_DIARIA!L:L)+0</f>
        <v>1</v>
      </c>
      <c r="G584" s="10">
        <f>IFERROR(_xlfn.XLOOKUP(B584, VENTA_DIARIA!B:B, VENTA_DIARIA!N:N)+0,0)</f>
        <v>0</v>
      </c>
      <c r="H584" s="10" t="str">
        <f>_xlfn.XLOOKUP(B584, VENTA_DIARIA!B:B, VENTA_DIARIA!H:H)</f>
        <v>▬ OK</v>
      </c>
      <c r="I584" s="10" t="s">
        <v>134</v>
      </c>
      <c r="J584" s="10">
        <v>11</v>
      </c>
      <c r="K584" s="10">
        <v>7</v>
      </c>
      <c r="L584" s="13">
        <v>4</v>
      </c>
    </row>
    <row r="585" spans="1:12">
      <c r="A585" s="14" t="str">
        <f t="shared" si="9"/>
        <v>VIE</v>
      </c>
      <c r="B585" s="12">
        <v>45877</v>
      </c>
      <c r="C585" s="11">
        <v>0.75859953703703709</v>
      </c>
      <c r="D585" s="10">
        <f>+VLOOKUP(B585,VENTA_DIARIA!B:C,2,FALSE)</f>
        <v>0</v>
      </c>
      <c r="E585" s="10">
        <f>+VLOOKUP(B585,VENTA_DIARIA!B:D,3,FALSE)</f>
        <v>2</v>
      </c>
      <c r="F585" s="13">
        <f>_xlfn.XLOOKUP(B585, VENTA_DIARIA!B:B, VENTA_DIARIA!L:L)+0</f>
        <v>1</v>
      </c>
      <c r="G585" s="10">
        <f>IFERROR(_xlfn.XLOOKUP(B585, VENTA_DIARIA!B:B, VENTA_DIARIA!N:N)+0,0)</f>
        <v>0</v>
      </c>
      <c r="H585" s="10" t="str">
        <f>_xlfn.XLOOKUP(B585, VENTA_DIARIA!B:B, VENTA_DIARIA!H:H)</f>
        <v>▬ OK</v>
      </c>
      <c r="I585" s="10" t="s">
        <v>134</v>
      </c>
      <c r="J585" s="10">
        <v>16</v>
      </c>
      <c r="K585" s="10">
        <v>11</v>
      </c>
      <c r="L585" s="13">
        <v>5</v>
      </c>
    </row>
    <row r="586" spans="1:12">
      <c r="A586" s="14" t="str">
        <f t="shared" si="9"/>
        <v>VIE</v>
      </c>
      <c r="B586" s="12">
        <v>45877</v>
      </c>
      <c r="C586" s="11">
        <v>0.75753472222222218</v>
      </c>
      <c r="D586" s="10">
        <f>+VLOOKUP(B586,VENTA_DIARIA!B:C,2,FALSE)</f>
        <v>0</v>
      </c>
      <c r="E586" s="10">
        <f>+VLOOKUP(B586,VENTA_DIARIA!B:D,3,FALSE)</f>
        <v>2</v>
      </c>
      <c r="F586" s="13">
        <f>_xlfn.XLOOKUP(B586, VENTA_DIARIA!B:B, VENTA_DIARIA!L:L)+0</f>
        <v>1</v>
      </c>
      <c r="G586" s="10">
        <f>IFERROR(_xlfn.XLOOKUP(B586, VENTA_DIARIA!B:B, VENTA_DIARIA!N:N)+0,0)</f>
        <v>0</v>
      </c>
      <c r="H586" s="10" t="str">
        <f>_xlfn.XLOOKUP(B586, VENTA_DIARIA!B:B, VENTA_DIARIA!H:H)</f>
        <v>▬ OK</v>
      </c>
      <c r="I586" s="10" t="s">
        <v>132</v>
      </c>
      <c r="J586" s="10">
        <v>4</v>
      </c>
      <c r="K586" s="10">
        <v>3</v>
      </c>
      <c r="L586" s="13">
        <v>1</v>
      </c>
    </row>
    <row r="587" spans="1:12">
      <c r="A587" s="14" t="str">
        <f t="shared" si="9"/>
        <v>VIE</v>
      </c>
      <c r="B587" s="12">
        <v>45877</v>
      </c>
      <c r="C587" s="11">
        <v>0.75753472222222218</v>
      </c>
      <c r="D587" s="10">
        <f>+VLOOKUP(B587,VENTA_DIARIA!B:C,2,FALSE)</f>
        <v>0</v>
      </c>
      <c r="E587" s="10">
        <f>+VLOOKUP(B587,VENTA_DIARIA!B:D,3,FALSE)</f>
        <v>2</v>
      </c>
      <c r="F587" s="13">
        <f>_xlfn.XLOOKUP(B587, VENTA_DIARIA!B:B, VENTA_DIARIA!L:L)+0</f>
        <v>1</v>
      </c>
      <c r="G587" s="10">
        <f>IFERROR(_xlfn.XLOOKUP(B587, VENTA_DIARIA!B:B, VENTA_DIARIA!N:N)+0,0)</f>
        <v>0</v>
      </c>
      <c r="H587" s="10" t="str">
        <f>_xlfn.XLOOKUP(B587, VENTA_DIARIA!B:B, VENTA_DIARIA!H:H)</f>
        <v>▬ OK</v>
      </c>
      <c r="I587" s="10" t="s">
        <v>166</v>
      </c>
      <c r="J587" s="10">
        <v>4</v>
      </c>
      <c r="K587" s="10">
        <v>3</v>
      </c>
      <c r="L587" s="13">
        <v>1</v>
      </c>
    </row>
    <row r="588" spans="1:12">
      <c r="A588" s="14" t="str">
        <f t="shared" si="9"/>
        <v>VIE</v>
      </c>
      <c r="B588" s="12">
        <v>45877</v>
      </c>
      <c r="C588" s="11">
        <v>0.74881944444444448</v>
      </c>
      <c r="D588" s="10">
        <f>+VLOOKUP(B588,VENTA_DIARIA!B:C,2,FALSE)</f>
        <v>0</v>
      </c>
      <c r="E588" s="10">
        <f>+VLOOKUP(B588,VENTA_DIARIA!B:D,3,FALSE)</f>
        <v>2</v>
      </c>
      <c r="F588" s="13">
        <f>_xlfn.XLOOKUP(B588, VENTA_DIARIA!B:B, VENTA_DIARIA!L:L)+0</f>
        <v>1</v>
      </c>
      <c r="G588" s="10">
        <f>IFERROR(_xlfn.XLOOKUP(B588, VENTA_DIARIA!B:B, VENTA_DIARIA!N:N)+0,0)</f>
        <v>0</v>
      </c>
      <c r="H588" s="10" t="str">
        <f>_xlfn.XLOOKUP(B588, VENTA_DIARIA!B:B, VENTA_DIARIA!H:H)</f>
        <v>▬ OK</v>
      </c>
      <c r="I588" s="10" t="s">
        <v>153</v>
      </c>
      <c r="J588" s="10">
        <v>9</v>
      </c>
      <c r="K588" s="10">
        <v>8</v>
      </c>
      <c r="L588" s="13">
        <v>1</v>
      </c>
    </row>
    <row r="589" spans="1:12">
      <c r="A589" s="14" t="str">
        <f t="shared" si="9"/>
        <v>VIE</v>
      </c>
      <c r="B589" s="12">
        <v>45877</v>
      </c>
      <c r="C589" s="11">
        <v>0.74518518518518517</v>
      </c>
      <c r="D589" s="10">
        <f>+VLOOKUP(B589,VENTA_DIARIA!B:C,2,FALSE)</f>
        <v>0</v>
      </c>
      <c r="E589" s="10">
        <f>+VLOOKUP(B589,VENTA_DIARIA!B:D,3,FALSE)</f>
        <v>2</v>
      </c>
      <c r="F589" s="13">
        <f>_xlfn.XLOOKUP(B589, VENTA_DIARIA!B:B, VENTA_DIARIA!L:L)+0</f>
        <v>1</v>
      </c>
      <c r="G589" s="10">
        <f>IFERROR(_xlfn.XLOOKUP(B589, VENTA_DIARIA!B:B, VENTA_DIARIA!N:N)+0,0)</f>
        <v>0</v>
      </c>
      <c r="H589" s="10" t="str">
        <f>_xlfn.XLOOKUP(B589, VENTA_DIARIA!B:B, VENTA_DIARIA!H:H)</f>
        <v>▬ OK</v>
      </c>
      <c r="I589" s="10" t="s">
        <v>134</v>
      </c>
      <c r="J589" s="10">
        <v>20</v>
      </c>
      <c r="K589" s="10">
        <v>16</v>
      </c>
      <c r="L589" s="13">
        <v>4</v>
      </c>
    </row>
    <row r="590" spans="1:12">
      <c r="A590" s="14" t="str">
        <f t="shared" si="9"/>
        <v>VIE</v>
      </c>
      <c r="B590" s="12">
        <v>45877</v>
      </c>
      <c r="C590" s="11">
        <v>0.74068287037037039</v>
      </c>
      <c r="D590" s="10">
        <f>+VLOOKUP(B590,VENTA_DIARIA!B:C,2,FALSE)</f>
        <v>0</v>
      </c>
      <c r="E590" s="10">
        <f>+VLOOKUP(B590,VENTA_DIARIA!B:D,3,FALSE)</f>
        <v>2</v>
      </c>
      <c r="F590" s="13">
        <f>_xlfn.XLOOKUP(B590, VENTA_DIARIA!B:B, VENTA_DIARIA!L:L)+0</f>
        <v>1</v>
      </c>
      <c r="G590" s="10">
        <f>IFERROR(_xlfn.XLOOKUP(B590, VENTA_DIARIA!B:B, VENTA_DIARIA!N:N)+0,0)</f>
        <v>0</v>
      </c>
      <c r="H590" s="10" t="str">
        <f>_xlfn.XLOOKUP(B590, VENTA_DIARIA!B:B, VENTA_DIARIA!H:H)</f>
        <v>▬ OK</v>
      </c>
      <c r="I590" s="10" t="s">
        <v>134</v>
      </c>
      <c r="J590" s="10">
        <v>22</v>
      </c>
      <c r="K590" s="10">
        <v>20</v>
      </c>
      <c r="L590" s="13">
        <v>2</v>
      </c>
    </row>
    <row r="591" spans="1:12">
      <c r="A591" s="14" t="str">
        <f t="shared" si="9"/>
        <v>VIE</v>
      </c>
      <c r="B591" s="12">
        <v>45877</v>
      </c>
      <c r="C591" s="11">
        <v>0.73960648148148145</v>
      </c>
      <c r="D591" s="10">
        <f>+VLOOKUP(B591,VENTA_DIARIA!B:C,2,FALSE)</f>
        <v>0</v>
      </c>
      <c r="E591" s="10">
        <f>+VLOOKUP(B591,VENTA_DIARIA!B:D,3,FALSE)</f>
        <v>2</v>
      </c>
      <c r="F591" s="13">
        <f>_xlfn.XLOOKUP(B591, VENTA_DIARIA!B:B, VENTA_DIARIA!L:L)+0</f>
        <v>1</v>
      </c>
      <c r="G591" s="10">
        <f>IFERROR(_xlfn.XLOOKUP(B591, VENTA_DIARIA!B:B, VENTA_DIARIA!N:N)+0,0)</f>
        <v>0</v>
      </c>
      <c r="H591" s="10" t="str">
        <f>_xlfn.XLOOKUP(B591, VENTA_DIARIA!B:B, VENTA_DIARIA!H:H)</f>
        <v>▬ OK</v>
      </c>
      <c r="I591" s="10" t="s">
        <v>169</v>
      </c>
      <c r="J591" s="10">
        <v>4</v>
      </c>
      <c r="K591" s="10">
        <v>3</v>
      </c>
      <c r="L591" s="13">
        <v>1</v>
      </c>
    </row>
    <row r="592" spans="1:12">
      <c r="A592" s="14" t="str">
        <f t="shared" si="9"/>
        <v>VIE</v>
      </c>
      <c r="B592" s="12">
        <v>45877</v>
      </c>
      <c r="C592" s="11">
        <v>0.73960648148148145</v>
      </c>
      <c r="D592" s="10">
        <f>+VLOOKUP(B592,VENTA_DIARIA!B:C,2,FALSE)</f>
        <v>0</v>
      </c>
      <c r="E592" s="10">
        <f>+VLOOKUP(B592,VENTA_DIARIA!B:D,3,FALSE)</f>
        <v>2</v>
      </c>
      <c r="F592" s="13">
        <f>_xlfn.XLOOKUP(B592, VENTA_DIARIA!B:B, VENTA_DIARIA!L:L)+0</f>
        <v>1</v>
      </c>
      <c r="G592" s="10">
        <f>IFERROR(_xlfn.XLOOKUP(B592, VENTA_DIARIA!B:B, VENTA_DIARIA!N:N)+0,0)</f>
        <v>0</v>
      </c>
      <c r="H592" s="10" t="str">
        <f>_xlfn.XLOOKUP(B592, VENTA_DIARIA!B:B, VENTA_DIARIA!H:H)</f>
        <v>▬ OK</v>
      </c>
      <c r="I592" s="10" t="s">
        <v>164</v>
      </c>
      <c r="J592" s="10">
        <v>5</v>
      </c>
      <c r="K592" s="10">
        <v>3</v>
      </c>
      <c r="L592" s="13">
        <v>2</v>
      </c>
    </row>
    <row r="593" spans="1:12">
      <c r="A593" s="14" t="str">
        <f t="shared" si="9"/>
        <v>VIE</v>
      </c>
      <c r="B593" s="12">
        <v>45877</v>
      </c>
      <c r="C593" s="11">
        <v>0.73594907407407406</v>
      </c>
      <c r="D593" s="10">
        <f>+VLOOKUP(B593,VENTA_DIARIA!B:C,2,FALSE)</f>
        <v>0</v>
      </c>
      <c r="E593" s="10">
        <f>+VLOOKUP(B593,VENTA_DIARIA!B:D,3,FALSE)</f>
        <v>2</v>
      </c>
      <c r="F593" s="13">
        <f>_xlfn.XLOOKUP(B593, VENTA_DIARIA!B:B, VENTA_DIARIA!L:L)+0</f>
        <v>1</v>
      </c>
      <c r="G593" s="10">
        <f>IFERROR(_xlfn.XLOOKUP(B593, VENTA_DIARIA!B:B, VENTA_DIARIA!N:N)+0,0)</f>
        <v>0</v>
      </c>
      <c r="H593" s="10" t="str">
        <f>_xlfn.XLOOKUP(B593, VENTA_DIARIA!B:B, VENTA_DIARIA!H:H)</f>
        <v>▬ OK</v>
      </c>
      <c r="I593" s="10" t="s">
        <v>142</v>
      </c>
      <c r="J593" s="10">
        <v>34</v>
      </c>
      <c r="K593" s="10">
        <v>32</v>
      </c>
      <c r="L593" s="13">
        <v>2</v>
      </c>
    </row>
    <row r="594" spans="1:12">
      <c r="A594" s="14" t="str">
        <f t="shared" si="9"/>
        <v>VIE</v>
      </c>
      <c r="B594" s="12">
        <v>45877</v>
      </c>
      <c r="C594" s="11">
        <v>0.73423611111111109</v>
      </c>
      <c r="D594" s="10">
        <f>+VLOOKUP(B594,VENTA_DIARIA!B:C,2,FALSE)</f>
        <v>0</v>
      </c>
      <c r="E594" s="10">
        <f>+VLOOKUP(B594,VENTA_DIARIA!B:D,3,FALSE)</f>
        <v>2</v>
      </c>
      <c r="F594" s="13">
        <f>_xlfn.XLOOKUP(B594, VENTA_DIARIA!B:B, VENTA_DIARIA!L:L)+0</f>
        <v>1</v>
      </c>
      <c r="G594" s="10">
        <f>IFERROR(_xlfn.XLOOKUP(B594, VENTA_DIARIA!B:B, VENTA_DIARIA!N:N)+0,0)</f>
        <v>0</v>
      </c>
      <c r="H594" s="10" t="str">
        <f>_xlfn.XLOOKUP(B594, VENTA_DIARIA!B:B, VENTA_DIARIA!H:H)</f>
        <v>▬ OK</v>
      </c>
      <c r="I594" s="10" t="s">
        <v>134</v>
      </c>
      <c r="J594" s="10">
        <v>23</v>
      </c>
      <c r="K594" s="10">
        <v>22</v>
      </c>
      <c r="L594" s="13">
        <v>1</v>
      </c>
    </row>
    <row r="595" spans="1:12">
      <c r="A595" s="14" t="str">
        <f t="shared" si="9"/>
        <v>VIE</v>
      </c>
      <c r="B595" s="12">
        <v>45877</v>
      </c>
      <c r="C595" s="11">
        <v>0.72747685185185185</v>
      </c>
      <c r="D595" s="10">
        <f>+VLOOKUP(B595,VENTA_DIARIA!B:C,2,FALSE)</f>
        <v>0</v>
      </c>
      <c r="E595" s="10">
        <f>+VLOOKUP(B595,VENTA_DIARIA!B:D,3,FALSE)</f>
        <v>2</v>
      </c>
      <c r="F595" s="13">
        <f>_xlfn.XLOOKUP(B595, VENTA_DIARIA!B:B, VENTA_DIARIA!L:L)+0</f>
        <v>1</v>
      </c>
      <c r="G595" s="10">
        <f>IFERROR(_xlfn.XLOOKUP(B595, VENTA_DIARIA!B:B, VENTA_DIARIA!N:N)+0,0)</f>
        <v>0</v>
      </c>
      <c r="H595" s="10" t="str">
        <f>_xlfn.XLOOKUP(B595, VENTA_DIARIA!B:B, VENTA_DIARIA!H:H)</f>
        <v>▬ OK</v>
      </c>
      <c r="I595" s="10" t="s">
        <v>118</v>
      </c>
      <c r="J595" s="10">
        <v>2</v>
      </c>
      <c r="K595" s="10">
        <v>1</v>
      </c>
      <c r="L595" s="13">
        <v>1</v>
      </c>
    </row>
    <row r="596" spans="1:12">
      <c r="A596" s="14" t="str">
        <f t="shared" si="9"/>
        <v>VIE</v>
      </c>
      <c r="B596" s="12">
        <v>45877</v>
      </c>
      <c r="C596" s="11">
        <v>0.72747685185185185</v>
      </c>
      <c r="D596" s="10">
        <f>+VLOOKUP(B596,VENTA_DIARIA!B:C,2,FALSE)</f>
        <v>0</v>
      </c>
      <c r="E596" s="10">
        <f>+VLOOKUP(B596,VENTA_DIARIA!B:D,3,FALSE)</f>
        <v>2</v>
      </c>
      <c r="F596" s="13">
        <f>_xlfn.XLOOKUP(B596, VENTA_DIARIA!B:B, VENTA_DIARIA!L:L)+0</f>
        <v>1</v>
      </c>
      <c r="G596" s="10">
        <f>IFERROR(_xlfn.XLOOKUP(B596, VENTA_DIARIA!B:B, VENTA_DIARIA!N:N)+0,0)</f>
        <v>0</v>
      </c>
      <c r="H596" s="10" t="str">
        <f>_xlfn.XLOOKUP(B596, VENTA_DIARIA!B:B, VENTA_DIARIA!H:H)</f>
        <v>▬ OK</v>
      </c>
      <c r="I596" s="10" t="s">
        <v>136</v>
      </c>
      <c r="J596" s="10">
        <v>13</v>
      </c>
      <c r="K596" s="10">
        <v>10</v>
      </c>
      <c r="L596" s="13">
        <v>3</v>
      </c>
    </row>
    <row r="597" spans="1:12">
      <c r="A597" s="14" t="str">
        <f t="shared" si="9"/>
        <v>VIE</v>
      </c>
      <c r="B597" s="12">
        <v>45877</v>
      </c>
      <c r="C597" s="11">
        <v>0.71228009259259262</v>
      </c>
      <c r="D597" s="10">
        <f>+VLOOKUP(B597,VENTA_DIARIA!B:C,2,FALSE)</f>
        <v>0</v>
      </c>
      <c r="E597" s="10">
        <f>+VLOOKUP(B597,VENTA_DIARIA!B:D,3,FALSE)</f>
        <v>2</v>
      </c>
      <c r="F597" s="13">
        <f>_xlfn.XLOOKUP(B597, VENTA_DIARIA!B:B, VENTA_DIARIA!L:L)+0</f>
        <v>1</v>
      </c>
      <c r="G597" s="10">
        <f>IFERROR(_xlfn.XLOOKUP(B597, VENTA_DIARIA!B:B, VENTA_DIARIA!N:N)+0,0)</f>
        <v>0</v>
      </c>
      <c r="H597" s="10" t="str">
        <f>_xlfn.XLOOKUP(B597, VENTA_DIARIA!B:B, VENTA_DIARIA!H:H)</f>
        <v>▬ OK</v>
      </c>
      <c r="I597" s="10" t="s">
        <v>100</v>
      </c>
      <c r="J597" s="10">
        <v>3</v>
      </c>
      <c r="K597" s="10">
        <v>2</v>
      </c>
      <c r="L597" s="13">
        <v>1</v>
      </c>
    </row>
    <row r="598" spans="1:12">
      <c r="A598" s="14" t="str">
        <f t="shared" si="9"/>
        <v>VIE</v>
      </c>
      <c r="B598" s="12">
        <v>45877</v>
      </c>
      <c r="C598" s="11">
        <v>0.70905092592592589</v>
      </c>
      <c r="D598" s="10">
        <f>+VLOOKUP(B598,VENTA_DIARIA!B:C,2,FALSE)</f>
        <v>0</v>
      </c>
      <c r="E598" s="10">
        <f>+VLOOKUP(B598,VENTA_DIARIA!B:D,3,FALSE)</f>
        <v>2</v>
      </c>
      <c r="F598" s="13">
        <f>_xlfn.XLOOKUP(B598, VENTA_DIARIA!B:B, VENTA_DIARIA!L:L)+0</f>
        <v>1</v>
      </c>
      <c r="G598" s="10">
        <f>IFERROR(_xlfn.XLOOKUP(B598, VENTA_DIARIA!B:B, VENTA_DIARIA!N:N)+0,0)</f>
        <v>0</v>
      </c>
      <c r="H598" s="10" t="str">
        <f>_xlfn.XLOOKUP(B598, VENTA_DIARIA!B:B, VENTA_DIARIA!H:H)</f>
        <v>▬ OK</v>
      </c>
      <c r="I598" s="10" t="s">
        <v>170</v>
      </c>
      <c r="J598" s="10">
        <v>6</v>
      </c>
      <c r="K598" s="10">
        <v>5</v>
      </c>
      <c r="L598" s="13">
        <v>1</v>
      </c>
    </row>
    <row r="599" spans="1:12">
      <c r="A599" s="14" t="str">
        <f t="shared" si="9"/>
        <v>VIE</v>
      </c>
      <c r="B599" s="12">
        <v>45877</v>
      </c>
      <c r="C599" s="11">
        <v>0.70905092592592589</v>
      </c>
      <c r="D599" s="10">
        <f>+VLOOKUP(B599,VENTA_DIARIA!B:C,2,FALSE)</f>
        <v>0</v>
      </c>
      <c r="E599" s="10">
        <f>+VLOOKUP(B599,VENTA_DIARIA!B:D,3,FALSE)</f>
        <v>2</v>
      </c>
      <c r="F599" s="13">
        <f>_xlfn.XLOOKUP(B599, VENTA_DIARIA!B:B, VENTA_DIARIA!L:L)+0</f>
        <v>1</v>
      </c>
      <c r="G599" s="10">
        <f>IFERROR(_xlfn.XLOOKUP(B599, VENTA_DIARIA!B:B, VENTA_DIARIA!N:N)+0,0)</f>
        <v>0</v>
      </c>
      <c r="H599" s="10" t="str">
        <f>_xlfn.XLOOKUP(B599, VENTA_DIARIA!B:B, VENTA_DIARIA!H:H)</f>
        <v>▬ OK</v>
      </c>
      <c r="I599" s="10" t="s">
        <v>168</v>
      </c>
      <c r="J599" s="10">
        <v>4</v>
      </c>
      <c r="K599" s="10">
        <v>3</v>
      </c>
      <c r="L599" s="13">
        <v>1</v>
      </c>
    </row>
    <row r="600" spans="1:12">
      <c r="A600" s="14" t="str">
        <f t="shared" si="9"/>
        <v>VIE</v>
      </c>
      <c r="B600" s="12">
        <v>45877</v>
      </c>
      <c r="C600" s="11">
        <v>0.70905092592592589</v>
      </c>
      <c r="D600" s="10">
        <f>+VLOOKUP(B600,VENTA_DIARIA!B:C,2,FALSE)</f>
        <v>0</v>
      </c>
      <c r="E600" s="10">
        <f>+VLOOKUP(B600,VENTA_DIARIA!B:D,3,FALSE)</f>
        <v>2</v>
      </c>
      <c r="F600" s="13">
        <f>_xlfn.XLOOKUP(B600, VENTA_DIARIA!B:B, VENTA_DIARIA!L:L)+0</f>
        <v>1</v>
      </c>
      <c r="G600" s="10">
        <f>IFERROR(_xlfn.XLOOKUP(B600, VENTA_DIARIA!B:B, VENTA_DIARIA!N:N)+0,0)</f>
        <v>0</v>
      </c>
      <c r="H600" s="10" t="str">
        <f>_xlfn.XLOOKUP(B600, VENTA_DIARIA!B:B, VENTA_DIARIA!H:H)</f>
        <v>▬ OK</v>
      </c>
      <c r="I600" s="10" t="s">
        <v>98</v>
      </c>
      <c r="J600" s="10">
        <v>7</v>
      </c>
      <c r="K600" s="10">
        <v>6</v>
      </c>
      <c r="L600" s="13">
        <v>1</v>
      </c>
    </row>
    <row r="601" spans="1:12">
      <c r="A601" s="14" t="str">
        <f t="shared" si="9"/>
        <v>VIE</v>
      </c>
      <c r="B601" s="12">
        <v>45877</v>
      </c>
      <c r="C601" s="11">
        <v>0.70905092592592589</v>
      </c>
      <c r="D601" s="10">
        <f>+VLOOKUP(B601,VENTA_DIARIA!B:C,2,FALSE)</f>
        <v>0</v>
      </c>
      <c r="E601" s="10">
        <f>+VLOOKUP(B601,VENTA_DIARIA!B:D,3,FALSE)</f>
        <v>2</v>
      </c>
      <c r="F601" s="13">
        <f>_xlfn.XLOOKUP(B601, VENTA_DIARIA!B:B, VENTA_DIARIA!L:L)+0</f>
        <v>1</v>
      </c>
      <c r="G601" s="10">
        <f>IFERROR(_xlfn.XLOOKUP(B601, VENTA_DIARIA!B:B, VENTA_DIARIA!N:N)+0,0)</f>
        <v>0</v>
      </c>
      <c r="H601" s="10" t="str">
        <f>_xlfn.XLOOKUP(B601, VENTA_DIARIA!B:B, VENTA_DIARIA!H:H)</f>
        <v>▬ OK</v>
      </c>
      <c r="I601" s="10" t="s">
        <v>102</v>
      </c>
      <c r="J601" s="10">
        <v>4</v>
      </c>
      <c r="K601" s="10">
        <v>3</v>
      </c>
      <c r="L601" s="13">
        <v>1</v>
      </c>
    </row>
    <row r="602" spans="1:12">
      <c r="A602" s="14" t="str">
        <f t="shared" si="9"/>
        <v>VIE</v>
      </c>
      <c r="B602" s="12">
        <v>45877</v>
      </c>
      <c r="C602" s="11">
        <v>0.70733796296296292</v>
      </c>
      <c r="D602" s="10">
        <f>+VLOOKUP(B602,VENTA_DIARIA!B:C,2,FALSE)</f>
        <v>0</v>
      </c>
      <c r="E602" s="10">
        <f>+VLOOKUP(B602,VENTA_DIARIA!B:D,3,FALSE)</f>
        <v>2</v>
      </c>
      <c r="F602" s="13">
        <f>_xlfn.XLOOKUP(B602, VENTA_DIARIA!B:B, VENTA_DIARIA!L:L)+0</f>
        <v>1</v>
      </c>
      <c r="G602" s="10">
        <f>IFERROR(_xlfn.XLOOKUP(B602, VENTA_DIARIA!B:B, VENTA_DIARIA!N:N)+0,0)</f>
        <v>0</v>
      </c>
      <c r="H602" s="10" t="str">
        <f>_xlfn.XLOOKUP(B602, VENTA_DIARIA!B:B, VENTA_DIARIA!H:H)</f>
        <v>▬ OK</v>
      </c>
      <c r="I602" s="10" t="s">
        <v>165</v>
      </c>
      <c r="J602" s="10">
        <v>4</v>
      </c>
      <c r="K602" s="10">
        <v>3</v>
      </c>
      <c r="L602" s="13">
        <v>1</v>
      </c>
    </row>
    <row r="603" spans="1:12">
      <c r="A603" s="14" t="str">
        <f t="shared" si="9"/>
        <v>VIE</v>
      </c>
      <c r="B603" s="12">
        <v>45877</v>
      </c>
      <c r="C603" s="11">
        <v>0.70733796296296292</v>
      </c>
      <c r="D603" s="10">
        <f>+VLOOKUP(B603,VENTA_DIARIA!B:C,2,FALSE)</f>
        <v>0</v>
      </c>
      <c r="E603" s="10">
        <f>+VLOOKUP(B603,VENTA_DIARIA!B:D,3,FALSE)</f>
        <v>2</v>
      </c>
      <c r="F603" s="13">
        <f>_xlfn.XLOOKUP(B603, VENTA_DIARIA!B:B, VENTA_DIARIA!L:L)+0</f>
        <v>1</v>
      </c>
      <c r="G603" s="10">
        <f>IFERROR(_xlfn.XLOOKUP(B603, VENTA_DIARIA!B:B, VENTA_DIARIA!N:N)+0,0)</f>
        <v>0</v>
      </c>
      <c r="H603" s="10" t="str">
        <f>_xlfn.XLOOKUP(B603, VENTA_DIARIA!B:B, VENTA_DIARIA!H:H)</f>
        <v>▬ OK</v>
      </c>
      <c r="I603" s="10" t="s">
        <v>102</v>
      </c>
      <c r="J603" s="10">
        <v>5</v>
      </c>
      <c r="K603" s="10">
        <v>4</v>
      </c>
      <c r="L603" s="13">
        <v>1</v>
      </c>
    </row>
    <row r="604" spans="1:12">
      <c r="A604" s="14" t="str">
        <f t="shared" si="9"/>
        <v>VIE</v>
      </c>
      <c r="B604" s="12">
        <v>45877</v>
      </c>
      <c r="C604" s="11">
        <v>0.69491898148148146</v>
      </c>
      <c r="D604" s="10">
        <f>+VLOOKUP(B604,VENTA_DIARIA!B:C,2,FALSE)</f>
        <v>0</v>
      </c>
      <c r="E604" s="10">
        <f>+VLOOKUP(B604,VENTA_DIARIA!B:D,3,FALSE)</f>
        <v>2</v>
      </c>
      <c r="F604" s="13">
        <f>_xlfn.XLOOKUP(B604, VENTA_DIARIA!B:B, VENTA_DIARIA!L:L)+0</f>
        <v>1</v>
      </c>
      <c r="G604" s="10">
        <f>IFERROR(_xlfn.XLOOKUP(B604, VENTA_DIARIA!B:B, VENTA_DIARIA!N:N)+0,0)</f>
        <v>0</v>
      </c>
      <c r="H604" s="10" t="str">
        <f>_xlfn.XLOOKUP(B604, VENTA_DIARIA!B:B, VENTA_DIARIA!H:H)</f>
        <v>▬ OK</v>
      </c>
      <c r="I604" s="10" t="s">
        <v>118</v>
      </c>
      <c r="J604" s="10">
        <v>3</v>
      </c>
      <c r="K604" s="10">
        <v>2</v>
      </c>
      <c r="L604" s="13">
        <v>1</v>
      </c>
    </row>
    <row r="605" spans="1:12">
      <c r="A605" s="14" t="str">
        <f t="shared" si="9"/>
        <v>VIE</v>
      </c>
      <c r="B605" s="12">
        <v>45877</v>
      </c>
      <c r="C605" s="11">
        <v>0.6912152777777778</v>
      </c>
      <c r="D605" s="10">
        <f>+VLOOKUP(B605,VENTA_DIARIA!B:C,2,FALSE)</f>
        <v>0</v>
      </c>
      <c r="E605" s="10">
        <f>+VLOOKUP(B605,VENTA_DIARIA!B:D,3,FALSE)</f>
        <v>2</v>
      </c>
      <c r="F605" s="13">
        <f>_xlfn.XLOOKUP(B605, VENTA_DIARIA!B:B, VENTA_DIARIA!L:L)+0</f>
        <v>1</v>
      </c>
      <c r="G605" s="10">
        <f>IFERROR(_xlfn.XLOOKUP(B605, VENTA_DIARIA!B:B, VENTA_DIARIA!N:N)+0,0)</f>
        <v>0</v>
      </c>
      <c r="H605" s="10" t="str">
        <f>_xlfn.XLOOKUP(B605, VENTA_DIARIA!B:B, VENTA_DIARIA!H:H)</f>
        <v>▬ OK</v>
      </c>
      <c r="I605" s="10" t="s">
        <v>153</v>
      </c>
      <c r="J605" s="10">
        <v>10</v>
      </c>
      <c r="K605" s="10">
        <v>9</v>
      </c>
      <c r="L605" s="13">
        <v>1</v>
      </c>
    </row>
    <row r="606" spans="1:12">
      <c r="A606" s="14" t="str">
        <f t="shared" si="9"/>
        <v>VIE</v>
      </c>
      <c r="B606" s="12">
        <v>45877</v>
      </c>
      <c r="C606" s="11">
        <v>0.67587962962962966</v>
      </c>
      <c r="D606" s="10">
        <f>+VLOOKUP(B606,VENTA_DIARIA!B:C,2,FALSE)</f>
        <v>0</v>
      </c>
      <c r="E606" s="10">
        <f>+VLOOKUP(B606,VENTA_DIARIA!B:D,3,FALSE)</f>
        <v>2</v>
      </c>
      <c r="F606" s="13">
        <f>_xlfn.XLOOKUP(B606, VENTA_DIARIA!B:B, VENTA_DIARIA!L:L)+0</f>
        <v>1</v>
      </c>
      <c r="G606" s="10">
        <f>IFERROR(_xlfn.XLOOKUP(B606, VENTA_DIARIA!B:B, VENTA_DIARIA!N:N)+0,0)</f>
        <v>0</v>
      </c>
      <c r="H606" s="10" t="str">
        <f>_xlfn.XLOOKUP(B606, VENTA_DIARIA!B:B, VENTA_DIARIA!H:H)</f>
        <v>▬ OK</v>
      </c>
      <c r="I606" s="10" t="s">
        <v>153</v>
      </c>
      <c r="J606" s="10">
        <v>11</v>
      </c>
      <c r="K606" s="10">
        <v>10</v>
      </c>
      <c r="L606" s="13">
        <v>1</v>
      </c>
    </row>
    <row r="607" spans="1:12">
      <c r="A607" s="14" t="str">
        <f t="shared" si="9"/>
        <v>VIE</v>
      </c>
      <c r="B607" s="12">
        <v>45877</v>
      </c>
      <c r="C607" s="11">
        <v>0.65133101851851849</v>
      </c>
      <c r="D607" s="10">
        <f>+VLOOKUP(B607,VENTA_DIARIA!B:C,2,FALSE)</f>
        <v>0</v>
      </c>
      <c r="E607" s="10">
        <f>+VLOOKUP(B607,VENTA_DIARIA!B:D,3,FALSE)</f>
        <v>2</v>
      </c>
      <c r="F607" s="13">
        <f>_xlfn.XLOOKUP(B607, VENTA_DIARIA!B:B, VENTA_DIARIA!L:L)+0</f>
        <v>1</v>
      </c>
      <c r="G607" s="10">
        <f>IFERROR(_xlfn.XLOOKUP(B607, VENTA_DIARIA!B:B, VENTA_DIARIA!N:N)+0,0)</f>
        <v>0</v>
      </c>
      <c r="H607" s="10" t="str">
        <f>_xlfn.XLOOKUP(B607, VENTA_DIARIA!B:B, VENTA_DIARIA!H:H)</f>
        <v>▬ OK</v>
      </c>
      <c r="I607" s="10" t="s">
        <v>146</v>
      </c>
      <c r="J607" s="10">
        <v>7</v>
      </c>
      <c r="K607" s="10">
        <v>6</v>
      </c>
      <c r="L607" s="13">
        <v>1</v>
      </c>
    </row>
    <row r="608" spans="1:12">
      <c r="A608" s="14" t="str">
        <f t="shared" si="9"/>
        <v>VIE</v>
      </c>
      <c r="B608" s="12">
        <v>45877</v>
      </c>
      <c r="C608" s="11">
        <v>0.65133101851851849</v>
      </c>
      <c r="D608" s="10">
        <f>+VLOOKUP(B608,VENTA_DIARIA!B:C,2,FALSE)</f>
        <v>0</v>
      </c>
      <c r="E608" s="10">
        <f>+VLOOKUP(B608,VENTA_DIARIA!B:D,3,FALSE)</f>
        <v>2</v>
      </c>
      <c r="F608" s="13">
        <f>_xlfn.XLOOKUP(B608, VENTA_DIARIA!B:B, VENTA_DIARIA!L:L)+0</f>
        <v>1</v>
      </c>
      <c r="G608" s="10">
        <f>IFERROR(_xlfn.XLOOKUP(B608, VENTA_DIARIA!B:B, VENTA_DIARIA!N:N)+0,0)</f>
        <v>0</v>
      </c>
      <c r="H608" s="10" t="str">
        <f>_xlfn.XLOOKUP(B608, VENTA_DIARIA!B:B, VENTA_DIARIA!H:H)</f>
        <v>▬ OK</v>
      </c>
      <c r="I608" s="10" t="s">
        <v>134</v>
      </c>
      <c r="J608" s="10">
        <v>25</v>
      </c>
      <c r="K608" s="10">
        <v>23</v>
      </c>
      <c r="L608" s="13">
        <v>2</v>
      </c>
    </row>
    <row r="609" spans="1:12">
      <c r="A609" s="14" t="str">
        <f t="shared" si="9"/>
        <v>VIE</v>
      </c>
      <c r="B609" s="12">
        <v>45877</v>
      </c>
      <c r="C609" s="11">
        <v>0.62649305555555557</v>
      </c>
      <c r="D609" s="10">
        <f>+VLOOKUP(B609,VENTA_DIARIA!B:C,2,FALSE)</f>
        <v>0</v>
      </c>
      <c r="E609" s="10">
        <f>+VLOOKUP(B609,VENTA_DIARIA!B:D,3,FALSE)</f>
        <v>2</v>
      </c>
      <c r="F609" s="13">
        <f>_xlfn.XLOOKUP(B609, VENTA_DIARIA!B:B, VENTA_DIARIA!L:L)+0</f>
        <v>1</v>
      </c>
      <c r="G609" s="10">
        <f>IFERROR(_xlfn.XLOOKUP(B609, VENTA_DIARIA!B:B, VENTA_DIARIA!N:N)+0,0)</f>
        <v>0</v>
      </c>
      <c r="H609" s="10" t="str">
        <f>_xlfn.XLOOKUP(B609, VENTA_DIARIA!B:B, VENTA_DIARIA!H:H)</f>
        <v>▬ OK</v>
      </c>
      <c r="I609" s="10" t="s">
        <v>165</v>
      </c>
      <c r="J609" s="10">
        <v>5</v>
      </c>
      <c r="K609" s="10">
        <v>4</v>
      </c>
      <c r="L609" s="13">
        <v>1</v>
      </c>
    </row>
    <row r="610" spans="1:12">
      <c r="A610" s="14" t="str">
        <f t="shared" si="9"/>
        <v>VIE</v>
      </c>
      <c r="B610" s="12">
        <v>45877</v>
      </c>
      <c r="C610" s="11">
        <v>0.62649305555555557</v>
      </c>
      <c r="D610" s="10">
        <f>+VLOOKUP(B610,VENTA_DIARIA!B:C,2,FALSE)</f>
        <v>0</v>
      </c>
      <c r="E610" s="10">
        <f>+VLOOKUP(B610,VENTA_DIARIA!B:D,3,FALSE)</f>
        <v>2</v>
      </c>
      <c r="F610" s="13">
        <f>_xlfn.XLOOKUP(B610, VENTA_DIARIA!B:B, VENTA_DIARIA!L:L)+0</f>
        <v>1</v>
      </c>
      <c r="G610" s="10">
        <f>IFERROR(_xlfn.XLOOKUP(B610, VENTA_DIARIA!B:B, VENTA_DIARIA!N:N)+0,0)</f>
        <v>0</v>
      </c>
      <c r="H610" s="10" t="str">
        <f>_xlfn.XLOOKUP(B610, VENTA_DIARIA!B:B, VENTA_DIARIA!H:H)</f>
        <v>▬ OK</v>
      </c>
      <c r="I610" s="10" t="s">
        <v>183</v>
      </c>
      <c r="J610" s="10">
        <v>4</v>
      </c>
      <c r="K610" s="10">
        <v>3</v>
      </c>
      <c r="L610" s="13">
        <v>1</v>
      </c>
    </row>
    <row r="611" spans="1:12">
      <c r="A611" s="14" t="str">
        <f t="shared" si="9"/>
        <v>VIE</v>
      </c>
      <c r="B611" s="12">
        <v>45877</v>
      </c>
      <c r="C611" s="11">
        <v>0.56489583333333337</v>
      </c>
      <c r="D611" s="10">
        <f>+VLOOKUP(B611,VENTA_DIARIA!B:C,2,FALSE)</f>
        <v>0</v>
      </c>
      <c r="E611" s="10">
        <f>+VLOOKUP(B611,VENTA_DIARIA!B:D,3,FALSE)</f>
        <v>2</v>
      </c>
      <c r="F611" s="13">
        <f>_xlfn.XLOOKUP(B611, VENTA_DIARIA!B:B, VENTA_DIARIA!L:L)+0</f>
        <v>1</v>
      </c>
      <c r="G611" s="10">
        <f>IFERROR(_xlfn.XLOOKUP(B611, VENTA_DIARIA!B:B, VENTA_DIARIA!N:N)+0,0)</f>
        <v>0</v>
      </c>
      <c r="H611" s="10" t="str">
        <f>_xlfn.XLOOKUP(B611, VENTA_DIARIA!B:B, VENTA_DIARIA!H:H)</f>
        <v>▬ OK</v>
      </c>
      <c r="I611" s="10" t="s">
        <v>118</v>
      </c>
      <c r="J611" s="10">
        <v>4</v>
      </c>
      <c r="K611" s="10">
        <v>3</v>
      </c>
      <c r="L611" s="13">
        <v>1</v>
      </c>
    </row>
    <row r="612" spans="1:12">
      <c r="A612" s="14" t="str">
        <f t="shared" si="9"/>
        <v>VIE</v>
      </c>
      <c r="B612" s="12">
        <v>45877</v>
      </c>
      <c r="C612" s="11">
        <v>0.52706018518518516</v>
      </c>
      <c r="D612" s="10">
        <f>+VLOOKUP(B612,VENTA_DIARIA!B:C,2,FALSE)</f>
        <v>0</v>
      </c>
      <c r="E612" s="10">
        <f>+VLOOKUP(B612,VENTA_DIARIA!B:D,3,FALSE)</f>
        <v>2</v>
      </c>
      <c r="F612" s="13">
        <f>_xlfn.XLOOKUP(B612, VENTA_DIARIA!B:B, VENTA_DIARIA!L:L)+0</f>
        <v>1</v>
      </c>
      <c r="G612" s="10">
        <f>IFERROR(_xlfn.XLOOKUP(B612, VENTA_DIARIA!B:B, VENTA_DIARIA!N:N)+0,0)</f>
        <v>0</v>
      </c>
      <c r="H612" s="10" t="str">
        <f>_xlfn.XLOOKUP(B612, VENTA_DIARIA!B:B, VENTA_DIARIA!H:H)</f>
        <v>▬ OK</v>
      </c>
      <c r="I612" s="10" t="s">
        <v>102</v>
      </c>
      <c r="J612" s="10">
        <v>1</v>
      </c>
      <c r="K612" s="10">
        <v>0</v>
      </c>
      <c r="L612" s="13">
        <v>1</v>
      </c>
    </row>
    <row r="613" spans="1:12">
      <c r="A613" s="14" t="str">
        <f t="shared" si="9"/>
        <v>VIE</v>
      </c>
      <c r="B613" s="12">
        <v>45877</v>
      </c>
      <c r="C613" s="11">
        <v>0.52706018518518516</v>
      </c>
      <c r="D613" s="10">
        <f>+VLOOKUP(B613,VENTA_DIARIA!B:C,2,FALSE)</f>
        <v>0</v>
      </c>
      <c r="E613" s="10">
        <f>+VLOOKUP(B613,VENTA_DIARIA!B:D,3,FALSE)</f>
        <v>2</v>
      </c>
      <c r="F613" s="13">
        <f>_xlfn.XLOOKUP(B613, VENTA_DIARIA!B:B, VENTA_DIARIA!L:L)+0</f>
        <v>1</v>
      </c>
      <c r="G613" s="10">
        <f>IFERROR(_xlfn.XLOOKUP(B613, VENTA_DIARIA!B:B, VENTA_DIARIA!N:N)+0,0)</f>
        <v>0</v>
      </c>
      <c r="H613" s="10" t="str">
        <f>_xlfn.XLOOKUP(B613, VENTA_DIARIA!B:B, VENTA_DIARIA!H:H)</f>
        <v>▬ OK</v>
      </c>
      <c r="I613" s="10" t="s">
        <v>167</v>
      </c>
      <c r="J613" s="10">
        <v>3</v>
      </c>
      <c r="K613" s="10">
        <v>0</v>
      </c>
      <c r="L613" s="13">
        <v>3</v>
      </c>
    </row>
    <row r="614" spans="1:12">
      <c r="A614" s="14" t="str">
        <f t="shared" si="9"/>
        <v>VIE</v>
      </c>
      <c r="B614" s="12">
        <v>45877</v>
      </c>
      <c r="C614" s="11">
        <v>0.52706018518518516</v>
      </c>
      <c r="D614" s="10">
        <f>+VLOOKUP(B614,VENTA_DIARIA!B:C,2,FALSE)</f>
        <v>0</v>
      </c>
      <c r="E614" s="10">
        <f>+VLOOKUP(B614,VENTA_DIARIA!B:D,3,FALSE)</f>
        <v>2</v>
      </c>
      <c r="F614" s="13">
        <f>_xlfn.XLOOKUP(B614, VENTA_DIARIA!B:B, VENTA_DIARIA!L:L)+0</f>
        <v>1</v>
      </c>
      <c r="G614" s="10">
        <f>IFERROR(_xlfn.XLOOKUP(B614, VENTA_DIARIA!B:B, VENTA_DIARIA!N:N)+0,0)</f>
        <v>0</v>
      </c>
      <c r="H614" s="10" t="str">
        <f>_xlfn.XLOOKUP(B614, VENTA_DIARIA!B:B, VENTA_DIARIA!H:H)</f>
        <v>▬ OK</v>
      </c>
      <c r="I614" s="10" t="s">
        <v>170</v>
      </c>
      <c r="J614" s="10">
        <v>2</v>
      </c>
      <c r="K614" s="10">
        <v>0</v>
      </c>
      <c r="L614" s="13">
        <v>2</v>
      </c>
    </row>
    <row r="615" spans="1:12">
      <c r="A615" s="14" t="str">
        <f t="shared" si="9"/>
        <v>VIE</v>
      </c>
      <c r="B615" s="12">
        <v>45877</v>
      </c>
      <c r="C615" s="11">
        <v>0.51692129629629635</v>
      </c>
      <c r="D615" s="10">
        <f>+VLOOKUP(B615,VENTA_DIARIA!B:C,2,FALSE)</f>
        <v>0</v>
      </c>
      <c r="E615" s="10">
        <f>+VLOOKUP(B615,VENTA_DIARIA!B:D,3,FALSE)</f>
        <v>2</v>
      </c>
      <c r="F615" s="13">
        <f>_xlfn.XLOOKUP(B615, VENTA_DIARIA!B:B, VENTA_DIARIA!L:L)+0</f>
        <v>1</v>
      </c>
      <c r="G615" s="10">
        <f>IFERROR(_xlfn.XLOOKUP(B615, VENTA_DIARIA!B:B, VENTA_DIARIA!N:N)+0,0)</f>
        <v>0</v>
      </c>
      <c r="H615" s="10" t="str">
        <f>_xlfn.XLOOKUP(B615, VENTA_DIARIA!B:B, VENTA_DIARIA!H:H)</f>
        <v>▬ OK</v>
      </c>
      <c r="I615" s="10" t="s">
        <v>108</v>
      </c>
      <c r="J615" s="10">
        <v>2</v>
      </c>
      <c r="K615" s="10">
        <v>1</v>
      </c>
      <c r="L615" s="13">
        <v>1</v>
      </c>
    </row>
    <row r="616" spans="1:12">
      <c r="A616" s="14" t="str">
        <f t="shared" si="9"/>
        <v>VIE</v>
      </c>
      <c r="B616" s="12">
        <v>45877</v>
      </c>
      <c r="C616" s="11">
        <v>0.51692129629629635</v>
      </c>
      <c r="D616" s="10">
        <f>+VLOOKUP(B616,VENTA_DIARIA!B:C,2,FALSE)</f>
        <v>0</v>
      </c>
      <c r="E616" s="10">
        <f>+VLOOKUP(B616,VENTA_DIARIA!B:D,3,FALSE)</f>
        <v>2</v>
      </c>
      <c r="F616" s="13">
        <f>_xlfn.XLOOKUP(B616, VENTA_DIARIA!B:B, VENTA_DIARIA!L:L)+0</f>
        <v>1</v>
      </c>
      <c r="G616" s="10">
        <f>IFERROR(_xlfn.XLOOKUP(B616, VENTA_DIARIA!B:B, VENTA_DIARIA!N:N)+0,0)</f>
        <v>0</v>
      </c>
      <c r="H616" s="10" t="str">
        <f>_xlfn.XLOOKUP(B616, VENTA_DIARIA!B:B, VENTA_DIARIA!H:H)</f>
        <v>▬ OK</v>
      </c>
      <c r="I616" s="10" t="s">
        <v>134</v>
      </c>
      <c r="J616" s="10">
        <v>9</v>
      </c>
      <c r="K616" s="10">
        <v>5</v>
      </c>
      <c r="L616" s="13">
        <v>4</v>
      </c>
    </row>
    <row r="617" spans="1:12">
      <c r="A617" s="14" t="str">
        <f t="shared" si="9"/>
        <v>VIE</v>
      </c>
      <c r="B617" s="12">
        <v>45877</v>
      </c>
      <c r="C617" s="11">
        <v>0.48732638888888891</v>
      </c>
      <c r="D617" s="10">
        <f>+VLOOKUP(B617,VENTA_DIARIA!B:C,2,FALSE)</f>
        <v>0</v>
      </c>
      <c r="E617" s="10">
        <f>+VLOOKUP(B617,VENTA_DIARIA!B:D,3,FALSE)</f>
        <v>2</v>
      </c>
      <c r="F617" s="13">
        <f>_xlfn.XLOOKUP(B617, VENTA_DIARIA!B:B, VENTA_DIARIA!L:L)+0</f>
        <v>1</v>
      </c>
      <c r="G617" s="10">
        <f>IFERROR(_xlfn.XLOOKUP(B617, VENTA_DIARIA!B:B, VENTA_DIARIA!N:N)+0,0)</f>
        <v>0</v>
      </c>
      <c r="H617" s="10" t="str">
        <f>_xlfn.XLOOKUP(B617, VENTA_DIARIA!B:B, VENTA_DIARIA!H:H)</f>
        <v>▬ OK</v>
      </c>
      <c r="I617" s="10" t="s">
        <v>134</v>
      </c>
      <c r="J617" s="10">
        <v>11</v>
      </c>
      <c r="K617" s="10">
        <v>9</v>
      </c>
      <c r="L617" s="13">
        <v>2</v>
      </c>
    </row>
    <row r="618" spans="1:12">
      <c r="A618" s="14" t="str">
        <f t="shared" si="9"/>
        <v>VIE</v>
      </c>
      <c r="B618" s="12">
        <v>45877</v>
      </c>
      <c r="C618" s="11">
        <v>0.4505439814814815</v>
      </c>
      <c r="D618" s="10">
        <f>+VLOOKUP(B618,VENTA_DIARIA!B:C,2,FALSE)</f>
        <v>0</v>
      </c>
      <c r="E618" s="10">
        <f>+VLOOKUP(B618,VENTA_DIARIA!B:D,3,FALSE)</f>
        <v>2</v>
      </c>
      <c r="F618" s="13">
        <f>_xlfn.XLOOKUP(B618, VENTA_DIARIA!B:B, VENTA_DIARIA!L:L)+0</f>
        <v>1</v>
      </c>
      <c r="G618" s="10">
        <f>IFERROR(_xlfn.XLOOKUP(B618, VENTA_DIARIA!B:B, VENTA_DIARIA!N:N)+0,0)</f>
        <v>0</v>
      </c>
      <c r="H618" s="10" t="str">
        <f>_xlfn.XLOOKUP(B618, VENTA_DIARIA!B:B, VENTA_DIARIA!H:H)</f>
        <v>▬ OK</v>
      </c>
      <c r="I618" s="10" t="s">
        <v>97</v>
      </c>
      <c r="J618" s="10">
        <v>2</v>
      </c>
      <c r="K618" s="10">
        <v>0</v>
      </c>
      <c r="L618" s="13">
        <v>2</v>
      </c>
    </row>
    <row r="619" spans="1:12">
      <c r="A619" s="14" t="str">
        <f t="shared" si="9"/>
        <v>VIE</v>
      </c>
      <c r="B619" s="12">
        <v>45877</v>
      </c>
      <c r="C619" s="11">
        <v>0.44873842592592594</v>
      </c>
      <c r="D619" s="10">
        <f>+VLOOKUP(B619,VENTA_DIARIA!B:C,2,FALSE)</f>
        <v>0</v>
      </c>
      <c r="E619" s="10">
        <f>+VLOOKUP(B619,VENTA_DIARIA!B:D,3,FALSE)</f>
        <v>2</v>
      </c>
      <c r="F619" s="13">
        <f>_xlfn.XLOOKUP(B619, VENTA_DIARIA!B:B, VENTA_DIARIA!L:L)+0</f>
        <v>1</v>
      </c>
      <c r="G619" s="10">
        <f>IFERROR(_xlfn.XLOOKUP(B619, VENTA_DIARIA!B:B, VENTA_DIARIA!N:N)+0,0)</f>
        <v>0</v>
      </c>
      <c r="H619" s="10" t="str">
        <f>_xlfn.XLOOKUP(B619, VENTA_DIARIA!B:B, VENTA_DIARIA!H:H)</f>
        <v>▬ OK</v>
      </c>
      <c r="I619" s="10" t="s">
        <v>102</v>
      </c>
      <c r="J619" s="10">
        <v>2</v>
      </c>
      <c r="K619" s="10">
        <v>1</v>
      </c>
      <c r="L619" s="13">
        <v>1</v>
      </c>
    </row>
    <row r="620" spans="1:12">
      <c r="A620" s="14" t="str">
        <f t="shared" si="9"/>
        <v>VIE</v>
      </c>
      <c r="B620" s="12">
        <v>45877</v>
      </c>
      <c r="C620" s="11">
        <v>0.44873842592592594</v>
      </c>
      <c r="D620" s="10">
        <f>+VLOOKUP(B620,VENTA_DIARIA!B:C,2,FALSE)</f>
        <v>0</v>
      </c>
      <c r="E620" s="10">
        <f>+VLOOKUP(B620,VENTA_DIARIA!B:D,3,FALSE)</f>
        <v>2</v>
      </c>
      <c r="F620" s="13">
        <f>_xlfn.XLOOKUP(B620, VENTA_DIARIA!B:B, VENTA_DIARIA!L:L)+0</f>
        <v>1</v>
      </c>
      <c r="G620" s="10">
        <f>IFERROR(_xlfn.XLOOKUP(B620, VENTA_DIARIA!B:B, VENTA_DIARIA!N:N)+0,0)</f>
        <v>0</v>
      </c>
      <c r="H620" s="10" t="str">
        <f>_xlfn.XLOOKUP(B620, VENTA_DIARIA!B:B, VENTA_DIARIA!H:H)</f>
        <v>▬ OK</v>
      </c>
      <c r="I620" s="10" t="s">
        <v>168</v>
      </c>
      <c r="J620" s="10">
        <v>1</v>
      </c>
      <c r="K620" s="10">
        <v>0</v>
      </c>
      <c r="L620" s="13">
        <v>1</v>
      </c>
    </row>
    <row r="621" spans="1:12">
      <c r="A621" s="14" t="str">
        <f t="shared" si="9"/>
        <v>VIE</v>
      </c>
      <c r="B621" s="12">
        <v>45877</v>
      </c>
      <c r="C621" s="11">
        <v>0.44873842592592594</v>
      </c>
      <c r="D621" s="10">
        <f>+VLOOKUP(B621,VENTA_DIARIA!B:C,2,FALSE)</f>
        <v>0</v>
      </c>
      <c r="E621" s="10">
        <f>+VLOOKUP(B621,VENTA_DIARIA!B:D,3,FALSE)</f>
        <v>2</v>
      </c>
      <c r="F621" s="13">
        <f>_xlfn.XLOOKUP(B621, VENTA_DIARIA!B:B, VENTA_DIARIA!L:L)+0</f>
        <v>1</v>
      </c>
      <c r="G621" s="10">
        <f>IFERROR(_xlfn.XLOOKUP(B621, VENTA_DIARIA!B:B, VENTA_DIARIA!N:N)+0,0)</f>
        <v>0</v>
      </c>
      <c r="H621" s="10" t="str">
        <f>_xlfn.XLOOKUP(B621, VENTA_DIARIA!B:B, VENTA_DIARIA!H:H)</f>
        <v>▬ OK</v>
      </c>
      <c r="I621" s="10" t="s">
        <v>166</v>
      </c>
      <c r="J621" s="10">
        <v>1</v>
      </c>
      <c r="K621" s="10">
        <v>0</v>
      </c>
      <c r="L621" s="13">
        <v>1</v>
      </c>
    </row>
    <row r="622" spans="1:12">
      <c r="A622" s="14" t="str">
        <f t="shared" si="9"/>
        <v>VIE</v>
      </c>
      <c r="B622" s="12">
        <v>45877</v>
      </c>
      <c r="C622" s="11">
        <v>0.44873842592592594</v>
      </c>
      <c r="D622" s="10">
        <f>+VLOOKUP(B622,VENTA_DIARIA!B:C,2,FALSE)</f>
        <v>0</v>
      </c>
      <c r="E622" s="10">
        <f>+VLOOKUP(B622,VENTA_DIARIA!B:D,3,FALSE)</f>
        <v>2</v>
      </c>
      <c r="F622" s="13">
        <f>_xlfn.XLOOKUP(B622, VENTA_DIARIA!B:B, VENTA_DIARIA!L:L)+0</f>
        <v>1</v>
      </c>
      <c r="G622" s="10">
        <f>IFERROR(_xlfn.XLOOKUP(B622, VENTA_DIARIA!B:B, VENTA_DIARIA!N:N)+0,0)</f>
        <v>0</v>
      </c>
      <c r="H622" s="10" t="str">
        <f>_xlfn.XLOOKUP(B622, VENTA_DIARIA!B:B, VENTA_DIARIA!H:H)</f>
        <v>▬ OK</v>
      </c>
      <c r="I622" s="10" t="s">
        <v>136</v>
      </c>
      <c r="J622" s="10">
        <v>8</v>
      </c>
      <c r="K622" s="10">
        <v>6</v>
      </c>
      <c r="L622" s="13">
        <v>2</v>
      </c>
    </row>
    <row r="623" spans="1:12">
      <c r="A623" s="14" t="str">
        <f t="shared" si="9"/>
        <v>VIE</v>
      </c>
      <c r="B623" s="12">
        <v>45877</v>
      </c>
      <c r="C623" s="11">
        <v>0.42901620370370369</v>
      </c>
      <c r="D623" s="10">
        <f>+VLOOKUP(B623,VENTA_DIARIA!B:C,2,FALSE)</f>
        <v>0</v>
      </c>
      <c r="E623" s="10">
        <f>+VLOOKUP(B623,VENTA_DIARIA!B:D,3,FALSE)</f>
        <v>2</v>
      </c>
      <c r="F623" s="13">
        <f>_xlfn.XLOOKUP(B623, VENTA_DIARIA!B:B, VENTA_DIARIA!L:L)+0</f>
        <v>1</v>
      </c>
      <c r="G623" s="10">
        <f>IFERROR(_xlfn.XLOOKUP(B623, VENTA_DIARIA!B:B, VENTA_DIARIA!N:N)+0,0)</f>
        <v>0</v>
      </c>
      <c r="H623" s="10" t="str">
        <f>_xlfn.XLOOKUP(B623, VENTA_DIARIA!B:B, VENTA_DIARIA!H:H)</f>
        <v>▬ OK</v>
      </c>
      <c r="I623" s="10" t="s">
        <v>135</v>
      </c>
      <c r="J623" s="10">
        <v>6</v>
      </c>
      <c r="K623" s="10">
        <v>5</v>
      </c>
      <c r="L623" s="13">
        <v>1</v>
      </c>
    </row>
    <row r="624" spans="1:12">
      <c r="A624" s="14" t="str">
        <f t="shared" si="9"/>
        <v>VIE</v>
      </c>
      <c r="B624" s="12">
        <v>45877</v>
      </c>
      <c r="C624" s="11">
        <v>0.42129629629629628</v>
      </c>
      <c r="D624" s="10">
        <f>+VLOOKUP(B624,VENTA_DIARIA!B:C,2,FALSE)</f>
        <v>0</v>
      </c>
      <c r="E624" s="10">
        <f>+VLOOKUP(B624,VENTA_DIARIA!B:D,3,FALSE)</f>
        <v>2</v>
      </c>
      <c r="F624" s="13">
        <f>_xlfn.XLOOKUP(B624, VENTA_DIARIA!B:B, VENTA_DIARIA!L:L)+0</f>
        <v>1</v>
      </c>
      <c r="G624" s="10">
        <f>IFERROR(_xlfn.XLOOKUP(B624, VENTA_DIARIA!B:B, VENTA_DIARIA!N:N)+0,0)</f>
        <v>0</v>
      </c>
      <c r="H624" s="10" t="str">
        <f>_xlfn.XLOOKUP(B624, VENTA_DIARIA!B:B, VENTA_DIARIA!H:H)</f>
        <v>▬ OK</v>
      </c>
      <c r="I624" s="10" t="s">
        <v>170</v>
      </c>
      <c r="J624" s="10">
        <v>4</v>
      </c>
      <c r="K624" s="10">
        <v>3</v>
      </c>
      <c r="L624" s="13">
        <v>1</v>
      </c>
    </row>
    <row r="625" spans="1:12">
      <c r="A625" s="14" t="str">
        <f t="shared" si="9"/>
        <v>VIE</v>
      </c>
      <c r="B625" s="12">
        <v>45877</v>
      </c>
      <c r="C625" s="11">
        <v>0.41622685185185188</v>
      </c>
      <c r="D625" s="10">
        <f>+VLOOKUP(B625,VENTA_DIARIA!B:C,2,FALSE)</f>
        <v>0</v>
      </c>
      <c r="E625" s="10">
        <f>+VLOOKUP(B625,VENTA_DIARIA!B:D,3,FALSE)</f>
        <v>2</v>
      </c>
      <c r="F625" s="13">
        <f>_xlfn.XLOOKUP(B625, VENTA_DIARIA!B:B, VENTA_DIARIA!L:L)+0</f>
        <v>1</v>
      </c>
      <c r="G625" s="10">
        <f>IFERROR(_xlfn.XLOOKUP(B625, VENTA_DIARIA!B:B, VENTA_DIARIA!N:N)+0,0)</f>
        <v>0</v>
      </c>
      <c r="H625" s="10" t="str">
        <f>_xlfn.XLOOKUP(B625, VENTA_DIARIA!B:B, VENTA_DIARIA!H:H)</f>
        <v>▬ OK</v>
      </c>
      <c r="I625" s="10" t="s">
        <v>134</v>
      </c>
      <c r="J625" s="10">
        <v>15</v>
      </c>
      <c r="K625" s="10">
        <v>11</v>
      </c>
      <c r="L625" s="13">
        <v>4</v>
      </c>
    </row>
    <row r="626" spans="1:12">
      <c r="A626" s="14" t="str">
        <f t="shared" si="9"/>
        <v>VIE</v>
      </c>
      <c r="B626" s="12">
        <v>45877</v>
      </c>
      <c r="C626" s="11">
        <v>0.41542824074074075</v>
      </c>
      <c r="D626" s="10">
        <f>+VLOOKUP(B626,VENTA_DIARIA!B:C,2,FALSE)</f>
        <v>0</v>
      </c>
      <c r="E626" s="10">
        <f>+VLOOKUP(B626,VENTA_DIARIA!B:D,3,FALSE)</f>
        <v>2</v>
      </c>
      <c r="F626" s="13">
        <f>_xlfn.XLOOKUP(B626, VENTA_DIARIA!B:B, VENTA_DIARIA!L:L)+0</f>
        <v>1</v>
      </c>
      <c r="G626" s="10">
        <f>IFERROR(_xlfn.XLOOKUP(B626, VENTA_DIARIA!B:B, VENTA_DIARIA!N:N)+0,0)</f>
        <v>0</v>
      </c>
      <c r="H626" s="10" t="str">
        <f>_xlfn.XLOOKUP(B626, VENTA_DIARIA!B:B, VENTA_DIARIA!H:H)</f>
        <v>▬ OK</v>
      </c>
      <c r="I626" s="10" t="s">
        <v>118</v>
      </c>
      <c r="J626" s="10">
        <v>5</v>
      </c>
      <c r="K626" s="10">
        <v>4</v>
      </c>
      <c r="L626" s="13">
        <v>1</v>
      </c>
    </row>
    <row r="627" spans="1:12">
      <c r="A627" s="14" t="str">
        <f t="shared" si="9"/>
        <v>VIE</v>
      </c>
      <c r="B627" s="12">
        <v>45877</v>
      </c>
      <c r="C627" s="11">
        <v>0.40524305555555556</v>
      </c>
      <c r="D627" s="10">
        <f>+VLOOKUP(B627,VENTA_DIARIA!B:C,2,FALSE)</f>
        <v>0</v>
      </c>
      <c r="E627" s="10">
        <f>+VLOOKUP(B627,VENTA_DIARIA!B:D,3,FALSE)</f>
        <v>2</v>
      </c>
      <c r="F627" s="13">
        <f>_xlfn.XLOOKUP(B627, VENTA_DIARIA!B:B, VENTA_DIARIA!L:L)+0</f>
        <v>1</v>
      </c>
      <c r="G627" s="10">
        <f>IFERROR(_xlfn.XLOOKUP(B627, VENTA_DIARIA!B:B, VENTA_DIARIA!N:N)+0,0)</f>
        <v>0</v>
      </c>
      <c r="H627" s="10" t="str">
        <f>_xlfn.XLOOKUP(B627, VENTA_DIARIA!B:B, VENTA_DIARIA!H:H)</f>
        <v>▬ OK</v>
      </c>
      <c r="I627" s="10" t="s">
        <v>168</v>
      </c>
      <c r="J627" s="10">
        <v>2</v>
      </c>
      <c r="K627" s="10">
        <v>1</v>
      </c>
      <c r="L627" s="13">
        <v>1</v>
      </c>
    </row>
    <row r="628" spans="1:12">
      <c r="A628" s="14" t="str">
        <f t="shared" si="9"/>
        <v>VIE</v>
      </c>
      <c r="B628" s="12">
        <v>45877</v>
      </c>
      <c r="C628" s="11">
        <v>0.40524305555555556</v>
      </c>
      <c r="D628" s="10">
        <f>+VLOOKUP(B628,VENTA_DIARIA!B:C,2,FALSE)</f>
        <v>0</v>
      </c>
      <c r="E628" s="10">
        <f>+VLOOKUP(B628,VENTA_DIARIA!B:D,3,FALSE)</f>
        <v>2</v>
      </c>
      <c r="F628" s="13">
        <f>_xlfn.XLOOKUP(B628, VENTA_DIARIA!B:B, VENTA_DIARIA!L:L)+0</f>
        <v>1</v>
      </c>
      <c r="G628" s="10">
        <f>IFERROR(_xlfn.XLOOKUP(B628, VENTA_DIARIA!B:B, VENTA_DIARIA!N:N)+0,0)</f>
        <v>0</v>
      </c>
      <c r="H628" s="10" t="str">
        <f>_xlfn.XLOOKUP(B628, VENTA_DIARIA!B:B, VENTA_DIARIA!H:H)</f>
        <v>▬ OK</v>
      </c>
      <c r="I628" s="10" t="s">
        <v>135</v>
      </c>
      <c r="J628" s="10">
        <v>7</v>
      </c>
      <c r="K628" s="10">
        <v>6</v>
      </c>
      <c r="L628" s="13">
        <v>1</v>
      </c>
    </row>
    <row r="629" spans="1:12">
      <c r="A629" s="14" t="str">
        <f t="shared" si="9"/>
        <v>VIE</v>
      </c>
      <c r="B629" s="12">
        <v>45877</v>
      </c>
      <c r="C629" s="11">
        <v>0.39634259259259258</v>
      </c>
      <c r="D629" s="10">
        <f>+VLOOKUP(B629,VENTA_DIARIA!B:C,2,FALSE)</f>
        <v>0</v>
      </c>
      <c r="E629" s="10">
        <f>+VLOOKUP(B629,VENTA_DIARIA!B:D,3,FALSE)</f>
        <v>2</v>
      </c>
      <c r="F629" s="13">
        <f>_xlfn.XLOOKUP(B629, VENTA_DIARIA!B:B, VENTA_DIARIA!L:L)+0</f>
        <v>1</v>
      </c>
      <c r="G629" s="10">
        <f>IFERROR(_xlfn.XLOOKUP(B629, VENTA_DIARIA!B:B, VENTA_DIARIA!N:N)+0,0)</f>
        <v>0</v>
      </c>
      <c r="H629" s="10" t="str">
        <f>_xlfn.XLOOKUP(B629, VENTA_DIARIA!B:B, VENTA_DIARIA!H:H)</f>
        <v>▬ OK</v>
      </c>
      <c r="I629" s="10" t="s">
        <v>169</v>
      </c>
      <c r="J629" s="10">
        <v>1</v>
      </c>
      <c r="K629" s="10">
        <v>0</v>
      </c>
      <c r="L629" s="13">
        <v>1</v>
      </c>
    </row>
    <row r="630" spans="1:12">
      <c r="A630" s="14" t="str">
        <f t="shared" si="9"/>
        <v>VIE</v>
      </c>
      <c r="B630" s="12">
        <v>45877</v>
      </c>
      <c r="C630" s="11">
        <v>0.39634259259259258</v>
      </c>
      <c r="D630" s="10">
        <f>+VLOOKUP(B630,VENTA_DIARIA!B:C,2,FALSE)</f>
        <v>0</v>
      </c>
      <c r="E630" s="10">
        <f>+VLOOKUP(B630,VENTA_DIARIA!B:D,3,FALSE)</f>
        <v>2</v>
      </c>
      <c r="F630" s="13">
        <f>_xlfn.XLOOKUP(B630, VENTA_DIARIA!B:B, VENTA_DIARIA!L:L)+0</f>
        <v>1</v>
      </c>
      <c r="G630" s="10">
        <f>IFERROR(_xlfn.XLOOKUP(B630, VENTA_DIARIA!B:B, VENTA_DIARIA!N:N)+0,0)</f>
        <v>0</v>
      </c>
      <c r="H630" s="10" t="str">
        <f>_xlfn.XLOOKUP(B630, VENTA_DIARIA!B:B, VENTA_DIARIA!H:H)</f>
        <v>▬ OK</v>
      </c>
      <c r="I630" s="10" t="s">
        <v>168</v>
      </c>
      <c r="J630" s="10">
        <v>3</v>
      </c>
      <c r="K630" s="10">
        <v>2</v>
      </c>
      <c r="L630" s="13">
        <v>1</v>
      </c>
    </row>
    <row r="631" spans="1:12">
      <c r="A631" s="14" t="str">
        <f t="shared" si="9"/>
        <v>VIE</v>
      </c>
      <c r="B631" s="12">
        <v>45877</v>
      </c>
      <c r="C631" s="11">
        <v>0.39634259259259258</v>
      </c>
      <c r="D631" s="10">
        <f>+VLOOKUP(B631,VENTA_DIARIA!B:C,2,FALSE)</f>
        <v>0</v>
      </c>
      <c r="E631" s="10">
        <f>+VLOOKUP(B631,VENTA_DIARIA!B:D,3,FALSE)</f>
        <v>2</v>
      </c>
      <c r="F631" s="13">
        <f>_xlfn.XLOOKUP(B631, VENTA_DIARIA!B:B, VENTA_DIARIA!L:L)+0</f>
        <v>1</v>
      </c>
      <c r="G631" s="10">
        <f>IFERROR(_xlfn.XLOOKUP(B631, VENTA_DIARIA!B:B, VENTA_DIARIA!N:N)+0,0)</f>
        <v>0</v>
      </c>
      <c r="H631" s="10" t="str">
        <f>_xlfn.XLOOKUP(B631, VENTA_DIARIA!B:B, VENTA_DIARIA!H:H)</f>
        <v>▬ OK</v>
      </c>
      <c r="I631" s="10" t="s">
        <v>170</v>
      </c>
      <c r="J631" s="10">
        <v>2</v>
      </c>
      <c r="K631" s="10">
        <v>0</v>
      </c>
      <c r="L631" s="13">
        <v>2</v>
      </c>
    </row>
    <row r="632" spans="1:12">
      <c r="A632" s="14" t="str">
        <f t="shared" si="9"/>
        <v>VIE</v>
      </c>
      <c r="B632" s="12">
        <v>45877</v>
      </c>
      <c r="C632" s="11">
        <v>0.39634259259259258</v>
      </c>
      <c r="D632" s="10">
        <f>+VLOOKUP(B632,VENTA_DIARIA!B:C,2,FALSE)</f>
        <v>0</v>
      </c>
      <c r="E632" s="10">
        <f>+VLOOKUP(B632,VENTA_DIARIA!B:D,3,FALSE)</f>
        <v>2</v>
      </c>
      <c r="F632" s="13">
        <f>_xlfn.XLOOKUP(B632, VENTA_DIARIA!B:B, VENTA_DIARIA!L:L)+0</f>
        <v>1</v>
      </c>
      <c r="G632" s="10">
        <f>IFERROR(_xlfn.XLOOKUP(B632, VENTA_DIARIA!B:B, VENTA_DIARIA!N:N)+0,0)</f>
        <v>0</v>
      </c>
      <c r="H632" s="10" t="str">
        <f>_xlfn.XLOOKUP(B632, VENTA_DIARIA!B:B, VENTA_DIARIA!H:H)</f>
        <v>▬ OK</v>
      </c>
      <c r="I632" s="10" t="s">
        <v>167</v>
      </c>
      <c r="J632" s="10">
        <v>2</v>
      </c>
      <c r="K632" s="10">
        <v>0</v>
      </c>
      <c r="L632" s="13">
        <v>2</v>
      </c>
    </row>
    <row r="633" spans="1:12">
      <c r="A633" s="14" t="str">
        <f t="shared" si="9"/>
        <v>VIE</v>
      </c>
      <c r="B633" s="12">
        <v>45877</v>
      </c>
      <c r="C633" s="11">
        <v>0.3817476851851852</v>
      </c>
      <c r="D633" s="10">
        <f>+VLOOKUP(B633,VENTA_DIARIA!B:C,2,FALSE)</f>
        <v>0</v>
      </c>
      <c r="E633" s="10">
        <f>+VLOOKUP(B633,VENTA_DIARIA!B:D,3,FALSE)</f>
        <v>2</v>
      </c>
      <c r="F633" s="13">
        <f>_xlfn.XLOOKUP(B633, VENTA_DIARIA!B:B, VENTA_DIARIA!L:L)+0</f>
        <v>1</v>
      </c>
      <c r="G633" s="10">
        <f>IFERROR(_xlfn.XLOOKUP(B633, VENTA_DIARIA!B:B, VENTA_DIARIA!N:N)+0,0)</f>
        <v>0</v>
      </c>
      <c r="H633" s="10" t="str">
        <f>_xlfn.XLOOKUP(B633, VENTA_DIARIA!B:B, VENTA_DIARIA!H:H)</f>
        <v>▬ OK</v>
      </c>
      <c r="I633" s="10" t="s">
        <v>136</v>
      </c>
      <c r="J633" s="10">
        <v>16</v>
      </c>
      <c r="K633" s="10">
        <v>15</v>
      </c>
      <c r="L633" s="13">
        <v>1</v>
      </c>
    </row>
    <row r="634" spans="1:12">
      <c r="A634" s="14" t="str">
        <f t="shared" si="9"/>
        <v>VIE</v>
      </c>
      <c r="B634" s="12">
        <v>45877</v>
      </c>
      <c r="C634" s="11">
        <v>0.3817476851851852</v>
      </c>
      <c r="D634" s="10">
        <f>+VLOOKUP(B634,VENTA_DIARIA!B:C,2,FALSE)</f>
        <v>0</v>
      </c>
      <c r="E634" s="10">
        <f>+VLOOKUP(B634,VENTA_DIARIA!B:D,3,FALSE)</f>
        <v>2</v>
      </c>
      <c r="F634" s="13">
        <f>_xlfn.XLOOKUP(B634, VENTA_DIARIA!B:B, VENTA_DIARIA!L:L)+0</f>
        <v>1</v>
      </c>
      <c r="G634" s="10">
        <f>IFERROR(_xlfn.XLOOKUP(B634, VENTA_DIARIA!B:B, VENTA_DIARIA!N:N)+0,0)</f>
        <v>0</v>
      </c>
      <c r="H634" s="10" t="str">
        <f>_xlfn.XLOOKUP(B634, VENTA_DIARIA!B:B, VENTA_DIARIA!H:H)</f>
        <v>▬ OK</v>
      </c>
      <c r="I634" s="10" t="s">
        <v>134</v>
      </c>
      <c r="J634" s="10">
        <v>16</v>
      </c>
      <c r="K634" s="10">
        <v>15</v>
      </c>
      <c r="L634" s="13">
        <v>1</v>
      </c>
    </row>
    <row r="635" spans="1:12">
      <c r="A635" s="14" t="str">
        <f t="shared" si="9"/>
        <v>VIE</v>
      </c>
      <c r="B635" s="12">
        <v>45877</v>
      </c>
      <c r="C635" s="11">
        <v>0.34385416666666668</v>
      </c>
      <c r="D635" s="10">
        <f>+VLOOKUP(B635,VENTA_DIARIA!B:C,2,FALSE)</f>
        <v>0</v>
      </c>
      <c r="E635" s="10">
        <f>+VLOOKUP(B635,VENTA_DIARIA!B:D,3,FALSE)</f>
        <v>2</v>
      </c>
      <c r="F635" s="13">
        <f>_xlfn.XLOOKUP(B635, VENTA_DIARIA!B:B, VENTA_DIARIA!L:L)+0</f>
        <v>1</v>
      </c>
      <c r="G635" s="10">
        <f>IFERROR(_xlfn.XLOOKUP(B635, VENTA_DIARIA!B:B, VENTA_DIARIA!N:N)+0,0)</f>
        <v>0</v>
      </c>
      <c r="H635" s="10" t="str">
        <f>_xlfn.XLOOKUP(B635, VENTA_DIARIA!B:B, VENTA_DIARIA!H:H)</f>
        <v>▬ OK</v>
      </c>
      <c r="I635" s="10" t="s">
        <v>118</v>
      </c>
      <c r="J635" s="10">
        <v>6</v>
      </c>
      <c r="K635" s="10">
        <v>5</v>
      </c>
      <c r="L635" s="13">
        <v>1</v>
      </c>
    </row>
    <row r="636" spans="1:12">
      <c r="A636" s="14" t="str">
        <f t="shared" si="9"/>
        <v>SÁB</v>
      </c>
      <c r="B636" s="12">
        <v>45878</v>
      </c>
      <c r="C636" s="11">
        <v>0.85881944444444447</v>
      </c>
      <c r="D636" s="10">
        <f>+VLOOKUP(B636,VENTA_DIARIA!B:C,2,FALSE)</f>
        <v>0</v>
      </c>
      <c r="E636" s="10">
        <f>+VLOOKUP(B636,VENTA_DIARIA!B:D,3,FALSE)</f>
        <v>2</v>
      </c>
      <c r="F636" s="13">
        <f>_xlfn.XLOOKUP(B636, VENTA_DIARIA!B:B, VENTA_DIARIA!L:L)+0</f>
        <v>1</v>
      </c>
      <c r="G636" s="10">
        <f>IFERROR(_xlfn.XLOOKUP(B636, VENTA_DIARIA!B:B, VENTA_DIARIA!N:N)+0,0)</f>
        <v>0</v>
      </c>
      <c r="H636" s="10" t="str">
        <f>_xlfn.XLOOKUP(B636, VENTA_DIARIA!B:B, VENTA_DIARIA!H:H)</f>
        <v>▲▲ TOP</v>
      </c>
      <c r="I636" s="10" t="s">
        <v>121</v>
      </c>
      <c r="J636" s="10">
        <v>5</v>
      </c>
      <c r="K636" s="10">
        <v>4</v>
      </c>
      <c r="L636" s="13">
        <v>1</v>
      </c>
    </row>
    <row r="637" spans="1:12">
      <c r="A637" s="14" t="str">
        <f t="shared" si="9"/>
        <v>SÁB</v>
      </c>
      <c r="B637" s="12">
        <v>45878</v>
      </c>
      <c r="C637" s="11">
        <v>0.85881944444444447</v>
      </c>
      <c r="D637" s="10">
        <f>+VLOOKUP(B637,VENTA_DIARIA!B:C,2,FALSE)</f>
        <v>0</v>
      </c>
      <c r="E637" s="10">
        <f>+VLOOKUP(B637,VENTA_DIARIA!B:D,3,FALSE)</f>
        <v>2</v>
      </c>
      <c r="F637" s="13">
        <f>_xlfn.XLOOKUP(B637, VENTA_DIARIA!B:B, VENTA_DIARIA!L:L)+0</f>
        <v>1</v>
      </c>
      <c r="G637" s="10">
        <f>IFERROR(_xlfn.XLOOKUP(B637, VENTA_DIARIA!B:B, VENTA_DIARIA!N:N)+0,0)</f>
        <v>0</v>
      </c>
      <c r="H637" s="10" t="str">
        <f>_xlfn.XLOOKUP(B637, VENTA_DIARIA!B:B, VENTA_DIARIA!H:H)</f>
        <v>▲▲ TOP</v>
      </c>
      <c r="I637" s="10" t="s">
        <v>118</v>
      </c>
      <c r="J637" s="10">
        <v>-1</v>
      </c>
      <c r="K637" s="10">
        <v>-2</v>
      </c>
      <c r="L637" s="13">
        <v>1</v>
      </c>
    </row>
    <row r="638" spans="1:12">
      <c r="A638" s="14" t="str">
        <f t="shared" si="9"/>
        <v>SÁB</v>
      </c>
      <c r="B638" s="12">
        <v>45878</v>
      </c>
      <c r="C638" s="11">
        <v>0.83847222222222217</v>
      </c>
      <c r="D638" s="10">
        <f>+VLOOKUP(B638,VENTA_DIARIA!B:C,2,FALSE)</f>
        <v>0</v>
      </c>
      <c r="E638" s="10">
        <f>+VLOOKUP(B638,VENTA_DIARIA!B:D,3,FALSE)</f>
        <v>2</v>
      </c>
      <c r="F638" s="13">
        <f>_xlfn.XLOOKUP(B638, VENTA_DIARIA!B:B, VENTA_DIARIA!L:L)+0</f>
        <v>1</v>
      </c>
      <c r="G638" s="10">
        <f>IFERROR(_xlfn.XLOOKUP(B638, VENTA_DIARIA!B:B, VENTA_DIARIA!N:N)+0,0)</f>
        <v>0</v>
      </c>
      <c r="H638" s="10" t="str">
        <f>_xlfn.XLOOKUP(B638, VENTA_DIARIA!B:B, VENTA_DIARIA!H:H)</f>
        <v>▲▲ TOP</v>
      </c>
      <c r="I638" s="10" t="s">
        <v>134</v>
      </c>
      <c r="J638" s="10">
        <v>20</v>
      </c>
      <c r="K638" s="10">
        <v>19</v>
      </c>
      <c r="L638" s="13">
        <v>1</v>
      </c>
    </row>
    <row r="639" spans="1:12">
      <c r="A639" s="14" t="str">
        <f t="shared" si="9"/>
        <v>SÁB</v>
      </c>
      <c r="B639" s="12">
        <v>45878</v>
      </c>
      <c r="C639" s="11">
        <v>0.83847222222222217</v>
      </c>
      <c r="D639" s="10">
        <f>+VLOOKUP(B639,VENTA_DIARIA!B:C,2,FALSE)</f>
        <v>0</v>
      </c>
      <c r="E639" s="10">
        <f>+VLOOKUP(B639,VENTA_DIARIA!B:D,3,FALSE)</f>
        <v>2</v>
      </c>
      <c r="F639" s="13">
        <f>_xlfn.XLOOKUP(B639, VENTA_DIARIA!B:B, VENTA_DIARIA!L:L)+0</f>
        <v>1</v>
      </c>
      <c r="G639" s="10">
        <f>IFERROR(_xlfn.XLOOKUP(B639, VENTA_DIARIA!B:B, VENTA_DIARIA!N:N)+0,0)</f>
        <v>0</v>
      </c>
      <c r="H639" s="10" t="str">
        <f>_xlfn.XLOOKUP(B639, VENTA_DIARIA!B:B, VENTA_DIARIA!H:H)</f>
        <v>▲▲ TOP</v>
      </c>
      <c r="I639" s="10" t="s">
        <v>118</v>
      </c>
      <c r="J639" s="10">
        <v>0</v>
      </c>
      <c r="K639" s="10">
        <v>-1</v>
      </c>
      <c r="L639" s="13">
        <v>1</v>
      </c>
    </row>
    <row r="640" spans="1:12">
      <c r="A640" s="14" t="str">
        <f t="shared" si="9"/>
        <v>SÁB</v>
      </c>
      <c r="B640" s="12">
        <v>45878</v>
      </c>
      <c r="C640" s="11">
        <v>0.83232638888888888</v>
      </c>
      <c r="D640" s="10">
        <f>+VLOOKUP(B640,VENTA_DIARIA!B:C,2,FALSE)</f>
        <v>0</v>
      </c>
      <c r="E640" s="10">
        <f>+VLOOKUP(B640,VENTA_DIARIA!B:D,3,FALSE)</f>
        <v>2</v>
      </c>
      <c r="F640" s="13">
        <f>_xlfn.XLOOKUP(B640, VENTA_DIARIA!B:B, VENTA_DIARIA!L:L)+0</f>
        <v>1</v>
      </c>
      <c r="G640" s="10">
        <f>IFERROR(_xlfn.XLOOKUP(B640, VENTA_DIARIA!B:B, VENTA_DIARIA!N:N)+0,0)</f>
        <v>0</v>
      </c>
      <c r="H640" s="10" t="str">
        <f>_xlfn.XLOOKUP(B640, VENTA_DIARIA!B:B, VENTA_DIARIA!H:H)</f>
        <v>▲▲ TOP</v>
      </c>
      <c r="I640" s="10" t="s">
        <v>134</v>
      </c>
      <c r="J640" s="10">
        <v>22</v>
      </c>
      <c r="K640" s="10">
        <v>20</v>
      </c>
      <c r="L640" s="13">
        <v>2</v>
      </c>
    </row>
    <row r="641" spans="1:12">
      <c r="A641" s="14" t="str">
        <f t="shared" si="9"/>
        <v>SÁB</v>
      </c>
      <c r="B641" s="12">
        <v>45878</v>
      </c>
      <c r="C641" s="11">
        <v>0.83232638888888888</v>
      </c>
      <c r="D641" s="10">
        <f>+VLOOKUP(B641,VENTA_DIARIA!B:C,2,FALSE)</f>
        <v>0</v>
      </c>
      <c r="E641" s="10">
        <f>+VLOOKUP(B641,VENTA_DIARIA!B:D,3,FALSE)</f>
        <v>2</v>
      </c>
      <c r="F641" s="13">
        <f>_xlfn.XLOOKUP(B641, VENTA_DIARIA!B:B, VENTA_DIARIA!L:L)+0</f>
        <v>1</v>
      </c>
      <c r="G641" s="10">
        <f>IFERROR(_xlfn.XLOOKUP(B641, VENTA_DIARIA!B:B, VENTA_DIARIA!N:N)+0,0)</f>
        <v>0</v>
      </c>
      <c r="H641" s="10" t="str">
        <f>_xlfn.XLOOKUP(B641, VENTA_DIARIA!B:B, VENTA_DIARIA!H:H)</f>
        <v>▲▲ TOP</v>
      </c>
      <c r="I641" s="10" t="s">
        <v>135</v>
      </c>
      <c r="J641" s="10">
        <v>11</v>
      </c>
      <c r="K641" s="10">
        <v>10</v>
      </c>
      <c r="L641" s="13">
        <v>1</v>
      </c>
    </row>
    <row r="642" spans="1:12">
      <c r="A642" s="14" t="str">
        <f t="shared" ref="A642:A705" si="10">+UPPER(TEXT(B642,"DDD"))</f>
        <v>SÁB</v>
      </c>
      <c r="B642" s="12">
        <v>45878</v>
      </c>
      <c r="C642" s="11">
        <v>0.82884259259259263</v>
      </c>
      <c r="D642" s="10">
        <f>+VLOOKUP(B642,VENTA_DIARIA!B:C,2,FALSE)</f>
        <v>0</v>
      </c>
      <c r="E642" s="10">
        <f>+VLOOKUP(B642,VENTA_DIARIA!B:D,3,FALSE)</f>
        <v>2</v>
      </c>
      <c r="F642" s="13">
        <f>_xlfn.XLOOKUP(B642, VENTA_DIARIA!B:B, VENTA_DIARIA!L:L)+0</f>
        <v>1</v>
      </c>
      <c r="G642" s="10">
        <f>IFERROR(_xlfn.XLOOKUP(B642, VENTA_DIARIA!B:B, VENTA_DIARIA!N:N)+0,0)</f>
        <v>0</v>
      </c>
      <c r="H642" s="10" t="str">
        <f>_xlfn.XLOOKUP(B642, VENTA_DIARIA!B:B, VENTA_DIARIA!H:H)</f>
        <v>▲▲ TOP</v>
      </c>
      <c r="I642" s="10" t="s">
        <v>85</v>
      </c>
      <c r="J642" s="10">
        <v>7</v>
      </c>
      <c r="K642" s="10">
        <v>6</v>
      </c>
      <c r="L642" s="13">
        <v>1</v>
      </c>
    </row>
    <row r="643" spans="1:12">
      <c r="A643" s="14" t="str">
        <f t="shared" si="10"/>
        <v>SÁB</v>
      </c>
      <c r="B643" s="12">
        <v>45878</v>
      </c>
      <c r="C643" s="11">
        <v>0.81974537037037032</v>
      </c>
      <c r="D643" s="10">
        <f>+VLOOKUP(B643,VENTA_DIARIA!B:C,2,FALSE)</f>
        <v>0</v>
      </c>
      <c r="E643" s="10">
        <f>+VLOOKUP(B643,VENTA_DIARIA!B:D,3,FALSE)</f>
        <v>2</v>
      </c>
      <c r="F643" s="13">
        <f>_xlfn.XLOOKUP(B643, VENTA_DIARIA!B:B, VENTA_DIARIA!L:L)+0</f>
        <v>1</v>
      </c>
      <c r="G643" s="10">
        <f>IFERROR(_xlfn.XLOOKUP(B643, VENTA_DIARIA!B:B, VENTA_DIARIA!N:N)+0,0)</f>
        <v>0</v>
      </c>
      <c r="H643" s="10" t="str">
        <f>_xlfn.XLOOKUP(B643, VENTA_DIARIA!B:B, VENTA_DIARIA!H:H)</f>
        <v>▲▲ TOP</v>
      </c>
      <c r="I643" s="10" t="s">
        <v>153</v>
      </c>
      <c r="J643" s="10">
        <v>9</v>
      </c>
      <c r="K643" s="10">
        <v>8</v>
      </c>
      <c r="L643" s="13">
        <v>1</v>
      </c>
    </row>
    <row r="644" spans="1:12">
      <c r="A644" s="14" t="str">
        <f t="shared" si="10"/>
        <v>SÁB</v>
      </c>
      <c r="B644" s="12">
        <v>45878</v>
      </c>
      <c r="C644" s="11">
        <v>0.81754629629629627</v>
      </c>
      <c r="D644" s="10">
        <f>+VLOOKUP(B644,VENTA_DIARIA!B:C,2,FALSE)</f>
        <v>0</v>
      </c>
      <c r="E644" s="10">
        <f>+VLOOKUP(B644,VENTA_DIARIA!B:D,3,FALSE)</f>
        <v>2</v>
      </c>
      <c r="F644" s="13">
        <f>_xlfn.XLOOKUP(B644, VENTA_DIARIA!B:B, VENTA_DIARIA!L:L)+0</f>
        <v>1</v>
      </c>
      <c r="G644" s="10">
        <f>IFERROR(_xlfn.XLOOKUP(B644, VENTA_DIARIA!B:B, VENTA_DIARIA!N:N)+0,0)</f>
        <v>0</v>
      </c>
      <c r="H644" s="10" t="str">
        <f>_xlfn.XLOOKUP(B644, VENTA_DIARIA!B:B, VENTA_DIARIA!H:H)</f>
        <v>▲▲ TOP</v>
      </c>
      <c r="I644" s="10" t="s">
        <v>162</v>
      </c>
      <c r="J644" s="10">
        <v>5</v>
      </c>
      <c r="K644" s="10">
        <v>4</v>
      </c>
      <c r="L644" s="13">
        <v>1</v>
      </c>
    </row>
    <row r="645" spans="1:12">
      <c r="A645" s="14" t="str">
        <f t="shared" si="10"/>
        <v>SÁB</v>
      </c>
      <c r="B645" s="12">
        <v>45878</v>
      </c>
      <c r="C645" s="11">
        <v>0.81754629629629627</v>
      </c>
      <c r="D645" s="10">
        <f>+VLOOKUP(B645,VENTA_DIARIA!B:C,2,FALSE)</f>
        <v>0</v>
      </c>
      <c r="E645" s="10">
        <f>+VLOOKUP(B645,VENTA_DIARIA!B:D,3,FALSE)</f>
        <v>2</v>
      </c>
      <c r="F645" s="13">
        <f>_xlfn.XLOOKUP(B645, VENTA_DIARIA!B:B, VENTA_DIARIA!L:L)+0</f>
        <v>1</v>
      </c>
      <c r="G645" s="10">
        <f>IFERROR(_xlfn.XLOOKUP(B645, VENTA_DIARIA!B:B, VENTA_DIARIA!N:N)+0,0)</f>
        <v>0</v>
      </c>
      <c r="H645" s="10" t="str">
        <f>_xlfn.XLOOKUP(B645, VENTA_DIARIA!B:B, VENTA_DIARIA!H:H)</f>
        <v>▲▲ TOP</v>
      </c>
      <c r="I645" s="10" t="s">
        <v>184</v>
      </c>
      <c r="J645" s="10">
        <v>5</v>
      </c>
      <c r="K645" s="10">
        <v>4</v>
      </c>
      <c r="L645" s="13">
        <v>1</v>
      </c>
    </row>
    <row r="646" spans="1:12">
      <c r="A646" s="14" t="str">
        <f t="shared" si="10"/>
        <v>SÁB</v>
      </c>
      <c r="B646" s="12">
        <v>45878</v>
      </c>
      <c r="C646" s="11">
        <v>0.81473379629629628</v>
      </c>
      <c r="D646" s="10">
        <f>+VLOOKUP(B646,VENTA_DIARIA!B:C,2,FALSE)</f>
        <v>0</v>
      </c>
      <c r="E646" s="10">
        <f>+VLOOKUP(B646,VENTA_DIARIA!B:D,3,FALSE)</f>
        <v>2</v>
      </c>
      <c r="F646" s="13">
        <f>_xlfn.XLOOKUP(B646, VENTA_DIARIA!B:B, VENTA_DIARIA!L:L)+0</f>
        <v>1</v>
      </c>
      <c r="G646" s="10">
        <f>IFERROR(_xlfn.XLOOKUP(B646, VENTA_DIARIA!B:B, VENTA_DIARIA!N:N)+0,0)</f>
        <v>0</v>
      </c>
      <c r="H646" s="10" t="str">
        <f>_xlfn.XLOOKUP(B646, VENTA_DIARIA!B:B, VENTA_DIARIA!H:H)</f>
        <v>▲▲ TOP</v>
      </c>
      <c r="I646" s="10" t="s">
        <v>102</v>
      </c>
      <c r="J646" s="10">
        <v>8</v>
      </c>
      <c r="K646" s="10">
        <v>7</v>
      </c>
      <c r="L646" s="13">
        <v>1</v>
      </c>
    </row>
    <row r="647" spans="1:12">
      <c r="A647" s="14" t="str">
        <f t="shared" si="10"/>
        <v>SÁB</v>
      </c>
      <c r="B647" s="12">
        <v>45878</v>
      </c>
      <c r="C647" s="11">
        <v>0.81473379629629628</v>
      </c>
      <c r="D647" s="10">
        <f>+VLOOKUP(B647,VENTA_DIARIA!B:C,2,FALSE)</f>
        <v>0</v>
      </c>
      <c r="E647" s="10">
        <f>+VLOOKUP(B647,VENTA_DIARIA!B:D,3,FALSE)</f>
        <v>2</v>
      </c>
      <c r="F647" s="13">
        <f>_xlfn.XLOOKUP(B647, VENTA_DIARIA!B:B, VENTA_DIARIA!L:L)+0</f>
        <v>1</v>
      </c>
      <c r="G647" s="10">
        <f>IFERROR(_xlfn.XLOOKUP(B647, VENTA_DIARIA!B:B, VENTA_DIARIA!N:N)+0,0)</f>
        <v>0</v>
      </c>
      <c r="H647" s="10" t="str">
        <f>_xlfn.XLOOKUP(B647, VENTA_DIARIA!B:B, VENTA_DIARIA!H:H)</f>
        <v>▲▲ TOP</v>
      </c>
      <c r="I647" s="10" t="s">
        <v>170</v>
      </c>
      <c r="J647" s="10">
        <v>14</v>
      </c>
      <c r="K647" s="10">
        <v>13</v>
      </c>
      <c r="L647" s="13">
        <v>1</v>
      </c>
    </row>
    <row r="648" spans="1:12">
      <c r="A648" s="14" t="str">
        <f t="shared" si="10"/>
        <v>SÁB</v>
      </c>
      <c r="B648" s="12">
        <v>45878</v>
      </c>
      <c r="C648" s="11">
        <v>0.81473379629629628</v>
      </c>
      <c r="D648" s="10">
        <f>+VLOOKUP(B648,VENTA_DIARIA!B:C,2,FALSE)</f>
        <v>0</v>
      </c>
      <c r="E648" s="10">
        <f>+VLOOKUP(B648,VENTA_DIARIA!B:D,3,FALSE)</f>
        <v>2</v>
      </c>
      <c r="F648" s="13">
        <f>_xlfn.XLOOKUP(B648, VENTA_DIARIA!B:B, VENTA_DIARIA!L:L)+0</f>
        <v>1</v>
      </c>
      <c r="G648" s="10">
        <f>IFERROR(_xlfn.XLOOKUP(B648, VENTA_DIARIA!B:B, VENTA_DIARIA!N:N)+0,0)</f>
        <v>0</v>
      </c>
      <c r="H648" s="10" t="str">
        <f>_xlfn.XLOOKUP(B648, VENTA_DIARIA!B:B, VENTA_DIARIA!H:H)</f>
        <v>▲▲ TOP</v>
      </c>
      <c r="I648" s="10" t="s">
        <v>134</v>
      </c>
      <c r="J648" s="10">
        <v>24</v>
      </c>
      <c r="K648" s="10">
        <v>22</v>
      </c>
      <c r="L648" s="13">
        <v>2</v>
      </c>
    </row>
    <row r="649" spans="1:12">
      <c r="A649" s="14" t="str">
        <f t="shared" si="10"/>
        <v>SÁB</v>
      </c>
      <c r="B649" s="12">
        <v>45878</v>
      </c>
      <c r="C649" s="11">
        <v>0.81255787037037042</v>
      </c>
      <c r="D649" s="10">
        <f>+VLOOKUP(B649,VENTA_DIARIA!B:C,2,FALSE)</f>
        <v>0</v>
      </c>
      <c r="E649" s="10">
        <f>+VLOOKUP(B649,VENTA_DIARIA!B:D,3,FALSE)</f>
        <v>2</v>
      </c>
      <c r="F649" s="13">
        <f>_xlfn.XLOOKUP(B649, VENTA_DIARIA!B:B, VENTA_DIARIA!L:L)+0</f>
        <v>1</v>
      </c>
      <c r="G649" s="10">
        <f>IFERROR(_xlfn.XLOOKUP(B649, VENTA_DIARIA!B:B, VENTA_DIARIA!N:N)+0,0)</f>
        <v>0</v>
      </c>
      <c r="H649" s="10" t="str">
        <f>_xlfn.XLOOKUP(B649, VENTA_DIARIA!B:B, VENTA_DIARIA!H:H)</f>
        <v>▲▲ TOP</v>
      </c>
      <c r="I649" s="10" t="s">
        <v>134</v>
      </c>
      <c r="J649" s="10">
        <v>25</v>
      </c>
      <c r="K649" s="10">
        <v>24</v>
      </c>
      <c r="L649" s="13">
        <v>1</v>
      </c>
    </row>
    <row r="650" spans="1:12">
      <c r="A650" s="14" t="str">
        <f t="shared" si="10"/>
        <v>SÁB</v>
      </c>
      <c r="B650" s="12">
        <v>45878</v>
      </c>
      <c r="C650" s="11">
        <v>0.80326388888888889</v>
      </c>
      <c r="D650" s="10">
        <f>+VLOOKUP(B650,VENTA_DIARIA!B:C,2,FALSE)</f>
        <v>0</v>
      </c>
      <c r="E650" s="10">
        <f>+VLOOKUP(B650,VENTA_DIARIA!B:D,3,FALSE)</f>
        <v>2</v>
      </c>
      <c r="F650" s="13">
        <f>_xlfn.XLOOKUP(B650, VENTA_DIARIA!B:B, VENTA_DIARIA!L:L)+0</f>
        <v>1</v>
      </c>
      <c r="G650" s="10">
        <f>IFERROR(_xlfn.XLOOKUP(B650, VENTA_DIARIA!B:B, VENTA_DIARIA!N:N)+0,0)</f>
        <v>0</v>
      </c>
      <c r="H650" s="10" t="str">
        <f>_xlfn.XLOOKUP(B650, VENTA_DIARIA!B:B, VENTA_DIARIA!H:H)</f>
        <v>▲▲ TOP</v>
      </c>
      <c r="I650" s="10" t="s">
        <v>142</v>
      </c>
      <c r="J650" s="10">
        <v>37</v>
      </c>
      <c r="K650" s="10">
        <v>36</v>
      </c>
      <c r="L650" s="13">
        <v>1</v>
      </c>
    </row>
    <row r="651" spans="1:12">
      <c r="A651" s="14" t="str">
        <f t="shared" si="10"/>
        <v>SÁB</v>
      </c>
      <c r="B651" s="12">
        <v>45878</v>
      </c>
      <c r="C651" s="11">
        <v>0.80326388888888889</v>
      </c>
      <c r="D651" s="10">
        <f>+VLOOKUP(B651,VENTA_DIARIA!B:C,2,FALSE)</f>
        <v>0</v>
      </c>
      <c r="E651" s="10">
        <f>+VLOOKUP(B651,VENTA_DIARIA!B:D,3,FALSE)</f>
        <v>2</v>
      </c>
      <c r="F651" s="13">
        <f>_xlfn.XLOOKUP(B651, VENTA_DIARIA!B:B, VENTA_DIARIA!L:L)+0</f>
        <v>1</v>
      </c>
      <c r="G651" s="10">
        <f>IFERROR(_xlfn.XLOOKUP(B651, VENTA_DIARIA!B:B, VENTA_DIARIA!N:N)+0,0)</f>
        <v>0</v>
      </c>
      <c r="H651" s="10" t="str">
        <f>_xlfn.XLOOKUP(B651, VENTA_DIARIA!B:B, VENTA_DIARIA!H:H)</f>
        <v>▲▲ TOP</v>
      </c>
      <c r="I651" s="10" t="s">
        <v>136</v>
      </c>
      <c r="J651" s="10">
        <v>14</v>
      </c>
      <c r="K651" s="10">
        <v>13</v>
      </c>
      <c r="L651" s="13">
        <v>1</v>
      </c>
    </row>
    <row r="652" spans="1:12">
      <c r="A652" s="14" t="str">
        <f t="shared" si="10"/>
        <v>SÁB</v>
      </c>
      <c r="B652" s="12">
        <v>45878</v>
      </c>
      <c r="C652" s="11">
        <v>0.8021180555555556</v>
      </c>
      <c r="D652" s="10">
        <f>+VLOOKUP(B652,VENTA_DIARIA!B:C,2,FALSE)</f>
        <v>0</v>
      </c>
      <c r="E652" s="10">
        <f>+VLOOKUP(B652,VENTA_DIARIA!B:D,3,FALSE)</f>
        <v>2</v>
      </c>
      <c r="F652" s="13">
        <f>_xlfn.XLOOKUP(B652, VENTA_DIARIA!B:B, VENTA_DIARIA!L:L)+0</f>
        <v>1</v>
      </c>
      <c r="G652" s="10">
        <f>IFERROR(_xlfn.XLOOKUP(B652, VENTA_DIARIA!B:B, VENTA_DIARIA!N:N)+0,0)</f>
        <v>0</v>
      </c>
      <c r="H652" s="10" t="str">
        <f>_xlfn.XLOOKUP(B652, VENTA_DIARIA!B:B, VENTA_DIARIA!H:H)</f>
        <v>▲▲ TOP</v>
      </c>
      <c r="I652" s="10" t="s">
        <v>146</v>
      </c>
      <c r="J652" s="10">
        <v>2</v>
      </c>
      <c r="K652" s="10">
        <v>1</v>
      </c>
      <c r="L652" s="13">
        <v>1</v>
      </c>
    </row>
    <row r="653" spans="1:12">
      <c r="A653" s="14" t="str">
        <f t="shared" si="10"/>
        <v>SÁB</v>
      </c>
      <c r="B653" s="12">
        <v>45878</v>
      </c>
      <c r="C653" s="11">
        <v>0.8021180555555556</v>
      </c>
      <c r="D653" s="10">
        <f>+VLOOKUP(B653,VENTA_DIARIA!B:C,2,FALSE)</f>
        <v>0</v>
      </c>
      <c r="E653" s="10">
        <f>+VLOOKUP(B653,VENTA_DIARIA!B:D,3,FALSE)</f>
        <v>2</v>
      </c>
      <c r="F653" s="13">
        <f>_xlfn.XLOOKUP(B653, VENTA_DIARIA!B:B, VENTA_DIARIA!L:L)+0</f>
        <v>1</v>
      </c>
      <c r="G653" s="10">
        <f>IFERROR(_xlfn.XLOOKUP(B653, VENTA_DIARIA!B:B, VENTA_DIARIA!N:N)+0,0)</f>
        <v>0</v>
      </c>
      <c r="H653" s="10" t="str">
        <f>_xlfn.XLOOKUP(B653, VENTA_DIARIA!B:B, VENTA_DIARIA!H:H)</f>
        <v>▲▲ TOP</v>
      </c>
      <c r="I653" s="10" t="s">
        <v>142</v>
      </c>
      <c r="J653" s="10">
        <v>39</v>
      </c>
      <c r="K653" s="10">
        <v>37</v>
      </c>
      <c r="L653" s="13">
        <v>2</v>
      </c>
    </row>
    <row r="654" spans="1:12">
      <c r="A654" s="14" t="str">
        <f t="shared" si="10"/>
        <v>SÁB</v>
      </c>
      <c r="B654" s="12">
        <v>45878</v>
      </c>
      <c r="C654" s="11">
        <v>0.8021180555555556</v>
      </c>
      <c r="D654" s="10">
        <f>+VLOOKUP(B654,VENTA_DIARIA!B:C,2,FALSE)</f>
        <v>0</v>
      </c>
      <c r="E654" s="10">
        <f>+VLOOKUP(B654,VENTA_DIARIA!B:D,3,FALSE)</f>
        <v>2</v>
      </c>
      <c r="F654" s="13">
        <f>_xlfn.XLOOKUP(B654, VENTA_DIARIA!B:B, VENTA_DIARIA!L:L)+0</f>
        <v>1</v>
      </c>
      <c r="G654" s="10">
        <f>IFERROR(_xlfn.XLOOKUP(B654, VENTA_DIARIA!B:B, VENTA_DIARIA!N:N)+0,0)</f>
        <v>0</v>
      </c>
      <c r="H654" s="10" t="str">
        <f>_xlfn.XLOOKUP(B654, VENTA_DIARIA!B:B, VENTA_DIARIA!H:H)</f>
        <v>▲▲ TOP</v>
      </c>
      <c r="I654" s="10" t="s">
        <v>158</v>
      </c>
      <c r="J654" s="10">
        <v>3</v>
      </c>
      <c r="K654" s="10">
        <v>2</v>
      </c>
      <c r="L654" s="13">
        <v>1</v>
      </c>
    </row>
    <row r="655" spans="1:12">
      <c r="A655" s="14" t="str">
        <f t="shared" si="10"/>
        <v>SÁB</v>
      </c>
      <c r="B655" s="12">
        <v>45878</v>
      </c>
      <c r="C655" s="11">
        <v>0.8021180555555556</v>
      </c>
      <c r="D655" s="10">
        <f>+VLOOKUP(B655,VENTA_DIARIA!B:C,2,FALSE)</f>
        <v>0</v>
      </c>
      <c r="E655" s="10">
        <f>+VLOOKUP(B655,VENTA_DIARIA!B:D,3,FALSE)</f>
        <v>2</v>
      </c>
      <c r="F655" s="13">
        <f>_xlfn.XLOOKUP(B655, VENTA_DIARIA!B:B, VENTA_DIARIA!L:L)+0</f>
        <v>1</v>
      </c>
      <c r="G655" s="10">
        <f>IFERROR(_xlfn.XLOOKUP(B655, VENTA_DIARIA!B:B, VENTA_DIARIA!N:N)+0,0)</f>
        <v>0</v>
      </c>
      <c r="H655" s="10" t="str">
        <f>_xlfn.XLOOKUP(B655, VENTA_DIARIA!B:B, VENTA_DIARIA!H:H)</f>
        <v>▲▲ TOP</v>
      </c>
      <c r="I655" s="10" t="s">
        <v>159</v>
      </c>
      <c r="J655" s="10">
        <v>1</v>
      </c>
      <c r="K655" s="10">
        <v>0</v>
      </c>
      <c r="L655" s="13">
        <v>1</v>
      </c>
    </row>
    <row r="656" spans="1:12">
      <c r="A656" s="14" t="str">
        <f t="shared" si="10"/>
        <v>SÁB</v>
      </c>
      <c r="B656" s="12">
        <v>45878</v>
      </c>
      <c r="C656" s="11">
        <v>0.79829861111111111</v>
      </c>
      <c r="D656" s="10">
        <f>+VLOOKUP(B656,VENTA_DIARIA!B:C,2,FALSE)</f>
        <v>0</v>
      </c>
      <c r="E656" s="10">
        <f>+VLOOKUP(B656,VENTA_DIARIA!B:D,3,FALSE)</f>
        <v>2</v>
      </c>
      <c r="F656" s="13">
        <f>_xlfn.XLOOKUP(B656, VENTA_DIARIA!B:B, VENTA_DIARIA!L:L)+0</f>
        <v>1</v>
      </c>
      <c r="G656" s="10">
        <f>IFERROR(_xlfn.XLOOKUP(B656, VENTA_DIARIA!B:B, VENTA_DIARIA!N:N)+0,0)</f>
        <v>0</v>
      </c>
      <c r="H656" s="10" t="str">
        <f>_xlfn.XLOOKUP(B656, VENTA_DIARIA!B:B, VENTA_DIARIA!H:H)</f>
        <v>▲▲ TOP</v>
      </c>
      <c r="I656" s="10" t="s">
        <v>132</v>
      </c>
      <c r="J656" s="10">
        <v>6</v>
      </c>
      <c r="K656" s="10">
        <v>5</v>
      </c>
      <c r="L656" s="13">
        <v>1</v>
      </c>
    </row>
    <row r="657" spans="1:12">
      <c r="A657" s="14" t="str">
        <f t="shared" si="10"/>
        <v>SÁB</v>
      </c>
      <c r="B657" s="12">
        <v>45878</v>
      </c>
      <c r="C657" s="11">
        <v>0.79553240740740738</v>
      </c>
      <c r="D657" s="10">
        <f>+VLOOKUP(B657,VENTA_DIARIA!B:C,2,FALSE)</f>
        <v>0</v>
      </c>
      <c r="E657" s="10">
        <f>+VLOOKUP(B657,VENTA_DIARIA!B:D,3,FALSE)</f>
        <v>2</v>
      </c>
      <c r="F657" s="13">
        <f>_xlfn.XLOOKUP(B657, VENTA_DIARIA!B:B, VENTA_DIARIA!L:L)+0</f>
        <v>1</v>
      </c>
      <c r="G657" s="10">
        <f>IFERROR(_xlfn.XLOOKUP(B657, VENTA_DIARIA!B:B, VENTA_DIARIA!N:N)+0,0)</f>
        <v>0</v>
      </c>
      <c r="H657" s="10" t="str">
        <f>_xlfn.XLOOKUP(B657, VENTA_DIARIA!B:B, VENTA_DIARIA!H:H)</f>
        <v>▲▲ TOP</v>
      </c>
      <c r="I657" s="10" t="s">
        <v>134</v>
      </c>
      <c r="J657" s="10">
        <v>27</v>
      </c>
      <c r="K657" s="10">
        <v>25</v>
      </c>
      <c r="L657" s="13">
        <v>2</v>
      </c>
    </row>
    <row r="658" spans="1:12">
      <c r="A658" s="14" t="str">
        <f t="shared" si="10"/>
        <v>SÁB</v>
      </c>
      <c r="B658" s="12">
        <v>45878</v>
      </c>
      <c r="C658" s="11">
        <v>0.79553240740740738</v>
      </c>
      <c r="D658" s="10">
        <f>+VLOOKUP(B658,VENTA_DIARIA!B:C,2,FALSE)</f>
        <v>0</v>
      </c>
      <c r="E658" s="10">
        <f>+VLOOKUP(B658,VENTA_DIARIA!B:D,3,FALSE)</f>
        <v>2</v>
      </c>
      <c r="F658" s="13">
        <f>_xlfn.XLOOKUP(B658, VENTA_DIARIA!B:B, VENTA_DIARIA!L:L)+0</f>
        <v>1</v>
      </c>
      <c r="G658" s="10">
        <f>IFERROR(_xlfn.XLOOKUP(B658, VENTA_DIARIA!B:B, VENTA_DIARIA!N:N)+0,0)</f>
        <v>0</v>
      </c>
      <c r="H658" s="10" t="str">
        <f>_xlfn.XLOOKUP(B658, VENTA_DIARIA!B:B, VENTA_DIARIA!H:H)</f>
        <v>▲▲ TOP</v>
      </c>
      <c r="I658" s="10" t="s">
        <v>162</v>
      </c>
      <c r="J658" s="10">
        <v>6</v>
      </c>
      <c r="K658" s="10">
        <v>5</v>
      </c>
      <c r="L658" s="13">
        <v>1</v>
      </c>
    </row>
    <row r="659" spans="1:12">
      <c r="A659" s="14" t="str">
        <f t="shared" si="10"/>
        <v>SÁB</v>
      </c>
      <c r="B659" s="12">
        <v>45878</v>
      </c>
      <c r="C659" s="11">
        <v>0.79313657407407412</v>
      </c>
      <c r="D659" s="10">
        <f>+VLOOKUP(B659,VENTA_DIARIA!B:C,2,FALSE)</f>
        <v>0</v>
      </c>
      <c r="E659" s="10">
        <f>+VLOOKUP(B659,VENTA_DIARIA!B:D,3,FALSE)</f>
        <v>2</v>
      </c>
      <c r="F659" s="13">
        <f>_xlfn.XLOOKUP(B659, VENTA_DIARIA!B:B, VENTA_DIARIA!L:L)+0</f>
        <v>1</v>
      </c>
      <c r="G659" s="10">
        <f>IFERROR(_xlfn.XLOOKUP(B659, VENTA_DIARIA!B:B, VENTA_DIARIA!N:N)+0,0)</f>
        <v>0</v>
      </c>
      <c r="H659" s="10" t="str">
        <f>_xlfn.XLOOKUP(B659, VENTA_DIARIA!B:B, VENTA_DIARIA!H:H)</f>
        <v>▲▲ TOP</v>
      </c>
      <c r="I659" s="10" t="s">
        <v>135</v>
      </c>
      <c r="J659" s="10">
        <v>12</v>
      </c>
      <c r="K659" s="10">
        <v>11</v>
      </c>
      <c r="L659" s="13">
        <v>1</v>
      </c>
    </row>
    <row r="660" spans="1:12">
      <c r="A660" s="14" t="str">
        <f t="shared" si="10"/>
        <v>SÁB</v>
      </c>
      <c r="B660" s="12">
        <v>45878</v>
      </c>
      <c r="C660" s="11">
        <v>0.79313657407407412</v>
      </c>
      <c r="D660" s="10">
        <f>+VLOOKUP(B660,VENTA_DIARIA!B:C,2,FALSE)</f>
        <v>0</v>
      </c>
      <c r="E660" s="10">
        <f>+VLOOKUP(B660,VENTA_DIARIA!B:D,3,FALSE)</f>
        <v>2</v>
      </c>
      <c r="F660" s="13">
        <f>_xlfn.XLOOKUP(B660, VENTA_DIARIA!B:B, VENTA_DIARIA!L:L)+0</f>
        <v>1</v>
      </c>
      <c r="G660" s="10">
        <f>IFERROR(_xlfn.XLOOKUP(B660, VENTA_DIARIA!B:B, VENTA_DIARIA!N:N)+0,0)</f>
        <v>0</v>
      </c>
      <c r="H660" s="10" t="str">
        <f>_xlfn.XLOOKUP(B660, VENTA_DIARIA!B:B, VENTA_DIARIA!H:H)</f>
        <v>▲▲ TOP</v>
      </c>
      <c r="I660" s="10" t="s">
        <v>134</v>
      </c>
      <c r="J660" s="10">
        <v>28</v>
      </c>
      <c r="K660" s="10">
        <v>27</v>
      </c>
      <c r="L660" s="13">
        <v>1</v>
      </c>
    </row>
    <row r="661" spans="1:12">
      <c r="A661" s="14" t="str">
        <f t="shared" si="10"/>
        <v>SÁB</v>
      </c>
      <c r="B661" s="12">
        <v>45878</v>
      </c>
      <c r="C661" s="11">
        <v>0.79145833333333337</v>
      </c>
      <c r="D661" s="10">
        <f>+VLOOKUP(B661,VENTA_DIARIA!B:C,2,FALSE)</f>
        <v>0</v>
      </c>
      <c r="E661" s="10">
        <f>+VLOOKUP(B661,VENTA_DIARIA!B:D,3,FALSE)</f>
        <v>2</v>
      </c>
      <c r="F661" s="13">
        <f>_xlfn.XLOOKUP(B661, VENTA_DIARIA!B:B, VENTA_DIARIA!L:L)+0</f>
        <v>1</v>
      </c>
      <c r="G661" s="10">
        <f>IFERROR(_xlfn.XLOOKUP(B661, VENTA_DIARIA!B:B, VENTA_DIARIA!N:N)+0,0)</f>
        <v>0</v>
      </c>
      <c r="H661" s="10" t="str">
        <f>_xlfn.XLOOKUP(B661, VENTA_DIARIA!B:B, VENTA_DIARIA!H:H)</f>
        <v>▲▲ TOP</v>
      </c>
      <c r="I661" s="10" t="s">
        <v>154</v>
      </c>
      <c r="J661" s="10">
        <v>2</v>
      </c>
      <c r="K661" s="10">
        <v>1</v>
      </c>
      <c r="L661" s="13">
        <v>1</v>
      </c>
    </row>
    <row r="662" spans="1:12">
      <c r="A662" s="14" t="str">
        <f t="shared" si="10"/>
        <v>SÁB</v>
      </c>
      <c r="B662" s="12">
        <v>45878</v>
      </c>
      <c r="C662" s="11">
        <v>0.79145833333333337</v>
      </c>
      <c r="D662" s="10">
        <f>+VLOOKUP(B662,VENTA_DIARIA!B:C,2,FALSE)</f>
        <v>0</v>
      </c>
      <c r="E662" s="10">
        <f>+VLOOKUP(B662,VENTA_DIARIA!B:D,3,FALSE)</f>
        <v>2</v>
      </c>
      <c r="F662" s="13">
        <f>_xlfn.XLOOKUP(B662, VENTA_DIARIA!B:B, VENTA_DIARIA!L:L)+0</f>
        <v>1</v>
      </c>
      <c r="G662" s="10">
        <f>IFERROR(_xlfn.XLOOKUP(B662, VENTA_DIARIA!B:B, VENTA_DIARIA!N:N)+0,0)</f>
        <v>0</v>
      </c>
      <c r="H662" s="10" t="str">
        <f>_xlfn.XLOOKUP(B662, VENTA_DIARIA!B:B, VENTA_DIARIA!H:H)</f>
        <v>▲▲ TOP</v>
      </c>
      <c r="I662" s="10" t="s">
        <v>91</v>
      </c>
      <c r="J662" s="10">
        <v>-5</v>
      </c>
      <c r="K662" s="10">
        <v>-6</v>
      </c>
      <c r="L662" s="13">
        <v>1</v>
      </c>
    </row>
    <row r="663" spans="1:12">
      <c r="A663" s="14" t="str">
        <f t="shared" si="10"/>
        <v>SÁB</v>
      </c>
      <c r="B663" s="12">
        <v>45878</v>
      </c>
      <c r="C663" s="11">
        <v>0.79145833333333337</v>
      </c>
      <c r="D663" s="10">
        <f>+VLOOKUP(B663,VENTA_DIARIA!B:C,2,FALSE)</f>
        <v>0</v>
      </c>
      <c r="E663" s="10">
        <f>+VLOOKUP(B663,VENTA_DIARIA!B:D,3,FALSE)</f>
        <v>2</v>
      </c>
      <c r="F663" s="13">
        <f>_xlfn.XLOOKUP(B663, VENTA_DIARIA!B:B, VENTA_DIARIA!L:L)+0</f>
        <v>1</v>
      </c>
      <c r="G663" s="10">
        <f>IFERROR(_xlfn.XLOOKUP(B663, VENTA_DIARIA!B:B, VENTA_DIARIA!N:N)+0,0)</f>
        <v>0</v>
      </c>
      <c r="H663" s="10" t="str">
        <f>_xlfn.XLOOKUP(B663, VENTA_DIARIA!B:B, VENTA_DIARIA!H:H)</f>
        <v>▲▲ TOP</v>
      </c>
      <c r="I663" s="10" t="s">
        <v>171</v>
      </c>
      <c r="J663" s="10">
        <v>5</v>
      </c>
      <c r="K663" s="10">
        <v>4</v>
      </c>
      <c r="L663" s="13">
        <v>1</v>
      </c>
    </row>
    <row r="664" spans="1:12">
      <c r="A664" s="14" t="str">
        <f t="shared" si="10"/>
        <v>SÁB</v>
      </c>
      <c r="B664" s="12">
        <v>45878</v>
      </c>
      <c r="C664" s="11">
        <v>0.78930555555555559</v>
      </c>
      <c r="D664" s="10">
        <f>+VLOOKUP(B664,VENTA_DIARIA!B:C,2,FALSE)</f>
        <v>0</v>
      </c>
      <c r="E664" s="10">
        <f>+VLOOKUP(B664,VENTA_DIARIA!B:D,3,FALSE)</f>
        <v>2</v>
      </c>
      <c r="F664" s="13">
        <f>_xlfn.XLOOKUP(B664, VENTA_DIARIA!B:B, VENTA_DIARIA!L:L)+0</f>
        <v>1</v>
      </c>
      <c r="G664" s="10">
        <f>IFERROR(_xlfn.XLOOKUP(B664, VENTA_DIARIA!B:B, VENTA_DIARIA!N:N)+0,0)</f>
        <v>0</v>
      </c>
      <c r="H664" s="10" t="str">
        <f>_xlfn.XLOOKUP(B664, VENTA_DIARIA!B:B, VENTA_DIARIA!H:H)</f>
        <v>▲▲ TOP</v>
      </c>
      <c r="I664" s="10" t="s">
        <v>144</v>
      </c>
      <c r="J664" s="10">
        <v>7</v>
      </c>
      <c r="K664" s="10">
        <v>6</v>
      </c>
      <c r="L664" s="13">
        <v>1</v>
      </c>
    </row>
    <row r="665" spans="1:12">
      <c r="A665" s="14" t="str">
        <f t="shared" si="10"/>
        <v>SÁB</v>
      </c>
      <c r="B665" s="12">
        <v>45878</v>
      </c>
      <c r="C665" s="11">
        <v>0.78793981481481479</v>
      </c>
      <c r="D665" s="10">
        <f>+VLOOKUP(B665,VENTA_DIARIA!B:C,2,FALSE)</f>
        <v>0</v>
      </c>
      <c r="E665" s="10">
        <f>+VLOOKUP(B665,VENTA_DIARIA!B:D,3,FALSE)</f>
        <v>2</v>
      </c>
      <c r="F665" s="13">
        <f>_xlfn.XLOOKUP(B665, VENTA_DIARIA!B:B, VENTA_DIARIA!L:L)+0</f>
        <v>1</v>
      </c>
      <c r="G665" s="10">
        <f>IFERROR(_xlfn.XLOOKUP(B665, VENTA_DIARIA!B:B, VENTA_DIARIA!N:N)+0,0)</f>
        <v>0</v>
      </c>
      <c r="H665" s="10" t="str">
        <f>_xlfn.XLOOKUP(B665, VENTA_DIARIA!B:B, VENTA_DIARIA!H:H)</f>
        <v>▲▲ TOP</v>
      </c>
      <c r="I665" s="10" t="s">
        <v>158</v>
      </c>
      <c r="J665" s="10">
        <v>4</v>
      </c>
      <c r="K665" s="10">
        <v>3</v>
      </c>
      <c r="L665" s="13">
        <v>1</v>
      </c>
    </row>
    <row r="666" spans="1:12">
      <c r="A666" s="14" t="str">
        <f t="shared" si="10"/>
        <v>SÁB</v>
      </c>
      <c r="B666" s="12">
        <v>45878</v>
      </c>
      <c r="C666" s="11">
        <v>0.78678240740740746</v>
      </c>
      <c r="D666" s="10">
        <f>+VLOOKUP(B666,VENTA_DIARIA!B:C,2,FALSE)</f>
        <v>0</v>
      </c>
      <c r="E666" s="10">
        <f>+VLOOKUP(B666,VENTA_DIARIA!B:D,3,FALSE)</f>
        <v>2</v>
      </c>
      <c r="F666" s="13">
        <f>_xlfn.XLOOKUP(B666, VENTA_DIARIA!B:B, VENTA_DIARIA!L:L)+0</f>
        <v>1</v>
      </c>
      <c r="G666" s="10">
        <f>IFERROR(_xlfn.XLOOKUP(B666, VENTA_DIARIA!B:B, VENTA_DIARIA!N:N)+0,0)</f>
        <v>0</v>
      </c>
      <c r="H666" s="10" t="str">
        <f>_xlfn.XLOOKUP(B666, VENTA_DIARIA!B:B, VENTA_DIARIA!H:H)</f>
        <v>▲▲ TOP</v>
      </c>
      <c r="I666" s="10" t="s">
        <v>144</v>
      </c>
      <c r="J666" s="10">
        <v>7</v>
      </c>
      <c r="K666" s="10">
        <v>6</v>
      </c>
      <c r="L666" s="13">
        <v>1</v>
      </c>
    </row>
    <row r="667" spans="1:12">
      <c r="A667" s="14" t="str">
        <f t="shared" si="10"/>
        <v>SÁB</v>
      </c>
      <c r="B667" s="12">
        <v>45878</v>
      </c>
      <c r="C667" s="11">
        <v>0.78532407407407412</v>
      </c>
      <c r="D667" s="10">
        <f>+VLOOKUP(B667,VENTA_DIARIA!B:C,2,FALSE)</f>
        <v>0</v>
      </c>
      <c r="E667" s="10">
        <f>+VLOOKUP(B667,VENTA_DIARIA!B:D,3,FALSE)</f>
        <v>2</v>
      </c>
      <c r="F667" s="13">
        <f>_xlfn.XLOOKUP(B667, VENTA_DIARIA!B:B, VENTA_DIARIA!L:L)+0</f>
        <v>1</v>
      </c>
      <c r="G667" s="10">
        <f>IFERROR(_xlfn.XLOOKUP(B667, VENTA_DIARIA!B:B, VENTA_DIARIA!N:N)+0,0)</f>
        <v>0</v>
      </c>
      <c r="H667" s="10" t="str">
        <f>_xlfn.XLOOKUP(B667, VENTA_DIARIA!B:B, VENTA_DIARIA!H:H)</f>
        <v>▲▲ TOP</v>
      </c>
      <c r="I667" s="10" t="s">
        <v>146</v>
      </c>
      <c r="J667" s="10">
        <v>3</v>
      </c>
      <c r="K667" s="10">
        <v>2</v>
      </c>
      <c r="L667" s="13">
        <v>1</v>
      </c>
    </row>
    <row r="668" spans="1:12">
      <c r="A668" s="14" t="str">
        <f t="shared" si="10"/>
        <v>SÁB</v>
      </c>
      <c r="B668" s="12">
        <v>45878</v>
      </c>
      <c r="C668" s="11">
        <v>0.78380787037037036</v>
      </c>
      <c r="D668" s="10">
        <f>+VLOOKUP(B668,VENTA_DIARIA!B:C,2,FALSE)</f>
        <v>0</v>
      </c>
      <c r="E668" s="10">
        <f>+VLOOKUP(B668,VENTA_DIARIA!B:D,3,FALSE)</f>
        <v>2</v>
      </c>
      <c r="F668" s="13">
        <f>_xlfn.XLOOKUP(B668, VENTA_DIARIA!B:B, VENTA_DIARIA!L:L)+0</f>
        <v>1</v>
      </c>
      <c r="G668" s="10">
        <f>IFERROR(_xlfn.XLOOKUP(B668, VENTA_DIARIA!B:B, VENTA_DIARIA!N:N)+0,0)</f>
        <v>0</v>
      </c>
      <c r="H668" s="10" t="str">
        <f>_xlfn.XLOOKUP(B668, VENTA_DIARIA!B:B, VENTA_DIARIA!H:H)</f>
        <v>▲▲ TOP</v>
      </c>
      <c r="I668" s="10" t="s">
        <v>151</v>
      </c>
      <c r="J668" s="10">
        <v>10</v>
      </c>
      <c r="K668" s="10">
        <v>9</v>
      </c>
      <c r="L668" s="13">
        <v>1</v>
      </c>
    </row>
    <row r="669" spans="1:12">
      <c r="A669" s="14" t="str">
        <f t="shared" si="10"/>
        <v>SÁB</v>
      </c>
      <c r="B669" s="12">
        <v>45878</v>
      </c>
      <c r="C669" s="11">
        <v>0.78380787037037036</v>
      </c>
      <c r="D669" s="10">
        <f>+VLOOKUP(B669,VENTA_DIARIA!B:C,2,FALSE)</f>
        <v>0</v>
      </c>
      <c r="E669" s="10">
        <f>+VLOOKUP(B669,VENTA_DIARIA!B:D,3,FALSE)</f>
        <v>2</v>
      </c>
      <c r="F669" s="13">
        <f>_xlfn.XLOOKUP(B669, VENTA_DIARIA!B:B, VENTA_DIARIA!L:L)+0</f>
        <v>1</v>
      </c>
      <c r="G669" s="10">
        <f>IFERROR(_xlfn.XLOOKUP(B669, VENTA_DIARIA!B:B, VENTA_DIARIA!N:N)+0,0)</f>
        <v>0</v>
      </c>
      <c r="H669" s="10" t="str">
        <f>_xlfn.XLOOKUP(B669, VENTA_DIARIA!B:B, VENTA_DIARIA!H:H)</f>
        <v>▲▲ TOP</v>
      </c>
      <c r="I669" s="10" t="s">
        <v>89</v>
      </c>
      <c r="J669" s="10">
        <v>10</v>
      </c>
      <c r="K669" s="10">
        <v>9</v>
      </c>
      <c r="L669" s="13">
        <v>1</v>
      </c>
    </row>
    <row r="670" spans="1:12">
      <c r="A670" s="14" t="str">
        <f t="shared" si="10"/>
        <v>SÁB</v>
      </c>
      <c r="B670" s="12">
        <v>45878</v>
      </c>
      <c r="C670" s="11">
        <v>0.78239583333333329</v>
      </c>
      <c r="D670" s="10">
        <f>+VLOOKUP(B670,VENTA_DIARIA!B:C,2,FALSE)</f>
        <v>0</v>
      </c>
      <c r="E670" s="10">
        <f>+VLOOKUP(B670,VENTA_DIARIA!B:D,3,FALSE)</f>
        <v>2</v>
      </c>
      <c r="F670" s="13">
        <f>_xlfn.XLOOKUP(B670, VENTA_DIARIA!B:B, VENTA_DIARIA!L:L)+0</f>
        <v>1</v>
      </c>
      <c r="G670" s="10">
        <f>IFERROR(_xlfn.XLOOKUP(B670, VENTA_DIARIA!B:B, VENTA_DIARIA!N:N)+0,0)</f>
        <v>0</v>
      </c>
      <c r="H670" s="10" t="str">
        <f>_xlfn.XLOOKUP(B670, VENTA_DIARIA!B:B, VENTA_DIARIA!H:H)</f>
        <v>▲▲ TOP</v>
      </c>
      <c r="I670" s="10" t="s">
        <v>134</v>
      </c>
      <c r="J670" s="10">
        <v>29</v>
      </c>
      <c r="K670" s="10">
        <v>28</v>
      </c>
      <c r="L670" s="13">
        <v>1</v>
      </c>
    </row>
    <row r="671" spans="1:12">
      <c r="A671" s="14" t="str">
        <f t="shared" si="10"/>
        <v>SÁB</v>
      </c>
      <c r="B671" s="12">
        <v>45878</v>
      </c>
      <c r="C671" s="11">
        <v>0.78239583333333329</v>
      </c>
      <c r="D671" s="10">
        <f>+VLOOKUP(B671,VENTA_DIARIA!B:C,2,FALSE)</f>
        <v>0</v>
      </c>
      <c r="E671" s="10">
        <f>+VLOOKUP(B671,VENTA_DIARIA!B:D,3,FALSE)</f>
        <v>2</v>
      </c>
      <c r="F671" s="13">
        <f>_xlfn.XLOOKUP(B671, VENTA_DIARIA!B:B, VENTA_DIARIA!L:L)+0</f>
        <v>1</v>
      </c>
      <c r="G671" s="10">
        <f>IFERROR(_xlfn.XLOOKUP(B671, VENTA_DIARIA!B:B, VENTA_DIARIA!N:N)+0,0)</f>
        <v>0</v>
      </c>
      <c r="H671" s="10" t="str">
        <f>_xlfn.XLOOKUP(B671, VENTA_DIARIA!B:B, VENTA_DIARIA!H:H)</f>
        <v>▲▲ TOP</v>
      </c>
      <c r="I671" s="10" t="s">
        <v>135</v>
      </c>
      <c r="J671" s="10">
        <v>13</v>
      </c>
      <c r="K671" s="10">
        <v>12</v>
      </c>
      <c r="L671" s="13">
        <v>1</v>
      </c>
    </row>
    <row r="672" spans="1:12">
      <c r="A672" s="14" t="str">
        <f t="shared" si="10"/>
        <v>SÁB</v>
      </c>
      <c r="B672" s="12">
        <v>45878</v>
      </c>
      <c r="C672" s="11">
        <v>0.78239583333333329</v>
      </c>
      <c r="D672" s="10">
        <f>+VLOOKUP(B672,VENTA_DIARIA!B:C,2,FALSE)</f>
        <v>0</v>
      </c>
      <c r="E672" s="10">
        <f>+VLOOKUP(B672,VENTA_DIARIA!B:D,3,FALSE)</f>
        <v>2</v>
      </c>
      <c r="F672" s="13">
        <f>_xlfn.XLOOKUP(B672, VENTA_DIARIA!B:B, VENTA_DIARIA!L:L)+0</f>
        <v>1</v>
      </c>
      <c r="G672" s="10">
        <f>IFERROR(_xlfn.XLOOKUP(B672, VENTA_DIARIA!B:B, VENTA_DIARIA!N:N)+0,0)</f>
        <v>0</v>
      </c>
      <c r="H672" s="10" t="str">
        <f>_xlfn.XLOOKUP(B672, VENTA_DIARIA!B:B, VENTA_DIARIA!H:H)</f>
        <v>▲▲ TOP</v>
      </c>
      <c r="I672" s="10" t="s">
        <v>142</v>
      </c>
      <c r="J672" s="10">
        <v>40</v>
      </c>
      <c r="K672" s="10">
        <v>39</v>
      </c>
      <c r="L672" s="13">
        <v>1</v>
      </c>
    </row>
    <row r="673" spans="1:12">
      <c r="A673" s="14" t="str">
        <f t="shared" si="10"/>
        <v>SÁB</v>
      </c>
      <c r="B673" s="12">
        <v>45878</v>
      </c>
      <c r="C673" s="11">
        <v>0.781712962962963</v>
      </c>
      <c r="D673" s="10">
        <f>+VLOOKUP(B673,VENTA_DIARIA!B:C,2,FALSE)</f>
        <v>0</v>
      </c>
      <c r="E673" s="10">
        <f>+VLOOKUP(B673,VENTA_DIARIA!B:D,3,FALSE)</f>
        <v>2</v>
      </c>
      <c r="F673" s="13">
        <f>_xlfn.XLOOKUP(B673, VENTA_DIARIA!B:B, VENTA_DIARIA!L:L)+0</f>
        <v>1</v>
      </c>
      <c r="G673" s="10">
        <f>IFERROR(_xlfn.XLOOKUP(B673, VENTA_DIARIA!B:B, VENTA_DIARIA!N:N)+0,0)</f>
        <v>0</v>
      </c>
      <c r="H673" s="10" t="str">
        <f>_xlfn.XLOOKUP(B673, VENTA_DIARIA!B:B, VENTA_DIARIA!H:H)</f>
        <v>▲▲ TOP</v>
      </c>
      <c r="I673" s="10" t="s">
        <v>135</v>
      </c>
      <c r="J673" s="10">
        <v>14</v>
      </c>
      <c r="K673" s="10">
        <v>13</v>
      </c>
      <c r="L673" s="13">
        <v>1</v>
      </c>
    </row>
    <row r="674" spans="1:12">
      <c r="A674" s="14" t="str">
        <f t="shared" si="10"/>
        <v>SÁB</v>
      </c>
      <c r="B674" s="12">
        <v>45878</v>
      </c>
      <c r="C674" s="11">
        <v>0.781712962962963</v>
      </c>
      <c r="D674" s="10">
        <f>+VLOOKUP(B674,VENTA_DIARIA!B:C,2,FALSE)</f>
        <v>0</v>
      </c>
      <c r="E674" s="10">
        <f>+VLOOKUP(B674,VENTA_DIARIA!B:D,3,FALSE)</f>
        <v>2</v>
      </c>
      <c r="F674" s="13">
        <f>_xlfn.XLOOKUP(B674, VENTA_DIARIA!B:B, VENTA_DIARIA!L:L)+0</f>
        <v>1</v>
      </c>
      <c r="G674" s="10">
        <f>IFERROR(_xlfn.XLOOKUP(B674, VENTA_DIARIA!B:B, VENTA_DIARIA!N:N)+0,0)</f>
        <v>0</v>
      </c>
      <c r="H674" s="10" t="str">
        <f>_xlfn.XLOOKUP(B674, VENTA_DIARIA!B:B, VENTA_DIARIA!H:H)</f>
        <v>▲▲ TOP</v>
      </c>
      <c r="I674" s="10" t="s">
        <v>142</v>
      </c>
      <c r="J674" s="10">
        <v>41</v>
      </c>
      <c r="K674" s="10">
        <v>40</v>
      </c>
      <c r="L674" s="13">
        <v>1</v>
      </c>
    </row>
    <row r="675" spans="1:12">
      <c r="A675" s="14" t="str">
        <f t="shared" si="10"/>
        <v>SÁB</v>
      </c>
      <c r="B675" s="12">
        <v>45878</v>
      </c>
      <c r="C675" s="11">
        <v>0.78035879629629634</v>
      </c>
      <c r="D675" s="10">
        <f>+VLOOKUP(B675,VENTA_DIARIA!B:C,2,FALSE)</f>
        <v>0</v>
      </c>
      <c r="E675" s="10">
        <f>+VLOOKUP(B675,VENTA_DIARIA!B:D,3,FALSE)</f>
        <v>2</v>
      </c>
      <c r="F675" s="13">
        <f>_xlfn.XLOOKUP(B675, VENTA_DIARIA!B:B, VENTA_DIARIA!L:L)+0</f>
        <v>1</v>
      </c>
      <c r="G675" s="10">
        <f>IFERROR(_xlfn.XLOOKUP(B675, VENTA_DIARIA!B:B, VENTA_DIARIA!N:N)+0,0)</f>
        <v>0</v>
      </c>
      <c r="H675" s="10" t="str">
        <f>_xlfn.XLOOKUP(B675, VENTA_DIARIA!B:B, VENTA_DIARIA!H:H)</f>
        <v>▲▲ TOP</v>
      </c>
      <c r="I675" s="10" t="s">
        <v>106</v>
      </c>
      <c r="J675" s="10">
        <v>2</v>
      </c>
      <c r="K675" s="10">
        <v>1</v>
      </c>
      <c r="L675" s="13">
        <v>1</v>
      </c>
    </row>
    <row r="676" spans="1:12">
      <c r="A676" s="14" t="str">
        <f t="shared" si="10"/>
        <v>SÁB</v>
      </c>
      <c r="B676" s="12">
        <v>45878</v>
      </c>
      <c r="C676" s="11">
        <v>0.78035879629629634</v>
      </c>
      <c r="D676" s="10">
        <f>+VLOOKUP(B676,VENTA_DIARIA!B:C,2,FALSE)</f>
        <v>0</v>
      </c>
      <c r="E676" s="10">
        <f>+VLOOKUP(B676,VENTA_DIARIA!B:D,3,FALSE)</f>
        <v>2</v>
      </c>
      <c r="F676" s="13">
        <f>_xlfn.XLOOKUP(B676, VENTA_DIARIA!B:B, VENTA_DIARIA!L:L)+0</f>
        <v>1</v>
      </c>
      <c r="G676" s="10">
        <f>IFERROR(_xlfn.XLOOKUP(B676, VENTA_DIARIA!B:B, VENTA_DIARIA!N:N)+0,0)</f>
        <v>0</v>
      </c>
      <c r="H676" s="10" t="str">
        <f>_xlfn.XLOOKUP(B676, VENTA_DIARIA!B:B, VENTA_DIARIA!H:H)</f>
        <v>▲▲ TOP</v>
      </c>
      <c r="I676" s="10" t="s">
        <v>85</v>
      </c>
      <c r="J676" s="10">
        <v>8</v>
      </c>
      <c r="K676" s="10">
        <v>7</v>
      </c>
      <c r="L676" s="13">
        <v>1</v>
      </c>
    </row>
    <row r="677" spans="1:12">
      <c r="A677" s="14" t="str">
        <f t="shared" si="10"/>
        <v>SÁB</v>
      </c>
      <c r="B677" s="12">
        <v>45878</v>
      </c>
      <c r="C677" s="11">
        <v>0.77815972222222218</v>
      </c>
      <c r="D677" s="10">
        <f>+VLOOKUP(B677,VENTA_DIARIA!B:C,2,FALSE)</f>
        <v>0</v>
      </c>
      <c r="E677" s="10">
        <f>+VLOOKUP(B677,VENTA_DIARIA!B:D,3,FALSE)</f>
        <v>2</v>
      </c>
      <c r="F677" s="13">
        <f>_xlfn.XLOOKUP(B677, VENTA_DIARIA!B:B, VENTA_DIARIA!L:L)+0</f>
        <v>1</v>
      </c>
      <c r="G677" s="10">
        <f>IFERROR(_xlfn.XLOOKUP(B677, VENTA_DIARIA!B:B, VENTA_DIARIA!N:N)+0,0)</f>
        <v>0</v>
      </c>
      <c r="H677" s="10" t="str">
        <f>_xlfn.XLOOKUP(B677, VENTA_DIARIA!B:B, VENTA_DIARIA!H:H)</f>
        <v>▲▲ TOP</v>
      </c>
      <c r="I677" s="10" t="s">
        <v>159</v>
      </c>
      <c r="J677" s="10">
        <v>2</v>
      </c>
      <c r="K677" s="10">
        <v>1</v>
      </c>
      <c r="L677" s="13">
        <v>1</v>
      </c>
    </row>
    <row r="678" spans="1:12">
      <c r="A678" s="14" t="str">
        <f t="shared" si="10"/>
        <v>SÁB</v>
      </c>
      <c r="B678" s="12">
        <v>45878</v>
      </c>
      <c r="C678" s="11">
        <v>0.77815972222222218</v>
      </c>
      <c r="D678" s="10">
        <f>+VLOOKUP(B678,VENTA_DIARIA!B:C,2,FALSE)</f>
        <v>0</v>
      </c>
      <c r="E678" s="10">
        <f>+VLOOKUP(B678,VENTA_DIARIA!B:D,3,FALSE)</f>
        <v>2</v>
      </c>
      <c r="F678" s="13">
        <f>_xlfn.XLOOKUP(B678, VENTA_DIARIA!B:B, VENTA_DIARIA!L:L)+0</f>
        <v>1</v>
      </c>
      <c r="G678" s="10">
        <f>IFERROR(_xlfn.XLOOKUP(B678, VENTA_DIARIA!B:B, VENTA_DIARIA!N:N)+0,0)</f>
        <v>0</v>
      </c>
      <c r="H678" s="10" t="str">
        <f>_xlfn.XLOOKUP(B678, VENTA_DIARIA!B:B, VENTA_DIARIA!H:H)</f>
        <v>▲▲ TOP</v>
      </c>
      <c r="I678" s="10" t="s">
        <v>134</v>
      </c>
      <c r="J678" s="10">
        <v>31</v>
      </c>
      <c r="K678" s="10">
        <v>29</v>
      </c>
      <c r="L678" s="13">
        <v>2</v>
      </c>
    </row>
    <row r="679" spans="1:12">
      <c r="A679" s="14" t="str">
        <f t="shared" si="10"/>
        <v>SÁB</v>
      </c>
      <c r="B679" s="12">
        <v>45878</v>
      </c>
      <c r="C679" s="11">
        <v>0.7759490740740741</v>
      </c>
      <c r="D679" s="10">
        <f>+VLOOKUP(B679,VENTA_DIARIA!B:C,2,FALSE)</f>
        <v>0</v>
      </c>
      <c r="E679" s="10">
        <f>+VLOOKUP(B679,VENTA_DIARIA!B:D,3,FALSE)</f>
        <v>2</v>
      </c>
      <c r="F679" s="13">
        <f>_xlfn.XLOOKUP(B679, VENTA_DIARIA!B:B, VENTA_DIARIA!L:L)+0</f>
        <v>1</v>
      </c>
      <c r="G679" s="10">
        <f>IFERROR(_xlfn.XLOOKUP(B679, VENTA_DIARIA!B:B, VENTA_DIARIA!N:N)+0,0)</f>
        <v>0</v>
      </c>
      <c r="H679" s="10" t="str">
        <f>_xlfn.XLOOKUP(B679, VENTA_DIARIA!B:B, VENTA_DIARIA!H:H)</f>
        <v>▲▲ TOP</v>
      </c>
      <c r="I679" s="10" t="s">
        <v>134</v>
      </c>
      <c r="J679" s="10">
        <v>33</v>
      </c>
      <c r="K679" s="10">
        <v>31</v>
      </c>
      <c r="L679" s="13">
        <v>2</v>
      </c>
    </row>
    <row r="680" spans="1:12">
      <c r="A680" s="14" t="str">
        <f t="shared" si="10"/>
        <v>SÁB</v>
      </c>
      <c r="B680" s="12">
        <v>45878</v>
      </c>
      <c r="C680" s="11">
        <v>0.77416666666666667</v>
      </c>
      <c r="D680" s="10">
        <f>+VLOOKUP(B680,VENTA_DIARIA!B:C,2,FALSE)</f>
        <v>0</v>
      </c>
      <c r="E680" s="10">
        <f>+VLOOKUP(B680,VENTA_DIARIA!B:D,3,FALSE)</f>
        <v>2</v>
      </c>
      <c r="F680" s="13">
        <f>_xlfn.XLOOKUP(B680, VENTA_DIARIA!B:B, VENTA_DIARIA!L:L)+0</f>
        <v>1</v>
      </c>
      <c r="G680" s="10">
        <f>IFERROR(_xlfn.XLOOKUP(B680, VENTA_DIARIA!B:B, VENTA_DIARIA!N:N)+0,0)</f>
        <v>0</v>
      </c>
      <c r="H680" s="10" t="str">
        <f>_xlfn.XLOOKUP(B680, VENTA_DIARIA!B:B, VENTA_DIARIA!H:H)</f>
        <v>▲▲ TOP</v>
      </c>
      <c r="I680" s="10" t="s">
        <v>106</v>
      </c>
      <c r="J680" s="10">
        <v>3</v>
      </c>
      <c r="K680" s="10">
        <v>2</v>
      </c>
      <c r="L680" s="13">
        <v>1</v>
      </c>
    </row>
    <row r="681" spans="1:12">
      <c r="A681" s="14" t="str">
        <f t="shared" si="10"/>
        <v>SÁB</v>
      </c>
      <c r="B681" s="12">
        <v>45878</v>
      </c>
      <c r="C681" s="11">
        <v>0.77416666666666667</v>
      </c>
      <c r="D681" s="10">
        <f>+VLOOKUP(B681,VENTA_DIARIA!B:C,2,FALSE)</f>
        <v>0</v>
      </c>
      <c r="E681" s="10">
        <f>+VLOOKUP(B681,VENTA_DIARIA!B:D,3,FALSE)</f>
        <v>2</v>
      </c>
      <c r="F681" s="13">
        <f>_xlfn.XLOOKUP(B681, VENTA_DIARIA!B:B, VENTA_DIARIA!L:L)+0</f>
        <v>1</v>
      </c>
      <c r="G681" s="10">
        <f>IFERROR(_xlfn.XLOOKUP(B681, VENTA_DIARIA!B:B, VENTA_DIARIA!N:N)+0,0)</f>
        <v>0</v>
      </c>
      <c r="H681" s="10" t="str">
        <f>_xlfn.XLOOKUP(B681, VENTA_DIARIA!B:B, VENTA_DIARIA!H:H)</f>
        <v>▲▲ TOP</v>
      </c>
      <c r="I681" s="10" t="s">
        <v>132</v>
      </c>
      <c r="J681" s="10">
        <v>7</v>
      </c>
      <c r="K681" s="10">
        <v>6</v>
      </c>
      <c r="L681" s="13">
        <v>1</v>
      </c>
    </row>
    <row r="682" spans="1:12">
      <c r="A682" s="14" t="str">
        <f t="shared" si="10"/>
        <v>SÁB</v>
      </c>
      <c r="B682" s="12">
        <v>45878</v>
      </c>
      <c r="C682" s="11">
        <v>0.76956018518518521</v>
      </c>
      <c r="D682" s="10">
        <f>+VLOOKUP(B682,VENTA_DIARIA!B:C,2,FALSE)</f>
        <v>0</v>
      </c>
      <c r="E682" s="10">
        <f>+VLOOKUP(B682,VENTA_DIARIA!B:D,3,FALSE)</f>
        <v>2</v>
      </c>
      <c r="F682" s="13">
        <f>_xlfn.XLOOKUP(B682, VENTA_DIARIA!B:B, VENTA_DIARIA!L:L)+0</f>
        <v>1</v>
      </c>
      <c r="G682" s="10">
        <f>IFERROR(_xlfn.XLOOKUP(B682, VENTA_DIARIA!B:B, VENTA_DIARIA!N:N)+0,0)</f>
        <v>0</v>
      </c>
      <c r="H682" s="10" t="str">
        <f>_xlfn.XLOOKUP(B682, VENTA_DIARIA!B:B, VENTA_DIARIA!H:H)</f>
        <v>▲▲ TOP</v>
      </c>
      <c r="I682" s="10" t="s">
        <v>152</v>
      </c>
      <c r="J682" s="10">
        <v>10</v>
      </c>
      <c r="K682" s="10">
        <v>9</v>
      </c>
      <c r="L682" s="13">
        <v>1</v>
      </c>
    </row>
    <row r="683" spans="1:12">
      <c r="A683" s="14" t="str">
        <f t="shared" si="10"/>
        <v>SÁB</v>
      </c>
      <c r="B683" s="12">
        <v>45878</v>
      </c>
      <c r="C683" s="11">
        <v>0.7678356481481482</v>
      </c>
      <c r="D683" s="10">
        <f>+VLOOKUP(B683,VENTA_DIARIA!B:C,2,FALSE)</f>
        <v>0</v>
      </c>
      <c r="E683" s="10">
        <f>+VLOOKUP(B683,VENTA_DIARIA!B:D,3,FALSE)</f>
        <v>2</v>
      </c>
      <c r="F683" s="13">
        <f>_xlfn.XLOOKUP(B683, VENTA_DIARIA!B:B, VENTA_DIARIA!L:L)+0</f>
        <v>1</v>
      </c>
      <c r="G683" s="10">
        <f>IFERROR(_xlfn.XLOOKUP(B683, VENTA_DIARIA!B:B, VENTA_DIARIA!N:N)+0,0)</f>
        <v>0</v>
      </c>
      <c r="H683" s="10" t="str">
        <f>_xlfn.XLOOKUP(B683, VENTA_DIARIA!B:B, VENTA_DIARIA!H:H)</f>
        <v>▲▲ TOP</v>
      </c>
      <c r="I683" s="10" t="s">
        <v>91</v>
      </c>
      <c r="J683" s="10">
        <v>-4</v>
      </c>
      <c r="K683" s="10">
        <v>-5</v>
      </c>
      <c r="L683" s="13">
        <v>1</v>
      </c>
    </row>
    <row r="684" spans="1:12">
      <c r="A684" s="14" t="str">
        <f t="shared" si="10"/>
        <v>SÁB</v>
      </c>
      <c r="B684" s="12">
        <v>45878</v>
      </c>
      <c r="C684" s="11">
        <v>0.76751157407407411</v>
      </c>
      <c r="D684" s="10">
        <f>+VLOOKUP(B684,VENTA_DIARIA!B:C,2,FALSE)</f>
        <v>0</v>
      </c>
      <c r="E684" s="10">
        <f>+VLOOKUP(B684,VENTA_DIARIA!B:D,3,FALSE)</f>
        <v>2</v>
      </c>
      <c r="F684" s="13">
        <f>_xlfn.XLOOKUP(B684, VENTA_DIARIA!B:B, VENTA_DIARIA!L:L)+0</f>
        <v>1</v>
      </c>
      <c r="G684" s="10">
        <f>IFERROR(_xlfn.XLOOKUP(B684, VENTA_DIARIA!B:B, VENTA_DIARIA!N:N)+0,0)</f>
        <v>0</v>
      </c>
      <c r="H684" s="10" t="str">
        <f>_xlfn.XLOOKUP(B684, VENTA_DIARIA!B:B, VENTA_DIARIA!H:H)</f>
        <v>▲▲ TOP</v>
      </c>
      <c r="I684" s="10" t="s">
        <v>91</v>
      </c>
      <c r="J684" s="10">
        <v>-3</v>
      </c>
      <c r="K684" s="10">
        <v>-4</v>
      </c>
      <c r="L684" s="13">
        <v>1</v>
      </c>
    </row>
    <row r="685" spans="1:12">
      <c r="A685" s="14" t="str">
        <f t="shared" si="10"/>
        <v>SÁB</v>
      </c>
      <c r="B685" s="12">
        <v>45878</v>
      </c>
      <c r="C685" s="11">
        <v>0.76420138888888889</v>
      </c>
      <c r="D685" s="10">
        <f>+VLOOKUP(B685,VENTA_DIARIA!B:C,2,FALSE)</f>
        <v>0</v>
      </c>
      <c r="E685" s="10">
        <f>+VLOOKUP(B685,VENTA_DIARIA!B:D,3,FALSE)</f>
        <v>2</v>
      </c>
      <c r="F685" s="13">
        <f>_xlfn.XLOOKUP(B685, VENTA_DIARIA!B:B, VENTA_DIARIA!L:L)+0</f>
        <v>1</v>
      </c>
      <c r="G685" s="10">
        <f>IFERROR(_xlfn.XLOOKUP(B685, VENTA_DIARIA!B:B, VENTA_DIARIA!N:N)+0,0)</f>
        <v>0</v>
      </c>
      <c r="H685" s="10" t="str">
        <f>_xlfn.XLOOKUP(B685, VENTA_DIARIA!B:B, VENTA_DIARIA!H:H)</f>
        <v>▲▲ TOP</v>
      </c>
      <c r="I685" s="10" t="s">
        <v>110</v>
      </c>
      <c r="J685" s="10">
        <v>2</v>
      </c>
      <c r="K685" s="10">
        <v>1</v>
      </c>
      <c r="L685" s="13">
        <v>1</v>
      </c>
    </row>
    <row r="686" spans="1:12">
      <c r="A686" s="14" t="str">
        <f t="shared" si="10"/>
        <v>SÁB</v>
      </c>
      <c r="B686" s="12">
        <v>45878</v>
      </c>
      <c r="C686" s="11">
        <v>0.76420138888888889</v>
      </c>
      <c r="D686" s="10">
        <f>+VLOOKUP(B686,VENTA_DIARIA!B:C,2,FALSE)</f>
        <v>0</v>
      </c>
      <c r="E686" s="10">
        <f>+VLOOKUP(B686,VENTA_DIARIA!B:D,3,FALSE)</f>
        <v>2</v>
      </c>
      <c r="F686" s="13">
        <f>_xlfn.XLOOKUP(B686, VENTA_DIARIA!B:B, VENTA_DIARIA!L:L)+0</f>
        <v>1</v>
      </c>
      <c r="G686" s="10">
        <f>IFERROR(_xlfn.XLOOKUP(B686, VENTA_DIARIA!B:B, VENTA_DIARIA!N:N)+0,0)</f>
        <v>0</v>
      </c>
      <c r="H686" s="10" t="str">
        <f>_xlfn.XLOOKUP(B686, VENTA_DIARIA!B:B, VENTA_DIARIA!H:H)</f>
        <v>▲▲ TOP</v>
      </c>
      <c r="I686" s="10" t="s">
        <v>142</v>
      </c>
      <c r="J686" s="10">
        <v>42</v>
      </c>
      <c r="K686" s="10">
        <v>41</v>
      </c>
      <c r="L686" s="13">
        <v>1</v>
      </c>
    </row>
    <row r="687" spans="1:12">
      <c r="A687" s="14" t="str">
        <f t="shared" si="10"/>
        <v>SÁB</v>
      </c>
      <c r="B687" s="12">
        <v>45878</v>
      </c>
      <c r="C687" s="11">
        <v>0.7592592592592593</v>
      </c>
      <c r="D687" s="10">
        <f>+VLOOKUP(B687,VENTA_DIARIA!B:C,2,FALSE)</f>
        <v>0</v>
      </c>
      <c r="E687" s="10">
        <f>+VLOOKUP(B687,VENTA_DIARIA!B:D,3,FALSE)</f>
        <v>2</v>
      </c>
      <c r="F687" s="13">
        <f>_xlfn.XLOOKUP(B687, VENTA_DIARIA!B:B, VENTA_DIARIA!L:L)+0</f>
        <v>1</v>
      </c>
      <c r="G687" s="10">
        <f>IFERROR(_xlfn.XLOOKUP(B687, VENTA_DIARIA!B:B, VENTA_DIARIA!N:N)+0,0)</f>
        <v>0</v>
      </c>
      <c r="H687" s="10" t="str">
        <f>_xlfn.XLOOKUP(B687, VENTA_DIARIA!B:B, VENTA_DIARIA!H:H)</f>
        <v>▲▲ TOP</v>
      </c>
      <c r="I687" s="10" t="s">
        <v>160</v>
      </c>
      <c r="J687" s="10">
        <v>3</v>
      </c>
      <c r="K687" s="10">
        <v>2</v>
      </c>
      <c r="L687" s="13">
        <v>1</v>
      </c>
    </row>
    <row r="688" spans="1:12">
      <c r="A688" s="14" t="str">
        <f t="shared" si="10"/>
        <v>SÁB</v>
      </c>
      <c r="B688" s="12">
        <v>45878</v>
      </c>
      <c r="C688" s="11">
        <v>0.75902777777777775</v>
      </c>
      <c r="D688" s="10">
        <f>+VLOOKUP(B688,VENTA_DIARIA!B:C,2,FALSE)</f>
        <v>0</v>
      </c>
      <c r="E688" s="10">
        <f>+VLOOKUP(B688,VENTA_DIARIA!B:D,3,FALSE)</f>
        <v>2</v>
      </c>
      <c r="F688" s="13">
        <f>_xlfn.XLOOKUP(B688, VENTA_DIARIA!B:B, VENTA_DIARIA!L:L)+0</f>
        <v>1</v>
      </c>
      <c r="G688" s="10">
        <f>IFERROR(_xlfn.XLOOKUP(B688, VENTA_DIARIA!B:B, VENTA_DIARIA!N:N)+0,0)</f>
        <v>0</v>
      </c>
      <c r="H688" s="10" t="str">
        <f>_xlfn.XLOOKUP(B688, VENTA_DIARIA!B:B, VENTA_DIARIA!H:H)</f>
        <v>▲▲ TOP</v>
      </c>
      <c r="I688" s="10" t="s">
        <v>159</v>
      </c>
      <c r="J688" s="10">
        <v>3</v>
      </c>
      <c r="K688" s="10">
        <v>2</v>
      </c>
      <c r="L688" s="13">
        <v>1</v>
      </c>
    </row>
    <row r="689" spans="1:12">
      <c r="A689" s="14" t="str">
        <f t="shared" si="10"/>
        <v>SÁB</v>
      </c>
      <c r="B689" s="12">
        <v>45878</v>
      </c>
      <c r="C689" s="11">
        <v>0.75488425925925928</v>
      </c>
      <c r="D689" s="10">
        <f>+VLOOKUP(B689,VENTA_DIARIA!B:C,2,FALSE)</f>
        <v>0</v>
      </c>
      <c r="E689" s="10">
        <f>+VLOOKUP(B689,VENTA_DIARIA!B:D,3,FALSE)</f>
        <v>2</v>
      </c>
      <c r="F689" s="13">
        <f>_xlfn.XLOOKUP(B689, VENTA_DIARIA!B:B, VENTA_DIARIA!L:L)+0</f>
        <v>1</v>
      </c>
      <c r="G689" s="10">
        <f>IFERROR(_xlfn.XLOOKUP(B689, VENTA_DIARIA!B:B, VENTA_DIARIA!N:N)+0,0)</f>
        <v>0</v>
      </c>
      <c r="H689" s="10" t="str">
        <f>_xlfn.XLOOKUP(B689, VENTA_DIARIA!B:B, VENTA_DIARIA!H:H)</f>
        <v>▲▲ TOP</v>
      </c>
      <c r="I689" s="10" t="s">
        <v>134</v>
      </c>
      <c r="J689" s="10">
        <v>34</v>
      </c>
      <c r="K689" s="10">
        <v>33</v>
      </c>
      <c r="L689" s="13">
        <v>1</v>
      </c>
    </row>
    <row r="690" spans="1:12">
      <c r="A690" s="14" t="str">
        <f t="shared" si="10"/>
        <v>SÁB</v>
      </c>
      <c r="B690" s="12">
        <v>45878</v>
      </c>
      <c r="C690" s="11">
        <v>0.75488425925925928</v>
      </c>
      <c r="D690" s="10">
        <f>+VLOOKUP(B690,VENTA_DIARIA!B:C,2,FALSE)</f>
        <v>0</v>
      </c>
      <c r="E690" s="10">
        <f>+VLOOKUP(B690,VENTA_DIARIA!B:D,3,FALSE)</f>
        <v>2</v>
      </c>
      <c r="F690" s="13">
        <f>_xlfn.XLOOKUP(B690, VENTA_DIARIA!B:B, VENTA_DIARIA!L:L)+0</f>
        <v>1</v>
      </c>
      <c r="G690" s="10">
        <f>IFERROR(_xlfn.XLOOKUP(B690, VENTA_DIARIA!B:B, VENTA_DIARIA!N:N)+0,0)</f>
        <v>0</v>
      </c>
      <c r="H690" s="10" t="str">
        <f>_xlfn.XLOOKUP(B690, VENTA_DIARIA!B:B, VENTA_DIARIA!H:H)</f>
        <v>▲▲ TOP</v>
      </c>
      <c r="I690" s="10" t="s">
        <v>158</v>
      </c>
      <c r="J690" s="10">
        <v>5</v>
      </c>
      <c r="K690" s="10">
        <v>4</v>
      </c>
      <c r="L690" s="13">
        <v>1</v>
      </c>
    </row>
    <row r="691" spans="1:12">
      <c r="A691" s="14" t="str">
        <f t="shared" si="10"/>
        <v>SÁB</v>
      </c>
      <c r="B691" s="12">
        <v>45878</v>
      </c>
      <c r="C691" s="11">
        <v>0.74854166666666666</v>
      </c>
      <c r="D691" s="10">
        <f>+VLOOKUP(B691,VENTA_DIARIA!B:C,2,FALSE)</f>
        <v>0</v>
      </c>
      <c r="E691" s="10">
        <f>+VLOOKUP(B691,VENTA_DIARIA!B:D,3,FALSE)</f>
        <v>2</v>
      </c>
      <c r="F691" s="13">
        <f>_xlfn.XLOOKUP(B691, VENTA_DIARIA!B:B, VENTA_DIARIA!L:L)+0</f>
        <v>1</v>
      </c>
      <c r="G691" s="10">
        <f>IFERROR(_xlfn.XLOOKUP(B691, VENTA_DIARIA!B:B, VENTA_DIARIA!N:N)+0,0)</f>
        <v>0</v>
      </c>
      <c r="H691" s="10" t="str">
        <f>_xlfn.XLOOKUP(B691, VENTA_DIARIA!B:B, VENTA_DIARIA!H:H)</f>
        <v>▲▲ TOP</v>
      </c>
      <c r="I691" s="10" t="s">
        <v>136</v>
      </c>
      <c r="J691" s="10">
        <v>15</v>
      </c>
      <c r="K691" s="10">
        <v>14</v>
      </c>
      <c r="L691" s="13">
        <v>1</v>
      </c>
    </row>
    <row r="692" spans="1:12">
      <c r="A692" s="14" t="str">
        <f t="shared" si="10"/>
        <v>SÁB</v>
      </c>
      <c r="B692" s="12">
        <v>45878</v>
      </c>
      <c r="C692" s="11">
        <v>0.74854166666666666</v>
      </c>
      <c r="D692" s="10">
        <f>+VLOOKUP(B692,VENTA_DIARIA!B:C,2,FALSE)</f>
        <v>0</v>
      </c>
      <c r="E692" s="10">
        <f>+VLOOKUP(B692,VENTA_DIARIA!B:D,3,FALSE)</f>
        <v>2</v>
      </c>
      <c r="F692" s="13">
        <f>_xlfn.XLOOKUP(B692, VENTA_DIARIA!B:B, VENTA_DIARIA!L:L)+0</f>
        <v>1</v>
      </c>
      <c r="G692" s="10">
        <f>IFERROR(_xlfn.XLOOKUP(B692, VENTA_DIARIA!B:B, VENTA_DIARIA!N:N)+0,0)</f>
        <v>0</v>
      </c>
      <c r="H692" s="10" t="str">
        <f>_xlfn.XLOOKUP(B692, VENTA_DIARIA!B:B, VENTA_DIARIA!H:H)</f>
        <v>▲▲ TOP</v>
      </c>
      <c r="I692" s="10" t="s">
        <v>160</v>
      </c>
      <c r="J692" s="10">
        <v>4</v>
      </c>
      <c r="K692" s="10">
        <v>3</v>
      </c>
      <c r="L692" s="13">
        <v>1</v>
      </c>
    </row>
    <row r="693" spans="1:12">
      <c r="A693" s="14" t="str">
        <f t="shared" si="10"/>
        <v>SÁB</v>
      </c>
      <c r="B693" s="12">
        <v>45878</v>
      </c>
      <c r="C693" s="11">
        <v>0.74503472222222222</v>
      </c>
      <c r="D693" s="10">
        <f>+VLOOKUP(B693,VENTA_DIARIA!B:C,2,FALSE)</f>
        <v>0</v>
      </c>
      <c r="E693" s="10">
        <f>+VLOOKUP(B693,VENTA_DIARIA!B:D,3,FALSE)</f>
        <v>2</v>
      </c>
      <c r="F693" s="13">
        <f>_xlfn.XLOOKUP(B693, VENTA_DIARIA!B:B, VENTA_DIARIA!L:L)+0</f>
        <v>1</v>
      </c>
      <c r="G693" s="10">
        <f>IFERROR(_xlfn.XLOOKUP(B693, VENTA_DIARIA!B:B, VENTA_DIARIA!N:N)+0,0)</f>
        <v>0</v>
      </c>
      <c r="H693" s="10" t="str">
        <f>_xlfn.XLOOKUP(B693, VENTA_DIARIA!B:B, VENTA_DIARIA!H:H)</f>
        <v>▲▲ TOP</v>
      </c>
      <c r="I693" s="10" t="s">
        <v>136</v>
      </c>
      <c r="J693" s="10">
        <v>17</v>
      </c>
      <c r="K693" s="10">
        <v>15</v>
      </c>
      <c r="L693" s="13">
        <v>2</v>
      </c>
    </row>
    <row r="694" spans="1:12">
      <c r="A694" s="14" t="str">
        <f t="shared" si="10"/>
        <v>SÁB</v>
      </c>
      <c r="B694" s="12">
        <v>45878</v>
      </c>
      <c r="C694" s="11">
        <v>0.74503472222222222</v>
      </c>
      <c r="D694" s="10">
        <f>+VLOOKUP(B694,VENTA_DIARIA!B:C,2,FALSE)</f>
        <v>0</v>
      </c>
      <c r="E694" s="10">
        <f>+VLOOKUP(B694,VENTA_DIARIA!B:D,3,FALSE)</f>
        <v>2</v>
      </c>
      <c r="F694" s="13">
        <f>_xlfn.XLOOKUP(B694, VENTA_DIARIA!B:B, VENTA_DIARIA!L:L)+0</f>
        <v>1</v>
      </c>
      <c r="G694" s="10">
        <f>IFERROR(_xlfn.XLOOKUP(B694, VENTA_DIARIA!B:B, VENTA_DIARIA!N:N)+0,0)</f>
        <v>0</v>
      </c>
      <c r="H694" s="10" t="str">
        <f>_xlfn.XLOOKUP(B694, VENTA_DIARIA!B:B, VENTA_DIARIA!H:H)</f>
        <v>▲▲ TOP</v>
      </c>
      <c r="I694" s="10" t="s">
        <v>159</v>
      </c>
      <c r="J694" s="10">
        <v>4</v>
      </c>
      <c r="K694" s="10">
        <v>3</v>
      </c>
      <c r="L694" s="13">
        <v>1</v>
      </c>
    </row>
    <row r="695" spans="1:12">
      <c r="A695" s="14" t="str">
        <f t="shared" si="10"/>
        <v>SÁB</v>
      </c>
      <c r="B695" s="12">
        <v>45878</v>
      </c>
      <c r="C695" s="11">
        <v>0.7419675925925926</v>
      </c>
      <c r="D695" s="10">
        <f>+VLOOKUP(B695,VENTA_DIARIA!B:C,2,FALSE)</f>
        <v>0</v>
      </c>
      <c r="E695" s="10">
        <f>+VLOOKUP(B695,VENTA_DIARIA!B:D,3,FALSE)</f>
        <v>2</v>
      </c>
      <c r="F695" s="13">
        <f>_xlfn.XLOOKUP(B695, VENTA_DIARIA!B:B, VENTA_DIARIA!L:L)+0</f>
        <v>1</v>
      </c>
      <c r="G695" s="10">
        <f>IFERROR(_xlfn.XLOOKUP(B695, VENTA_DIARIA!B:B, VENTA_DIARIA!N:N)+0,0)</f>
        <v>0</v>
      </c>
      <c r="H695" s="10" t="str">
        <f>_xlfn.XLOOKUP(B695, VENTA_DIARIA!B:B, VENTA_DIARIA!H:H)</f>
        <v>▲▲ TOP</v>
      </c>
      <c r="I695" s="10" t="s">
        <v>152</v>
      </c>
      <c r="J695" s="10">
        <v>11</v>
      </c>
      <c r="K695" s="10">
        <v>10</v>
      </c>
      <c r="L695" s="13">
        <v>1</v>
      </c>
    </row>
    <row r="696" spans="1:12">
      <c r="A696" s="14" t="str">
        <f t="shared" si="10"/>
        <v>SÁB</v>
      </c>
      <c r="B696" s="12">
        <v>45878</v>
      </c>
      <c r="C696" s="11">
        <v>0.7419675925925926</v>
      </c>
      <c r="D696" s="10">
        <f>+VLOOKUP(B696,VENTA_DIARIA!B:C,2,FALSE)</f>
        <v>0</v>
      </c>
      <c r="E696" s="10">
        <f>+VLOOKUP(B696,VENTA_DIARIA!B:D,3,FALSE)</f>
        <v>2</v>
      </c>
      <c r="F696" s="13">
        <f>_xlfn.XLOOKUP(B696, VENTA_DIARIA!B:B, VENTA_DIARIA!L:L)+0</f>
        <v>1</v>
      </c>
      <c r="G696" s="10">
        <f>IFERROR(_xlfn.XLOOKUP(B696, VENTA_DIARIA!B:B, VENTA_DIARIA!N:N)+0,0)</f>
        <v>0</v>
      </c>
      <c r="H696" s="10" t="str">
        <f>_xlfn.XLOOKUP(B696, VENTA_DIARIA!B:B, VENTA_DIARIA!H:H)</f>
        <v>▲▲ TOP</v>
      </c>
      <c r="I696" s="10" t="s">
        <v>159</v>
      </c>
      <c r="J696" s="10">
        <v>5</v>
      </c>
      <c r="K696" s="10">
        <v>4</v>
      </c>
      <c r="L696" s="13">
        <v>1</v>
      </c>
    </row>
    <row r="697" spans="1:12">
      <c r="A697" s="14" t="str">
        <f t="shared" si="10"/>
        <v>SÁB</v>
      </c>
      <c r="B697" s="12">
        <v>45878</v>
      </c>
      <c r="C697" s="11">
        <v>0.7419675925925926</v>
      </c>
      <c r="D697" s="10">
        <f>+VLOOKUP(B697,VENTA_DIARIA!B:C,2,FALSE)</f>
        <v>0</v>
      </c>
      <c r="E697" s="10">
        <f>+VLOOKUP(B697,VENTA_DIARIA!B:D,3,FALSE)</f>
        <v>2</v>
      </c>
      <c r="F697" s="13">
        <f>_xlfn.XLOOKUP(B697, VENTA_DIARIA!B:B, VENTA_DIARIA!L:L)+0</f>
        <v>1</v>
      </c>
      <c r="G697" s="10">
        <f>IFERROR(_xlfn.XLOOKUP(B697, VENTA_DIARIA!B:B, VENTA_DIARIA!N:N)+0,0)</f>
        <v>0</v>
      </c>
      <c r="H697" s="10" t="str">
        <f>_xlfn.XLOOKUP(B697, VENTA_DIARIA!B:B, VENTA_DIARIA!H:H)</f>
        <v>▲▲ TOP</v>
      </c>
      <c r="I697" s="10" t="s">
        <v>94</v>
      </c>
      <c r="J697" s="10">
        <v>15</v>
      </c>
      <c r="K697" s="10">
        <v>14</v>
      </c>
      <c r="L697" s="13">
        <v>1</v>
      </c>
    </row>
    <row r="698" spans="1:12">
      <c r="A698" s="14" t="str">
        <f t="shared" si="10"/>
        <v>SÁB</v>
      </c>
      <c r="B698" s="12">
        <v>45878</v>
      </c>
      <c r="C698" s="11">
        <v>0.74059027777777775</v>
      </c>
      <c r="D698" s="10">
        <f>+VLOOKUP(B698,VENTA_DIARIA!B:C,2,FALSE)</f>
        <v>0</v>
      </c>
      <c r="E698" s="10">
        <f>+VLOOKUP(B698,VENTA_DIARIA!B:D,3,FALSE)</f>
        <v>2</v>
      </c>
      <c r="F698" s="13">
        <f>_xlfn.XLOOKUP(B698, VENTA_DIARIA!B:B, VENTA_DIARIA!L:L)+0</f>
        <v>1</v>
      </c>
      <c r="G698" s="10">
        <f>IFERROR(_xlfn.XLOOKUP(B698, VENTA_DIARIA!B:B, VENTA_DIARIA!N:N)+0,0)</f>
        <v>0</v>
      </c>
      <c r="H698" s="10" t="str">
        <f>_xlfn.XLOOKUP(B698, VENTA_DIARIA!B:B, VENTA_DIARIA!H:H)</f>
        <v>▲▲ TOP</v>
      </c>
      <c r="I698" s="10" t="s">
        <v>159</v>
      </c>
      <c r="J698" s="10">
        <v>6</v>
      </c>
      <c r="K698" s="10">
        <v>5</v>
      </c>
      <c r="L698" s="13">
        <v>1</v>
      </c>
    </row>
    <row r="699" spans="1:12">
      <c r="A699" s="14" t="str">
        <f t="shared" si="10"/>
        <v>SÁB</v>
      </c>
      <c r="B699" s="12">
        <v>45878</v>
      </c>
      <c r="C699" s="11">
        <v>0.74059027777777775</v>
      </c>
      <c r="D699" s="10">
        <f>+VLOOKUP(B699,VENTA_DIARIA!B:C,2,FALSE)</f>
        <v>0</v>
      </c>
      <c r="E699" s="10">
        <f>+VLOOKUP(B699,VENTA_DIARIA!B:D,3,FALSE)</f>
        <v>2</v>
      </c>
      <c r="F699" s="13">
        <f>_xlfn.XLOOKUP(B699, VENTA_DIARIA!B:B, VENTA_DIARIA!L:L)+0</f>
        <v>1</v>
      </c>
      <c r="G699" s="10">
        <f>IFERROR(_xlfn.XLOOKUP(B699, VENTA_DIARIA!B:B, VENTA_DIARIA!N:N)+0,0)</f>
        <v>0</v>
      </c>
      <c r="H699" s="10" t="str">
        <f>_xlfn.XLOOKUP(B699, VENTA_DIARIA!B:B, VENTA_DIARIA!H:H)</f>
        <v>▲▲ TOP</v>
      </c>
      <c r="I699" s="10" t="s">
        <v>158</v>
      </c>
      <c r="J699" s="10">
        <v>6</v>
      </c>
      <c r="K699" s="10">
        <v>5</v>
      </c>
      <c r="L699" s="13">
        <v>1</v>
      </c>
    </row>
    <row r="700" spans="1:12">
      <c r="A700" s="14" t="str">
        <f t="shared" si="10"/>
        <v>SÁB</v>
      </c>
      <c r="B700" s="12">
        <v>45878</v>
      </c>
      <c r="C700" s="11">
        <v>0.73821759259259256</v>
      </c>
      <c r="D700" s="10">
        <f>+VLOOKUP(B700,VENTA_DIARIA!B:C,2,FALSE)</f>
        <v>0</v>
      </c>
      <c r="E700" s="10">
        <f>+VLOOKUP(B700,VENTA_DIARIA!B:D,3,FALSE)</f>
        <v>2</v>
      </c>
      <c r="F700" s="13">
        <f>_xlfn.XLOOKUP(B700, VENTA_DIARIA!B:B, VENTA_DIARIA!L:L)+0</f>
        <v>1</v>
      </c>
      <c r="G700" s="10">
        <f>IFERROR(_xlfn.XLOOKUP(B700, VENTA_DIARIA!B:B, VENTA_DIARIA!N:N)+0,0)</f>
        <v>0</v>
      </c>
      <c r="H700" s="10" t="str">
        <f>_xlfn.XLOOKUP(B700, VENTA_DIARIA!B:B, VENTA_DIARIA!H:H)</f>
        <v>▲▲ TOP</v>
      </c>
      <c r="I700" s="10" t="s">
        <v>134</v>
      </c>
      <c r="J700" s="10">
        <v>36</v>
      </c>
      <c r="K700" s="10">
        <v>34</v>
      </c>
      <c r="L700" s="13">
        <v>2</v>
      </c>
    </row>
    <row r="701" spans="1:12">
      <c r="A701" s="14" t="str">
        <f t="shared" si="10"/>
        <v>SÁB</v>
      </c>
      <c r="B701" s="12">
        <v>45878</v>
      </c>
      <c r="C701" s="11">
        <v>0.73821759259259256</v>
      </c>
      <c r="D701" s="10">
        <f>+VLOOKUP(B701,VENTA_DIARIA!B:C,2,FALSE)</f>
        <v>0</v>
      </c>
      <c r="E701" s="10">
        <f>+VLOOKUP(B701,VENTA_DIARIA!B:D,3,FALSE)</f>
        <v>2</v>
      </c>
      <c r="F701" s="13">
        <f>_xlfn.XLOOKUP(B701, VENTA_DIARIA!B:B, VENTA_DIARIA!L:L)+0</f>
        <v>1</v>
      </c>
      <c r="G701" s="10">
        <f>IFERROR(_xlfn.XLOOKUP(B701, VENTA_DIARIA!B:B, VENTA_DIARIA!N:N)+0,0)</f>
        <v>0</v>
      </c>
      <c r="H701" s="10" t="str">
        <f>_xlfn.XLOOKUP(B701, VENTA_DIARIA!B:B, VENTA_DIARIA!H:H)</f>
        <v>▲▲ TOP</v>
      </c>
      <c r="I701" s="10" t="s">
        <v>171</v>
      </c>
      <c r="J701" s="10">
        <v>6</v>
      </c>
      <c r="K701" s="10">
        <v>5</v>
      </c>
      <c r="L701" s="13">
        <v>1</v>
      </c>
    </row>
    <row r="702" spans="1:12">
      <c r="A702" s="14" t="str">
        <f t="shared" si="10"/>
        <v>SÁB</v>
      </c>
      <c r="B702" s="12">
        <v>45878</v>
      </c>
      <c r="C702" s="11">
        <v>0.73754629629629631</v>
      </c>
      <c r="D702" s="10">
        <f>+VLOOKUP(B702,VENTA_DIARIA!B:C,2,FALSE)</f>
        <v>0</v>
      </c>
      <c r="E702" s="10">
        <f>+VLOOKUP(B702,VENTA_DIARIA!B:D,3,FALSE)</f>
        <v>2</v>
      </c>
      <c r="F702" s="13">
        <f>_xlfn.XLOOKUP(B702, VENTA_DIARIA!B:B, VENTA_DIARIA!L:L)+0</f>
        <v>1</v>
      </c>
      <c r="G702" s="10">
        <f>IFERROR(_xlfn.XLOOKUP(B702, VENTA_DIARIA!B:B, VENTA_DIARIA!N:N)+0,0)</f>
        <v>0</v>
      </c>
      <c r="H702" s="10" t="str">
        <f>_xlfn.XLOOKUP(B702, VENTA_DIARIA!B:B, VENTA_DIARIA!H:H)</f>
        <v>▲▲ TOP</v>
      </c>
      <c r="I702" s="10" t="s">
        <v>97</v>
      </c>
      <c r="J702" s="10">
        <v>1</v>
      </c>
      <c r="K702" s="10">
        <v>0</v>
      </c>
      <c r="L702" s="13">
        <v>1</v>
      </c>
    </row>
    <row r="703" spans="1:12">
      <c r="A703" s="14" t="str">
        <f t="shared" si="10"/>
        <v>SÁB</v>
      </c>
      <c r="B703" s="12">
        <v>45878</v>
      </c>
      <c r="C703" s="11">
        <v>0.73347222222222219</v>
      </c>
      <c r="D703" s="10">
        <f>+VLOOKUP(B703,VENTA_DIARIA!B:C,2,FALSE)</f>
        <v>0</v>
      </c>
      <c r="E703" s="10">
        <f>+VLOOKUP(B703,VENTA_DIARIA!B:D,3,FALSE)</f>
        <v>2</v>
      </c>
      <c r="F703" s="13">
        <f>_xlfn.XLOOKUP(B703, VENTA_DIARIA!B:B, VENTA_DIARIA!L:L)+0</f>
        <v>1</v>
      </c>
      <c r="G703" s="10">
        <f>IFERROR(_xlfn.XLOOKUP(B703, VENTA_DIARIA!B:B, VENTA_DIARIA!N:N)+0,0)</f>
        <v>0</v>
      </c>
      <c r="H703" s="10" t="str">
        <f>_xlfn.XLOOKUP(B703, VENTA_DIARIA!B:B, VENTA_DIARIA!H:H)</f>
        <v>▲▲ TOP</v>
      </c>
      <c r="I703" s="10" t="s">
        <v>146</v>
      </c>
      <c r="J703" s="10">
        <v>4</v>
      </c>
      <c r="K703" s="10">
        <v>3</v>
      </c>
      <c r="L703" s="13">
        <v>1</v>
      </c>
    </row>
    <row r="704" spans="1:12">
      <c r="A704" s="14" t="str">
        <f t="shared" si="10"/>
        <v>SÁB</v>
      </c>
      <c r="B704" s="12">
        <v>45878</v>
      </c>
      <c r="C704" s="11">
        <v>0.72681712962962963</v>
      </c>
      <c r="D704" s="10">
        <f>+VLOOKUP(B704,VENTA_DIARIA!B:C,2,FALSE)</f>
        <v>0</v>
      </c>
      <c r="E704" s="10">
        <f>+VLOOKUP(B704,VENTA_DIARIA!B:D,3,FALSE)</f>
        <v>2</v>
      </c>
      <c r="F704" s="13">
        <f>_xlfn.XLOOKUP(B704, VENTA_DIARIA!B:B, VENTA_DIARIA!L:L)+0</f>
        <v>1</v>
      </c>
      <c r="G704" s="10">
        <f>IFERROR(_xlfn.XLOOKUP(B704, VENTA_DIARIA!B:B, VENTA_DIARIA!N:N)+0,0)</f>
        <v>0</v>
      </c>
      <c r="H704" s="10" t="str">
        <f>_xlfn.XLOOKUP(B704, VENTA_DIARIA!B:B, VENTA_DIARIA!H:H)</f>
        <v>▲▲ TOP</v>
      </c>
      <c r="I704" s="10" t="s">
        <v>134</v>
      </c>
      <c r="J704" s="10">
        <v>37</v>
      </c>
      <c r="K704" s="10">
        <v>36</v>
      </c>
      <c r="L704" s="13">
        <v>1</v>
      </c>
    </row>
    <row r="705" spans="1:12">
      <c r="A705" s="14" t="str">
        <f t="shared" si="10"/>
        <v>SÁB</v>
      </c>
      <c r="B705" s="12">
        <v>45878</v>
      </c>
      <c r="C705" s="11">
        <v>0.72681712962962963</v>
      </c>
      <c r="D705" s="10">
        <f>+VLOOKUP(B705,VENTA_DIARIA!B:C,2,FALSE)</f>
        <v>0</v>
      </c>
      <c r="E705" s="10">
        <f>+VLOOKUP(B705,VENTA_DIARIA!B:D,3,FALSE)</f>
        <v>2</v>
      </c>
      <c r="F705" s="13">
        <f>_xlfn.XLOOKUP(B705, VENTA_DIARIA!B:B, VENTA_DIARIA!L:L)+0</f>
        <v>1</v>
      </c>
      <c r="G705" s="10">
        <f>IFERROR(_xlfn.XLOOKUP(B705, VENTA_DIARIA!B:B, VENTA_DIARIA!N:N)+0,0)</f>
        <v>0</v>
      </c>
      <c r="H705" s="10" t="str">
        <f>_xlfn.XLOOKUP(B705, VENTA_DIARIA!B:B, VENTA_DIARIA!H:H)</f>
        <v>▲▲ TOP</v>
      </c>
      <c r="I705" s="10" t="s">
        <v>184</v>
      </c>
      <c r="J705" s="10">
        <v>6</v>
      </c>
      <c r="K705" s="10">
        <v>5</v>
      </c>
      <c r="L705" s="13">
        <v>1</v>
      </c>
    </row>
    <row r="706" spans="1:12">
      <c r="A706" s="14" t="str">
        <f t="shared" ref="A706:A769" si="11">+UPPER(TEXT(B706,"DDD"))</f>
        <v>SÁB</v>
      </c>
      <c r="B706" s="12">
        <v>45878</v>
      </c>
      <c r="C706" s="11">
        <v>0.72681712962962963</v>
      </c>
      <c r="D706" s="10">
        <f>+VLOOKUP(B706,VENTA_DIARIA!B:C,2,FALSE)</f>
        <v>0</v>
      </c>
      <c r="E706" s="10">
        <f>+VLOOKUP(B706,VENTA_DIARIA!B:D,3,FALSE)</f>
        <v>2</v>
      </c>
      <c r="F706" s="13">
        <f>_xlfn.XLOOKUP(B706, VENTA_DIARIA!B:B, VENTA_DIARIA!L:L)+0</f>
        <v>1</v>
      </c>
      <c r="G706" s="10">
        <f>IFERROR(_xlfn.XLOOKUP(B706, VENTA_DIARIA!B:B, VENTA_DIARIA!N:N)+0,0)</f>
        <v>0</v>
      </c>
      <c r="H706" s="10" t="str">
        <f>_xlfn.XLOOKUP(B706, VENTA_DIARIA!B:B, VENTA_DIARIA!H:H)</f>
        <v>▲▲ TOP</v>
      </c>
      <c r="I706" s="10" t="s">
        <v>132</v>
      </c>
      <c r="J706" s="10">
        <v>8</v>
      </c>
      <c r="K706" s="10">
        <v>7</v>
      </c>
      <c r="L706" s="13">
        <v>1</v>
      </c>
    </row>
    <row r="707" spans="1:12">
      <c r="A707" s="14" t="str">
        <f t="shared" si="11"/>
        <v>SÁB</v>
      </c>
      <c r="B707" s="12">
        <v>45878</v>
      </c>
      <c r="C707" s="11">
        <v>0.7231481481481481</v>
      </c>
      <c r="D707" s="10">
        <f>+VLOOKUP(B707,VENTA_DIARIA!B:C,2,FALSE)</f>
        <v>0</v>
      </c>
      <c r="E707" s="10">
        <f>+VLOOKUP(B707,VENTA_DIARIA!B:D,3,FALSE)</f>
        <v>2</v>
      </c>
      <c r="F707" s="13">
        <f>_xlfn.XLOOKUP(B707, VENTA_DIARIA!B:B, VENTA_DIARIA!L:L)+0</f>
        <v>1</v>
      </c>
      <c r="G707" s="10">
        <f>IFERROR(_xlfn.XLOOKUP(B707, VENTA_DIARIA!B:B, VENTA_DIARIA!N:N)+0,0)</f>
        <v>0</v>
      </c>
      <c r="H707" s="10" t="str">
        <f>_xlfn.XLOOKUP(B707, VENTA_DIARIA!B:B, VENTA_DIARIA!H:H)</f>
        <v>▲▲ TOP</v>
      </c>
      <c r="I707" s="10" t="s">
        <v>169</v>
      </c>
      <c r="J707" s="10">
        <v>4</v>
      </c>
      <c r="K707" s="10">
        <v>3</v>
      </c>
      <c r="L707" s="13">
        <v>1</v>
      </c>
    </row>
    <row r="708" spans="1:12">
      <c r="A708" s="14" t="str">
        <f t="shared" si="11"/>
        <v>SÁB</v>
      </c>
      <c r="B708" s="12">
        <v>45878</v>
      </c>
      <c r="C708" s="11">
        <v>0.7231481481481481</v>
      </c>
      <c r="D708" s="10">
        <f>+VLOOKUP(B708,VENTA_DIARIA!B:C,2,FALSE)</f>
        <v>0</v>
      </c>
      <c r="E708" s="10">
        <f>+VLOOKUP(B708,VENTA_DIARIA!B:D,3,FALSE)</f>
        <v>2</v>
      </c>
      <c r="F708" s="13">
        <f>_xlfn.XLOOKUP(B708, VENTA_DIARIA!B:B, VENTA_DIARIA!L:L)+0</f>
        <v>1</v>
      </c>
      <c r="G708" s="10">
        <f>IFERROR(_xlfn.XLOOKUP(B708, VENTA_DIARIA!B:B, VENTA_DIARIA!N:N)+0,0)</f>
        <v>0</v>
      </c>
      <c r="H708" s="10" t="str">
        <f>_xlfn.XLOOKUP(B708, VENTA_DIARIA!B:B, VENTA_DIARIA!H:H)</f>
        <v>▲▲ TOP</v>
      </c>
      <c r="I708" s="10" t="s">
        <v>168</v>
      </c>
      <c r="J708" s="10">
        <v>4</v>
      </c>
      <c r="K708" s="10">
        <v>3</v>
      </c>
      <c r="L708" s="13">
        <v>1</v>
      </c>
    </row>
    <row r="709" spans="1:12">
      <c r="A709" s="14" t="str">
        <f t="shared" si="11"/>
        <v>SÁB</v>
      </c>
      <c r="B709" s="12">
        <v>45878</v>
      </c>
      <c r="C709" s="11">
        <v>0.7231481481481481</v>
      </c>
      <c r="D709" s="10">
        <f>+VLOOKUP(B709,VENTA_DIARIA!B:C,2,FALSE)</f>
        <v>0</v>
      </c>
      <c r="E709" s="10">
        <f>+VLOOKUP(B709,VENTA_DIARIA!B:D,3,FALSE)</f>
        <v>2</v>
      </c>
      <c r="F709" s="13">
        <f>_xlfn.XLOOKUP(B709, VENTA_DIARIA!B:B, VENTA_DIARIA!L:L)+0</f>
        <v>1</v>
      </c>
      <c r="G709" s="10">
        <f>IFERROR(_xlfn.XLOOKUP(B709, VENTA_DIARIA!B:B, VENTA_DIARIA!N:N)+0,0)</f>
        <v>0</v>
      </c>
      <c r="H709" s="10" t="str">
        <f>_xlfn.XLOOKUP(B709, VENTA_DIARIA!B:B, VENTA_DIARIA!H:H)</f>
        <v>▲▲ TOP</v>
      </c>
      <c r="I709" s="10" t="s">
        <v>134</v>
      </c>
      <c r="J709" s="10">
        <v>39</v>
      </c>
      <c r="K709" s="10">
        <v>37</v>
      </c>
      <c r="L709" s="13">
        <v>2</v>
      </c>
    </row>
    <row r="710" spans="1:12">
      <c r="A710" s="14" t="str">
        <f t="shared" si="11"/>
        <v>SÁB</v>
      </c>
      <c r="B710" s="12">
        <v>45878</v>
      </c>
      <c r="C710" s="11">
        <v>0.7231481481481481</v>
      </c>
      <c r="D710" s="10">
        <f>+VLOOKUP(B710,VENTA_DIARIA!B:C,2,FALSE)</f>
        <v>0</v>
      </c>
      <c r="E710" s="10">
        <f>+VLOOKUP(B710,VENTA_DIARIA!B:D,3,FALSE)</f>
        <v>2</v>
      </c>
      <c r="F710" s="13">
        <f>_xlfn.XLOOKUP(B710, VENTA_DIARIA!B:B, VENTA_DIARIA!L:L)+0</f>
        <v>1</v>
      </c>
      <c r="G710" s="10">
        <f>IFERROR(_xlfn.XLOOKUP(B710, VENTA_DIARIA!B:B, VENTA_DIARIA!N:N)+0,0)</f>
        <v>0</v>
      </c>
      <c r="H710" s="10" t="str">
        <f>_xlfn.XLOOKUP(B710, VENTA_DIARIA!B:B, VENTA_DIARIA!H:H)</f>
        <v>▲▲ TOP</v>
      </c>
      <c r="I710" s="10" t="s">
        <v>101</v>
      </c>
      <c r="J710" s="10">
        <v>3</v>
      </c>
      <c r="K710" s="10">
        <v>2</v>
      </c>
      <c r="L710" s="13">
        <v>1</v>
      </c>
    </row>
    <row r="711" spans="1:12">
      <c r="A711" s="14" t="str">
        <f t="shared" si="11"/>
        <v>SÁB</v>
      </c>
      <c r="B711" s="12">
        <v>45878</v>
      </c>
      <c r="C711" s="11">
        <v>0.72196759259259258</v>
      </c>
      <c r="D711" s="10">
        <f>+VLOOKUP(B711,VENTA_DIARIA!B:C,2,FALSE)</f>
        <v>0</v>
      </c>
      <c r="E711" s="10">
        <f>+VLOOKUP(B711,VENTA_DIARIA!B:D,3,FALSE)</f>
        <v>2</v>
      </c>
      <c r="F711" s="13">
        <f>_xlfn.XLOOKUP(B711, VENTA_DIARIA!B:B, VENTA_DIARIA!L:L)+0</f>
        <v>1</v>
      </c>
      <c r="G711" s="10">
        <f>IFERROR(_xlfn.XLOOKUP(B711, VENTA_DIARIA!B:B, VENTA_DIARIA!N:N)+0,0)</f>
        <v>0</v>
      </c>
      <c r="H711" s="10" t="str">
        <f>_xlfn.XLOOKUP(B711, VENTA_DIARIA!B:B, VENTA_DIARIA!H:H)</f>
        <v>▲▲ TOP</v>
      </c>
      <c r="I711" s="10" t="s">
        <v>168</v>
      </c>
      <c r="J711" s="10">
        <v>5</v>
      </c>
      <c r="K711" s="10">
        <v>4</v>
      </c>
      <c r="L711" s="13">
        <v>1</v>
      </c>
    </row>
    <row r="712" spans="1:12">
      <c r="A712" s="14" t="str">
        <f t="shared" si="11"/>
        <v>SÁB</v>
      </c>
      <c r="B712" s="12">
        <v>45878</v>
      </c>
      <c r="C712" s="11">
        <v>0.72196759259259258</v>
      </c>
      <c r="D712" s="10">
        <f>+VLOOKUP(B712,VENTA_DIARIA!B:C,2,FALSE)</f>
        <v>0</v>
      </c>
      <c r="E712" s="10">
        <f>+VLOOKUP(B712,VENTA_DIARIA!B:D,3,FALSE)</f>
        <v>2</v>
      </c>
      <c r="F712" s="13">
        <f>_xlfn.XLOOKUP(B712, VENTA_DIARIA!B:B, VENTA_DIARIA!L:L)+0</f>
        <v>1</v>
      </c>
      <c r="G712" s="10">
        <f>IFERROR(_xlfn.XLOOKUP(B712, VENTA_DIARIA!B:B, VENTA_DIARIA!N:N)+0,0)</f>
        <v>0</v>
      </c>
      <c r="H712" s="10" t="str">
        <f>_xlfn.XLOOKUP(B712, VENTA_DIARIA!B:B, VENTA_DIARIA!H:H)</f>
        <v>▲▲ TOP</v>
      </c>
      <c r="I712" s="10" t="s">
        <v>102</v>
      </c>
      <c r="J712" s="10">
        <v>9</v>
      </c>
      <c r="K712" s="10">
        <v>8</v>
      </c>
      <c r="L712" s="13">
        <v>1</v>
      </c>
    </row>
    <row r="713" spans="1:12">
      <c r="A713" s="14" t="str">
        <f t="shared" si="11"/>
        <v>SÁB</v>
      </c>
      <c r="B713" s="12">
        <v>45878</v>
      </c>
      <c r="C713" s="11">
        <v>0.72196759259259258</v>
      </c>
      <c r="D713" s="10">
        <f>+VLOOKUP(B713,VENTA_DIARIA!B:C,2,FALSE)</f>
        <v>0</v>
      </c>
      <c r="E713" s="10">
        <f>+VLOOKUP(B713,VENTA_DIARIA!B:D,3,FALSE)</f>
        <v>2</v>
      </c>
      <c r="F713" s="13">
        <f>_xlfn.XLOOKUP(B713, VENTA_DIARIA!B:B, VENTA_DIARIA!L:L)+0</f>
        <v>1</v>
      </c>
      <c r="G713" s="10">
        <f>IFERROR(_xlfn.XLOOKUP(B713, VENTA_DIARIA!B:B, VENTA_DIARIA!N:N)+0,0)</f>
        <v>0</v>
      </c>
      <c r="H713" s="10" t="str">
        <f>_xlfn.XLOOKUP(B713, VENTA_DIARIA!B:B, VENTA_DIARIA!H:H)</f>
        <v>▲▲ TOP</v>
      </c>
      <c r="I713" s="10" t="s">
        <v>101</v>
      </c>
      <c r="J713" s="10">
        <v>4</v>
      </c>
      <c r="K713" s="10">
        <v>3</v>
      </c>
      <c r="L713" s="13">
        <v>1</v>
      </c>
    </row>
    <row r="714" spans="1:12">
      <c r="A714" s="14" t="str">
        <f t="shared" si="11"/>
        <v>SÁB</v>
      </c>
      <c r="B714" s="12">
        <v>45878</v>
      </c>
      <c r="C714" s="11">
        <v>0.71940972222222221</v>
      </c>
      <c r="D714" s="10">
        <f>+VLOOKUP(B714,VENTA_DIARIA!B:C,2,FALSE)</f>
        <v>0</v>
      </c>
      <c r="E714" s="10">
        <f>+VLOOKUP(B714,VENTA_DIARIA!B:D,3,FALSE)</f>
        <v>2</v>
      </c>
      <c r="F714" s="13">
        <f>_xlfn.XLOOKUP(B714, VENTA_DIARIA!B:B, VENTA_DIARIA!L:L)+0</f>
        <v>1</v>
      </c>
      <c r="G714" s="10">
        <f>IFERROR(_xlfn.XLOOKUP(B714, VENTA_DIARIA!B:B, VENTA_DIARIA!N:N)+0,0)</f>
        <v>0</v>
      </c>
      <c r="H714" s="10" t="str">
        <f>_xlfn.XLOOKUP(B714, VENTA_DIARIA!B:B, VENTA_DIARIA!H:H)</f>
        <v>▲▲ TOP</v>
      </c>
      <c r="I714" s="10" t="s">
        <v>134</v>
      </c>
      <c r="J714" s="10">
        <v>40</v>
      </c>
      <c r="K714" s="10">
        <v>39</v>
      </c>
      <c r="L714" s="13">
        <v>1</v>
      </c>
    </row>
    <row r="715" spans="1:12">
      <c r="A715" s="14" t="str">
        <f t="shared" si="11"/>
        <v>SÁB</v>
      </c>
      <c r="B715" s="12">
        <v>45878</v>
      </c>
      <c r="C715" s="11">
        <v>0.71940972222222221</v>
      </c>
      <c r="D715" s="10">
        <f>+VLOOKUP(B715,VENTA_DIARIA!B:C,2,FALSE)</f>
        <v>0</v>
      </c>
      <c r="E715" s="10">
        <f>+VLOOKUP(B715,VENTA_DIARIA!B:D,3,FALSE)</f>
        <v>2</v>
      </c>
      <c r="F715" s="13">
        <f>_xlfn.XLOOKUP(B715, VENTA_DIARIA!B:B, VENTA_DIARIA!L:L)+0</f>
        <v>1</v>
      </c>
      <c r="G715" s="10">
        <f>IFERROR(_xlfn.XLOOKUP(B715, VENTA_DIARIA!B:B, VENTA_DIARIA!N:N)+0,0)</f>
        <v>0</v>
      </c>
      <c r="H715" s="10" t="str">
        <f>_xlfn.XLOOKUP(B715, VENTA_DIARIA!B:B, VENTA_DIARIA!H:H)</f>
        <v>▲▲ TOP</v>
      </c>
      <c r="I715" s="10" t="s">
        <v>153</v>
      </c>
      <c r="J715" s="10">
        <v>10</v>
      </c>
      <c r="K715" s="10">
        <v>9</v>
      </c>
      <c r="L715" s="13">
        <v>1</v>
      </c>
    </row>
    <row r="716" spans="1:12">
      <c r="A716" s="14" t="str">
        <f t="shared" si="11"/>
        <v>SÁB</v>
      </c>
      <c r="B716" s="12">
        <v>45878</v>
      </c>
      <c r="C716" s="11">
        <v>0.71940972222222221</v>
      </c>
      <c r="D716" s="10">
        <f>+VLOOKUP(B716,VENTA_DIARIA!B:C,2,FALSE)</f>
        <v>0</v>
      </c>
      <c r="E716" s="10">
        <f>+VLOOKUP(B716,VENTA_DIARIA!B:D,3,FALSE)</f>
        <v>2</v>
      </c>
      <c r="F716" s="13">
        <f>_xlfn.XLOOKUP(B716, VENTA_DIARIA!B:B, VENTA_DIARIA!L:L)+0</f>
        <v>1</v>
      </c>
      <c r="G716" s="10">
        <f>IFERROR(_xlfn.XLOOKUP(B716, VENTA_DIARIA!B:B, VENTA_DIARIA!N:N)+0,0)</f>
        <v>0</v>
      </c>
      <c r="H716" s="10" t="str">
        <f>_xlfn.XLOOKUP(B716, VENTA_DIARIA!B:B, VENTA_DIARIA!H:H)</f>
        <v>▲▲ TOP</v>
      </c>
      <c r="I716" s="10" t="s">
        <v>184</v>
      </c>
      <c r="J716" s="10">
        <v>7</v>
      </c>
      <c r="K716" s="10">
        <v>6</v>
      </c>
      <c r="L716" s="13">
        <v>1</v>
      </c>
    </row>
    <row r="717" spans="1:12">
      <c r="A717" s="14" t="str">
        <f t="shared" si="11"/>
        <v>SÁB</v>
      </c>
      <c r="B717" s="12">
        <v>45878</v>
      </c>
      <c r="C717" s="11">
        <v>0.71940972222222221</v>
      </c>
      <c r="D717" s="10">
        <f>+VLOOKUP(B717,VENTA_DIARIA!B:C,2,FALSE)</f>
        <v>0</v>
      </c>
      <c r="E717" s="10">
        <f>+VLOOKUP(B717,VENTA_DIARIA!B:D,3,FALSE)</f>
        <v>2</v>
      </c>
      <c r="F717" s="13">
        <f>_xlfn.XLOOKUP(B717, VENTA_DIARIA!B:B, VENTA_DIARIA!L:L)+0</f>
        <v>1</v>
      </c>
      <c r="G717" s="10">
        <f>IFERROR(_xlfn.XLOOKUP(B717, VENTA_DIARIA!B:B, VENTA_DIARIA!N:N)+0,0)</f>
        <v>0</v>
      </c>
      <c r="H717" s="10" t="str">
        <f>_xlfn.XLOOKUP(B717, VENTA_DIARIA!B:B, VENTA_DIARIA!H:H)</f>
        <v>▲▲ TOP</v>
      </c>
      <c r="I717" s="10" t="s">
        <v>169</v>
      </c>
      <c r="J717" s="10">
        <v>5</v>
      </c>
      <c r="K717" s="10">
        <v>4</v>
      </c>
      <c r="L717" s="13">
        <v>1</v>
      </c>
    </row>
    <row r="718" spans="1:12">
      <c r="A718" s="14" t="str">
        <f t="shared" si="11"/>
        <v>SÁB</v>
      </c>
      <c r="B718" s="12">
        <v>45878</v>
      </c>
      <c r="C718" s="11">
        <v>0.71576388888888887</v>
      </c>
      <c r="D718" s="10">
        <f>+VLOOKUP(B718,VENTA_DIARIA!B:C,2,FALSE)</f>
        <v>0</v>
      </c>
      <c r="E718" s="10">
        <f>+VLOOKUP(B718,VENTA_DIARIA!B:D,3,FALSE)</f>
        <v>2</v>
      </c>
      <c r="F718" s="13">
        <f>_xlfn.XLOOKUP(B718, VENTA_DIARIA!B:B, VENTA_DIARIA!L:L)+0</f>
        <v>1</v>
      </c>
      <c r="G718" s="10">
        <f>IFERROR(_xlfn.XLOOKUP(B718, VENTA_DIARIA!B:B, VENTA_DIARIA!N:N)+0,0)</f>
        <v>0</v>
      </c>
      <c r="H718" s="10" t="str">
        <f>_xlfn.XLOOKUP(B718, VENTA_DIARIA!B:B, VENTA_DIARIA!H:H)</f>
        <v>▲▲ TOP</v>
      </c>
      <c r="I718" s="10" t="s">
        <v>101</v>
      </c>
      <c r="J718" s="10">
        <v>5</v>
      </c>
      <c r="K718" s="10">
        <v>4</v>
      </c>
      <c r="L718" s="13">
        <v>1</v>
      </c>
    </row>
    <row r="719" spans="1:12">
      <c r="A719" s="14" t="str">
        <f t="shared" si="11"/>
        <v>SÁB</v>
      </c>
      <c r="B719" s="12">
        <v>45878</v>
      </c>
      <c r="C719" s="11">
        <v>0.71576388888888887</v>
      </c>
      <c r="D719" s="10">
        <f>+VLOOKUP(B719,VENTA_DIARIA!B:C,2,FALSE)</f>
        <v>0</v>
      </c>
      <c r="E719" s="10">
        <f>+VLOOKUP(B719,VENTA_DIARIA!B:D,3,FALSE)</f>
        <v>2</v>
      </c>
      <c r="F719" s="13">
        <f>_xlfn.XLOOKUP(B719, VENTA_DIARIA!B:B, VENTA_DIARIA!L:L)+0</f>
        <v>1</v>
      </c>
      <c r="G719" s="10">
        <f>IFERROR(_xlfn.XLOOKUP(B719, VENTA_DIARIA!B:B, VENTA_DIARIA!N:N)+0,0)</f>
        <v>0</v>
      </c>
      <c r="H719" s="10" t="str">
        <f>_xlfn.XLOOKUP(B719, VENTA_DIARIA!B:B, VENTA_DIARIA!H:H)</f>
        <v>▲▲ TOP</v>
      </c>
      <c r="I719" s="10" t="s">
        <v>146</v>
      </c>
      <c r="J719" s="10">
        <v>5</v>
      </c>
      <c r="K719" s="10">
        <v>4</v>
      </c>
      <c r="L719" s="13">
        <v>1</v>
      </c>
    </row>
    <row r="720" spans="1:12">
      <c r="A720" s="14" t="str">
        <f t="shared" si="11"/>
        <v>SÁB</v>
      </c>
      <c r="B720" s="12">
        <v>45878</v>
      </c>
      <c r="C720" s="11">
        <v>0.71371527777777777</v>
      </c>
      <c r="D720" s="10">
        <f>+VLOOKUP(B720,VENTA_DIARIA!B:C,2,FALSE)</f>
        <v>0</v>
      </c>
      <c r="E720" s="10">
        <f>+VLOOKUP(B720,VENTA_DIARIA!B:D,3,FALSE)</f>
        <v>2</v>
      </c>
      <c r="F720" s="13">
        <f>_xlfn.XLOOKUP(B720, VENTA_DIARIA!B:B, VENTA_DIARIA!L:L)+0</f>
        <v>1</v>
      </c>
      <c r="G720" s="10">
        <f>IFERROR(_xlfn.XLOOKUP(B720, VENTA_DIARIA!B:B, VENTA_DIARIA!N:N)+0,0)</f>
        <v>0</v>
      </c>
      <c r="H720" s="10" t="str">
        <f>_xlfn.XLOOKUP(B720, VENTA_DIARIA!B:B, VENTA_DIARIA!H:H)</f>
        <v>▲▲ TOP</v>
      </c>
      <c r="I720" s="10" t="s">
        <v>101</v>
      </c>
      <c r="J720" s="10">
        <v>5</v>
      </c>
      <c r="K720" s="10">
        <v>4</v>
      </c>
      <c r="L720" s="13">
        <v>1</v>
      </c>
    </row>
    <row r="721" spans="1:12">
      <c r="A721" s="14" t="str">
        <f t="shared" si="11"/>
        <v>SÁB</v>
      </c>
      <c r="B721" s="12">
        <v>45878</v>
      </c>
      <c r="C721" s="11">
        <v>0.71371527777777777</v>
      </c>
      <c r="D721" s="10">
        <f>+VLOOKUP(B721,VENTA_DIARIA!B:C,2,FALSE)</f>
        <v>0</v>
      </c>
      <c r="E721" s="10">
        <f>+VLOOKUP(B721,VENTA_DIARIA!B:D,3,FALSE)</f>
        <v>2</v>
      </c>
      <c r="F721" s="13">
        <f>_xlfn.XLOOKUP(B721, VENTA_DIARIA!B:B, VENTA_DIARIA!L:L)+0</f>
        <v>1</v>
      </c>
      <c r="G721" s="10">
        <f>IFERROR(_xlfn.XLOOKUP(B721, VENTA_DIARIA!B:B, VENTA_DIARIA!N:N)+0,0)</f>
        <v>0</v>
      </c>
      <c r="H721" s="10" t="str">
        <f>_xlfn.XLOOKUP(B721, VENTA_DIARIA!B:B, VENTA_DIARIA!H:H)</f>
        <v>▲▲ TOP</v>
      </c>
      <c r="I721" s="10" t="s">
        <v>146</v>
      </c>
      <c r="J721" s="10">
        <v>5</v>
      </c>
      <c r="K721" s="10">
        <v>4</v>
      </c>
      <c r="L721" s="13">
        <v>1</v>
      </c>
    </row>
    <row r="722" spans="1:12">
      <c r="A722" s="14" t="str">
        <f t="shared" si="11"/>
        <v>SÁB</v>
      </c>
      <c r="B722" s="12">
        <v>45878</v>
      </c>
      <c r="C722" s="11">
        <v>0.71226851851851847</v>
      </c>
      <c r="D722" s="10">
        <f>+VLOOKUP(B722,VENTA_DIARIA!B:C,2,FALSE)</f>
        <v>0</v>
      </c>
      <c r="E722" s="10">
        <f>+VLOOKUP(B722,VENTA_DIARIA!B:D,3,FALSE)</f>
        <v>2</v>
      </c>
      <c r="F722" s="13">
        <f>_xlfn.XLOOKUP(B722, VENTA_DIARIA!B:B, VENTA_DIARIA!L:L)+0</f>
        <v>1</v>
      </c>
      <c r="G722" s="10">
        <f>IFERROR(_xlfn.XLOOKUP(B722, VENTA_DIARIA!B:B, VENTA_DIARIA!N:N)+0,0)</f>
        <v>0</v>
      </c>
      <c r="H722" s="10" t="str">
        <f>_xlfn.XLOOKUP(B722, VENTA_DIARIA!B:B, VENTA_DIARIA!H:H)</f>
        <v>▲▲ TOP</v>
      </c>
      <c r="I722" s="10" t="s">
        <v>102</v>
      </c>
      <c r="J722" s="10">
        <v>10</v>
      </c>
      <c r="K722" s="10">
        <v>9</v>
      </c>
      <c r="L722" s="13">
        <v>1</v>
      </c>
    </row>
    <row r="723" spans="1:12">
      <c r="A723" s="14" t="str">
        <f t="shared" si="11"/>
        <v>SÁB</v>
      </c>
      <c r="B723" s="12">
        <v>45878</v>
      </c>
      <c r="C723" s="11">
        <v>0.70453703703703707</v>
      </c>
      <c r="D723" s="10">
        <f>+VLOOKUP(B723,VENTA_DIARIA!B:C,2,FALSE)</f>
        <v>0</v>
      </c>
      <c r="E723" s="10">
        <f>+VLOOKUP(B723,VENTA_DIARIA!B:D,3,FALSE)</f>
        <v>2</v>
      </c>
      <c r="F723" s="13">
        <f>_xlfn.XLOOKUP(B723, VENTA_DIARIA!B:B, VENTA_DIARIA!L:L)+0</f>
        <v>1</v>
      </c>
      <c r="G723" s="10">
        <f>IFERROR(_xlfn.XLOOKUP(B723, VENTA_DIARIA!B:B, VENTA_DIARIA!N:N)+0,0)</f>
        <v>0</v>
      </c>
      <c r="H723" s="10" t="str">
        <f>_xlfn.XLOOKUP(B723, VENTA_DIARIA!B:B, VENTA_DIARIA!H:H)</f>
        <v>▲▲ TOP</v>
      </c>
      <c r="I723" s="10" t="s">
        <v>103</v>
      </c>
      <c r="J723" s="10">
        <v>4</v>
      </c>
      <c r="K723" s="10">
        <v>3</v>
      </c>
      <c r="L723" s="13">
        <v>1</v>
      </c>
    </row>
    <row r="724" spans="1:12">
      <c r="A724" s="14" t="str">
        <f t="shared" si="11"/>
        <v>SÁB</v>
      </c>
      <c r="B724" s="12">
        <v>45878</v>
      </c>
      <c r="C724" s="11">
        <v>0.70298611111111109</v>
      </c>
      <c r="D724" s="10">
        <f>+VLOOKUP(B724,VENTA_DIARIA!B:C,2,FALSE)</f>
        <v>0</v>
      </c>
      <c r="E724" s="10">
        <f>+VLOOKUP(B724,VENTA_DIARIA!B:D,3,FALSE)</f>
        <v>2</v>
      </c>
      <c r="F724" s="13">
        <f>_xlfn.XLOOKUP(B724, VENTA_DIARIA!B:B, VENTA_DIARIA!L:L)+0</f>
        <v>1</v>
      </c>
      <c r="G724" s="10">
        <f>IFERROR(_xlfn.XLOOKUP(B724, VENTA_DIARIA!B:B, VENTA_DIARIA!N:N)+0,0)</f>
        <v>0</v>
      </c>
      <c r="H724" s="10" t="str">
        <f>_xlfn.XLOOKUP(B724, VENTA_DIARIA!B:B, VENTA_DIARIA!H:H)</f>
        <v>▲▲ TOP</v>
      </c>
      <c r="I724" s="10" t="s">
        <v>153</v>
      </c>
      <c r="J724" s="10">
        <v>11</v>
      </c>
      <c r="K724" s="10">
        <v>10</v>
      </c>
      <c r="L724" s="13">
        <v>1</v>
      </c>
    </row>
    <row r="725" spans="1:12">
      <c r="A725" s="14" t="str">
        <f t="shared" si="11"/>
        <v>SÁB</v>
      </c>
      <c r="B725" s="12">
        <v>45878</v>
      </c>
      <c r="C725" s="11">
        <v>0.69876157407407402</v>
      </c>
      <c r="D725" s="10">
        <f>+VLOOKUP(B725,VENTA_DIARIA!B:C,2,FALSE)</f>
        <v>0</v>
      </c>
      <c r="E725" s="10">
        <f>+VLOOKUP(B725,VENTA_DIARIA!B:D,3,FALSE)</f>
        <v>2</v>
      </c>
      <c r="F725" s="13">
        <f>_xlfn.XLOOKUP(B725, VENTA_DIARIA!B:B, VENTA_DIARIA!L:L)+0</f>
        <v>1</v>
      </c>
      <c r="G725" s="10">
        <f>IFERROR(_xlfn.XLOOKUP(B725, VENTA_DIARIA!B:B, VENTA_DIARIA!N:N)+0,0)</f>
        <v>0</v>
      </c>
      <c r="H725" s="10" t="str">
        <f>_xlfn.XLOOKUP(B725, VENTA_DIARIA!B:B, VENTA_DIARIA!H:H)</f>
        <v>▲▲ TOP</v>
      </c>
      <c r="I725" s="10" t="s">
        <v>184</v>
      </c>
      <c r="J725" s="10">
        <v>8</v>
      </c>
      <c r="K725" s="10">
        <v>7</v>
      </c>
      <c r="L725" s="13">
        <v>1</v>
      </c>
    </row>
    <row r="726" spans="1:12">
      <c r="A726" s="14" t="str">
        <f t="shared" si="11"/>
        <v>SÁB</v>
      </c>
      <c r="B726" s="12">
        <v>45878</v>
      </c>
      <c r="C726" s="11">
        <v>0.69537037037037042</v>
      </c>
      <c r="D726" s="10">
        <f>+VLOOKUP(B726,VENTA_DIARIA!B:C,2,FALSE)</f>
        <v>0</v>
      </c>
      <c r="E726" s="10">
        <f>+VLOOKUP(B726,VENTA_DIARIA!B:D,3,FALSE)</f>
        <v>2</v>
      </c>
      <c r="F726" s="13">
        <f>_xlfn.XLOOKUP(B726, VENTA_DIARIA!B:B, VENTA_DIARIA!L:L)+0</f>
        <v>1</v>
      </c>
      <c r="G726" s="10">
        <f>IFERROR(_xlfn.XLOOKUP(B726, VENTA_DIARIA!B:B, VENTA_DIARIA!N:N)+0,0)</f>
        <v>0</v>
      </c>
      <c r="H726" s="10" t="str">
        <f>_xlfn.XLOOKUP(B726, VENTA_DIARIA!B:B, VENTA_DIARIA!H:H)</f>
        <v>▲▲ TOP</v>
      </c>
      <c r="I726" s="10" t="s">
        <v>160</v>
      </c>
      <c r="J726" s="10">
        <v>5</v>
      </c>
      <c r="K726" s="10">
        <v>4</v>
      </c>
      <c r="L726" s="13">
        <v>1</v>
      </c>
    </row>
    <row r="727" spans="1:12">
      <c r="A727" s="14" t="str">
        <f t="shared" si="11"/>
        <v>SÁB</v>
      </c>
      <c r="B727" s="12">
        <v>45878</v>
      </c>
      <c r="C727" s="11">
        <v>0.69537037037037042</v>
      </c>
      <c r="D727" s="10">
        <f>+VLOOKUP(B727,VENTA_DIARIA!B:C,2,FALSE)</f>
        <v>0</v>
      </c>
      <c r="E727" s="10">
        <f>+VLOOKUP(B727,VENTA_DIARIA!B:D,3,FALSE)</f>
        <v>2</v>
      </c>
      <c r="F727" s="13">
        <f>_xlfn.XLOOKUP(B727, VENTA_DIARIA!B:B, VENTA_DIARIA!L:L)+0</f>
        <v>1</v>
      </c>
      <c r="G727" s="10">
        <f>IFERROR(_xlfn.XLOOKUP(B727, VENTA_DIARIA!B:B, VENTA_DIARIA!N:N)+0,0)</f>
        <v>0</v>
      </c>
      <c r="H727" s="10" t="str">
        <f>_xlfn.XLOOKUP(B727, VENTA_DIARIA!B:B, VENTA_DIARIA!H:H)</f>
        <v>▲▲ TOP</v>
      </c>
      <c r="I727" s="10" t="s">
        <v>153</v>
      </c>
      <c r="J727" s="10">
        <v>13</v>
      </c>
      <c r="K727" s="10">
        <v>11</v>
      </c>
      <c r="L727" s="13">
        <v>2</v>
      </c>
    </row>
    <row r="728" spans="1:12">
      <c r="A728" s="14" t="str">
        <f t="shared" si="11"/>
        <v>SÁB</v>
      </c>
      <c r="B728" s="12">
        <v>45878</v>
      </c>
      <c r="C728" s="11">
        <v>0.68319444444444444</v>
      </c>
      <c r="D728" s="10">
        <f>+VLOOKUP(B728,VENTA_DIARIA!B:C,2,FALSE)</f>
        <v>0</v>
      </c>
      <c r="E728" s="10">
        <f>+VLOOKUP(B728,VENTA_DIARIA!B:D,3,FALSE)</f>
        <v>2</v>
      </c>
      <c r="F728" s="13">
        <f>_xlfn.XLOOKUP(B728, VENTA_DIARIA!B:B, VENTA_DIARIA!L:L)+0</f>
        <v>1</v>
      </c>
      <c r="G728" s="10">
        <f>IFERROR(_xlfn.XLOOKUP(B728, VENTA_DIARIA!B:B, VENTA_DIARIA!N:N)+0,0)</f>
        <v>0</v>
      </c>
      <c r="H728" s="10" t="str">
        <f>_xlfn.XLOOKUP(B728, VENTA_DIARIA!B:B, VENTA_DIARIA!H:H)</f>
        <v>▲▲ TOP</v>
      </c>
      <c r="I728" s="10" t="s">
        <v>144</v>
      </c>
      <c r="J728" s="10">
        <v>8</v>
      </c>
      <c r="K728" s="10">
        <v>7</v>
      </c>
      <c r="L728" s="13">
        <v>1</v>
      </c>
    </row>
    <row r="729" spans="1:12">
      <c r="A729" s="14" t="str">
        <f t="shared" si="11"/>
        <v>SÁB</v>
      </c>
      <c r="B729" s="12">
        <v>45878</v>
      </c>
      <c r="C729" s="11">
        <v>0.66861111111111116</v>
      </c>
      <c r="D729" s="10">
        <f>+VLOOKUP(B729,VENTA_DIARIA!B:C,2,FALSE)</f>
        <v>0</v>
      </c>
      <c r="E729" s="10">
        <f>+VLOOKUP(B729,VENTA_DIARIA!B:D,3,FALSE)</f>
        <v>2</v>
      </c>
      <c r="F729" s="13">
        <f>_xlfn.XLOOKUP(B729, VENTA_DIARIA!B:B, VENTA_DIARIA!L:L)+0</f>
        <v>1</v>
      </c>
      <c r="G729" s="10">
        <f>IFERROR(_xlfn.XLOOKUP(B729, VENTA_DIARIA!B:B, VENTA_DIARIA!N:N)+0,0)</f>
        <v>0</v>
      </c>
      <c r="H729" s="10" t="str">
        <f>_xlfn.XLOOKUP(B729, VENTA_DIARIA!B:B, VENTA_DIARIA!H:H)</f>
        <v>▲▲ TOP</v>
      </c>
      <c r="I729" s="10" t="s">
        <v>142</v>
      </c>
      <c r="J729" s="10">
        <v>28</v>
      </c>
      <c r="K729" s="10">
        <v>27</v>
      </c>
      <c r="L729" s="13">
        <v>1</v>
      </c>
    </row>
    <row r="730" spans="1:12">
      <c r="A730" s="14" t="str">
        <f t="shared" si="11"/>
        <v>SÁB</v>
      </c>
      <c r="B730" s="12">
        <v>45878</v>
      </c>
      <c r="C730" s="11">
        <v>0.65168981481481481</v>
      </c>
      <c r="D730" s="10">
        <f>+VLOOKUP(B730,VENTA_DIARIA!B:C,2,FALSE)</f>
        <v>0</v>
      </c>
      <c r="E730" s="10">
        <f>+VLOOKUP(B730,VENTA_DIARIA!B:D,3,FALSE)</f>
        <v>2</v>
      </c>
      <c r="F730" s="13">
        <f>_xlfn.XLOOKUP(B730, VENTA_DIARIA!B:B, VENTA_DIARIA!L:L)+0</f>
        <v>1</v>
      </c>
      <c r="G730" s="10">
        <f>IFERROR(_xlfn.XLOOKUP(B730, VENTA_DIARIA!B:B, VENTA_DIARIA!N:N)+0,0)</f>
        <v>0</v>
      </c>
      <c r="H730" s="10" t="str">
        <f>_xlfn.XLOOKUP(B730, VENTA_DIARIA!B:B, VENTA_DIARIA!H:H)</f>
        <v>▲▲ TOP</v>
      </c>
      <c r="I730" s="10" t="s">
        <v>102</v>
      </c>
      <c r="J730" s="10">
        <v>1</v>
      </c>
      <c r="K730" s="10">
        <v>0</v>
      </c>
      <c r="L730" s="13">
        <v>1</v>
      </c>
    </row>
    <row r="731" spans="1:12">
      <c r="A731" s="14" t="str">
        <f t="shared" si="11"/>
        <v>SÁB</v>
      </c>
      <c r="B731" s="12">
        <v>45878</v>
      </c>
      <c r="C731" s="11">
        <v>0.64987268518518515</v>
      </c>
      <c r="D731" s="10">
        <f>+VLOOKUP(B731,VENTA_DIARIA!B:C,2,FALSE)</f>
        <v>0</v>
      </c>
      <c r="E731" s="10">
        <f>+VLOOKUP(B731,VENTA_DIARIA!B:D,3,FALSE)</f>
        <v>2</v>
      </c>
      <c r="F731" s="13">
        <f>_xlfn.XLOOKUP(B731, VENTA_DIARIA!B:B, VENTA_DIARIA!L:L)+0</f>
        <v>1</v>
      </c>
      <c r="G731" s="10">
        <f>IFERROR(_xlfn.XLOOKUP(B731, VENTA_DIARIA!B:B, VENTA_DIARIA!N:N)+0,0)</f>
        <v>0</v>
      </c>
      <c r="H731" s="10" t="str">
        <f>_xlfn.XLOOKUP(B731, VENTA_DIARIA!B:B, VENTA_DIARIA!H:H)</f>
        <v>▲▲ TOP</v>
      </c>
      <c r="I731" s="10" t="s">
        <v>155</v>
      </c>
      <c r="J731" s="10">
        <v>5</v>
      </c>
      <c r="K731" s="10">
        <v>4</v>
      </c>
      <c r="L731" s="13">
        <v>1</v>
      </c>
    </row>
    <row r="732" spans="1:12">
      <c r="A732" s="14" t="str">
        <f t="shared" si="11"/>
        <v>SÁB</v>
      </c>
      <c r="B732" s="12">
        <v>45878</v>
      </c>
      <c r="C732" s="11">
        <v>0.64987268518518515</v>
      </c>
      <c r="D732" s="10">
        <f>+VLOOKUP(B732,VENTA_DIARIA!B:C,2,FALSE)</f>
        <v>0</v>
      </c>
      <c r="E732" s="10">
        <f>+VLOOKUP(B732,VENTA_DIARIA!B:D,3,FALSE)</f>
        <v>2</v>
      </c>
      <c r="F732" s="13">
        <f>_xlfn.XLOOKUP(B732, VENTA_DIARIA!B:B, VENTA_DIARIA!L:L)+0</f>
        <v>1</v>
      </c>
      <c r="G732" s="10">
        <f>IFERROR(_xlfn.XLOOKUP(B732, VENTA_DIARIA!B:B, VENTA_DIARIA!N:N)+0,0)</f>
        <v>0</v>
      </c>
      <c r="H732" s="10" t="str">
        <f>_xlfn.XLOOKUP(B732, VENTA_DIARIA!B:B, VENTA_DIARIA!H:H)</f>
        <v>▲▲ TOP</v>
      </c>
      <c r="I732" s="10" t="s">
        <v>154</v>
      </c>
      <c r="J732" s="10">
        <v>3</v>
      </c>
      <c r="K732" s="10">
        <v>2</v>
      </c>
      <c r="L732" s="13">
        <v>1</v>
      </c>
    </row>
    <row r="733" spans="1:12">
      <c r="A733" s="14" t="str">
        <f t="shared" si="11"/>
        <v>SÁB</v>
      </c>
      <c r="B733" s="12">
        <v>45878</v>
      </c>
      <c r="C733" s="11">
        <v>0.64148148148148143</v>
      </c>
      <c r="D733" s="10">
        <f>+VLOOKUP(B733,VENTA_DIARIA!B:C,2,FALSE)</f>
        <v>0</v>
      </c>
      <c r="E733" s="10">
        <f>+VLOOKUP(B733,VENTA_DIARIA!B:D,3,FALSE)</f>
        <v>2</v>
      </c>
      <c r="F733" s="13">
        <f>_xlfn.XLOOKUP(B733, VENTA_DIARIA!B:B, VENTA_DIARIA!L:L)+0</f>
        <v>1</v>
      </c>
      <c r="G733" s="10">
        <f>IFERROR(_xlfn.XLOOKUP(B733, VENTA_DIARIA!B:B, VENTA_DIARIA!N:N)+0,0)</f>
        <v>0</v>
      </c>
      <c r="H733" s="10" t="str">
        <f>_xlfn.XLOOKUP(B733, VENTA_DIARIA!B:B, VENTA_DIARIA!H:H)</f>
        <v>▲▲ TOP</v>
      </c>
      <c r="I733" s="10" t="s">
        <v>152</v>
      </c>
      <c r="J733" s="10">
        <v>12</v>
      </c>
      <c r="K733" s="10">
        <v>11</v>
      </c>
      <c r="L733" s="13">
        <v>1</v>
      </c>
    </row>
    <row r="734" spans="1:12">
      <c r="A734" s="14" t="str">
        <f t="shared" si="11"/>
        <v>SÁB</v>
      </c>
      <c r="B734" s="12">
        <v>45878</v>
      </c>
      <c r="C734" s="11">
        <v>0.63089120370370366</v>
      </c>
      <c r="D734" s="10">
        <f>+VLOOKUP(B734,VENTA_DIARIA!B:C,2,FALSE)</f>
        <v>0</v>
      </c>
      <c r="E734" s="10">
        <f>+VLOOKUP(B734,VENTA_DIARIA!B:D,3,FALSE)</f>
        <v>2</v>
      </c>
      <c r="F734" s="13">
        <f>_xlfn.XLOOKUP(B734, VENTA_DIARIA!B:B, VENTA_DIARIA!L:L)+0</f>
        <v>1</v>
      </c>
      <c r="G734" s="10">
        <f>IFERROR(_xlfn.XLOOKUP(B734, VENTA_DIARIA!B:B, VENTA_DIARIA!N:N)+0,0)</f>
        <v>0</v>
      </c>
      <c r="H734" s="10" t="str">
        <f>_xlfn.XLOOKUP(B734, VENTA_DIARIA!B:B, VENTA_DIARIA!H:H)</f>
        <v>▲▲ TOP</v>
      </c>
      <c r="I734" s="10" t="s">
        <v>93</v>
      </c>
      <c r="J734" s="10">
        <v>16</v>
      </c>
      <c r="K734" s="10">
        <v>15</v>
      </c>
      <c r="L734" s="13">
        <v>1</v>
      </c>
    </row>
    <row r="735" spans="1:12">
      <c r="A735" s="14" t="str">
        <f t="shared" si="11"/>
        <v>SÁB</v>
      </c>
      <c r="B735" s="12">
        <v>45878</v>
      </c>
      <c r="C735" s="11">
        <v>0.62096064814814811</v>
      </c>
      <c r="D735" s="10">
        <f>+VLOOKUP(B735,VENTA_DIARIA!B:C,2,FALSE)</f>
        <v>0</v>
      </c>
      <c r="E735" s="10">
        <f>+VLOOKUP(B735,VENTA_DIARIA!B:D,3,FALSE)</f>
        <v>2</v>
      </c>
      <c r="F735" s="13">
        <f>_xlfn.XLOOKUP(B735, VENTA_DIARIA!B:B, VENTA_DIARIA!L:L)+0</f>
        <v>1</v>
      </c>
      <c r="G735" s="10">
        <f>IFERROR(_xlfn.XLOOKUP(B735, VENTA_DIARIA!B:B, VENTA_DIARIA!N:N)+0,0)</f>
        <v>0</v>
      </c>
      <c r="H735" s="10" t="str">
        <f>_xlfn.XLOOKUP(B735, VENTA_DIARIA!B:B, VENTA_DIARIA!H:H)</f>
        <v>▲▲ TOP</v>
      </c>
      <c r="I735" s="10" t="s">
        <v>101</v>
      </c>
      <c r="J735" s="10">
        <v>2</v>
      </c>
      <c r="K735" s="10">
        <v>1</v>
      </c>
      <c r="L735" s="13">
        <v>1</v>
      </c>
    </row>
    <row r="736" spans="1:12">
      <c r="A736" s="14" t="str">
        <f t="shared" si="11"/>
        <v>SÁB</v>
      </c>
      <c r="B736" s="12">
        <v>45878</v>
      </c>
      <c r="C736" s="11">
        <v>0.62096064814814811</v>
      </c>
      <c r="D736" s="10">
        <f>+VLOOKUP(B736,VENTA_DIARIA!B:C,2,FALSE)</f>
        <v>0</v>
      </c>
      <c r="E736" s="10">
        <f>+VLOOKUP(B736,VENTA_DIARIA!B:D,3,FALSE)</f>
        <v>2</v>
      </c>
      <c r="F736" s="13">
        <f>_xlfn.XLOOKUP(B736, VENTA_DIARIA!B:B, VENTA_DIARIA!L:L)+0</f>
        <v>1</v>
      </c>
      <c r="G736" s="10">
        <f>IFERROR(_xlfn.XLOOKUP(B736, VENTA_DIARIA!B:B, VENTA_DIARIA!N:N)+0,0)</f>
        <v>0</v>
      </c>
      <c r="H736" s="10" t="str">
        <f>_xlfn.XLOOKUP(B736, VENTA_DIARIA!B:B, VENTA_DIARIA!H:H)</f>
        <v>▲▲ TOP</v>
      </c>
      <c r="I736" s="10" t="s">
        <v>97</v>
      </c>
      <c r="J736" s="10">
        <v>2</v>
      </c>
      <c r="K736" s="10">
        <v>1</v>
      </c>
      <c r="L736" s="13">
        <v>1</v>
      </c>
    </row>
    <row r="737" spans="1:12">
      <c r="A737" s="14" t="str">
        <f t="shared" si="11"/>
        <v>SÁB</v>
      </c>
      <c r="B737" s="12">
        <v>45878</v>
      </c>
      <c r="C737" s="11">
        <v>0.61958333333333337</v>
      </c>
      <c r="D737" s="10">
        <f>+VLOOKUP(B737,VENTA_DIARIA!B:C,2,FALSE)</f>
        <v>0</v>
      </c>
      <c r="E737" s="10">
        <f>+VLOOKUP(B737,VENTA_DIARIA!B:D,3,FALSE)</f>
        <v>2</v>
      </c>
      <c r="F737" s="13">
        <f>_xlfn.XLOOKUP(B737, VENTA_DIARIA!B:B, VENTA_DIARIA!L:L)+0</f>
        <v>1</v>
      </c>
      <c r="G737" s="10">
        <f>IFERROR(_xlfn.XLOOKUP(B737, VENTA_DIARIA!B:B, VENTA_DIARIA!N:N)+0,0)</f>
        <v>0</v>
      </c>
      <c r="H737" s="10" t="str">
        <f>_xlfn.XLOOKUP(B737, VENTA_DIARIA!B:B, VENTA_DIARIA!H:H)</f>
        <v>▲▲ TOP</v>
      </c>
      <c r="I737" s="10" t="s">
        <v>97</v>
      </c>
      <c r="J737" s="10">
        <v>3</v>
      </c>
      <c r="K737" s="10">
        <v>2</v>
      </c>
      <c r="L737" s="13">
        <v>1</v>
      </c>
    </row>
    <row r="738" spans="1:12">
      <c r="A738" s="14" t="str">
        <f t="shared" si="11"/>
        <v>SÁB</v>
      </c>
      <c r="B738" s="12">
        <v>45878</v>
      </c>
      <c r="C738" s="11">
        <v>0.61958333333333337</v>
      </c>
      <c r="D738" s="10">
        <f>+VLOOKUP(B738,VENTA_DIARIA!B:C,2,FALSE)</f>
        <v>0</v>
      </c>
      <c r="E738" s="10">
        <f>+VLOOKUP(B738,VENTA_DIARIA!B:D,3,FALSE)</f>
        <v>2</v>
      </c>
      <c r="F738" s="13">
        <f>_xlfn.XLOOKUP(B738, VENTA_DIARIA!B:B, VENTA_DIARIA!L:L)+0</f>
        <v>1</v>
      </c>
      <c r="G738" s="10">
        <f>IFERROR(_xlfn.XLOOKUP(B738, VENTA_DIARIA!B:B, VENTA_DIARIA!N:N)+0,0)</f>
        <v>0</v>
      </c>
      <c r="H738" s="10" t="str">
        <f>_xlfn.XLOOKUP(B738, VENTA_DIARIA!B:B, VENTA_DIARIA!H:H)</f>
        <v>▲▲ TOP</v>
      </c>
      <c r="I738" s="10" t="s">
        <v>103</v>
      </c>
      <c r="J738" s="10">
        <v>5</v>
      </c>
      <c r="K738" s="10">
        <v>4</v>
      </c>
      <c r="L738" s="13">
        <v>1</v>
      </c>
    </row>
    <row r="739" spans="1:12">
      <c r="A739" s="14" t="str">
        <f t="shared" si="11"/>
        <v>SÁB</v>
      </c>
      <c r="B739" s="12">
        <v>45878</v>
      </c>
      <c r="C739" s="11">
        <v>0.61231481481481487</v>
      </c>
      <c r="D739" s="10">
        <f>+VLOOKUP(B739,VENTA_DIARIA!B:C,2,FALSE)</f>
        <v>0</v>
      </c>
      <c r="E739" s="10">
        <f>+VLOOKUP(B739,VENTA_DIARIA!B:D,3,FALSE)</f>
        <v>2</v>
      </c>
      <c r="F739" s="13">
        <f>_xlfn.XLOOKUP(B739, VENTA_DIARIA!B:B, VENTA_DIARIA!L:L)+0</f>
        <v>1</v>
      </c>
      <c r="G739" s="10">
        <f>IFERROR(_xlfn.XLOOKUP(B739, VENTA_DIARIA!B:B, VENTA_DIARIA!N:N)+0,0)</f>
        <v>0</v>
      </c>
      <c r="H739" s="10" t="str">
        <f>_xlfn.XLOOKUP(B739, VENTA_DIARIA!B:B, VENTA_DIARIA!H:H)</f>
        <v>▲▲ TOP</v>
      </c>
      <c r="I739" s="10" t="s">
        <v>93</v>
      </c>
      <c r="J739" s="10">
        <v>17</v>
      </c>
      <c r="K739" s="10">
        <v>16</v>
      </c>
      <c r="L739" s="13">
        <v>1</v>
      </c>
    </row>
    <row r="740" spans="1:12">
      <c r="A740" s="14" t="str">
        <f t="shared" si="11"/>
        <v>SÁB</v>
      </c>
      <c r="B740" s="12">
        <v>45878</v>
      </c>
      <c r="C740" s="11">
        <v>0.61231481481481487</v>
      </c>
      <c r="D740" s="10">
        <f>+VLOOKUP(B740,VENTA_DIARIA!B:C,2,FALSE)</f>
        <v>0</v>
      </c>
      <c r="E740" s="10">
        <f>+VLOOKUP(B740,VENTA_DIARIA!B:D,3,FALSE)</f>
        <v>2</v>
      </c>
      <c r="F740" s="13">
        <f>_xlfn.XLOOKUP(B740, VENTA_DIARIA!B:B, VENTA_DIARIA!L:L)+0</f>
        <v>1</v>
      </c>
      <c r="G740" s="10">
        <f>IFERROR(_xlfn.XLOOKUP(B740, VENTA_DIARIA!B:B, VENTA_DIARIA!N:N)+0,0)</f>
        <v>0</v>
      </c>
      <c r="H740" s="10" t="str">
        <f>_xlfn.XLOOKUP(B740, VENTA_DIARIA!B:B, VENTA_DIARIA!H:H)</f>
        <v>▲▲ TOP</v>
      </c>
      <c r="I740" s="10" t="s">
        <v>93</v>
      </c>
      <c r="J740" s="10">
        <v>18</v>
      </c>
      <c r="K740" s="10">
        <v>17</v>
      </c>
      <c r="L740" s="13">
        <v>1</v>
      </c>
    </row>
    <row r="741" spans="1:12">
      <c r="A741" s="14" t="str">
        <f t="shared" si="11"/>
        <v>SÁB</v>
      </c>
      <c r="B741" s="12">
        <v>45878</v>
      </c>
      <c r="C741" s="11">
        <v>0.59540509259259256</v>
      </c>
      <c r="D741" s="10">
        <f>+VLOOKUP(B741,VENTA_DIARIA!B:C,2,FALSE)</f>
        <v>0</v>
      </c>
      <c r="E741" s="10">
        <f>+VLOOKUP(B741,VENTA_DIARIA!B:D,3,FALSE)</f>
        <v>2</v>
      </c>
      <c r="F741" s="13">
        <f>_xlfn.XLOOKUP(B741, VENTA_DIARIA!B:B, VENTA_DIARIA!L:L)+0</f>
        <v>1</v>
      </c>
      <c r="G741" s="10">
        <f>IFERROR(_xlfn.XLOOKUP(B741, VENTA_DIARIA!B:B, VENTA_DIARIA!N:N)+0,0)</f>
        <v>0</v>
      </c>
      <c r="H741" s="10" t="str">
        <f>_xlfn.XLOOKUP(B741, VENTA_DIARIA!B:B, VENTA_DIARIA!H:H)</f>
        <v>▲▲ TOP</v>
      </c>
      <c r="I741" s="10" t="s">
        <v>93</v>
      </c>
      <c r="J741" s="10">
        <v>19</v>
      </c>
      <c r="K741" s="10">
        <v>18</v>
      </c>
      <c r="L741" s="13">
        <v>1</v>
      </c>
    </row>
    <row r="742" spans="1:12">
      <c r="A742" s="14" t="str">
        <f t="shared" si="11"/>
        <v>SÁB</v>
      </c>
      <c r="B742" s="12">
        <v>45878</v>
      </c>
      <c r="C742" s="11">
        <v>0.58762731481481478</v>
      </c>
      <c r="D742" s="10">
        <f>+VLOOKUP(B742,VENTA_DIARIA!B:C,2,FALSE)</f>
        <v>0</v>
      </c>
      <c r="E742" s="10">
        <f>+VLOOKUP(B742,VENTA_DIARIA!B:D,3,FALSE)</f>
        <v>2</v>
      </c>
      <c r="F742" s="13">
        <f>_xlfn.XLOOKUP(B742, VENTA_DIARIA!B:B, VENTA_DIARIA!L:L)+0</f>
        <v>1</v>
      </c>
      <c r="G742" s="10">
        <f>IFERROR(_xlfn.XLOOKUP(B742, VENTA_DIARIA!B:B, VENTA_DIARIA!N:N)+0,0)</f>
        <v>0</v>
      </c>
      <c r="H742" s="10" t="str">
        <f>_xlfn.XLOOKUP(B742, VENTA_DIARIA!B:B, VENTA_DIARIA!H:H)</f>
        <v>▲▲ TOP</v>
      </c>
      <c r="I742" s="10" t="s">
        <v>93</v>
      </c>
      <c r="J742" s="10">
        <v>19</v>
      </c>
      <c r="K742" s="10">
        <v>18</v>
      </c>
      <c r="L742" s="13">
        <v>1</v>
      </c>
    </row>
    <row r="743" spans="1:12">
      <c r="A743" s="14" t="str">
        <f t="shared" si="11"/>
        <v>SÁB</v>
      </c>
      <c r="B743" s="12">
        <v>45878</v>
      </c>
      <c r="C743" s="11">
        <v>0.53681712962962957</v>
      </c>
      <c r="D743" s="10">
        <f>+VLOOKUP(B743,VENTA_DIARIA!B:C,2,FALSE)</f>
        <v>0</v>
      </c>
      <c r="E743" s="10">
        <f>+VLOOKUP(B743,VENTA_DIARIA!B:D,3,FALSE)</f>
        <v>2</v>
      </c>
      <c r="F743" s="13">
        <f>_xlfn.XLOOKUP(B743, VENTA_DIARIA!B:B, VENTA_DIARIA!L:L)+0</f>
        <v>1</v>
      </c>
      <c r="G743" s="10">
        <f>IFERROR(_xlfn.XLOOKUP(B743, VENTA_DIARIA!B:B, VENTA_DIARIA!N:N)+0,0)</f>
        <v>0</v>
      </c>
      <c r="H743" s="10" t="str">
        <f>_xlfn.XLOOKUP(B743, VENTA_DIARIA!B:B, VENTA_DIARIA!H:H)</f>
        <v>▲▲ TOP</v>
      </c>
      <c r="I743" s="10" t="s">
        <v>82</v>
      </c>
      <c r="J743" s="10">
        <v>9</v>
      </c>
      <c r="K743" s="10">
        <v>8</v>
      </c>
      <c r="L743" s="13">
        <v>1</v>
      </c>
    </row>
    <row r="744" spans="1:12">
      <c r="A744" s="14" t="str">
        <f t="shared" si="11"/>
        <v>SÁB</v>
      </c>
      <c r="B744" s="12">
        <v>45878</v>
      </c>
      <c r="C744" s="11">
        <v>0.53681712962962957</v>
      </c>
      <c r="D744" s="10">
        <f>+VLOOKUP(B744,VENTA_DIARIA!B:C,2,FALSE)</f>
        <v>0</v>
      </c>
      <c r="E744" s="10">
        <f>+VLOOKUP(B744,VENTA_DIARIA!B:D,3,FALSE)</f>
        <v>2</v>
      </c>
      <c r="F744" s="13">
        <f>_xlfn.XLOOKUP(B744, VENTA_DIARIA!B:B, VENTA_DIARIA!L:L)+0</f>
        <v>1</v>
      </c>
      <c r="G744" s="10">
        <f>IFERROR(_xlfn.XLOOKUP(B744, VENTA_DIARIA!B:B, VENTA_DIARIA!N:N)+0,0)</f>
        <v>0</v>
      </c>
      <c r="H744" s="10" t="str">
        <f>_xlfn.XLOOKUP(B744, VENTA_DIARIA!B:B, VENTA_DIARIA!H:H)</f>
        <v>▲▲ TOP</v>
      </c>
      <c r="I744" s="10" t="s">
        <v>169</v>
      </c>
      <c r="J744" s="10">
        <v>1</v>
      </c>
      <c r="K744" s="10">
        <v>0</v>
      </c>
      <c r="L744" s="13">
        <v>1</v>
      </c>
    </row>
    <row r="745" spans="1:12">
      <c r="A745" s="14" t="str">
        <f t="shared" si="11"/>
        <v>SÁB</v>
      </c>
      <c r="B745" s="12">
        <v>45878</v>
      </c>
      <c r="C745" s="11">
        <v>0.53681712962962957</v>
      </c>
      <c r="D745" s="10">
        <f>+VLOOKUP(B745,VENTA_DIARIA!B:C,2,FALSE)</f>
        <v>0</v>
      </c>
      <c r="E745" s="10">
        <f>+VLOOKUP(B745,VENTA_DIARIA!B:D,3,FALSE)</f>
        <v>2</v>
      </c>
      <c r="F745" s="13">
        <f>_xlfn.XLOOKUP(B745, VENTA_DIARIA!B:B, VENTA_DIARIA!L:L)+0</f>
        <v>1</v>
      </c>
      <c r="G745" s="10">
        <f>IFERROR(_xlfn.XLOOKUP(B745, VENTA_DIARIA!B:B, VENTA_DIARIA!N:N)+0,0)</f>
        <v>0</v>
      </c>
      <c r="H745" s="10" t="str">
        <f>_xlfn.XLOOKUP(B745, VENTA_DIARIA!B:B, VENTA_DIARIA!H:H)</f>
        <v>▲▲ TOP</v>
      </c>
      <c r="I745" s="10" t="s">
        <v>168</v>
      </c>
      <c r="J745" s="10">
        <v>2</v>
      </c>
      <c r="K745" s="10">
        <v>1</v>
      </c>
      <c r="L745" s="13">
        <v>1</v>
      </c>
    </row>
    <row r="746" spans="1:12">
      <c r="A746" s="14" t="str">
        <f t="shared" si="11"/>
        <v>SÁB</v>
      </c>
      <c r="B746" s="12">
        <v>45878</v>
      </c>
      <c r="C746" s="11">
        <v>0.53681712962962957</v>
      </c>
      <c r="D746" s="10">
        <f>+VLOOKUP(B746,VENTA_DIARIA!B:C,2,FALSE)</f>
        <v>0</v>
      </c>
      <c r="E746" s="10">
        <f>+VLOOKUP(B746,VENTA_DIARIA!B:D,3,FALSE)</f>
        <v>2</v>
      </c>
      <c r="F746" s="13">
        <f>_xlfn.XLOOKUP(B746, VENTA_DIARIA!B:B, VENTA_DIARIA!L:L)+0</f>
        <v>1</v>
      </c>
      <c r="G746" s="10">
        <f>IFERROR(_xlfn.XLOOKUP(B746, VENTA_DIARIA!B:B, VENTA_DIARIA!N:N)+0,0)</f>
        <v>0</v>
      </c>
      <c r="H746" s="10" t="str">
        <f>_xlfn.XLOOKUP(B746, VENTA_DIARIA!B:B, VENTA_DIARIA!H:H)</f>
        <v>▲▲ TOP</v>
      </c>
      <c r="I746" s="10" t="s">
        <v>166</v>
      </c>
      <c r="J746" s="10">
        <v>2</v>
      </c>
      <c r="K746" s="10">
        <v>1</v>
      </c>
      <c r="L746" s="13">
        <v>1</v>
      </c>
    </row>
    <row r="747" spans="1:12">
      <c r="A747" s="14" t="str">
        <f t="shared" si="11"/>
        <v>SÁB</v>
      </c>
      <c r="B747" s="12">
        <v>45878</v>
      </c>
      <c r="C747" s="11">
        <v>0.52223379629629629</v>
      </c>
      <c r="D747" s="10">
        <f>+VLOOKUP(B747,VENTA_DIARIA!B:C,2,FALSE)</f>
        <v>0</v>
      </c>
      <c r="E747" s="10">
        <f>+VLOOKUP(B747,VENTA_DIARIA!B:D,3,FALSE)</f>
        <v>2</v>
      </c>
      <c r="F747" s="13">
        <f>_xlfn.XLOOKUP(B747, VENTA_DIARIA!B:B, VENTA_DIARIA!L:L)+0</f>
        <v>1</v>
      </c>
      <c r="G747" s="10">
        <f>IFERROR(_xlfn.XLOOKUP(B747, VENTA_DIARIA!B:B, VENTA_DIARIA!N:N)+0,0)</f>
        <v>0</v>
      </c>
      <c r="H747" s="10" t="str">
        <f>_xlfn.XLOOKUP(B747, VENTA_DIARIA!B:B, VENTA_DIARIA!H:H)</f>
        <v>▲▲ TOP</v>
      </c>
      <c r="I747" s="10" t="s">
        <v>141</v>
      </c>
      <c r="J747" s="10">
        <v>2</v>
      </c>
      <c r="K747" s="10">
        <v>1</v>
      </c>
      <c r="L747" s="13">
        <v>1</v>
      </c>
    </row>
    <row r="748" spans="1:12">
      <c r="A748" s="14" t="str">
        <f t="shared" si="11"/>
        <v>SÁB</v>
      </c>
      <c r="B748" s="12">
        <v>45878</v>
      </c>
      <c r="C748" s="11">
        <v>0.52223379629629629</v>
      </c>
      <c r="D748" s="10">
        <f>+VLOOKUP(B748,VENTA_DIARIA!B:C,2,FALSE)</f>
        <v>0</v>
      </c>
      <c r="E748" s="10">
        <f>+VLOOKUP(B748,VENTA_DIARIA!B:D,3,FALSE)</f>
        <v>2</v>
      </c>
      <c r="F748" s="13">
        <f>_xlfn.XLOOKUP(B748, VENTA_DIARIA!B:B, VENTA_DIARIA!L:L)+0</f>
        <v>1</v>
      </c>
      <c r="G748" s="10">
        <f>IFERROR(_xlfn.XLOOKUP(B748, VENTA_DIARIA!B:B, VENTA_DIARIA!N:N)+0,0)</f>
        <v>0</v>
      </c>
      <c r="H748" s="10" t="str">
        <f>_xlfn.XLOOKUP(B748, VENTA_DIARIA!B:B, VENTA_DIARIA!H:H)</f>
        <v>▲▲ TOP</v>
      </c>
      <c r="I748" s="10" t="s">
        <v>151</v>
      </c>
      <c r="J748" s="10">
        <v>11</v>
      </c>
      <c r="K748" s="10">
        <v>10</v>
      </c>
      <c r="L748" s="13">
        <v>1</v>
      </c>
    </row>
    <row r="749" spans="1:12">
      <c r="A749" s="14" t="str">
        <f t="shared" si="11"/>
        <v>SÁB</v>
      </c>
      <c r="B749" s="12">
        <v>45878</v>
      </c>
      <c r="C749" s="11">
        <v>0.52223379629629629</v>
      </c>
      <c r="D749" s="10">
        <f>+VLOOKUP(B749,VENTA_DIARIA!B:C,2,FALSE)</f>
        <v>0</v>
      </c>
      <c r="E749" s="10">
        <f>+VLOOKUP(B749,VENTA_DIARIA!B:D,3,FALSE)</f>
        <v>2</v>
      </c>
      <c r="F749" s="13">
        <f>_xlfn.XLOOKUP(B749, VENTA_DIARIA!B:B, VENTA_DIARIA!L:L)+0</f>
        <v>1</v>
      </c>
      <c r="G749" s="10">
        <f>IFERROR(_xlfn.XLOOKUP(B749, VENTA_DIARIA!B:B, VENTA_DIARIA!N:N)+0,0)</f>
        <v>0</v>
      </c>
      <c r="H749" s="10" t="str">
        <f>_xlfn.XLOOKUP(B749, VENTA_DIARIA!B:B, VENTA_DIARIA!H:H)</f>
        <v>▲▲ TOP</v>
      </c>
      <c r="I749" s="10" t="s">
        <v>144</v>
      </c>
      <c r="J749" s="10">
        <v>6</v>
      </c>
      <c r="K749" s="10">
        <v>5</v>
      </c>
      <c r="L749" s="13">
        <v>1</v>
      </c>
    </row>
    <row r="750" spans="1:12">
      <c r="A750" s="14" t="str">
        <f t="shared" si="11"/>
        <v>SÁB</v>
      </c>
      <c r="B750" s="12">
        <v>45878</v>
      </c>
      <c r="C750" s="11">
        <v>0.49034722222222221</v>
      </c>
      <c r="D750" s="10">
        <f>+VLOOKUP(B750,VENTA_DIARIA!B:C,2,FALSE)</f>
        <v>0</v>
      </c>
      <c r="E750" s="10">
        <f>+VLOOKUP(B750,VENTA_DIARIA!B:D,3,FALSE)</f>
        <v>2</v>
      </c>
      <c r="F750" s="13">
        <f>_xlfn.XLOOKUP(B750, VENTA_DIARIA!B:B, VENTA_DIARIA!L:L)+0</f>
        <v>1</v>
      </c>
      <c r="G750" s="10">
        <f>IFERROR(_xlfn.XLOOKUP(B750, VENTA_DIARIA!B:B, VENTA_DIARIA!N:N)+0,0)</f>
        <v>0</v>
      </c>
      <c r="H750" s="10" t="str">
        <f>_xlfn.XLOOKUP(B750, VENTA_DIARIA!B:B, VENTA_DIARIA!H:H)</f>
        <v>▲▲ TOP</v>
      </c>
      <c r="I750" s="10" t="s">
        <v>108</v>
      </c>
      <c r="J750" s="10">
        <v>1</v>
      </c>
      <c r="K750" s="10">
        <v>0</v>
      </c>
      <c r="L750" s="13">
        <v>1</v>
      </c>
    </row>
    <row r="751" spans="1:12">
      <c r="A751" s="14" t="str">
        <f t="shared" si="11"/>
        <v>SÁB</v>
      </c>
      <c r="B751" s="12">
        <v>45878</v>
      </c>
      <c r="C751" s="11">
        <v>0.4826273148148148</v>
      </c>
      <c r="D751" s="10">
        <f>+VLOOKUP(B751,VENTA_DIARIA!B:C,2,FALSE)</f>
        <v>0</v>
      </c>
      <c r="E751" s="10">
        <f>+VLOOKUP(B751,VENTA_DIARIA!B:D,3,FALSE)</f>
        <v>2</v>
      </c>
      <c r="F751" s="13">
        <f>_xlfn.XLOOKUP(B751, VENTA_DIARIA!B:B, VENTA_DIARIA!L:L)+0</f>
        <v>1</v>
      </c>
      <c r="G751" s="10">
        <f>IFERROR(_xlfn.XLOOKUP(B751, VENTA_DIARIA!B:B, VENTA_DIARIA!N:N)+0,0)</f>
        <v>0</v>
      </c>
      <c r="H751" s="10" t="str">
        <f>_xlfn.XLOOKUP(B751, VENTA_DIARIA!B:B, VENTA_DIARIA!H:H)</f>
        <v>▲▲ TOP</v>
      </c>
      <c r="I751" s="10" t="s">
        <v>153</v>
      </c>
      <c r="J751" s="10">
        <v>6</v>
      </c>
      <c r="K751" s="10">
        <v>5</v>
      </c>
      <c r="L751" s="13">
        <v>1</v>
      </c>
    </row>
    <row r="752" spans="1:12">
      <c r="A752" s="14" t="str">
        <f t="shared" si="11"/>
        <v>SÁB</v>
      </c>
      <c r="B752" s="12">
        <v>45878</v>
      </c>
      <c r="C752" s="11">
        <v>0.48130787037037037</v>
      </c>
      <c r="D752" s="10">
        <f>+VLOOKUP(B752,VENTA_DIARIA!B:C,2,FALSE)</f>
        <v>0</v>
      </c>
      <c r="E752" s="10">
        <f>+VLOOKUP(B752,VENTA_DIARIA!B:D,3,FALSE)</f>
        <v>2</v>
      </c>
      <c r="F752" s="13">
        <f>_xlfn.XLOOKUP(B752, VENTA_DIARIA!B:B, VENTA_DIARIA!L:L)+0</f>
        <v>1</v>
      </c>
      <c r="G752" s="10">
        <f>IFERROR(_xlfn.XLOOKUP(B752, VENTA_DIARIA!B:B, VENTA_DIARIA!N:N)+0,0)</f>
        <v>0</v>
      </c>
      <c r="H752" s="10" t="str">
        <f>_xlfn.XLOOKUP(B752, VENTA_DIARIA!B:B, VENTA_DIARIA!H:H)</f>
        <v>▲▲ TOP</v>
      </c>
      <c r="I752" s="10" t="s">
        <v>82</v>
      </c>
      <c r="J752" s="10">
        <v>10</v>
      </c>
      <c r="K752" s="10">
        <v>9</v>
      </c>
      <c r="L752" s="13">
        <v>1</v>
      </c>
    </row>
    <row r="753" spans="1:12">
      <c r="A753" s="14" t="str">
        <f t="shared" si="11"/>
        <v>SÁB</v>
      </c>
      <c r="B753" s="12">
        <v>45878</v>
      </c>
      <c r="C753" s="11">
        <v>0.48063657407407406</v>
      </c>
      <c r="D753" s="10">
        <f>+VLOOKUP(B753,VENTA_DIARIA!B:C,2,FALSE)</f>
        <v>0</v>
      </c>
      <c r="E753" s="10">
        <f>+VLOOKUP(B753,VENTA_DIARIA!B:D,3,FALSE)</f>
        <v>2</v>
      </c>
      <c r="F753" s="13">
        <f>_xlfn.XLOOKUP(B753, VENTA_DIARIA!B:B, VENTA_DIARIA!L:L)+0</f>
        <v>1</v>
      </c>
      <c r="G753" s="10">
        <f>IFERROR(_xlfn.XLOOKUP(B753, VENTA_DIARIA!B:B, VENTA_DIARIA!N:N)+0,0)</f>
        <v>0</v>
      </c>
      <c r="H753" s="10" t="str">
        <f>_xlfn.XLOOKUP(B753, VENTA_DIARIA!B:B, VENTA_DIARIA!H:H)</f>
        <v>▲▲ TOP</v>
      </c>
      <c r="I753" s="10" t="s">
        <v>153</v>
      </c>
      <c r="J753" s="10">
        <v>7</v>
      </c>
      <c r="K753" s="10">
        <v>6</v>
      </c>
      <c r="L753" s="13">
        <v>1</v>
      </c>
    </row>
    <row r="754" spans="1:12">
      <c r="A754" s="14" t="str">
        <f t="shared" si="11"/>
        <v>SÁB</v>
      </c>
      <c r="B754" s="12">
        <v>45878</v>
      </c>
      <c r="C754" s="11">
        <v>0.47107638888888886</v>
      </c>
      <c r="D754" s="10">
        <f>+VLOOKUP(B754,VENTA_DIARIA!B:C,2,FALSE)</f>
        <v>0</v>
      </c>
      <c r="E754" s="10">
        <f>+VLOOKUP(B754,VENTA_DIARIA!B:D,3,FALSE)</f>
        <v>2</v>
      </c>
      <c r="F754" s="13">
        <f>_xlfn.XLOOKUP(B754, VENTA_DIARIA!B:B, VENTA_DIARIA!L:L)+0</f>
        <v>1</v>
      </c>
      <c r="G754" s="10">
        <f>IFERROR(_xlfn.XLOOKUP(B754, VENTA_DIARIA!B:B, VENTA_DIARIA!N:N)+0,0)</f>
        <v>0</v>
      </c>
      <c r="H754" s="10" t="str">
        <f>_xlfn.XLOOKUP(B754, VENTA_DIARIA!B:B, VENTA_DIARIA!H:H)</f>
        <v>▲▲ TOP</v>
      </c>
      <c r="I754" s="10" t="s">
        <v>144</v>
      </c>
      <c r="J754" s="10">
        <v>7</v>
      </c>
      <c r="K754" s="10">
        <v>6</v>
      </c>
      <c r="L754" s="13">
        <v>1</v>
      </c>
    </row>
    <row r="755" spans="1:12">
      <c r="A755" s="14" t="str">
        <f t="shared" si="11"/>
        <v>SÁB</v>
      </c>
      <c r="B755" s="12">
        <v>45878</v>
      </c>
      <c r="C755" s="11">
        <v>0.46585648148148145</v>
      </c>
      <c r="D755" s="10">
        <f>+VLOOKUP(B755,VENTA_DIARIA!B:C,2,FALSE)</f>
        <v>0</v>
      </c>
      <c r="E755" s="10">
        <f>+VLOOKUP(B755,VENTA_DIARIA!B:D,3,FALSE)</f>
        <v>2</v>
      </c>
      <c r="F755" s="13">
        <f>_xlfn.XLOOKUP(B755, VENTA_DIARIA!B:B, VENTA_DIARIA!L:L)+0</f>
        <v>1</v>
      </c>
      <c r="G755" s="10">
        <f>IFERROR(_xlfn.XLOOKUP(B755, VENTA_DIARIA!B:B, VENTA_DIARIA!N:N)+0,0)</f>
        <v>0</v>
      </c>
      <c r="H755" s="10" t="str">
        <f>_xlfn.XLOOKUP(B755, VENTA_DIARIA!B:B, VENTA_DIARIA!H:H)</f>
        <v>▲▲ TOP</v>
      </c>
      <c r="I755" s="10" t="s">
        <v>144</v>
      </c>
      <c r="J755" s="10">
        <v>8</v>
      </c>
      <c r="K755" s="10">
        <v>7</v>
      </c>
      <c r="L755" s="13">
        <v>1</v>
      </c>
    </row>
    <row r="756" spans="1:12">
      <c r="A756" s="14" t="str">
        <f t="shared" si="11"/>
        <v>SÁB</v>
      </c>
      <c r="B756" s="12">
        <v>45878</v>
      </c>
      <c r="C756" s="11">
        <v>0.46225694444444443</v>
      </c>
      <c r="D756" s="10">
        <f>+VLOOKUP(B756,VENTA_DIARIA!B:C,2,FALSE)</f>
        <v>0</v>
      </c>
      <c r="E756" s="10">
        <f>+VLOOKUP(B756,VENTA_DIARIA!B:D,3,FALSE)</f>
        <v>2</v>
      </c>
      <c r="F756" s="13">
        <f>_xlfn.XLOOKUP(B756, VENTA_DIARIA!B:B, VENTA_DIARIA!L:L)+0</f>
        <v>1</v>
      </c>
      <c r="G756" s="10">
        <f>IFERROR(_xlfn.XLOOKUP(B756, VENTA_DIARIA!B:B, VENTA_DIARIA!N:N)+0,0)</f>
        <v>0</v>
      </c>
      <c r="H756" s="10" t="str">
        <f>_xlfn.XLOOKUP(B756, VENTA_DIARIA!B:B, VENTA_DIARIA!H:H)</f>
        <v>▲▲ TOP</v>
      </c>
      <c r="I756" s="10" t="s">
        <v>141</v>
      </c>
      <c r="J756" s="10">
        <v>3</v>
      </c>
      <c r="K756" s="10">
        <v>2</v>
      </c>
      <c r="L756" s="13">
        <v>1</v>
      </c>
    </row>
    <row r="757" spans="1:12">
      <c r="A757" s="14" t="str">
        <f t="shared" si="11"/>
        <v>SÁB</v>
      </c>
      <c r="B757" s="12">
        <v>45878</v>
      </c>
      <c r="C757" s="11">
        <v>0.44732638888888887</v>
      </c>
      <c r="D757" s="10">
        <f>+VLOOKUP(B757,VENTA_DIARIA!B:C,2,FALSE)</f>
        <v>0</v>
      </c>
      <c r="E757" s="10">
        <f>+VLOOKUP(B757,VENTA_DIARIA!B:D,3,FALSE)</f>
        <v>2</v>
      </c>
      <c r="F757" s="13">
        <f>_xlfn.XLOOKUP(B757, VENTA_DIARIA!B:B, VENTA_DIARIA!L:L)+0</f>
        <v>1</v>
      </c>
      <c r="G757" s="10">
        <f>IFERROR(_xlfn.XLOOKUP(B757, VENTA_DIARIA!B:B, VENTA_DIARIA!N:N)+0,0)</f>
        <v>0</v>
      </c>
      <c r="H757" s="10" t="str">
        <f>_xlfn.XLOOKUP(B757, VENTA_DIARIA!B:B, VENTA_DIARIA!H:H)</f>
        <v>▲▲ TOP</v>
      </c>
      <c r="I757" s="10" t="s">
        <v>102</v>
      </c>
      <c r="J757" s="10">
        <v>2</v>
      </c>
      <c r="K757" s="10">
        <v>1</v>
      </c>
      <c r="L757" s="13">
        <v>1</v>
      </c>
    </row>
    <row r="758" spans="1:12">
      <c r="A758" s="14" t="str">
        <f t="shared" si="11"/>
        <v>SÁB</v>
      </c>
      <c r="B758" s="12">
        <v>45878</v>
      </c>
      <c r="C758" s="11">
        <v>0.44732638888888887</v>
      </c>
      <c r="D758" s="10">
        <f>+VLOOKUP(B758,VENTA_DIARIA!B:C,2,FALSE)</f>
        <v>0</v>
      </c>
      <c r="E758" s="10">
        <f>+VLOOKUP(B758,VENTA_DIARIA!B:D,3,FALSE)</f>
        <v>2</v>
      </c>
      <c r="F758" s="13">
        <f>_xlfn.XLOOKUP(B758, VENTA_DIARIA!B:B, VENTA_DIARIA!L:L)+0</f>
        <v>1</v>
      </c>
      <c r="G758" s="10">
        <f>IFERROR(_xlfn.XLOOKUP(B758, VENTA_DIARIA!B:B, VENTA_DIARIA!N:N)+0,0)</f>
        <v>0</v>
      </c>
      <c r="H758" s="10" t="str">
        <f>_xlfn.XLOOKUP(B758, VENTA_DIARIA!B:B, VENTA_DIARIA!H:H)</f>
        <v>▲▲ TOP</v>
      </c>
      <c r="I758" s="10" t="s">
        <v>142</v>
      </c>
      <c r="J758" s="10">
        <v>29</v>
      </c>
      <c r="K758" s="10">
        <v>28</v>
      </c>
      <c r="L758" s="13">
        <v>1</v>
      </c>
    </row>
    <row r="759" spans="1:12">
      <c r="A759" s="14" t="str">
        <f t="shared" si="11"/>
        <v>SÁB</v>
      </c>
      <c r="B759" s="12">
        <v>45878</v>
      </c>
      <c r="C759" s="11">
        <v>0.44732638888888887</v>
      </c>
      <c r="D759" s="10">
        <f>+VLOOKUP(B759,VENTA_DIARIA!B:C,2,FALSE)</f>
        <v>0</v>
      </c>
      <c r="E759" s="10">
        <f>+VLOOKUP(B759,VENTA_DIARIA!B:D,3,FALSE)</f>
        <v>2</v>
      </c>
      <c r="F759" s="13">
        <f>_xlfn.XLOOKUP(B759, VENTA_DIARIA!B:B, VENTA_DIARIA!L:L)+0</f>
        <v>1</v>
      </c>
      <c r="G759" s="10">
        <f>IFERROR(_xlfn.XLOOKUP(B759, VENTA_DIARIA!B:B, VENTA_DIARIA!N:N)+0,0)</f>
        <v>0</v>
      </c>
      <c r="H759" s="10" t="str">
        <f>_xlfn.XLOOKUP(B759, VENTA_DIARIA!B:B, VENTA_DIARIA!H:H)</f>
        <v>▲▲ TOP</v>
      </c>
      <c r="I759" s="10" t="s">
        <v>145</v>
      </c>
      <c r="J759" s="10">
        <v>1</v>
      </c>
      <c r="K759" s="10">
        <v>0</v>
      </c>
      <c r="L759" s="13">
        <v>1</v>
      </c>
    </row>
    <row r="760" spans="1:12">
      <c r="A760" s="14" t="str">
        <f t="shared" si="11"/>
        <v>DOM</v>
      </c>
      <c r="B760" s="12">
        <v>45879</v>
      </c>
      <c r="C760" s="11">
        <v>0.82594907407407403</v>
      </c>
      <c r="D760" s="10">
        <f>+VLOOKUP(B760,VENTA_DIARIA!B:C,2,FALSE)</f>
        <v>0</v>
      </c>
      <c r="E760" s="10">
        <f>+VLOOKUP(B760,VENTA_DIARIA!B:D,3,FALSE)</f>
        <v>2</v>
      </c>
      <c r="F760" s="13">
        <f>_xlfn.XLOOKUP(B760, VENTA_DIARIA!B:B, VENTA_DIARIA!L:L)+0</f>
        <v>1</v>
      </c>
      <c r="G760" s="10">
        <f>IFERROR(_xlfn.XLOOKUP(B760, VENTA_DIARIA!B:B, VENTA_DIARIA!N:N)+0,0)</f>
        <v>0</v>
      </c>
      <c r="H760" s="10" t="str">
        <f>_xlfn.XLOOKUP(B760, VENTA_DIARIA!B:B, VENTA_DIARIA!H:H)</f>
        <v>▲▲ TOP</v>
      </c>
      <c r="I760" s="10" t="s">
        <v>98</v>
      </c>
      <c r="J760" s="10">
        <v>1</v>
      </c>
      <c r="K760" s="10">
        <v>0</v>
      </c>
      <c r="L760" s="13">
        <v>1</v>
      </c>
    </row>
    <row r="761" spans="1:12">
      <c r="A761" s="14" t="str">
        <f t="shared" si="11"/>
        <v>DOM</v>
      </c>
      <c r="B761" s="12">
        <v>45879</v>
      </c>
      <c r="C761" s="11">
        <v>0.82594907407407403</v>
      </c>
      <c r="D761" s="10">
        <f>+VLOOKUP(B761,VENTA_DIARIA!B:C,2,FALSE)</f>
        <v>0</v>
      </c>
      <c r="E761" s="10">
        <f>+VLOOKUP(B761,VENTA_DIARIA!B:D,3,FALSE)</f>
        <v>2</v>
      </c>
      <c r="F761" s="13">
        <f>_xlfn.XLOOKUP(B761, VENTA_DIARIA!B:B, VENTA_DIARIA!L:L)+0</f>
        <v>1</v>
      </c>
      <c r="G761" s="10">
        <f>IFERROR(_xlfn.XLOOKUP(B761, VENTA_DIARIA!B:B, VENTA_DIARIA!N:N)+0,0)</f>
        <v>0</v>
      </c>
      <c r="H761" s="10" t="str">
        <f>_xlfn.XLOOKUP(B761, VENTA_DIARIA!B:B, VENTA_DIARIA!H:H)</f>
        <v>▲▲ TOP</v>
      </c>
      <c r="I761" s="10" t="s">
        <v>142</v>
      </c>
      <c r="J761" s="10">
        <v>15</v>
      </c>
      <c r="K761" s="10">
        <v>13</v>
      </c>
      <c r="L761" s="13">
        <v>2</v>
      </c>
    </row>
    <row r="762" spans="1:12">
      <c r="A762" s="14" t="str">
        <f t="shared" si="11"/>
        <v>DOM</v>
      </c>
      <c r="B762" s="12">
        <v>45879</v>
      </c>
      <c r="C762" s="11">
        <v>0.81680555555555556</v>
      </c>
      <c r="D762" s="10">
        <f>+VLOOKUP(B762,VENTA_DIARIA!B:C,2,FALSE)</f>
        <v>0</v>
      </c>
      <c r="E762" s="10">
        <f>+VLOOKUP(B762,VENTA_DIARIA!B:D,3,FALSE)</f>
        <v>2</v>
      </c>
      <c r="F762" s="13">
        <f>_xlfn.XLOOKUP(B762, VENTA_DIARIA!B:B, VENTA_DIARIA!L:L)+0</f>
        <v>1</v>
      </c>
      <c r="G762" s="10">
        <f>IFERROR(_xlfn.XLOOKUP(B762, VENTA_DIARIA!B:B, VENTA_DIARIA!N:N)+0,0)</f>
        <v>0</v>
      </c>
      <c r="H762" s="10" t="str">
        <f>_xlfn.XLOOKUP(B762, VENTA_DIARIA!B:B, VENTA_DIARIA!H:H)</f>
        <v>▲▲ TOP</v>
      </c>
      <c r="I762" s="10" t="s">
        <v>134</v>
      </c>
      <c r="J762" s="10">
        <v>1</v>
      </c>
      <c r="K762" s="10">
        <v>0</v>
      </c>
      <c r="L762" s="13">
        <v>1</v>
      </c>
    </row>
    <row r="763" spans="1:12">
      <c r="A763" s="14" t="str">
        <f t="shared" si="11"/>
        <v>DOM</v>
      </c>
      <c r="B763" s="12">
        <v>45879</v>
      </c>
      <c r="C763" s="11">
        <v>0.81094907407407413</v>
      </c>
      <c r="D763" s="10">
        <f>+VLOOKUP(B763,VENTA_DIARIA!B:C,2,FALSE)</f>
        <v>0</v>
      </c>
      <c r="E763" s="10">
        <f>+VLOOKUP(B763,VENTA_DIARIA!B:D,3,FALSE)</f>
        <v>2</v>
      </c>
      <c r="F763" s="13">
        <f>_xlfn.XLOOKUP(B763, VENTA_DIARIA!B:B, VENTA_DIARIA!L:L)+0</f>
        <v>1</v>
      </c>
      <c r="G763" s="10">
        <f>IFERROR(_xlfn.XLOOKUP(B763, VENTA_DIARIA!B:B, VENTA_DIARIA!N:N)+0,0)</f>
        <v>0</v>
      </c>
      <c r="H763" s="10" t="str">
        <f>_xlfn.XLOOKUP(B763, VENTA_DIARIA!B:B, VENTA_DIARIA!H:H)</f>
        <v>▲▲ TOP</v>
      </c>
      <c r="I763" s="10" t="s">
        <v>168</v>
      </c>
      <c r="J763" s="10">
        <v>1</v>
      </c>
      <c r="K763" s="10">
        <v>0</v>
      </c>
      <c r="L763" s="13">
        <v>1</v>
      </c>
    </row>
    <row r="764" spans="1:12">
      <c r="A764" s="14" t="str">
        <f t="shared" si="11"/>
        <v>DOM</v>
      </c>
      <c r="B764" s="12">
        <v>45879</v>
      </c>
      <c r="C764" s="11">
        <v>0.81094907407407413</v>
      </c>
      <c r="D764" s="10">
        <f>+VLOOKUP(B764,VENTA_DIARIA!B:C,2,FALSE)</f>
        <v>0</v>
      </c>
      <c r="E764" s="10">
        <f>+VLOOKUP(B764,VENTA_DIARIA!B:D,3,FALSE)</f>
        <v>2</v>
      </c>
      <c r="F764" s="13">
        <f>_xlfn.XLOOKUP(B764, VENTA_DIARIA!B:B, VENTA_DIARIA!L:L)+0</f>
        <v>1</v>
      </c>
      <c r="G764" s="10">
        <f>IFERROR(_xlfn.XLOOKUP(B764, VENTA_DIARIA!B:B, VENTA_DIARIA!N:N)+0,0)</f>
        <v>0</v>
      </c>
      <c r="H764" s="10" t="str">
        <f>_xlfn.XLOOKUP(B764, VENTA_DIARIA!B:B, VENTA_DIARIA!H:H)</f>
        <v>▲▲ TOP</v>
      </c>
      <c r="I764" s="10" t="s">
        <v>144</v>
      </c>
      <c r="J764" s="10">
        <v>3</v>
      </c>
      <c r="K764" s="10">
        <v>1</v>
      </c>
      <c r="L764" s="13">
        <v>2</v>
      </c>
    </row>
    <row r="765" spans="1:12">
      <c r="A765" s="14" t="str">
        <f t="shared" si="11"/>
        <v>DOM</v>
      </c>
      <c r="B765" s="12">
        <v>45879</v>
      </c>
      <c r="C765" s="11">
        <v>0.81094907407407413</v>
      </c>
      <c r="D765" s="10">
        <f>+VLOOKUP(B765,VENTA_DIARIA!B:C,2,FALSE)</f>
        <v>0</v>
      </c>
      <c r="E765" s="10">
        <f>+VLOOKUP(B765,VENTA_DIARIA!B:D,3,FALSE)</f>
        <v>2</v>
      </c>
      <c r="F765" s="13">
        <f>_xlfn.XLOOKUP(B765, VENTA_DIARIA!B:B, VENTA_DIARIA!L:L)+0</f>
        <v>1</v>
      </c>
      <c r="G765" s="10">
        <f>IFERROR(_xlfn.XLOOKUP(B765, VENTA_DIARIA!B:B, VENTA_DIARIA!N:N)+0,0)</f>
        <v>0</v>
      </c>
      <c r="H765" s="10" t="str">
        <f>_xlfn.XLOOKUP(B765, VENTA_DIARIA!B:B, VENTA_DIARIA!H:H)</f>
        <v>▲▲ TOP</v>
      </c>
      <c r="I765" s="10" t="s">
        <v>150</v>
      </c>
      <c r="J765" s="10">
        <v>11</v>
      </c>
      <c r="K765" s="10">
        <v>10</v>
      </c>
      <c r="L765" s="13">
        <v>1</v>
      </c>
    </row>
    <row r="766" spans="1:12">
      <c r="A766" s="14" t="str">
        <f t="shared" si="11"/>
        <v>DOM</v>
      </c>
      <c r="B766" s="12">
        <v>45879</v>
      </c>
      <c r="C766" s="11">
        <v>0.80561342592592589</v>
      </c>
      <c r="D766" s="10">
        <f>+VLOOKUP(B766,VENTA_DIARIA!B:C,2,FALSE)</f>
        <v>0</v>
      </c>
      <c r="E766" s="10">
        <f>+VLOOKUP(B766,VENTA_DIARIA!B:D,3,FALSE)</f>
        <v>2</v>
      </c>
      <c r="F766" s="13">
        <f>_xlfn.XLOOKUP(B766, VENTA_DIARIA!B:B, VENTA_DIARIA!L:L)+0</f>
        <v>1</v>
      </c>
      <c r="G766" s="10">
        <f>IFERROR(_xlfn.XLOOKUP(B766, VENTA_DIARIA!B:B, VENTA_DIARIA!N:N)+0,0)</f>
        <v>0</v>
      </c>
      <c r="H766" s="10" t="str">
        <f>_xlfn.XLOOKUP(B766, VENTA_DIARIA!B:B, VENTA_DIARIA!H:H)</f>
        <v>▲▲ TOP</v>
      </c>
      <c r="I766" s="10" t="s">
        <v>153</v>
      </c>
      <c r="J766" s="10">
        <v>4</v>
      </c>
      <c r="K766" s="10">
        <v>3</v>
      </c>
      <c r="L766" s="13">
        <v>1</v>
      </c>
    </row>
    <row r="767" spans="1:12">
      <c r="A767" s="14" t="str">
        <f t="shared" si="11"/>
        <v>DOM</v>
      </c>
      <c r="B767" s="12">
        <v>45879</v>
      </c>
      <c r="C767" s="11">
        <v>0.80486111111111114</v>
      </c>
      <c r="D767" s="10">
        <f>+VLOOKUP(B767,VENTA_DIARIA!B:C,2,FALSE)</f>
        <v>0</v>
      </c>
      <c r="E767" s="10">
        <f>+VLOOKUP(B767,VENTA_DIARIA!B:D,3,FALSE)</f>
        <v>2</v>
      </c>
      <c r="F767" s="13">
        <f>_xlfn.XLOOKUP(B767, VENTA_DIARIA!B:B, VENTA_DIARIA!L:L)+0</f>
        <v>1</v>
      </c>
      <c r="G767" s="10">
        <f>IFERROR(_xlfn.XLOOKUP(B767, VENTA_DIARIA!B:B, VENTA_DIARIA!N:N)+0,0)</f>
        <v>0</v>
      </c>
      <c r="H767" s="10" t="str">
        <f>_xlfn.XLOOKUP(B767, VENTA_DIARIA!B:B, VENTA_DIARIA!H:H)</f>
        <v>▲▲ TOP</v>
      </c>
      <c r="I767" s="10" t="s">
        <v>102</v>
      </c>
      <c r="J767" s="10">
        <v>2</v>
      </c>
      <c r="K767" s="10">
        <v>1</v>
      </c>
      <c r="L767" s="13">
        <v>1</v>
      </c>
    </row>
    <row r="768" spans="1:12">
      <c r="A768" s="14" t="str">
        <f t="shared" si="11"/>
        <v>DOM</v>
      </c>
      <c r="B768" s="12">
        <v>45879</v>
      </c>
      <c r="C768" s="11">
        <v>0.80344907407407407</v>
      </c>
      <c r="D768" s="10">
        <f>+VLOOKUP(B768,VENTA_DIARIA!B:C,2,FALSE)</f>
        <v>0</v>
      </c>
      <c r="E768" s="10">
        <f>+VLOOKUP(B768,VENTA_DIARIA!B:D,3,FALSE)</f>
        <v>2</v>
      </c>
      <c r="F768" s="13">
        <f>_xlfn.XLOOKUP(B768, VENTA_DIARIA!B:B, VENTA_DIARIA!L:L)+0</f>
        <v>1</v>
      </c>
      <c r="G768" s="10">
        <f>IFERROR(_xlfn.XLOOKUP(B768, VENTA_DIARIA!B:B, VENTA_DIARIA!N:N)+0,0)</f>
        <v>0</v>
      </c>
      <c r="H768" s="10" t="str">
        <f>_xlfn.XLOOKUP(B768, VENTA_DIARIA!B:B, VENTA_DIARIA!H:H)</f>
        <v>▲▲ TOP</v>
      </c>
      <c r="I768" s="10" t="s">
        <v>134</v>
      </c>
      <c r="J768" s="10">
        <v>2</v>
      </c>
      <c r="K768" s="10">
        <v>1</v>
      </c>
      <c r="L768" s="13">
        <v>1</v>
      </c>
    </row>
    <row r="769" spans="1:12">
      <c r="A769" s="14" t="str">
        <f t="shared" si="11"/>
        <v>DOM</v>
      </c>
      <c r="B769" s="12">
        <v>45879</v>
      </c>
      <c r="C769" s="11">
        <v>0.80210648148148145</v>
      </c>
      <c r="D769" s="10">
        <f>+VLOOKUP(B769,VENTA_DIARIA!B:C,2,FALSE)</f>
        <v>0</v>
      </c>
      <c r="E769" s="10">
        <f>+VLOOKUP(B769,VENTA_DIARIA!B:D,3,FALSE)</f>
        <v>2</v>
      </c>
      <c r="F769" s="13">
        <f>_xlfn.XLOOKUP(B769, VENTA_DIARIA!B:B, VENTA_DIARIA!L:L)+0</f>
        <v>1</v>
      </c>
      <c r="G769" s="10">
        <f>IFERROR(_xlfn.XLOOKUP(B769, VENTA_DIARIA!B:B, VENTA_DIARIA!N:N)+0,0)</f>
        <v>0</v>
      </c>
      <c r="H769" s="10" t="str">
        <f>_xlfn.XLOOKUP(B769, VENTA_DIARIA!B:B, VENTA_DIARIA!H:H)</f>
        <v>▲▲ TOP</v>
      </c>
      <c r="I769" s="10" t="s">
        <v>92</v>
      </c>
      <c r="J769" s="10">
        <v>0</v>
      </c>
      <c r="K769" s="10">
        <v>-1</v>
      </c>
      <c r="L769" s="13">
        <v>1</v>
      </c>
    </row>
    <row r="770" spans="1:12">
      <c r="A770" s="14" t="str">
        <f t="shared" ref="A770:A833" si="12">+UPPER(TEXT(B770,"DDD"))</f>
        <v>DOM</v>
      </c>
      <c r="B770" s="12">
        <v>45879</v>
      </c>
      <c r="C770" s="11">
        <v>0.80210648148148145</v>
      </c>
      <c r="D770" s="10">
        <f>+VLOOKUP(B770,VENTA_DIARIA!B:C,2,FALSE)</f>
        <v>0</v>
      </c>
      <c r="E770" s="10">
        <f>+VLOOKUP(B770,VENTA_DIARIA!B:D,3,FALSE)</f>
        <v>2</v>
      </c>
      <c r="F770" s="13">
        <f>_xlfn.XLOOKUP(B770, VENTA_DIARIA!B:B, VENTA_DIARIA!L:L)+0</f>
        <v>1</v>
      </c>
      <c r="G770" s="10">
        <f>IFERROR(_xlfn.XLOOKUP(B770, VENTA_DIARIA!B:B, VENTA_DIARIA!N:N)+0,0)</f>
        <v>0</v>
      </c>
      <c r="H770" s="10" t="str">
        <f>_xlfn.XLOOKUP(B770, VENTA_DIARIA!B:B, VENTA_DIARIA!H:H)</f>
        <v>▲▲ TOP</v>
      </c>
      <c r="I770" s="10" t="s">
        <v>85</v>
      </c>
      <c r="J770" s="10">
        <v>5</v>
      </c>
      <c r="K770" s="10">
        <v>4</v>
      </c>
      <c r="L770" s="13">
        <v>1</v>
      </c>
    </row>
    <row r="771" spans="1:12">
      <c r="A771" s="14" t="str">
        <f t="shared" si="12"/>
        <v>DOM</v>
      </c>
      <c r="B771" s="12">
        <v>45879</v>
      </c>
      <c r="C771" s="11">
        <v>0.80210648148148145</v>
      </c>
      <c r="D771" s="10">
        <f>+VLOOKUP(B771,VENTA_DIARIA!B:C,2,FALSE)</f>
        <v>0</v>
      </c>
      <c r="E771" s="10">
        <f>+VLOOKUP(B771,VENTA_DIARIA!B:D,3,FALSE)</f>
        <v>2</v>
      </c>
      <c r="F771" s="13">
        <f>_xlfn.XLOOKUP(B771, VENTA_DIARIA!B:B, VENTA_DIARIA!L:L)+0</f>
        <v>1</v>
      </c>
      <c r="G771" s="10">
        <f>IFERROR(_xlfn.XLOOKUP(B771, VENTA_DIARIA!B:B, VENTA_DIARIA!N:N)+0,0)</f>
        <v>0</v>
      </c>
      <c r="H771" s="10" t="str">
        <f>_xlfn.XLOOKUP(B771, VENTA_DIARIA!B:B, VENTA_DIARIA!H:H)</f>
        <v>▲▲ TOP</v>
      </c>
      <c r="I771" s="10" t="s">
        <v>158</v>
      </c>
      <c r="J771" s="10">
        <v>4</v>
      </c>
      <c r="K771" s="10">
        <v>3</v>
      </c>
      <c r="L771" s="13">
        <v>1</v>
      </c>
    </row>
    <row r="772" spans="1:12">
      <c r="A772" s="14" t="str">
        <f t="shared" si="12"/>
        <v>DOM</v>
      </c>
      <c r="B772" s="12">
        <v>45879</v>
      </c>
      <c r="C772" s="11">
        <v>0.80065972222222226</v>
      </c>
      <c r="D772" s="10">
        <f>+VLOOKUP(B772,VENTA_DIARIA!B:C,2,FALSE)</f>
        <v>0</v>
      </c>
      <c r="E772" s="10">
        <f>+VLOOKUP(B772,VENTA_DIARIA!B:D,3,FALSE)</f>
        <v>2</v>
      </c>
      <c r="F772" s="13">
        <f>_xlfn.XLOOKUP(B772, VENTA_DIARIA!B:B, VENTA_DIARIA!L:L)+0</f>
        <v>1</v>
      </c>
      <c r="G772" s="10">
        <f>IFERROR(_xlfn.XLOOKUP(B772, VENTA_DIARIA!B:B, VENTA_DIARIA!N:N)+0,0)</f>
        <v>0</v>
      </c>
      <c r="H772" s="10" t="str">
        <f>_xlfn.XLOOKUP(B772, VENTA_DIARIA!B:B, VENTA_DIARIA!H:H)</f>
        <v>▲▲ TOP</v>
      </c>
      <c r="I772" s="10" t="s">
        <v>134</v>
      </c>
      <c r="J772" s="10">
        <v>4</v>
      </c>
      <c r="K772" s="10">
        <v>2</v>
      </c>
      <c r="L772" s="13">
        <v>2</v>
      </c>
    </row>
    <row r="773" spans="1:12">
      <c r="A773" s="14" t="str">
        <f t="shared" si="12"/>
        <v>DOM</v>
      </c>
      <c r="B773" s="12">
        <v>45879</v>
      </c>
      <c r="C773" s="11">
        <v>0.80065972222222226</v>
      </c>
      <c r="D773" s="10">
        <f>+VLOOKUP(B773,VENTA_DIARIA!B:C,2,FALSE)</f>
        <v>0</v>
      </c>
      <c r="E773" s="10">
        <f>+VLOOKUP(B773,VENTA_DIARIA!B:D,3,FALSE)</f>
        <v>2</v>
      </c>
      <c r="F773" s="13">
        <f>_xlfn.XLOOKUP(B773, VENTA_DIARIA!B:B, VENTA_DIARIA!L:L)+0</f>
        <v>1</v>
      </c>
      <c r="G773" s="10">
        <f>IFERROR(_xlfn.XLOOKUP(B773, VENTA_DIARIA!B:B, VENTA_DIARIA!N:N)+0,0)</f>
        <v>0</v>
      </c>
      <c r="H773" s="10" t="str">
        <f>_xlfn.XLOOKUP(B773, VENTA_DIARIA!B:B, VENTA_DIARIA!H:H)</f>
        <v>▲▲ TOP</v>
      </c>
      <c r="I773" s="10" t="s">
        <v>99</v>
      </c>
      <c r="J773" s="10">
        <v>2</v>
      </c>
      <c r="K773" s="10">
        <v>1</v>
      </c>
      <c r="L773" s="13">
        <v>1</v>
      </c>
    </row>
    <row r="774" spans="1:12">
      <c r="A774" s="14" t="str">
        <f t="shared" si="12"/>
        <v>DOM</v>
      </c>
      <c r="B774" s="12">
        <v>45879</v>
      </c>
      <c r="C774" s="11">
        <v>0.79895833333333333</v>
      </c>
      <c r="D774" s="10">
        <f>+VLOOKUP(B774,VENTA_DIARIA!B:C,2,FALSE)</f>
        <v>0</v>
      </c>
      <c r="E774" s="10">
        <f>+VLOOKUP(B774,VENTA_DIARIA!B:D,3,FALSE)</f>
        <v>2</v>
      </c>
      <c r="F774" s="13">
        <f>_xlfn.XLOOKUP(B774, VENTA_DIARIA!B:B, VENTA_DIARIA!L:L)+0</f>
        <v>1</v>
      </c>
      <c r="G774" s="10">
        <f>IFERROR(_xlfn.XLOOKUP(B774, VENTA_DIARIA!B:B, VENTA_DIARIA!N:N)+0,0)</f>
        <v>0</v>
      </c>
      <c r="H774" s="10" t="str">
        <f>_xlfn.XLOOKUP(B774, VENTA_DIARIA!B:B, VENTA_DIARIA!H:H)</f>
        <v>▲▲ TOP</v>
      </c>
      <c r="I774" s="10" t="s">
        <v>144</v>
      </c>
      <c r="J774" s="10">
        <v>4</v>
      </c>
      <c r="K774" s="10">
        <v>3</v>
      </c>
      <c r="L774" s="13">
        <v>1</v>
      </c>
    </row>
    <row r="775" spans="1:12">
      <c r="A775" s="14" t="str">
        <f t="shared" si="12"/>
        <v>DOM</v>
      </c>
      <c r="B775" s="12">
        <v>45879</v>
      </c>
      <c r="C775" s="11">
        <v>0.79013888888888884</v>
      </c>
      <c r="D775" s="10">
        <f>+VLOOKUP(B775,VENTA_DIARIA!B:C,2,FALSE)</f>
        <v>0</v>
      </c>
      <c r="E775" s="10">
        <f>+VLOOKUP(B775,VENTA_DIARIA!B:D,3,FALSE)</f>
        <v>2</v>
      </c>
      <c r="F775" s="13">
        <f>_xlfn.XLOOKUP(B775, VENTA_DIARIA!B:B, VENTA_DIARIA!L:L)+0</f>
        <v>1</v>
      </c>
      <c r="G775" s="10">
        <f>IFERROR(_xlfn.XLOOKUP(B775, VENTA_DIARIA!B:B, VENTA_DIARIA!N:N)+0,0)</f>
        <v>0</v>
      </c>
      <c r="H775" s="10" t="str">
        <f>_xlfn.XLOOKUP(B775, VENTA_DIARIA!B:B, VENTA_DIARIA!H:H)</f>
        <v>▲▲ TOP</v>
      </c>
      <c r="I775" s="10" t="s">
        <v>135</v>
      </c>
      <c r="J775" s="10">
        <v>3</v>
      </c>
      <c r="K775" s="10">
        <v>1</v>
      </c>
      <c r="L775" s="13">
        <v>2</v>
      </c>
    </row>
    <row r="776" spans="1:12">
      <c r="A776" s="14" t="str">
        <f t="shared" si="12"/>
        <v>DOM</v>
      </c>
      <c r="B776" s="12">
        <v>45879</v>
      </c>
      <c r="C776" s="11">
        <v>0.79013888888888884</v>
      </c>
      <c r="D776" s="10">
        <f>+VLOOKUP(B776,VENTA_DIARIA!B:C,2,FALSE)</f>
        <v>0</v>
      </c>
      <c r="E776" s="10">
        <f>+VLOOKUP(B776,VENTA_DIARIA!B:D,3,FALSE)</f>
        <v>2</v>
      </c>
      <c r="F776" s="13">
        <f>_xlfn.XLOOKUP(B776, VENTA_DIARIA!B:B, VENTA_DIARIA!L:L)+0</f>
        <v>1</v>
      </c>
      <c r="G776" s="10">
        <f>IFERROR(_xlfn.XLOOKUP(B776, VENTA_DIARIA!B:B, VENTA_DIARIA!N:N)+0,0)</f>
        <v>0</v>
      </c>
      <c r="H776" s="10" t="str">
        <f>_xlfn.XLOOKUP(B776, VENTA_DIARIA!B:B, VENTA_DIARIA!H:H)</f>
        <v>▲▲ TOP</v>
      </c>
      <c r="I776" s="10" t="s">
        <v>100</v>
      </c>
      <c r="J776" s="10">
        <v>1</v>
      </c>
      <c r="K776" s="10">
        <v>0</v>
      </c>
      <c r="L776" s="13">
        <v>1</v>
      </c>
    </row>
    <row r="777" spans="1:12">
      <c r="A777" s="14" t="str">
        <f t="shared" si="12"/>
        <v>DOM</v>
      </c>
      <c r="B777" s="12">
        <v>45879</v>
      </c>
      <c r="C777" s="11">
        <v>0.7901273148148148</v>
      </c>
      <c r="D777" s="10">
        <f>+VLOOKUP(B777,VENTA_DIARIA!B:C,2,FALSE)</f>
        <v>0</v>
      </c>
      <c r="E777" s="10">
        <f>+VLOOKUP(B777,VENTA_DIARIA!B:D,3,FALSE)</f>
        <v>2</v>
      </c>
      <c r="F777" s="13">
        <f>_xlfn.XLOOKUP(B777, VENTA_DIARIA!B:B, VENTA_DIARIA!L:L)+0</f>
        <v>1</v>
      </c>
      <c r="G777" s="10">
        <f>IFERROR(_xlfn.XLOOKUP(B777, VENTA_DIARIA!B:B, VENTA_DIARIA!N:N)+0,0)</f>
        <v>0</v>
      </c>
      <c r="H777" s="10" t="str">
        <f>_xlfn.XLOOKUP(B777, VENTA_DIARIA!B:B, VENTA_DIARIA!H:H)</f>
        <v>▲▲ TOP</v>
      </c>
      <c r="I777" s="10" t="s">
        <v>145</v>
      </c>
      <c r="J777" s="10">
        <v>1</v>
      </c>
      <c r="K777" s="10">
        <v>0</v>
      </c>
      <c r="L777" s="13">
        <v>1</v>
      </c>
    </row>
    <row r="778" spans="1:12">
      <c r="A778" s="14" t="str">
        <f t="shared" si="12"/>
        <v>DOM</v>
      </c>
      <c r="B778" s="12">
        <v>45879</v>
      </c>
      <c r="C778" s="11">
        <v>0.78855324074074074</v>
      </c>
      <c r="D778" s="10">
        <f>+VLOOKUP(B778,VENTA_DIARIA!B:C,2,FALSE)</f>
        <v>0</v>
      </c>
      <c r="E778" s="10">
        <f>+VLOOKUP(B778,VENTA_DIARIA!B:D,3,FALSE)</f>
        <v>2</v>
      </c>
      <c r="F778" s="13">
        <f>_xlfn.XLOOKUP(B778, VENTA_DIARIA!B:B, VENTA_DIARIA!L:L)+0</f>
        <v>1</v>
      </c>
      <c r="G778" s="10">
        <f>IFERROR(_xlfn.XLOOKUP(B778, VENTA_DIARIA!B:B, VENTA_DIARIA!N:N)+0,0)</f>
        <v>0</v>
      </c>
      <c r="H778" s="10" t="str">
        <f>_xlfn.XLOOKUP(B778, VENTA_DIARIA!B:B, VENTA_DIARIA!H:H)</f>
        <v>▲▲ TOP</v>
      </c>
      <c r="I778" s="10" t="s">
        <v>101</v>
      </c>
      <c r="J778" s="10">
        <v>1</v>
      </c>
      <c r="K778" s="10">
        <v>0</v>
      </c>
      <c r="L778" s="13">
        <v>1</v>
      </c>
    </row>
    <row r="779" spans="1:12">
      <c r="A779" s="14" t="str">
        <f t="shared" si="12"/>
        <v>DOM</v>
      </c>
      <c r="B779" s="12">
        <v>45879</v>
      </c>
      <c r="C779" s="11">
        <v>0.78791666666666671</v>
      </c>
      <c r="D779" s="10">
        <f>+VLOOKUP(B779,VENTA_DIARIA!B:C,2,FALSE)</f>
        <v>0</v>
      </c>
      <c r="E779" s="10">
        <f>+VLOOKUP(B779,VENTA_DIARIA!B:D,3,FALSE)</f>
        <v>2</v>
      </c>
      <c r="F779" s="13">
        <f>_xlfn.XLOOKUP(B779, VENTA_DIARIA!B:B, VENTA_DIARIA!L:L)+0</f>
        <v>1</v>
      </c>
      <c r="G779" s="10">
        <f>IFERROR(_xlfn.XLOOKUP(B779, VENTA_DIARIA!B:B, VENTA_DIARIA!N:N)+0,0)</f>
        <v>0</v>
      </c>
      <c r="H779" s="10" t="str">
        <f>_xlfn.XLOOKUP(B779, VENTA_DIARIA!B:B, VENTA_DIARIA!H:H)</f>
        <v>▲▲ TOP</v>
      </c>
      <c r="I779" s="10" t="s">
        <v>146</v>
      </c>
      <c r="J779" s="10">
        <v>5</v>
      </c>
      <c r="K779" s="10">
        <v>4</v>
      </c>
      <c r="L779" s="13">
        <v>1</v>
      </c>
    </row>
    <row r="780" spans="1:12">
      <c r="A780" s="14" t="str">
        <f t="shared" si="12"/>
        <v>DOM</v>
      </c>
      <c r="B780" s="12">
        <v>45879</v>
      </c>
      <c r="C780" s="11">
        <v>0.78710648148148143</v>
      </c>
      <c r="D780" s="10">
        <f>+VLOOKUP(B780,VENTA_DIARIA!B:C,2,FALSE)</f>
        <v>0</v>
      </c>
      <c r="E780" s="10">
        <f>+VLOOKUP(B780,VENTA_DIARIA!B:D,3,FALSE)</f>
        <v>2</v>
      </c>
      <c r="F780" s="13">
        <f>_xlfn.XLOOKUP(B780, VENTA_DIARIA!B:B, VENTA_DIARIA!L:L)+0</f>
        <v>1</v>
      </c>
      <c r="G780" s="10">
        <f>IFERROR(_xlfn.XLOOKUP(B780, VENTA_DIARIA!B:B, VENTA_DIARIA!N:N)+0,0)</f>
        <v>0</v>
      </c>
      <c r="H780" s="10" t="str">
        <f>_xlfn.XLOOKUP(B780, VENTA_DIARIA!B:B, VENTA_DIARIA!H:H)</f>
        <v>▲▲ TOP</v>
      </c>
      <c r="I780" s="10" t="s">
        <v>134</v>
      </c>
      <c r="J780" s="10">
        <v>6</v>
      </c>
      <c r="K780" s="10">
        <v>4</v>
      </c>
      <c r="L780" s="13">
        <v>2</v>
      </c>
    </row>
    <row r="781" spans="1:12">
      <c r="A781" s="14" t="str">
        <f t="shared" si="12"/>
        <v>DOM</v>
      </c>
      <c r="B781" s="12">
        <v>45879</v>
      </c>
      <c r="C781" s="11">
        <v>0.78379629629629632</v>
      </c>
      <c r="D781" s="10">
        <f>+VLOOKUP(B781,VENTA_DIARIA!B:C,2,FALSE)</f>
        <v>0</v>
      </c>
      <c r="E781" s="10">
        <f>+VLOOKUP(B781,VENTA_DIARIA!B:D,3,FALSE)</f>
        <v>2</v>
      </c>
      <c r="F781" s="13">
        <f>_xlfn.XLOOKUP(B781, VENTA_DIARIA!B:B, VENTA_DIARIA!L:L)+0</f>
        <v>1</v>
      </c>
      <c r="G781" s="10">
        <f>IFERROR(_xlfn.XLOOKUP(B781, VENTA_DIARIA!B:B, VENTA_DIARIA!N:N)+0,0)</f>
        <v>0</v>
      </c>
      <c r="H781" s="10" t="str">
        <f>_xlfn.XLOOKUP(B781, VENTA_DIARIA!B:B, VENTA_DIARIA!H:H)</f>
        <v>▲▲ TOP</v>
      </c>
      <c r="I781" s="10" t="s">
        <v>134</v>
      </c>
      <c r="J781" s="10">
        <v>7</v>
      </c>
      <c r="K781" s="10">
        <v>6</v>
      </c>
      <c r="L781" s="13">
        <v>1</v>
      </c>
    </row>
    <row r="782" spans="1:12">
      <c r="A782" s="14" t="str">
        <f t="shared" si="12"/>
        <v>DOM</v>
      </c>
      <c r="B782" s="12">
        <v>45879</v>
      </c>
      <c r="C782" s="11">
        <v>0.78379629629629632</v>
      </c>
      <c r="D782" s="10">
        <f>+VLOOKUP(B782,VENTA_DIARIA!B:C,2,FALSE)</f>
        <v>0</v>
      </c>
      <c r="E782" s="10">
        <f>+VLOOKUP(B782,VENTA_DIARIA!B:D,3,FALSE)</f>
        <v>2</v>
      </c>
      <c r="F782" s="13">
        <f>_xlfn.XLOOKUP(B782, VENTA_DIARIA!B:B, VENTA_DIARIA!L:L)+0</f>
        <v>1</v>
      </c>
      <c r="G782" s="10">
        <f>IFERROR(_xlfn.XLOOKUP(B782, VENTA_DIARIA!B:B, VENTA_DIARIA!N:N)+0,0)</f>
        <v>0</v>
      </c>
      <c r="H782" s="10" t="str">
        <f>_xlfn.XLOOKUP(B782, VENTA_DIARIA!B:B, VENTA_DIARIA!H:H)</f>
        <v>▲▲ TOP</v>
      </c>
      <c r="I782" s="10" t="s">
        <v>135</v>
      </c>
      <c r="J782" s="10">
        <v>4</v>
      </c>
      <c r="K782" s="10">
        <v>3</v>
      </c>
      <c r="L782" s="13">
        <v>1</v>
      </c>
    </row>
    <row r="783" spans="1:12">
      <c r="A783" s="14" t="str">
        <f t="shared" si="12"/>
        <v>DOM</v>
      </c>
      <c r="B783" s="12">
        <v>45879</v>
      </c>
      <c r="C783" s="11">
        <v>0.77907407407407403</v>
      </c>
      <c r="D783" s="10">
        <f>+VLOOKUP(B783,VENTA_DIARIA!B:C,2,FALSE)</f>
        <v>0</v>
      </c>
      <c r="E783" s="10">
        <f>+VLOOKUP(B783,VENTA_DIARIA!B:D,3,FALSE)</f>
        <v>2</v>
      </c>
      <c r="F783" s="13">
        <f>_xlfn.XLOOKUP(B783, VENTA_DIARIA!B:B, VENTA_DIARIA!L:L)+0</f>
        <v>1</v>
      </c>
      <c r="G783" s="10">
        <f>IFERROR(_xlfn.XLOOKUP(B783, VENTA_DIARIA!B:B, VENTA_DIARIA!N:N)+0,0)</f>
        <v>0</v>
      </c>
      <c r="H783" s="10" t="str">
        <f>_xlfn.XLOOKUP(B783, VENTA_DIARIA!B:B, VENTA_DIARIA!H:H)</f>
        <v>▲▲ TOP</v>
      </c>
      <c r="I783" s="10" t="s">
        <v>94</v>
      </c>
      <c r="J783" s="10">
        <v>13</v>
      </c>
      <c r="K783" s="10">
        <v>12</v>
      </c>
      <c r="L783" s="13">
        <v>1</v>
      </c>
    </row>
    <row r="784" spans="1:12">
      <c r="A784" s="14" t="str">
        <f t="shared" si="12"/>
        <v>DOM</v>
      </c>
      <c r="B784" s="12">
        <v>45879</v>
      </c>
      <c r="C784" s="11">
        <v>0.77651620370370367</v>
      </c>
      <c r="D784" s="10">
        <f>+VLOOKUP(B784,VENTA_DIARIA!B:C,2,FALSE)</f>
        <v>0</v>
      </c>
      <c r="E784" s="10">
        <f>+VLOOKUP(B784,VENTA_DIARIA!B:D,3,FALSE)</f>
        <v>2</v>
      </c>
      <c r="F784" s="13">
        <f>_xlfn.XLOOKUP(B784, VENTA_DIARIA!B:B, VENTA_DIARIA!L:L)+0</f>
        <v>1</v>
      </c>
      <c r="G784" s="10">
        <f>IFERROR(_xlfn.XLOOKUP(B784, VENTA_DIARIA!B:B, VENTA_DIARIA!N:N)+0,0)</f>
        <v>0</v>
      </c>
      <c r="H784" s="10" t="str">
        <f>_xlfn.XLOOKUP(B784, VENTA_DIARIA!B:B, VENTA_DIARIA!H:H)</f>
        <v>▲▲ TOP</v>
      </c>
      <c r="I784" s="10" t="s">
        <v>103</v>
      </c>
      <c r="J784" s="10">
        <v>3</v>
      </c>
      <c r="K784" s="10">
        <v>2</v>
      </c>
      <c r="L784" s="13">
        <v>1</v>
      </c>
    </row>
    <row r="785" spans="1:12">
      <c r="A785" s="14" t="str">
        <f t="shared" si="12"/>
        <v>DOM</v>
      </c>
      <c r="B785" s="12">
        <v>45879</v>
      </c>
      <c r="C785" s="11">
        <v>0.77651620370370367</v>
      </c>
      <c r="D785" s="10">
        <f>+VLOOKUP(B785,VENTA_DIARIA!B:C,2,FALSE)</f>
        <v>0</v>
      </c>
      <c r="E785" s="10">
        <f>+VLOOKUP(B785,VENTA_DIARIA!B:D,3,FALSE)</f>
        <v>2</v>
      </c>
      <c r="F785" s="13">
        <f>_xlfn.XLOOKUP(B785, VENTA_DIARIA!B:B, VENTA_DIARIA!L:L)+0</f>
        <v>1</v>
      </c>
      <c r="G785" s="10">
        <f>IFERROR(_xlfn.XLOOKUP(B785, VENTA_DIARIA!B:B, VENTA_DIARIA!N:N)+0,0)</f>
        <v>0</v>
      </c>
      <c r="H785" s="10" t="str">
        <f>_xlfn.XLOOKUP(B785, VENTA_DIARIA!B:B, VENTA_DIARIA!H:H)</f>
        <v>▲▲ TOP</v>
      </c>
      <c r="I785" s="10" t="s">
        <v>101</v>
      </c>
      <c r="J785" s="10">
        <v>2</v>
      </c>
      <c r="K785" s="10">
        <v>1</v>
      </c>
      <c r="L785" s="13">
        <v>1</v>
      </c>
    </row>
    <row r="786" spans="1:12">
      <c r="A786" s="14" t="str">
        <f t="shared" si="12"/>
        <v>DOM</v>
      </c>
      <c r="B786" s="12">
        <v>45879</v>
      </c>
      <c r="C786" s="11">
        <v>0.77651620370370367</v>
      </c>
      <c r="D786" s="10">
        <f>+VLOOKUP(B786,VENTA_DIARIA!B:C,2,FALSE)</f>
        <v>0</v>
      </c>
      <c r="E786" s="10">
        <f>+VLOOKUP(B786,VENTA_DIARIA!B:D,3,FALSE)</f>
        <v>2</v>
      </c>
      <c r="F786" s="13">
        <f>_xlfn.XLOOKUP(B786, VENTA_DIARIA!B:B, VENTA_DIARIA!L:L)+0</f>
        <v>1</v>
      </c>
      <c r="G786" s="10">
        <f>IFERROR(_xlfn.XLOOKUP(B786, VENTA_DIARIA!B:B, VENTA_DIARIA!N:N)+0,0)</f>
        <v>0</v>
      </c>
      <c r="H786" s="10" t="str">
        <f>_xlfn.XLOOKUP(B786, VENTA_DIARIA!B:B, VENTA_DIARIA!H:H)</f>
        <v>▲▲ TOP</v>
      </c>
      <c r="I786" s="10" t="s">
        <v>146</v>
      </c>
      <c r="J786" s="10">
        <v>6</v>
      </c>
      <c r="K786" s="10">
        <v>5</v>
      </c>
      <c r="L786" s="13">
        <v>1</v>
      </c>
    </row>
    <row r="787" spans="1:12">
      <c r="A787" s="14" t="str">
        <f t="shared" si="12"/>
        <v>DOM</v>
      </c>
      <c r="B787" s="12">
        <v>45879</v>
      </c>
      <c r="C787" s="11">
        <v>0.77651620370370367</v>
      </c>
      <c r="D787" s="10">
        <f>+VLOOKUP(B787,VENTA_DIARIA!B:C,2,FALSE)</f>
        <v>0</v>
      </c>
      <c r="E787" s="10">
        <f>+VLOOKUP(B787,VENTA_DIARIA!B:D,3,FALSE)</f>
        <v>2</v>
      </c>
      <c r="F787" s="13">
        <f>_xlfn.XLOOKUP(B787, VENTA_DIARIA!B:B, VENTA_DIARIA!L:L)+0</f>
        <v>1</v>
      </c>
      <c r="G787" s="10">
        <f>IFERROR(_xlfn.XLOOKUP(B787, VENTA_DIARIA!B:B, VENTA_DIARIA!N:N)+0,0)</f>
        <v>0</v>
      </c>
      <c r="H787" s="10" t="str">
        <f>_xlfn.XLOOKUP(B787, VENTA_DIARIA!B:B, VENTA_DIARIA!H:H)</f>
        <v>▲▲ TOP</v>
      </c>
      <c r="I787" s="10" t="s">
        <v>142</v>
      </c>
      <c r="J787" s="10">
        <v>17</v>
      </c>
      <c r="K787" s="10">
        <v>15</v>
      </c>
      <c r="L787" s="13">
        <v>2</v>
      </c>
    </row>
    <row r="788" spans="1:12">
      <c r="A788" s="14" t="str">
        <f t="shared" si="12"/>
        <v>DOM</v>
      </c>
      <c r="B788" s="12">
        <v>45879</v>
      </c>
      <c r="C788" s="11">
        <v>0.77099537037037036</v>
      </c>
      <c r="D788" s="10">
        <f>+VLOOKUP(B788,VENTA_DIARIA!B:C,2,FALSE)</f>
        <v>0</v>
      </c>
      <c r="E788" s="10">
        <f>+VLOOKUP(B788,VENTA_DIARIA!B:D,3,FALSE)</f>
        <v>2</v>
      </c>
      <c r="F788" s="13">
        <f>_xlfn.XLOOKUP(B788, VENTA_DIARIA!B:B, VENTA_DIARIA!L:L)+0</f>
        <v>1</v>
      </c>
      <c r="G788" s="10">
        <f>IFERROR(_xlfn.XLOOKUP(B788, VENTA_DIARIA!B:B, VENTA_DIARIA!N:N)+0,0)</f>
        <v>0</v>
      </c>
      <c r="H788" s="10" t="str">
        <f>_xlfn.XLOOKUP(B788, VENTA_DIARIA!B:B, VENTA_DIARIA!H:H)</f>
        <v>▲▲ TOP</v>
      </c>
      <c r="I788" s="10" t="s">
        <v>165</v>
      </c>
      <c r="J788" s="10">
        <v>6</v>
      </c>
      <c r="K788" s="10">
        <v>5</v>
      </c>
      <c r="L788" s="13">
        <v>1</v>
      </c>
    </row>
    <row r="789" spans="1:12">
      <c r="A789" s="14" t="str">
        <f t="shared" si="12"/>
        <v>DOM</v>
      </c>
      <c r="B789" s="12">
        <v>45879</v>
      </c>
      <c r="C789" s="11">
        <v>0.77099537037037036</v>
      </c>
      <c r="D789" s="10">
        <f>+VLOOKUP(B789,VENTA_DIARIA!B:C,2,FALSE)</f>
        <v>0</v>
      </c>
      <c r="E789" s="10">
        <f>+VLOOKUP(B789,VENTA_DIARIA!B:D,3,FALSE)</f>
        <v>2</v>
      </c>
      <c r="F789" s="13">
        <f>_xlfn.XLOOKUP(B789, VENTA_DIARIA!B:B, VENTA_DIARIA!L:L)+0</f>
        <v>1</v>
      </c>
      <c r="G789" s="10">
        <f>IFERROR(_xlfn.XLOOKUP(B789, VENTA_DIARIA!B:B, VENTA_DIARIA!N:N)+0,0)</f>
        <v>0</v>
      </c>
      <c r="H789" s="10" t="str">
        <f>_xlfn.XLOOKUP(B789, VENTA_DIARIA!B:B, VENTA_DIARIA!H:H)</f>
        <v>▲▲ TOP</v>
      </c>
      <c r="I789" s="10" t="s">
        <v>154</v>
      </c>
      <c r="J789" s="10">
        <v>4</v>
      </c>
      <c r="K789" s="10">
        <v>3</v>
      </c>
      <c r="L789" s="13">
        <v>1</v>
      </c>
    </row>
    <row r="790" spans="1:12">
      <c r="A790" s="14" t="str">
        <f t="shared" si="12"/>
        <v>DOM</v>
      </c>
      <c r="B790" s="12">
        <v>45879</v>
      </c>
      <c r="C790" s="11">
        <v>0.77099537037037036</v>
      </c>
      <c r="D790" s="10">
        <f>+VLOOKUP(B790,VENTA_DIARIA!B:C,2,FALSE)</f>
        <v>0</v>
      </c>
      <c r="E790" s="10">
        <f>+VLOOKUP(B790,VENTA_DIARIA!B:D,3,FALSE)</f>
        <v>2</v>
      </c>
      <c r="F790" s="13">
        <f>_xlfn.XLOOKUP(B790, VENTA_DIARIA!B:B, VENTA_DIARIA!L:L)+0</f>
        <v>1</v>
      </c>
      <c r="G790" s="10">
        <f>IFERROR(_xlfn.XLOOKUP(B790, VENTA_DIARIA!B:B, VENTA_DIARIA!N:N)+0,0)</f>
        <v>0</v>
      </c>
      <c r="H790" s="10" t="str">
        <f>_xlfn.XLOOKUP(B790, VENTA_DIARIA!B:B, VENTA_DIARIA!H:H)</f>
        <v>▲▲ TOP</v>
      </c>
      <c r="I790" s="10" t="s">
        <v>162</v>
      </c>
      <c r="J790" s="10">
        <v>2</v>
      </c>
      <c r="K790" s="10">
        <v>1</v>
      </c>
      <c r="L790" s="13">
        <v>1</v>
      </c>
    </row>
    <row r="791" spans="1:12">
      <c r="A791" s="14" t="str">
        <f t="shared" si="12"/>
        <v>DOM</v>
      </c>
      <c r="B791" s="12">
        <v>45879</v>
      </c>
      <c r="C791" s="11">
        <v>0.77099537037037036</v>
      </c>
      <c r="D791" s="10">
        <f>+VLOOKUP(B791,VENTA_DIARIA!B:C,2,FALSE)</f>
        <v>0</v>
      </c>
      <c r="E791" s="10">
        <f>+VLOOKUP(B791,VENTA_DIARIA!B:D,3,FALSE)</f>
        <v>2</v>
      </c>
      <c r="F791" s="13">
        <f>_xlfn.XLOOKUP(B791, VENTA_DIARIA!B:B, VENTA_DIARIA!L:L)+0</f>
        <v>1</v>
      </c>
      <c r="G791" s="10">
        <f>IFERROR(_xlfn.XLOOKUP(B791, VENTA_DIARIA!B:B, VENTA_DIARIA!N:N)+0,0)</f>
        <v>0</v>
      </c>
      <c r="H791" s="10" t="str">
        <f>_xlfn.XLOOKUP(B791, VENTA_DIARIA!B:B, VENTA_DIARIA!H:H)</f>
        <v>▲▲ TOP</v>
      </c>
      <c r="I791" s="10" t="s">
        <v>102</v>
      </c>
      <c r="J791" s="10">
        <v>3</v>
      </c>
      <c r="K791" s="10">
        <v>2</v>
      </c>
      <c r="L791" s="13">
        <v>1</v>
      </c>
    </row>
    <row r="792" spans="1:12">
      <c r="A792" s="14" t="str">
        <f t="shared" si="12"/>
        <v>DOM</v>
      </c>
      <c r="B792" s="12">
        <v>45879</v>
      </c>
      <c r="C792" s="11">
        <v>0.76900462962962968</v>
      </c>
      <c r="D792" s="10">
        <f>+VLOOKUP(B792,VENTA_DIARIA!B:C,2,FALSE)</f>
        <v>0</v>
      </c>
      <c r="E792" s="10">
        <f>+VLOOKUP(B792,VENTA_DIARIA!B:D,3,FALSE)</f>
        <v>2</v>
      </c>
      <c r="F792" s="13">
        <f>_xlfn.XLOOKUP(B792, VENTA_DIARIA!B:B, VENTA_DIARIA!L:L)+0</f>
        <v>1</v>
      </c>
      <c r="G792" s="10">
        <f>IFERROR(_xlfn.XLOOKUP(B792, VENTA_DIARIA!B:B, VENTA_DIARIA!N:N)+0,0)</f>
        <v>0</v>
      </c>
      <c r="H792" s="10" t="str">
        <f>_xlfn.XLOOKUP(B792, VENTA_DIARIA!B:B, VENTA_DIARIA!H:H)</f>
        <v>▲▲ TOP</v>
      </c>
      <c r="I792" s="10" t="s">
        <v>99</v>
      </c>
      <c r="J792" s="10">
        <v>4</v>
      </c>
      <c r="K792" s="10">
        <v>2</v>
      </c>
      <c r="L792" s="13">
        <v>2</v>
      </c>
    </row>
    <row r="793" spans="1:12">
      <c r="A793" s="14" t="str">
        <f t="shared" si="12"/>
        <v>DOM</v>
      </c>
      <c r="B793" s="12">
        <v>45879</v>
      </c>
      <c r="C793" s="11">
        <v>0.76756944444444442</v>
      </c>
      <c r="D793" s="10">
        <f>+VLOOKUP(B793,VENTA_DIARIA!B:C,2,FALSE)</f>
        <v>0</v>
      </c>
      <c r="E793" s="10">
        <f>+VLOOKUP(B793,VENTA_DIARIA!B:D,3,FALSE)</f>
        <v>2</v>
      </c>
      <c r="F793" s="13">
        <f>_xlfn.XLOOKUP(B793, VENTA_DIARIA!B:B, VENTA_DIARIA!L:L)+0</f>
        <v>1</v>
      </c>
      <c r="G793" s="10">
        <f>IFERROR(_xlfn.XLOOKUP(B793, VENTA_DIARIA!B:B, VENTA_DIARIA!N:N)+0,0)</f>
        <v>0</v>
      </c>
      <c r="H793" s="10" t="str">
        <f>_xlfn.XLOOKUP(B793, VENTA_DIARIA!B:B, VENTA_DIARIA!H:H)</f>
        <v>▲▲ TOP</v>
      </c>
      <c r="I793" s="10" t="s">
        <v>134</v>
      </c>
      <c r="J793" s="10">
        <v>8</v>
      </c>
      <c r="K793" s="10">
        <v>7</v>
      </c>
      <c r="L793" s="13">
        <v>1</v>
      </c>
    </row>
    <row r="794" spans="1:12">
      <c r="A794" s="14" t="str">
        <f t="shared" si="12"/>
        <v>DOM</v>
      </c>
      <c r="B794" s="12">
        <v>45879</v>
      </c>
      <c r="C794" s="11">
        <v>0.76756944444444442</v>
      </c>
      <c r="D794" s="10">
        <f>+VLOOKUP(B794,VENTA_DIARIA!B:C,2,FALSE)</f>
        <v>0</v>
      </c>
      <c r="E794" s="10">
        <f>+VLOOKUP(B794,VENTA_DIARIA!B:D,3,FALSE)</f>
        <v>2</v>
      </c>
      <c r="F794" s="13">
        <f>_xlfn.XLOOKUP(B794, VENTA_DIARIA!B:B, VENTA_DIARIA!L:L)+0</f>
        <v>1</v>
      </c>
      <c r="G794" s="10">
        <f>IFERROR(_xlfn.XLOOKUP(B794, VENTA_DIARIA!B:B, VENTA_DIARIA!N:N)+0,0)</f>
        <v>0</v>
      </c>
      <c r="H794" s="10" t="str">
        <f>_xlfn.XLOOKUP(B794, VENTA_DIARIA!B:B, VENTA_DIARIA!H:H)</f>
        <v>▲▲ TOP</v>
      </c>
      <c r="I794" s="10" t="s">
        <v>160</v>
      </c>
      <c r="J794" s="10">
        <v>3</v>
      </c>
      <c r="K794" s="10">
        <v>2</v>
      </c>
      <c r="L794" s="13">
        <v>1</v>
      </c>
    </row>
    <row r="795" spans="1:12">
      <c r="A795" s="14" t="str">
        <f t="shared" si="12"/>
        <v>DOM</v>
      </c>
      <c r="B795" s="12">
        <v>45879</v>
      </c>
      <c r="C795" s="11">
        <v>0.76621527777777776</v>
      </c>
      <c r="D795" s="10">
        <f>+VLOOKUP(B795,VENTA_DIARIA!B:C,2,FALSE)</f>
        <v>0</v>
      </c>
      <c r="E795" s="10">
        <f>+VLOOKUP(B795,VENTA_DIARIA!B:D,3,FALSE)</f>
        <v>2</v>
      </c>
      <c r="F795" s="13">
        <f>_xlfn.XLOOKUP(B795, VENTA_DIARIA!B:B, VENTA_DIARIA!L:L)+0</f>
        <v>1</v>
      </c>
      <c r="G795" s="10">
        <f>IFERROR(_xlfn.XLOOKUP(B795, VENTA_DIARIA!B:B, VENTA_DIARIA!N:N)+0,0)</f>
        <v>0</v>
      </c>
      <c r="H795" s="10" t="str">
        <f>_xlfn.XLOOKUP(B795, VENTA_DIARIA!B:B, VENTA_DIARIA!H:H)</f>
        <v>▲▲ TOP</v>
      </c>
      <c r="I795" s="10" t="s">
        <v>135</v>
      </c>
      <c r="J795" s="10">
        <v>6</v>
      </c>
      <c r="K795" s="10">
        <v>4</v>
      </c>
      <c r="L795" s="13">
        <v>2</v>
      </c>
    </row>
    <row r="796" spans="1:12">
      <c r="A796" s="14" t="str">
        <f t="shared" si="12"/>
        <v>DOM</v>
      </c>
      <c r="B796" s="12">
        <v>45879</v>
      </c>
      <c r="C796" s="11">
        <v>0.76621527777777776</v>
      </c>
      <c r="D796" s="10">
        <f>+VLOOKUP(B796,VENTA_DIARIA!B:C,2,FALSE)</f>
        <v>0</v>
      </c>
      <c r="E796" s="10">
        <f>+VLOOKUP(B796,VENTA_DIARIA!B:D,3,FALSE)</f>
        <v>2</v>
      </c>
      <c r="F796" s="13">
        <f>_xlfn.XLOOKUP(B796, VENTA_DIARIA!B:B, VENTA_DIARIA!L:L)+0</f>
        <v>1</v>
      </c>
      <c r="G796" s="10">
        <f>IFERROR(_xlfn.XLOOKUP(B796, VENTA_DIARIA!B:B, VENTA_DIARIA!N:N)+0,0)</f>
        <v>0</v>
      </c>
      <c r="H796" s="10" t="str">
        <f>_xlfn.XLOOKUP(B796, VENTA_DIARIA!B:B, VENTA_DIARIA!H:H)</f>
        <v>▲▲ TOP</v>
      </c>
      <c r="I796" s="10" t="s">
        <v>134</v>
      </c>
      <c r="J796" s="10">
        <v>10</v>
      </c>
      <c r="K796" s="10">
        <v>8</v>
      </c>
      <c r="L796" s="13">
        <v>2</v>
      </c>
    </row>
    <row r="797" spans="1:12">
      <c r="A797" s="14" t="str">
        <f t="shared" si="12"/>
        <v>DOM</v>
      </c>
      <c r="B797" s="12">
        <v>45879</v>
      </c>
      <c r="C797" s="11">
        <v>0.76621527777777776</v>
      </c>
      <c r="D797" s="10">
        <f>+VLOOKUP(B797,VENTA_DIARIA!B:C,2,FALSE)</f>
        <v>0</v>
      </c>
      <c r="E797" s="10">
        <f>+VLOOKUP(B797,VENTA_DIARIA!B:D,3,FALSE)</f>
        <v>2</v>
      </c>
      <c r="F797" s="13">
        <f>_xlfn.XLOOKUP(B797, VENTA_DIARIA!B:B, VENTA_DIARIA!L:L)+0</f>
        <v>1</v>
      </c>
      <c r="G797" s="10">
        <f>IFERROR(_xlfn.XLOOKUP(B797, VENTA_DIARIA!B:B, VENTA_DIARIA!N:N)+0,0)</f>
        <v>0</v>
      </c>
      <c r="H797" s="10" t="str">
        <f>_xlfn.XLOOKUP(B797, VENTA_DIARIA!B:B, VENTA_DIARIA!H:H)</f>
        <v>▲▲ TOP</v>
      </c>
      <c r="I797" s="10" t="s">
        <v>136</v>
      </c>
      <c r="J797" s="10">
        <v>13</v>
      </c>
      <c r="K797" s="10">
        <v>12</v>
      </c>
      <c r="L797" s="13">
        <v>1</v>
      </c>
    </row>
    <row r="798" spans="1:12">
      <c r="A798" s="14" t="str">
        <f t="shared" si="12"/>
        <v>DOM</v>
      </c>
      <c r="B798" s="12">
        <v>45879</v>
      </c>
      <c r="C798" s="11">
        <v>0.76621527777777776</v>
      </c>
      <c r="D798" s="10">
        <f>+VLOOKUP(B798,VENTA_DIARIA!B:C,2,FALSE)</f>
        <v>0</v>
      </c>
      <c r="E798" s="10">
        <f>+VLOOKUP(B798,VENTA_DIARIA!B:D,3,FALSE)</f>
        <v>2</v>
      </c>
      <c r="F798" s="13">
        <f>_xlfn.XLOOKUP(B798, VENTA_DIARIA!B:B, VENTA_DIARIA!L:L)+0</f>
        <v>1</v>
      </c>
      <c r="G798" s="10">
        <f>IFERROR(_xlfn.XLOOKUP(B798, VENTA_DIARIA!B:B, VENTA_DIARIA!N:N)+0,0)</f>
        <v>0</v>
      </c>
      <c r="H798" s="10" t="str">
        <f>_xlfn.XLOOKUP(B798, VENTA_DIARIA!B:B, VENTA_DIARIA!H:H)</f>
        <v>▲▲ TOP</v>
      </c>
      <c r="I798" s="10" t="s">
        <v>142</v>
      </c>
      <c r="J798" s="10">
        <v>18</v>
      </c>
      <c r="K798" s="10">
        <v>17</v>
      </c>
      <c r="L798" s="13">
        <v>1</v>
      </c>
    </row>
    <row r="799" spans="1:12">
      <c r="A799" s="14" t="str">
        <f t="shared" si="12"/>
        <v>DOM</v>
      </c>
      <c r="B799" s="12">
        <v>45879</v>
      </c>
      <c r="C799" s="11">
        <v>0.76490740740740737</v>
      </c>
      <c r="D799" s="10">
        <f>+VLOOKUP(B799,VENTA_DIARIA!B:C,2,FALSE)</f>
        <v>0</v>
      </c>
      <c r="E799" s="10">
        <f>+VLOOKUP(B799,VENTA_DIARIA!B:D,3,FALSE)</f>
        <v>2</v>
      </c>
      <c r="F799" s="13">
        <f>_xlfn.XLOOKUP(B799, VENTA_DIARIA!B:B, VENTA_DIARIA!L:L)+0</f>
        <v>1</v>
      </c>
      <c r="G799" s="10">
        <f>IFERROR(_xlfn.XLOOKUP(B799, VENTA_DIARIA!B:B, VENTA_DIARIA!N:N)+0,0)</f>
        <v>0</v>
      </c>
      <c r="H799" s="10" t="str">
        <f>_xlfn.XLOOKUP(B799, VENTA_DIARIA!B:B, VENTA_DIARIA!H:H)</f>
        <v>▲▲ TOP</v>
      </c>
      <c r="I799" s="10" t="s">
        <v>134</v>
      </c>
      <c r="J799" s="10">
        <v>14</v>
      </c>
      <c r="K799" s="10">
        <v>10</v>
      </c>
      <c r="L799" s="13">
        <v>4</v>
      </c>
    </row>
    <row r="800" spans="1:12">
      <c r="A800" s="14" t="str">
        <f t="shared" si="12"/>
        <v>DOM</v>
      </c>
      <c r="B800" s="12">
        <v>45879</v>
      </c>
      <c r="C800" s="11">
        <v>0.76490740740740737</v>
      </c>
      <c r="D800" s="10">
        <f>+VLOOKUP(B800,VENTA_DIARIA!B:C,2,FALSE)</f>
        <v>0</v>
      </c>
      <c r="E800" s="10">
        <f>+VLOOKUP(B800,VENTA_DIARIA!B:D,3,FALSE)</f>
        <v>2</v>
      </c>
      <c r="F800" s="13">
        <f>_xlfn.XLOOKUP(B800, VENTA_DIARIA!B:B, VENTA_DIARIA!L:L)+0</f>
        <v>1</v>
      </c>
      <c r="G800" s="10">
        <f>IFERROR(_xlfn.XLOOKUP(B800, VENTA_DIARIA!B:B, VENTA_DIARIA!N:N)+0,0)</f>
        <v>0</v>
      </c>
      <c r="H800" s="10" t="str">
        <f>_xlfn.XLOOKUP(B800, VENTA_DIARIA!B:B, VENTA_DIARIA!H:H)</f>
        <v>▲▲ TOP</v>
      </c>
      <c r="I800" s="10" t="s">
        <v>183</v>
      </c>
      <c r="J800" s="10">
        <v>2</v>
      </c>
      <c r="K800" s="10">
        <v>1</v>
      </c>
      <c r="L800" s="13">
        <v>1</v>
      </c>
    </row>
    <row r="801" spans="1:12">
      <c r="A801" s="14" t="str">
        <f t="shared" si="12"/>
        <v>DOM</v>
      </c>
      <c r="B801" s="12">
        <v>45879</v>
      </c>
      <c r="C801" s="11">
        <v>0.76296296296296295</v>
      </c>
      <c r="D801" s="10">
        <f>+VLOOKUP(B801,VENTA_DIARIA!B:C,2,FALSE)</f>
        <v>0</v>
      </c>
      <c r="E801" s="10">
        <f>+VLOOKUP(B801,VENTA_DIARIA!B:D,3,FALSE)</f>
        <v>2</v>
      </c>
      <c r="F801" s="13">
        <f>_xlfn.XLOOKUP(B801, VENTA_DIARIA!B:B, VENTA_DIARIA!L:L)+0</f>
        <v>1</v>
      </c>
      <c r="G801" s="10">
        <f>IFERROR(_xlfn.XLOOKUP(B801, VENTA_DIARIA!B:B, VENTA_DIARIA!N:N)+0,0)</f>
        <v>0</v>
      </c>
      <c r="H801" s="10" t="str">
        <f>_xlfn.XLOOKUP(B801, VENTA_DIARIA!B:B, VENTA_DIARIA!H:H)</f>
        <v>▲▲ TOP</v>
      </c>
      <c r="I801" s="10" t="s">
        <v>97</v>
      </c>
      <c r="J801" s="10">
        <v>3</v>
      </c>
      <c r="K801" s="10">
        <v>2</v>
      </c>
      <c r="L801" s="13">
        <v>1</v>
      </c>
    </row>
    <row r="802" spans="1:12">
      <c r="A802" s="14" t="str">
        <f t="shared" si="12"/>
        <v>DOM</v>
      </c>
      <c r="B802" s="12">
        <v>45879</v>
      </c>
      <c r="C802" s="11">
        <v>0.76201388888888888</v>
      </c>
      <c r="D802" s="10">
        <f>+VLOOKUP(B802,VENTA_DIARIA!B:C,2,FALSE)</f>
        <v>0</v>
      </c>
      <c r="E802" s="10">
        <f>+VLOOKUP(B802,VENTA_DIARIA!B:D,3,FALSE)</f>
        <v>2</v>
      </c>
      <c r="F802" s="13">
        <f>_xlfn.XLOOKUP(B802, VENTA_DIARIA!B:B, VENTA_DIARIA!L:L)+0</f>
        <v>1</v>
      </c>
      <c r="G802" s="10">
        <f>IFERROR(_xlfn.XLOOKUP(B802, VENTA_DIARIA!B:B, VENTA_DIARIA!N:N)+0,0)</f>
        <v>0</v>
      </c>
      <c r="H802" s="10" t="str">
        <f>_xlfn.XLOOKUP(B802, VENTA_DIARIA!B:B, VENTA_DIARIA!H:H)</f>
        <v>▲▲ TOP</v>
      </c>
      <c r="I802" s="10" t="s">
        <v>152</v>
      </c>
      <c r="J802" s="10">
        <v>7</v>
      </c>
      <c r="K802" s="10">
        <v>6</v>
      </c>
      <c r="L802" s="13">
        <v>1</v>
      </c>
    </row>
    <row r="803" spans="1:12">
      <c r="A803" s="14" t="str">
        <f t="shared" si="12"/>
        <v>DOM</v>
      </c>
      <c r="B803" s="12">
        <v>45879</v>
      </c>
      <c r="C803" s="11">
        <v>0.76201388888888888</v>
      </c>
      <c r="D803" s="10">
        <f>+VLOOKUP(B803,VENTA_DIARIA!B:C,2,FALSE)</f>
        <v>0</v>
      </c>
      <c r="E803" s="10">
        <f>+VLOOKUP(B803,VENTA_DIARIA!B:D,3,FALSE)</f>
        <v>2</v>
      </c>
      <c r="F803" s="13">
        <f>_xlfn.XLOOKUP(B803, VENTA_DIARIA!B:B, VENTA_DIARIA!L:L)+0</f>
        <v>1</v>
      </c>
      <c r="G803" s="10">
        <f>IFERROR(_xlfn.XLOOKUP(B803, VENTA_DIARIA!B:B, VENTA_DIARIA!N:N)+0,0)</f>
        <v>0</v>
      </c>
      <c r="H803" s="10" t="str">
        <f>_xlfn.XLOOKUP(B803, VENTA_DIARIA!B:B, VENTA_DIARIA!H:H)</f>
        <v>▲▲ TOP</v>
      </c>
      <c r="I803" s="10" t="s">
        <v>144</v>
      </c>
      <c r="J803" s="10">
        <v>5</v>
      </c>
      <c r="K803" s="10">
        <v>4</v>
      </c>
      <c r="L803" s="13">
        <v>1</v>
      </c>
    </row>
    <row r="804" spans="1:12">
      <c r="A804" s="14" t="str">
        <f t="shared" si="12"/>
        <v>DOM</v>
      </c>
      <c r="B804" s="12">
        <v>45879</v>
      </c>
      <c r="C804" s="11">
        <v>0.76201388888888888</v>
      </c>
      <c r="D804" s="10">
        <f>+VLOOKUP(B804,VENTA_DIARIA!B:C,2,FALSE)</f>
        <v>0</v>
      </c>
      <c r="E804" s="10">
        <f>+VLOOKUP(B804,VENTA_DIARIA!B:D,3,FALSE)</f>
        <v>2</v>
      </c>
      <c r="F804" s="13">
        <f>_xlfn.XLOOKUP(B804, VENTA_DIARIA!B:B, VENTA_DIARIA!L:L)+0</f>
        <v>1</v>
      </c>
      <c r="G804" s="10">
        <f>IFERROR(_xlfn.XLOOKUP(B804, VENTA_DIARIA!B:B, VENTA_DIARIA!N:N)+0,0)</f>
        <v>0</v>
      </c>
      <c r="H804" s="10" t="str">
        <f>_xlfn.XLOOKUP(B804, VENTA_DIARIA!B:B, VENTA_DIARIA!H:H)</f>
        <v>▲▲ TOP</v>
      </c>
      <c r="I804" s="10" t="s">
        <v>142</v>
      </c>
      <c r="J804" s="10">
        <v>20</v>
      </c>
      <c r="K804" s="10">
        <v>18</v>
      </c>
      <c r="L804" s="13">
        <v>2</v>
      </c>
    </row>
    <row r="805" spans="1:12">
      <c r="A805" s="14" t="str">
        <f t="shared" si="12"/>
        <v>DOM</v>
      </c>
      <c r="B805" s="12">
        <v>45879</v>
      </c>
      <c r="C805" s="11">
        <v>0.7602430555555556</v>
      </c>
      <c r="D805" s="10">
        <f>+VLOOKUP(B805,VENTA_DIARIA!B:C,2,FALSE)</f>
        <v>0</v>
      </c>
      <c r="E805" s="10">
        <f>+VLOOKUP(B805,VENTA_DIARIA!B:D,3,FALSE)</f>
        <v>2</v>
      </c>
      <c r="F805" s="13">
        <f>_xlfn.XLOOKUP(B805, VENTA_DIARIA!B:B, VENTA_DIARIA!L:L)+0</f>
        <v>1</v>
      </c>
      <c r="G805" s="10">
        <f>IFERROR(_xlfn.XLOOKUP(B805, VENTA_DIARIA!B:B, VENTA_DIARIA!N:N)+0,0)</f>
        <v>0</v>
      </c>
      <c r="H805" s="10" t="str">
        <f>_xlfn.XLOOKUP(B805, VENTA_DIARIA!B:B, VENTA_DIARIA!H:H)</f>
        <v>▲▲ TOP</v>
      </c>
      <c r="I805" s="10" t="s">
        <v>134</v>
      </c>
      <c r="J805" s="10">
        <v>15</v>
      </c>
      <c r="K805" s="10">
        <v>14</v>
      </c>
      <c r="L805" s="13">
        <v>1</v>
      </c>
    </row>
    <row r="806" spans="1:12">
      <c r="A806" s="14" t="str">
        <f t="shared" si="12"/>
        <v>DOM</v>
      </c>
      <c r="B806" s="12">
        <v>45879</v>
      </c>
      <c r="C806" s="11">
        <v>0.7602430555555556</v>
      </c>
      <c r="D806" s="10">
        <f>+VLOOKUP(B806,VENTA_DIARIA!B:C,2,FALSE)</f>
        <v>0</v>
      </c>
      <c r="E806" s="10">
        <f>+VLOOKUP(B806,VENTA_DIARIA!B:D,3,FALSE)</f>
        <v>2</v>
      </c>
      <c r="F806" s="13">
        <f>_xlfn.XLOOKUP(B806, VENTA_DIARIA!B:B, VENTA_DIARIA!L:L)+0</f>
        <v>1</v>
      </c>
      <c r="G806" s="10">
        <f>IFERROR(_xlfn.XLOOKUP(B806, VENTA_DIARIA!B:B, VENTA_DIARIA!N:N)+0,0)</f>
        <v>0</v>
      </c>
      <c r="H806" s="10" t="str">
        <f>_xlfn.XLOOKUP(B806, VENTA_DIARIA!B:B, VENTA_DIARIA!H:H)</f>
        <v>▲▲ TOP</v>
      </c>
      <c r="I806" s="10" t="s">
        <v>102</v>
      </c>
      <c r="J806" s="10">
        <v>4</v>
      </c>
      <c r="K806" s="10">
        <v>3</v>
      </c>
      <c r="L806" s="13">
        <v>1</v>
      </c>
    </row>
    <row r="807" spans="1:12">
      <c r="A807" s="14" t="str">
        <f t="shared" si="12"/>
        <v>DOM</v>
      </c>
      <c r="B807" s="12">
        <v>45879</v>
      </c>
      <c r="C807" s="11">
        <v>0.75960648148148147</v>
      </c>
      <c r="D807" s="10">
        <f>+VLOOKUP(B807,VENTA_DIARIA!B:C,2,FALSE)</f>
        <v>0</v>
      </c>
      <c r="E807" s="10">
        <f>+VLOOKUP(B807,VENTA_DIARIA!B:D,3,FALSE)</f>
        <v>2</v>
      </c>
      <c r="F807" s="13">
        <f>_xlfn.XLOOKUP(B807, VENTA_DIARIA!B:B, VENTA_DIARIA!L:L)+0</f>
        <v>1</v>
      </c>
      <c r="G807" s="10">
        <f>IFERROR(_xlfn.XLOOKUP(B807, VENTA_DIARIA!B:B, VENTA_DIARIA!N:N)+0,0)</f>
        <v>0</v>
      </c>
      <c r="H807" s="10" t="str">
        <f>_xlfn.XLOOKUP(B807, VENTA_DIARIA!B:B, VENTA_DIARIA!H:H)</f>
        <v>▲▲ TOP</v>
      </c>
      <c r="I807" s="10" t="s">
        <v>169</v>
      </c>
      <c r="J807" s="10">
        <v>4</v>
      </c>
      <c r="K807" s="10">
        <v>0</v>
      </c>
      <c r="L807" s="13">
        <v>4</v>
      </c>
    </row>
    <row r="808" spans="1:12">
      <c r="A808" s="14" t="str">
        <f t="shared" si="12"/>
        <v>DOM</v>
      </c>
      <c r="B808" s="12">
        <v>45879</v>
      </c>
      <c r="C808" s="11">
        <v>0.75960648148148147</v>
      </c>
      <c r="D808" s="10">
        <f>+VLOOKUP(B808,VENTA_DIARIA!B:C,2,FALSE)</f>
        <v>0</v>
      </c>
      <c r="E808" s="10">
        <f>+VLOOKUP(B808,VENTA_DIARIA!B:D,3,FALSE)</f>
        <v>2</v>
      </c>
      <c r="F808" s="13">
        <f>_xlfn.XLOOKUP(B808, VENTA_DIARIA!B:B, VENTA_DIARIA!L:L)+0</f>
        <v>1</v>
      </c>
      <c r="G808" s="10">
        <f>IFERROR(_xlfn.XLOOKUP(B808, VENTA_DIARIA!B:B, VENTA_DIARIA!N:N)+0,0)</f>
        <v>0</v>
      </c>
      <c r="H808" s="10" t="str">
        <f>_xlfn.XLOOKUP(B808, VENTA_DIARIA!B:B, VENTA_DIARIA!H:H)</f>
        <v>▲▲ TOP</v>
      </c>
      <c r="I808" s="10" t="s">
        <v>166</v>
      </c>
      <c r="J808" s="10">
        <v>4</v>
      </c>
      <c r="K808" s="10">
        <v>0</v>
      </c>
      <c r="L808" s="13">
        <v>4</v>
      </c>
    </row>
    <row r="809" spans="1:12">
      <c r="A809" s="14" t="str">
        <f t="shared" si="12"/>
        <v>DOM</v>
      </c>
      <c r="B809" s="12">
        <v>45879</v>
      </c>
      <c r="C809" s="11">
        <v>0.75960648148148147</v>
      </c>
      <c r="D809" s="10">
        <f>+VLOOKUP(B809,VENTA_DIARIA!B:C,2,FALSE)</f>
        <v>0</v>
      </c>
      <c r="E809" s="10">
        <f>+VLOOKUP(B809,VENTA_DIARIA!B:D,3,FALSE)</f>
        <v>2</v>
      </c>
      <c r="F809" s="13">
        <f>_xlfn.XLOOKUP(B809, VENTA_DIARIA!B:B, VENTA_DIARIA!L:L)+0</f>
        <v>1</v>
      </c>
      <c r="G809" s="10">
        <f>IFERROR(_xlfn.XLOOKUP(B809, VENTA_DIARIA!B:B, VENTA_DIARIA!N:N)+0,0)</f>
        <v>0</v>
      </c>
      <c r="H809" s="10" t="str">
        <f>_xlfn.XLOOKUP(B809, VENTA_DIARIA!B:B, VENTA_DIARIA!H:H)</f>
        <v>▲▲ TOP</v>
      </c>
      <c r="I809" s="10" t="s">
        <v>168</v>
      </c>
      <c r="J809" s="10">
        <v>5</v>
      </c>
      <c r="K809" s="10">
        <v>1</v>
      </c>
      <c r="L809" s="13">
        <v>4</v>
      </c>
    </row>
    <row r="810" spans="1:12">
      <c r="A810" s="14" t="str">
        <f t="shared" si="12"/>
        <v>DOM</v>
      </c>
      <c r="B810" s="12">
        <v>45879</v>
      </c>
      <c r="C810" s="11">
        <v>0.75806712962962963</v>
      </c>
      <c r="D810" s="10">
        <f>+VLOOKUP(B810,VENTA_DIARIA!B:C,2,FALSE)</f>
        <v>0</v>
      </c>
      <c r="E810" s="10">
        <f>+VLOOKUP(B810,VENTA_DIARIA!B:D,3,FALSE)</f>
        <v>2</v>
      </c>
      <c r="F810" s="13">
        <f>_xlfn.XLOOKUP(B810, VENTA_DIARIA!B:B, VENTA_DIARIA!L:L)+0</f>
        <v>1</v>
      </c>
      <c r="G810" s="10">
        <f>IFERROR(_xlfn.XLOOKUP(B810, VENTA_DIARIA!B:B, VENTA_DIARIA!N:N)+0,0)</f>
        <v>0</v>
      </c>
      <c r="H810" s="10" t="str">
        <f>_xlfn.XLOOKUP(B810, VENTA_DIARIA!B:B, VENTA_DIARIA!H:H)</f>
        <v>▲▲ TOP</v>
      </c>
      <c r="I810" s="10" t="s">
        <v>145</v>
      </c>
      <c r="J810" s="10">
        <v>2</v>
      </c>
      <c r="K810" s="10">
        <v>1</v>
      </c>
      <c r="L810" s="13">
        <v>1</v>
      </c>
    </row>
    <row r="811" spans="1:12">
      <c r="A811" s="14" t="str">
        <f t="shared" si="12"/>
        <v>DOM</v>
      </c>
      <c r="B811" s="12">
        <v>45879</v>
      </c>
      <c r="C811" s="11">
        <v>0.75806712962962963</v>
      </c>
      <c r="D811" s="10">
        <f>+VLOOKUP(B811,VENTA_DIARIA!B:C,2,FALSE)</f>
        <v>0</v>
      </c>
      <c r="E811" s="10">
        <f>+VLOOKUP(B811,VENTA_DIARIA!B:D,3,FALSE)</f>
        <v>2</v>
      </c>
      <c r="F811" s="13">
        <f>_xlfn.XLOOKUP(B811, VENTA_DIARIA!B:B, VENTA_DIARIA!L:L)+0</f>
        <v>1</v>
      </c>
      <c r="G811" s="10">
        <f>IFERROR(_xlfn.XLOOKUP(B811, VENTA_DIARIA!B:B, VENTA_DIARIA!N:N)+0,0)</f>
        <v>0</v>
      </c>
      <c r="H811" s="10" t="str">
        <f>_xlfn.XLOOKUP(B811, VENTA_DIARIA!B:B, VENTA_DIARIA!H:H)</f>
        <v>▲▲ TOP</v>
      </c>
      <c r="I811" s="10" t="s">
        <v>100</v>
      </c>
      <c r="J811" s="10">
        <v>2</v>
      </c>
      <c r="K811" s="10">
        <v>1</v>
      </c>
      <c r="L811" s="13">
        <v>1</v>
      </c>
    </row>
    <row r="812" spans="1:12">
      <c r="A812" s="14" t="str">
        <f t="shared" si="12"/>
        <v>DOM</v>
      </c>
      <c r="B812" s="12">
        <v>45879</v>
      </c>
      <c r="C812" s="11">
        <v>0.75564814814814818</v>
      </c>
      <c r="D812" s="10">
        <f>+VLOOKUP(B812,VENTA_DIARIA!B:C,2,FALSE)</f>
        <v>0</v>
      </c>
      <c r="E812" s="10">
        <f>+VLOOKUP(B812,VENTA_DIARIA!B:D,3,FALSE)</f>
        <v>2</v>
      </c>
      <c r="F812" s="13">
        <f>_xlfn.XLOOKUP(B812, VENTA_DIARIA!B:B, VENTA_DIARIA!L:L)+0</f>
        <v>1</v>
      </c>
      <c r="G812" s="10">
        <f>IFERROR(_xlfn.XLOOKUP(B812, VENTA_DIARIA!B:B, VENTA_DIARIA!N:N)+0,0)</f>
        <v>0</v>
      </c>
      <c r="H812" s="10" t="str">
        <f>_xlfn.XLOOKUP(B812, VENTA_DIARIA!B:B, VENTA_DIARIA!H:H)</f>
        <v>▲▲ TOP</v>
      </c>
      <c r="I812" s="10" t="s">
        <v>134</v>
      </c>
      <c r="J812" s="10">
        <v>15</v>
      </c>
      <c r="K812" s="10">
        <v>14</v>
      </c>
      <c r="L812" s="13">
        <v>1</v>
      </c>
    </row>
    <row r="813" spans="1:12">
      <c r="A813" s="14" t="str">
        <f t="shared" si="12"/>
        <v>DOM</v>
      </c>
      <c r="B813" s="12">
        <v>45879</v>
      </c>
      <c r="C813" s="11">
        <v>0.75564814814814818</v>
      </c>
      <c r="D813" s="10">
        <f>+VLOOKUP(B813,VENTA_DIARIA!B:C,2,FALSE)</f>
        <v>0</v>
      </c>
      <c r="E813" s="10">
        <f>+VLOOKUP(B813,VENTA_DIARIA!B:D,3,FALSE)</f>
        <v>2</v>
      </c>
      <c r="F813" s="13">
        <f>_xlfn.XLOOKUP(B813, VENTA_DIARIA!B:B, VENTA_DIARIA!L:L)+0</f>
        <v>1</v>
      </c>
      <c r="G813" s="10">
        <f>IFERROR(_xlfn.XLOOKUP(B813, VENTA_DIARIA!B:B, VENTA_DIARIA!N:N)+0,0)</f>
        <v>0</v>
      </c>
      <c r="H813" s="10" t="str">
        <f>_xlfn.XLOOKUP(B813, VENTA_DIARIA!B:B, VENTA_DIARIA!H:H)</f>
        <v>▲▲ TOP</v>
      </c>
      <c r="I813" s="10" t="s">
        <v>102</v>
      </c>
      <c r="J813" s="10">
        <v>4</v>
      </c>
      <c r="K813" s="10">
        <v>3</v>
      </c>
      <c r="L813" s="13">
        <v>1</v>
      </c>
    </row>
    <row r="814" spans="1:12">
      <c r="A814" s="14" t="str">
        <f t="shared" si="12"/>
        <v>DOM</v>
      </c>
      <c r="B814" s="12">
        <v>45879</v>
      </c>
      <c r="C814" s="11">
        <v>0.75388888888888894</v>
      </c>
      <c r="D814" s="10">
        <f>+VLOOKUP(B814,VENTA_DIARIA!B:C,2,FALSE)</f>
        <v>0</v>
      </c>
      <c r="E814" s="10">
        <f>+VLOOKUP(B814,VENTA_DIARIA!B:D,3,FALSE)</f>
        <v>2</v>
      </c>
      <c r="F814" s="13">
        <f>_xlfn.XLOOKUP(B814, VENTA_DIARIA!B:B, VENTA_DIARIA!L:L)+0</f>
        <v>1</v>
      </c>
      <c r="G814" s="10">
        <f>IFERROR(_xlfn.XLOOKUP(B814, VENTA_DIARIA!B:B, VENTA_DIARIA!N:N)+0,0)</f>
        <v>0</v>
      </c>
      <c r="H814" s="10" t="str">
        <f>_xlfn.XLOOKUP(B814, VENTA_DIARIA!B:B, VENTA_DIARIA!H:H)</f>
        <v>▲▲ TOP</v>
      </c>
      <c r="I814" s="10" t="s">
        <v>141</v>
      </c>
      <c r="J814" s="10">
        <v>2</v>
      </c>
      <c r="K814" s="10">
        <v>1</v>
      </c>
      <c r="L814" s="13">
        <v>1</v>
      </c>
    </row>
    <row r="815" spans="1:12">
      <c r="A815" s="14" t="str">
        <f t="shared" si="12"/>
        <v>DOM</v>
      </c>
      <c r="B815" s="12">
        <v>45879</v>
      </c>
      <c r="C815" s="11">
        <v>0.75197916666666664</v>
      </c>
      <c r="D815" s="10">
        <f>+VLOOKUP(B815,VENTA_DIARIA!B:C,2,FALSE)</f>
        <v>0</v>
      </c>
      <c r="E815" s="10">
        <f>+VLOOKUP(B815,VENTA_DIARIA!B:D,3,FALSE)</f>
        <v>2</v>
      </c>
      <c r="F815" s="13">
        <f>_xlfn.XLOOKUP(B815, VENTA_DIARIA!B:B, VENTA_DIARIA!L:L)+0</f>
        <v>1</v>
      </c>
      <c r="G815" s="10">
        <f>IFERROR(_xlfn.XLOOKUP(B815, VENTA_DIARIA!B:B, VENTA_DIARIA!N:N)+0,0)</f>
        <v>0</v>
      </c>
      <c r="H815" s="10" t="str">
        <f>_xlfn.XLOOKUP(B815, VENTA_DIARIA!B:B, VENTA_DIARIA!H:H)</f>
        <v>▲▲ TOP</v>
      </c>
      <c r="I815" s="10" t="s">
        <v>118</v>
      </c>
      <c r="J815" s="10">
        <v>-2</v>
      </c>
      <c r="K815" s="10">
        <v>-3</v>
      </c>
      <c r="L815" s="13">
        <v>1</v>
      </c>
    </row>
    <row r="816" spans="1:12">
      <c r="A816" s="14" t="str">
        <f t="shared" si="12"/>
        <v>DOM</v>
      </c>
      <c r="B816" s="12">
        <v>45879</v>
      </c>
      <c r="C816" s="11">
        <v>0.74729166666666669</v>
      </c>
      <c r="D816" s="10">
        <f>+VLOOKUP(B816,VENTA_DIARIA!B:C,2,FALSE)</f>
        <v>0</v>
      </c>
      <c r="E816" s="10">
        <f>+VLOOKUP(B816,VENTA_DIARIA!B:D,3,FALSE)</f>
        <v>2</v>
      </c>
      <c r="F816" s="13">
        <f>_xlfn.XLOOKUP(B816, VENTA_DIARIA!B:B, VENTA_DIARIA!L:L)+0</f>
        <v>1</v>
      </c>
      <c r="G816" s="10">
        <f>IFERROR(_xlfn.XLOOKUP(B816, VENTA_DIARIA!B:B, VENTA_DIARIA!N:N)+0,0)</f>
        <v>0</v>
      </c>
      <c r="H816" s="10" t="str">
        <f>_xlfn.XLOOKUP(B816, VENTA_DIARIA!B:B, VENTA_DIARIA!H:H)</f>
        <v>▲▲ TOP</v>
      </c>
      <c r="I816" s="10" t="s">
        <v>134</v>
      </c>
      <c r="J816" s="10">
        <v>16</v>
      </c>
      <c r="K816" s="10">
        <v>15</v>
      </c>
      <c r="L816" s="13">
        <v>1</v>
      </c>
    </row>
    <row r="817" spans="1:12">
      <c r="A817" s="14" t="str">
        <f t="shared" si="12"/>
        <v>DOM</v>
      </c>
      <c r="B817" s="12">
        <v>45879</v>
      </c>
      <c r="C817" s="11">
        <v>0.73953703703703699</v>
      </c>
      <c r="D817" s="10">
        <f>+VLOOKUP(B817,VENTA_DIARIA!B:C,2,FALSE)</f>
        <v>0</v>
      </c>
      <c r="E817" s="10">
        <f>+VLOOKUP(B817,VENTA_DIARIA!B:D,3,FALSE)</f>
        <v>2</v>
      </c>
      <c r="F817" s="13">
        <f>_xlfn.XLOOKUP(B817, VENTA_DIARIA!B:B, VENTA_DIARIA!L:L)+0</f>
        <v>1</v>
      </c>
      <c r="G817" s="10">
        <f>IFERROR(_xlfn.XLOOKUP(B817, VENTA_DIARIA!B:B, VENTA_DIARIA!N:N)+0,0)</f>
        <v>0</v>
      </c>
      <c r="H817" s="10" t="str">
        <f>_xlfn.XLOOKUP(B817, VENTA_DIARIA!B:B, VENTA_DIARIA!H:H)</f>
        <v>▲▲ TOP</v>
      </c>
      <c r="I817" s="10" t="s">
        <v>134</v>
      </c>
      <c r="J817" s="10">
        <v>17</v>
      </c>
      <c r="K817" s="10">
        <v>16</v>
      </c>
      <c r="L817" s="13">
        <v>1</v>
      </c>
    </row>
    <row r="818" spans="1:12">
      <c r="A818" s="14" t="str">
        <f t="shared" si="12"/>
        <v>DOM</v>
      </c>
      <c r="B818" s="12">
        <v>45879</v>
      </c>
      <c r="C818" s="11">
        <v>0.73953703703703699</v>
      </c>
      <c r="D818" s="10">
        <f>+VLOOKUP(B818,VENTA_DIARIA!B:C,2,FALSE)</f>
        <v>0</v>
      </c>
      <c r="E818" s="10">
        <f>+VLOOKUP(B818,VENTA_DIARIA!B:D,3,FALSE)</f>
        <v>2</v>
      </c>
      <c r="F818" s="13">
        <f>_xlfn.XLOOKUP(B818, VENTA_DIARIA!B:B, VENTA_DIARIA!L:L)+0</f>
        <v>1</v>
      </c>
      <c r="G818" s="10">
        <f>IFERROR(_xlfn.XLOOKUP(B818, VENTA_DIARIA!B:B, VENTA_DIARIA!N:N)+0,0)</f>
        <v>0</v>
      </c>
      <c r="H818" s="10" t="str">
        <f>_xlfn.XLOOKUP(B818, VENTA_DIARIA!B:B, VENTA_DIARIA!H:H)</f>
        <v>▲▲ TOP</v>
      </c>
      <c r="I818" s="10" t="s">
        <v>146</v>
      </c>
      <c r="J818" s="10">
        <v>7</v>
      </c>
      <c r="K818" s="10">
        <v>6</v>
      </c>
      <c r="L818" s="13">
        <v>1</v>
      </c>
    </row>
    <row r="819" spans="1:12">
      <c r="A819" s="14" t="str">
        <f t="shared" si="12"/>
        <v>DOM</v>
      </c>
      <c r="B819" s="12">
        <v>45879</v>
      </c>
      <c r="C819" s="11">
        <v>0.7311805555555555</v>
      </c>
      <c r="D819" s="10">
        <f>+VLOOKUP(B819,VENTA_DIARIA!B:C,2,FALSE)</f>
        <v>0</v>
      </c>
      <c r="E819" s="10">
        <f>+VLOOKUP(B819,VENTA_DIARIA!B:D,3,FALSE)</f>
        <v>2</v>
      </c>
      <c r="F819" s="13">
        <f>_xlfn.XLOOKUP(B819, VENTA_DIARIA!B:B, VENTA_DIARIA!L:L)+0</f>
        <v>1</v>
      </c>
      <c r="G819" s="10">
        <f>IFERROR(_xlfn.XLOOKUP(B819, VENTA_DIARIA!B:B, VENTA_DIARIA!N:N)+0,0)</f>
        <v>0</v>
      </c>
      <c r="H819" s="10" t="str">
        <f>_xlfn.XLOOKUP(B819, VENTA_DIARIA!B:B, VENTA_DIARIA!H:H)</f>
        <v>▲▲ TOP</v>
      </c>
      <c r="I819" s="10" t="s">
        <v>82</v>
      </c>
      <c r="J819" s="10">
        <v>7</v>
      </c>
      <c r="K819" s="10">
        <v>6</v>
      </c>
      <c r="L819" s="13">
        <v>1</v>
      </c>
    </row>
    <row r="820" spans="1:12">
      <c r="A820" s="14" t="str">
        <f t="shared" si="12"/>
        <v>DOM</v>
      </c>
      <c r="B820" s="12">
        <v>45879</v>
      </c>
      <c r="C820" s="11">
        <v>0.7311805555555555</v>
      </c>
      <c r="D820" s="10">
        <f>+VLOOKUP(B820,VENTA_DIARIA!B:C,2,FALSE)</f>
        <v>0</v>
      </c>
      <c r="E820" s="10">
        <f>+VLOOKUP(B820,VENTA_DIARIA!B:D,3,FALSE)</f>
        <v>2</v>
      </c>
      <c r="F820" s="13">
        <f>_xlfn.XLOOKUP(B820, VENTA_DIARIA!B:B, VENTA_DIARIA!L:L)+0</f>
        <v>1</v>
      </c>
      <c r="G820" s="10">
        <f>IFERROR(_xlfn.XLOOKUP(B820, VENTA_DIARIA!B:B, VENTA_DIARIA!N:N)+0,0)</f>
        <v>0</v>
      </c>
      <c r="H820" s="10" t="str">
        <f>_xlfn.XLOOKUP(B820, VENTA_DIARIA!B:B, VENTA_DIARIA!H:H)</f>
        <v>▲▲ TOP</v>
      </c>
      <c r="I820" s="10" t="s">
        <v>151</v>
      </c>
      <c r="J820" s="10">
        <v>7</v>
      </c>
      <c r="K820" s="10">
        <v>6</v>
      </c>
      <c r="L820" s="13">
        <v>1</v>
      </c>
    </row>
    <row r="821" spans="1:12">
      <c r="A821" s="14" t="str">
        <f t="shared" si="12"/>
        <v>DOM</v>
      </c>
      <c r="B821" s="12">
        <v>45879</v>
      </c>
      <c r="C821" s="11">
        <v>0.7311805555555555</v>
      </c>
      <c r="D821" s="10">
        <f>+VLOOKUP(B821,VENTA_DIARIA!B:C,2,FALSE)</f>
        <v>0</v>
      </c>
      <c r="E821" s="10">
        <f>+VLOOKUP(B821,VENTA_DIARIA!B:D,3,FALSE)</f>
        <v>2</v>
      </c>
      <c r="F821" s="13">
        <f>_xlfn.XLOOKUP(B821, VENTA_DIARIA!B:B, VENTA_DIARIA!L:L)+0</f>
        <v>1</v>
      </c>
      <c r="G821" s="10">
        <f>IFERROR(_xlfn.XLOOKUP(B821, VENTA_DIARIA!B:B, VENTA_DIARIA!N:N)+0,0)</f>
        <v>0</v>
      </c>
      <c r="H821" s="10" t="str">
        <f>_xlfn.XLOOKUP(B821, VENTA_DIARIA!B:B, VENTA_DIARIA!H:H)</f>
        <v>▲▲ TOP</v>
      </c>
      <c r="I821" s="10" t="s">
        <v>101</v>
      </c>
      <c r="J821" s="10">
        <v>3</v>
      </c>
      <c r="K821" s="10">
        <v>2</v>
      </c>
      <c r="L821" s="13">
        <v>1</v>
      </c>
    </row>
    <row r="822" spans="1:12">
      <c r="A822" s="14" t="str">
        <f t="shared" si="12"/>
        <v>DOM</v>
      </c>
      <c r="B822" s="12">
        <v>45879</v>
      </c>
      <c r="C822" s="11">
        <v>0.72479166666666661</v>
      </c>
      <c r="D822" s="10">
        <f>+VLOOKUP(B822,VENTA_DIARIA!B:C,2,FALSE)</f>
        <v>0</v>
      </c>
      <c r="E822" s="10">
        <f>+VLOOKUP(B822,VENTA_DIARIA!B:D,3,FALSE)</f>
        <v>2</v>
      </c>
      <c r="F822" s="13">
        <f>_xlfn.XLOOKUP(B822, VENTA_DIARIA!B:B, VENTA_DIARIA!L:L)+0</f>
        <v>1</v>
      </c>
      <c r="G822" s="10">
        <f>IFERROR(_xlfn.XLOOKUP(B822, VENTA_DIARIA!B:B, VENTA_DIARIA!N:N)+0,0)</f>
        <v>0</v>
      </c>
      <c r="H822" s="10" t="str">
        <f>_xlfn.XLOOKUP(B822, VENTA_DIARIA!B:B, VENTA_DIARIA!H:H)</f>
        <v>▲▲ TOP</v>
      </c>
      <c r="I822" s="10" t="s">
        <v>89</v>
      </c>
      <c r="J822" s="10">
        <v>7</v>
      </c>
      <c r="K822" s="10">
        <v>6</v>
      </c>
      <c r="L822" s="13">
        <v>1</v>
      </c>
    </row>
    <row r="823" spans="1:12">
      <c r="A823" s="14" t="str">
        <f t="shared" si="12"/>
        <v>DOM</v>
      </c>
      <c r="B823" s="12">
        <v>45879</v>
      </c>
      <c r="C823" s="11">
        <v>0.71925925925925926</v>
      </c>
      <c r="D823" s="10">
        <f>+VLOOKUP(B823,VENTA_DIARIA!B:C,2,FALSE)</f>
        <v>0</v>
      </c>
      <c r="E823" s="10">
        <f>+VLOOKUP(B823,VENTA_DIARIA!B:D,3,FALSE)</f>
        <v>2</v>
      </c>
      <c r="F823" s="13">
        <f>_xlfn.XLOOKUP(B823, VENTA_DIARIA!B:B, VENTA_DIARIA!L:L)+0</f>
        <v>1</v>
      </c>
      <c r="G823" s="10">
        <f>IFERROR(_xlfn.XLOOKUP(B823, VENTA_DIARIA!B:B, VENTA_DIARIA!N:N)+0,0)</f>
        <v>0</v>
      </c>
      <c r="H823" s="10" t="str">
        <f>_xlfn.XLOOKUP(B823, VENTA_DIARIA!B:B, VENTA_DIARIA!H:H)</f>
        <v>▲▲ TOP</v>
      </c>
      <c r="I823" s="10" t="s">
        <v>136</v>
      </c>
      <c r="J823" s="10">
        <v>15</v>
      </c>
      <c r="K823" s="10">
        <v>13</v>
      </c>
      <c r="L823" s="13">
        <v>2</v>
      </c>
    </row>
    <row r="824" spans="1:12">
      <c r="A824" s="14" t="str">
        <f t="shared" si="12"/>
        <v>DOM</v>
      </c>
      <c r="B824" s="12">
        <v>45879</v>
      </c>
      <c r="C824" s="11">
        <v>0.71925925925925926</v>
      </c>
      <c r="D824" s="10">
        <f>+VLOOKUP(B824,VENTA_DIARIA!B:C,2,FALSE)</f>
        <v>0</v>
      </c>
      <c r="E824" s="10">
        <f>+VLOOKUP(B824,VENTA_DIARIA!B:D,3,FALSE)</f>
        <v>2</v>
      </c>
      <c r="F824" s="13">
        <f>_xlfn.XLOOKUP(B824, VENTA_DIARIA!B:B, VENTA_DIARIA!L:L)+0</f>
        <v>1</v>
      </c>
      <c r="G824" s="10">
        <f>IFERROR(_xlfn.XLOOKUP(B824, VENTA_DIARIA!B:B, VENTA_DIARIA!N:N)+0,0)</f>
        <v>0</v>
      </c>
      <c r="H824" s="10" t="str">
        <f>_xlfn.XLOOKUP(B824, VENTA_DIARIA!B:B, VENTA_DIARIA!H:H)</f>
        <v>▲▲ TOP</v>
      </c>
      <c r="I824" s="10" t="s">
        <v>134</v>
      </c>
      <c r="J824" s="10">
        <v>19</v>
      </c>
      <c r="K824" s="10">
        <v>17</v>
      </c>
      <c r="L824" s="13">
        <v>2</v>
      </c>
    </row>
    <row r="825" spans="1:12">
      <c r="A825" s="14" t="str">
        <f t="shared" si="12"/>
        <v>DOM</v>
      </c>
      <c r="B825" s="12">
        <v>45879</v>
      </c>
      <c r="C825" s="11">
        <v>0.71847222222222218</v>
      </c>
      <c r="D825" s="10">
        <f>+VLOOKUP(B825,VENTA_DIARIA!B:C,2,FALSE)</f>
        <v>0</v>
      </c>
      <c r="E825" s="10">
        <f>+VLOOKUP(B825,VENTA_DIARIA!B:D,3,FALSE)</f>
        <v>2</v>
      </c>
      <c r="F825" s="13">
        <f>_xlfn.XLOOKUP(B825, VENTA_DIARIA!B:B, VENTA_DIARIA!L:L)+0</f>
        <v>1</v>
      </c>
      <c r="G825" s="10">
        <f>IFERROR(_xlfn.XLOOKUP(B825, VENTA_DIARIA!B:B, VENTA_DIARIA!N:N)+0,0)</f>
        <v>0</v>
      </c>
      <c r="H825" s="10" t="str">
        <f>_xlfn.XLOOKUP(B825, VENTA_DIARIA!B:B, VENTA_DIARIA!H:H)</f>
        <v>▲▲ TOP</v>
      </c>
      <c r="I825" s="10" t="s">
        <v>141</v>
      </c>
      <c r="J825" s="10">
        <v>3</v>
      </c>
      <c r="K825" s="10">
        <v>2</v>
      </c>
      <c r="L825" s="13">
        <v>1</v>
      </c>
    </row>
    <row r="826" spans="1:12">
      <c r="A826" s="14" t="str">
        <f t="shared" si="12"/>
        <v>DOM</v>
      </c>
      <c r="B826" s="12">
        <v>45879</v>
      </c>
      <c r="C826" s="11">
        <v>0.71847222222222218</v>
      </c>
      <c r="D826" s="10">
        <f>+VLOOKUP(B826,VENTA_DIARIA!B:C,2,FALSE)</f>
        <v>0</v>
      </c>
      <c r="E826" s="10">
        <f>+VLOOKUP(B826,VENTA_DIARIA!B:D,3,FALSE)</f>
        <v>2</v>
      </c>
      <c r="F826" s="13">
        <f>_xlfn.XLOOKUP(B826, VENTA_DIARIA!B:B, VENTA_DIARIA!L:L)+0</f>
        <v>1</v>
      </c>
      <c r="G826" s="10">
        <f>IFERROR(_xlfn.XLOOKUP(B826, VENTA_DIARIA!B:B, VENTA_DIARIA!N:N)+0,0)</f>
        <v>0</v>
      </c>
      <c r="H826" s="10" t="str">
        <f>_xlfn.XLOOKUP(B826, VENTA_DIARIA!B:B, VENTA_DIARIA!H:H)</f>
        <v>▲▲ TOP</v>
      </c>
      <c r="I826" s="10" t="s">
        <v>135</v>
      </c>
      <c r="J826" s="10">
        <v>7</v>
      </c>
      <c r="K826" s="10">
        <v>6</v>
      </c>
      <c r="L826" s="13">
        <v>1</v>
      </c>
    </row>
    <row r="827" spans="1:12">
      <c r="A827" s="14" t="str">
        <f t="shared" si="12"/>
        <v>DOM</v>
      </c>
      <c r="B827" s="12">
        <v>45879</v>
      </c>
      <c r="C827" s="11">
        <v>0.71847222222222218</v>
      </c>
      <c r="D827" s="10">
        <f>+VLOOKUP(B827,VENTA_DIARIA!B:C,2,FALSE)</f>
        <v>0</v>
      </c>
      <c r="E827" s="10">
        <f>+VLOOKUP(B827,VENTA_DIARIA!B:D,3,FALSE)</f>
        <v>2</v>
      </c>
      <c r="F827" s="13">
        <f>_xlfn.XLOOKUP(B827, VENTA_DIARIA!B:B, VENTA_DIARIA!L:L)+0</f>
        <v>1</v>
      </c>
      <c r="G827" s="10">
        <f>IFERROR(_xlfn.XLOOKUP(B827, VENTA_DIARIA!B:B, VENTA_DIARIA!N:N)+0,0)</f>
        <v>0</v>
      </c>
      <c r="H827" s="10" t="str">
        <f>_xlfn.XLOOKUP(B827, VENTA_DIARIA!B:B, VENTA_DIARIA!H:H)</f>
        <v>▲▲ TOP</v>
      </c>
      <c r="I827" s="10" t="s">
        <v>101</v>
      </c>
      <c r="J827" s="10">
        <v>4</v>
      </c>
      <c r="K827" s="10">
        <v>3</v>
      </c>
      <c r="L827" s="13">
        <v>1</v>
      </c>
    </row>
    <row r="828" spans="1:12">
      <c r="A828" s="14" t="str">
        <f t="shared" si="12"/>
        <v>DOM</v>
      </c>
      <c r="B828" s="12">
        <v>45879</v>
      </c>
      <c r="C828" s="11">
        <v>0.71457175925925931</v>
      </c>
      <c r="D828" s="10">
        <f>+VLOOKUP(B828,VENTA_DIARIA!B:C,2,FALSE)</f>
        <v>0</v>
      </c>
      <c r="E828" s="10">
        <f>+VLOOKUP(B828,VENTA_DIARIA!B:D,3,FALSE)</f>
        <v>2</v>
      </c>
      <c r="F828" s="13">
        <f>_xlfn.XLOOKUP(B828, VENTA_DIARIA!B:B, VENTA_DIARIA!L:L)+0</f>
        <v>1</v>
      </c>
      <c r="G828" s="10">
        <f>IFERROR(_xlfn.XLOOKUP(B828, VENTA_DIARIA!B:B, VENTA_DIARIA!N:N)+0,0)</f>
        <v>0</v>
      </c>
      <c r="H828" s="10" t="str">
        <f>_xlfn.XLOOKUP(B828, VENTA_DIARIA!B:B, VENTA_DIARIA!H:H)</f>
        <v>▲▲ TOP</v>
      </c>
      <c r="I828" s="10" t="s">
        <v>134</v>
      </c>
      <c r="J828" s="10">
        <v>20</v>
      </c>
      <c r="K828" s="10">
        <v>19</v>
      </c>
      <c r="L828" s="13">
        <v>1</v>
      </c>
    </row>
    <row r="829" spans="1:12">
      <c r="A829" s="14" t="str">
        <f t="shared" si="12"/>
        <v>DOM</v>
      </c>
      <c r="B829" s="12">
        <v>45879</v>
      </c>
      <c r="C829" s="11">
        <v>0.71457175925925931</v>
      </c>
      <c r="D829" s="10">
        <f>+VLOOKUP(B829,VENTA_DIARIA!B:C,2,FALSE)</f>
        <v>0</v>
      </c>
      <c r="E829" s="10">
        <f>+VLOOKUP(B829,VENTA_DIARIA!B:D,3,FALSE)</f>
        <v>2</v>
      </c>
      <c r="F829" s="13">
        <f>_xlfn.XLOOKUP(B829, VENTA_DIARIA!B:B, VENTA_DIARIA!L:L)+0</f>
        <v>1</v>
      </c>
      <c r="G829" s="10">
        <f>IFERROR(_xlfn.XLOOKUP(B829, VENTA_DIARIA!B:B, VENTA_DIARIA!N:N)+0,0)</f>
        <v>0</v>
      </c>
      <c r="H829" s="10" t="str">
        <f>_xlfn.XLOOKUP(B829, VENTA_DIARIA!B:B, VENTA_DIARIA!H:H)</f>
        <v>▲▲ TOP</v>
      </c>
      <c r="I829" s="10" t="s">
        <v>145</v>
      </c>
      <c r="J829" s="10">
        <v>3</v>
      </c>
      <c r="K829" s="10">
        <v>2</v>
      </c>
      <c r="L829" s="13">
        <v>1</v>
      </c>
    </row>
    <row r="830" spans="1:12">
      <c r="A830" s="14" t="str">
        <f t="shared" si="12"/>
        <v>DOM</v>
      </c>
      <c r="B830" s="12">
        <v>45879</v>
      </c>
      <c r="C830" s="11">
        <v>0.71457175925925931</v>
      </c>
      <c r="D830" s="10">
        <f>+VLOOKUP(B830,VENTA_DIARIA!B:C,2,FALSE)</f>
        <v>0</v>
      </c>
      <c r="E830" s="10">
        <f>+VLOOKUP(B830,VENTA_DIARIA!B:D,3,FALSE)</f>
        <v>2</v>
      </c>
      <c r="F830" s="13">
        <f>_xlfn.XLOOKUP(B830, VENTA_DIARIA!B:B, VENTA_DIARIA!L:L)+0</f>
        <v>1</v>
      </c>
      <c r="G830" s="10">
        <f>IFERROR(_xlfn.XLOOKUP(B830, VENTA_DIARIA!B:B, VENTA_DIARIA!N:N)+0,0)</f>
        <v>0</v>
      </c>
      <c r="H830" s="10" t="str">
        <f>_xlfn.XLOOKUP(B830, VENTA_DIARIA!B:B, VENTA_DIARIA!H:H)</f>
        <v>▲▲ TOP</v>
      </c>
      <c r="I830" s="10" t="s">
        <v>170</v>
      </c>
      <c r="J830" s="10">
        <v>7</v>
      </c>
      <c r="K830" s="10">
        <v>6</v>
      </c>
      <c r="L830" s="13">
        <v>1</v>
      </c>
    </row>
    <row r="831" spans="1:12">
      <c r="A831" s="14" t="str">
        <f t="shared" si="12"/>
        <v>DOM</v>
      </c>
      <c r="B831" s="12">
        <v>45879</v>
      </c>
      <c r="C831" s="11">
        <v>0.71457175925925931</v>
      </c>
      <c r="D831" s="10">
        <f>+VLOOKUP(B831,VENTA_DIARIA!B:C,2,FALSE)</f>
        <v>0</v>
      </c>
      <c r="E831" s="10">
        <f>+VLOOKUP(B831,VENTA_DIARIA!B:D,3,FALSE)</f>
        <v>2</v>
      </c>
      <c r="F831" s="13">
        <f>_xlfn.XLOOKUP(B831, VENTA_DIARIA!B:B, VENTA_DIARIA!L:L)+0</f>
        <v>1</v>
      </c>
      <c r="G831" s="10">
        <f>IFERROR(_xlfn.XLOOKUP(B831, VENTA_DIARIA!B:B, VENTA_DIARIA!N:N)+0,0)</f>
        <v>0</v>
      </c>
      <c r="H831" s="10" t="str">
        <f>_xlfn.XLOOKUP(B831, VENTA_DIARIA!B:B, VENTA_DIARIA!H:H)</f>
        <v>▲▲ TOP</v>
      </c>
      <c r="I831" s="10" t="s">
        <v>166</v>
      </c>
      <c r="J831" s="10">
        <v>3</v>
      </c>
      <c r="K831" s="10">
        <v>2</v>
      </c>
      <c r="L831" s="13">
        <v>1</v>
      </c>
    </row>
    <row r="832" spans="1:12">
      <c r="A832" s="14" t="str">
        <f t="shared" si="12"/>
        <v>DOM</v>
      </c>
      <c r="B832" s="12">
        <v>45879</v>
      </c>
      <c r="C832" s="11">
        <v>0.71089120370370373</v>
      </c>
      <c r="D832" s="10">
        <f>+VLOOKUP(B832,VENTA_DIARIA!B:C,2,FALSE)</f>
        <v>0</v>
      </c>
      <c r="E832" s="10">
        <f>+VLOOKUP(B832,VENTA_DIARIA!B:D,3,FALSE)</f>
        <v>2</v>
      </c>
      <c r="F832" s="13">
        <f>_xlfn.XLOOKUP(B832, VENTA_DIARIA!B:B, VENTA_DIARIA!L:L)+0</f>
        <v>1</v>
      </c>
      <c r="G832" s="10">
        <f>IFERROR(_xlfn.XLOOKUP(B832, VENTA_DIARIA!B:B, VENTA_DIARIA!N:N)+0,0)</f>
        <v>0</v>
      </c>
      <c r="H832" s="10" t="str">
        <f>_xlfn.XLOOKUP(B832, VENTA_DIARIA!B:B, VENTA_DIARIA!H:H)</f>
        <v>▲▲ TOP</v>
      </c>
      <c r="I832" s="10" t="s">
        <v>153</v>
      </c>
      <c r="J832" s="10">
        <v>5</v>
      </c>
      <c r="K832" s="10">
        <v>4</v>
      </c>
      <c r="L832" s="13">
        <v>1</v>
      </c>
    </row>
    <row r="833" spans="1:12">
      <c r="A833" s="14" t="str">
        <f t="shared" si="12"/>
        <v>DOM</v>
      </c>
      <c r="B833" s="12">
        <v>45879</v>
      </c>
      <c r="C833" s="11">
        <v>0.7096527777777778</v>
      </c>
      <c r="D833" s="10">
        <f>+VLOOKUP(B833,VENTA_DIARIA!B:C,2,FALSE)</f>
        <v>0</v>
      </c>
      <c r="E833" s="10">
        <f>+VLOOKUP(B833,VENTA_DIARIA!B:D,3,FALSE)</f>
        <v>2</v>
      </c>
      <c r="F833" s="13">
        <f>_xlfn.XLOOKUP(B833, VENTA_DIARIA!B:B, VENTA_DIARIA!L:L)+0</f>
        <v>1</v>
      </c>
      <c r="G833" s="10">
        <f>IFERROR(_xlfn.XLOOKUP(B833, VENTA_DIARIA!B:B, VENTA_DIARIA!N:N)+0,0)</f>
        <v>0</v>
      </c>
      <c r="H833" s="10" t="str">
        <f>_xlfn.XLOOKUP(B833, VENTA_DIARIA!B:B, VENTA_DIARIA!H:H)</f>
        <v>▲▲ TOP</v>
      </c>
      <c r="I833" s="10" t="s">
        <v>102</v>
      </c>
      <c r="J833" s="10">
        <v>5</v>
      </c>
      <c r="K833" s="10">
        <v>4</v>
      </c>
      <c r="L833" s="13">
        <v>1</v>
      </c>
    </row>
    <row r="834" spans="1:12">
      <c r="A834" s="14" t="str">
        <f t="shared" ref="A834:A897" si="13">+UPPER(TEXT(B834,"DDD"))</f>
        <v>DOM</v>
      </c>
      <c r="B834" s="12">
        <v>45879</v>
      </c>
      <c r="C834" s="11">
        <v>0.7096527777777778</v>
      </c>
      <c r="D834" s="10">
        <f>+VLOOKUP(B834,VENTA_DIARIA!B:C,2,FALSE)</f>
        <v>0</v>
      </c>
      <c r="E834" s="10">
        <f>+VLOOKUP(B834,VENTA_DIARIA!B:D,3,FALSE)</f>
        <v>2</v>
      </c>
      <c r="F834" s="13">
        <f>_xlfn.XLOOKUP(B834, VENTA_DIARIA!B:B, VENTA_DIARIA!L:L)+0</f>
        <v>1</v>
      </c>
      <c r="G834" s="10">
        <f>IFERROR(_xlfn.XLOOKUP(B834, VENTA_DIARIA!B:B, VENTA_DIARIA!N:N)+0,0)</f>
        <v>0</v>
      </c>
      <c r="H834" s="10" t="str">
        <f>_xlfn.XLOOKUP(B834, VENTA_DIARIA!B:B, VENTA_DIARIA!H:H)</f>
        <v>▲▲ TOP</v>
      </c>
      <c r="I834" s="10" t="s">
        <v>170</v>
      </c>
      <c r="J834" s="10">
        <v>8</v>
      </c>
      <c r="K834" s="10">
        <v>7</v>
      </c>
      <c r="L834" s="13">
        <v>1</v>
      </c>
    </row>
    <row r="835" spans="1:12">
      <c r="A835" s="14" t="str">
        <f t="shared" si="13"/>
        <v>DOM</v>
      </c>
      <c r="B835" s="12">
        <v>45879</v>
      </c>
      <c r="C835" s="11">
        <v>0.7096527777777778</v>
      </c>
      <c r="D835" s="10">
        <f>+VLOOKUP(B835,VENTA_DIARIA!B:C,2,FALSE)</f>
        <v>0</v>
      </c>
      <c r="E835" s="10">
        <f>+VLOOKUP(B835,VENTA_DIARIA!B:D,3,FALSE)</f>
        <v>2</v>
      </c>
      <c r="F835" s="13">
        <f>_xlfn.XLOOKUP(B835, VENTA_DIARIA!B:B, VENTA_DIARIA!L:L)+0</f>
        <v>1</v>
      </c>
      <c r="G835" s="10">
        <f>IFERROR(_xlfn.XLOOKUP(B835, VENTA_DIARIA!B:B, VENTA_DIARIA!N:N)+0,0)</f>
        <v>0</v>
      </c>
      <c r="H835" s="10" t="str">
        <f>_xlfn.XLOOKUP(B835, VENTA_DIARIA!B:B, VENTA_DIARIA!H:H)</f>
        <v>▲▲ TOP</v>
      </c>
      <c r="I835" s="10" t="s">
        <v>169</v>
      </c>
      <c r="J835" s="10">
        <v>5</v>
      </c>
      <c r="K835" s="10">
        <v>4</v>
      </c>
      <c r="L835" s="13">
        <v>1</v>
      </c>
    </row>
    <row r="836" spans="1:12">
      <c r="A836" s="14" t="str">
        <f t="shared" si="13"/>
        <v>DOM</v>
      </c>
      <c r="B836" s="12">
        <v>45879</v>
      </c>
      <c r="C836" s="11">
        <v>0.7096527777777778</v>
      </c>
      <c r="D836" s="10">
        <f>+VLOOKUP(B836,VENTA_DIARIA!B:C,2,FALSE)</f>
        <v>0</v>
      </c>
      <c r="E836" s="10">
        <f>+VLOOKUP(B836,VENTA_DIARIA!B:D,3,FALSE)</f>
        <v>2</v>
      </c>
      <c r="F836" s="13">
        <f>_xlfn.XLOOKUP(B836, VENTA_DIARIA!B:B, VENTA_DIARIA!L:L)+0</f>
        <v>1</v>
      </c>
      <c r="G836" s="10">
        <f>IFERROR(_xlfn.XLOOKUP(B836, VENTA_DIARIA!B:B, VENTA_DIARIA!N:N)+0,0)</f>
        <v>0</v>
      </c>
      <c r="H836" s="10" t="str">
        <f>_xlfn.XLOOKUP(B836, VENTA_DIARIA!B:B, VENTA_DIARIA!H:H)</f>
        <v>▲▲ TOP</v>
      </c>
      <c r="I836" s="10" t="s">
        <v>89</v>
      </c>
      <c r="J836" s="10">
        <v>8</v>
      </c>
      <c r="K836" s="10">
        <v>7</v>
      </c>
      <c r="L836" s="13">
        <v>1</v>
      </c>
    </row>
    <row r="837" spans="1:12">
      <c r="A837" s="14" t="str">
        <f t="shared" si="13"/>
        <v>DOM</v>
      </c>
      <c r="B837" s="12">
        <v>45879</v>
      </c>
      <c r="C837" s="11">
        <v>0.7066203703703704</v>
      </c>
      <c r="D837" s="10">
        <f>+VLOOKUP(B837,VENTA_DIARIA!B:C,2,FALSE)</f>
        <v>0</v>
      </c>
      <c r="E837" s="10">
        <f>+VLOOKUP(B837,VENTA_DIARIA!B:D,3,FALSE)</f>
        <v>2</v>
      </c>
      <c r="F837" s="13">
        <f>_xlfn.XLOOKUP(B837, VENTA_DIARIA!B:B, VENTA_DIARIA!L:L)+0</f>
        <v>1</v>
      </c>
      <c r="G837" s="10">
        <f>IFERROR(_xlfn.XLOOKUP(B837, VENTA_DIARIA!B:B, VENTA_DIARIA!N:N)+0,0)</f>
        <v>0</v>
      </c>
      <c r="H837" s="10" t="str">
        <f>_xlfn.XLOOKUP(B837, VENTA_DIARIA!B:B, VENTA_DIARIA!H:H)</f>
        <v>▲▲ TOP</v>
      </c>
      <c r="I837" s="10" t="s">
        <v>135</v>
      </c>
      <c r="J837" s="10">
        <v>9</v>
      </c>
      <c r="K837" s="10">
        <v>7</v>
      </c>
      <c r="L837" s="13">
        <v>2</v>
      </c>
    </row>
    <row r="838" spans="1:12">
      <c r="A838" s="14" t="str">
        <f t="shared" si="13"/>
        <v>DOM</v>
      </c>
      <c r="B838" s="12">
        <v>45879</v>
      </c>
      <c r="C838" s="11">
        <v>0.7066203703703704</v>
      </c>
      <c r="D838" s="10">
        <f>+VLOOKUP(B838,VENTA_DIARIA!B:C,2,FALSE)</f>
        <v>0</v>
      </c>
      <c r="E838" s="10">
        <f>+VLOOKUP(B838,VENTA_DIARIA!B:D,3,FALSE)</f>
        <v>2</v>
      </c>
      <c r="F838" s="13">
        <f>_xlfn.XLOOKUP(B838, VENTA_DIARIA!B:B, VENTA_DIARIA!L:L)+0</f>
        <v>1</v>
      </c>
      <c r="G838" s="10">
        <f>IFERROR(_xlfn.XLOOKUP(B838, VENTA_DIARIA!B:B, VENTA_DIARIA!N:N)+0,0)</f>
        <v>0</v>
      </c>
      <c r="H838" s="10" t="str">
        <f>_xlfn.XLOOKUP(B838, VENTA_DIARIA!B:B, VENTA_DIARIA!H:H)</f>
        <v>▲▲ TOP</v>
      </c>
      <c r="I838" s="10" t="s">
        <v>142</v>
      </c>
      <c r="J838" s="10">
        <v>22</v>
      </c>
      <c r="K838" s="10">
        <v>20</v>
      </c>
      <c r="L838" s="13">
        <v>2</v>
      </c>
    </row>
    <row r="839" spans="1:12">
      <c r="A839" s="14" t="str">
        <f t="shared" si="13"/>
        <v>DOM</v>
      </c>
      <c r="B839" s="12">
        <v>45879</v>
      </c>
      <c r="C839" s="11">
        <v>0.7066203703703704</v>
      </c>
      <c r="D839" s="10">
        <f>+VLOOKUP(B839,VENTA_DIARIA!B:C,2,FALSE)</f>
        <v>0</v>
      </c>
      <c r="E839" s="10">
        <f>+VLOOKUP(B839,VENTA_DIARIA!B:D,3,FALSE)</f>
        <v>2</v>
      </c>
      <c r="F839" s="13">
        <f>_xlfn.XLOOKUP(B839, VENTA_DIARIA!B:B, VENTA_DIARIA!L:L)+0</f>
        <v>1</v>
      </c>
      <c r="G839" s="10">
        <f>IFERROR(_xlfn.XLOOKUP(B839, VENTA_DIARIA!B:B, VENTA_DIARIA!N:N)+0,0)</f>
        <v>0</v>
      </c>
      <c r="H839" s="10" t="str">
        <f>_xlfn.XLOOKUP(B839, VENTA_DIARIA!B:B, VENTA_DIARIA!H:H)</f>
        <v>▲▲ TOP</v>
      </c>
      <c r="I839" s="10" t="s">
        <v>158</v>
      </c>
      <c r="J839" s="10">
        <v>5</v>
      </c>
      <c r="K839" s="10">
        <v>4</v>
      </c>
      <c r="L839" s="13">
        <v>1</v>
      </c>
    </row>
    <row r="840" spans="1:12">
      <c r="A840" s="14" t="str">
        <f t="shared" si="13"/>
        <v>DOM</v>
      </c>
      <c r="B840" s="12">
        <v>45879</v>
      </c>
      <c r="C840" s="11">
        <v>0.7066203703703704</v>
      </c>
      <c r="D840" s="10">
        <f>+VLOOKUP(B840,VENTA_DIARIA!B:C,2,FALSE)</f>
        <v>0</v>
      </c>
      <c r="E840" s="10">
        <f>+VLOOKUP(B840,VENTA_DIARIA!B:D,3,FALSE)</f>
        <v>2</v>
      </c>
      <c r="F840" s="13">
        <f>_xlfn.XLOOKUP(B840, VENTA_DIARIA!B:B, VENTA_DIARIA!L:L)+0</f>
        <v>1</v>
      </c>
      <c r="G840" s="10">
        <f>IFERROR(_xlfn.XLOOKUP(B840, VENTA_DIARIA!B:B, VENTA_DIARIA!N:N)+0,0)</f>
        <v>0</v>
      </c>
      <c r="H840" s="10" t="str">
        <f>_xlfn.XLOOKUP(B840, VENTA_DIARIA!B:B, VENTA_DIARIA!H:H)</f>
        <v>▲▲ TOP</v>
      </c>
      <c r="I840" s="10" t="s">
        <v>159</v>
      </c>
      <c r="J840" s="10">
        <v>6</v>
      </c>
      <c r="K840" s="10">
        <v>5</v>
      </c>
      <c r="L840" s="13">
        <v>1</v>
      </c>
    </row>
    <row r="841" spans="1:12">
      <c r="A841" s="14" t="str">
        <f t="shared" si="13"/>
        <v>DOM</v>
      </c>
      <c r="B841" s="12">
        <v>45879</v>
      </c>
      <c r="C841" s="11">
        <v>0.7051736111111111</v>
      </c>
      <c r="D841" s="10">
        <f>+VLOOKUP(B841,VENTA_DIARIA!B:C,2,FALSE)</f>
        <v>0</v>
      </c>
      <c r="E841" s="10">
        <f>+VLOOKUP(B841,VENTA_DIARIA!B:D,3,FALSE)</f>
        <v>2</v>
      </c>
      <c r="F841" s="13">
        <f>_xlfn.XLOOKUP(B841, VENTA_DIARIA!B:B, VENTA_DIARIA!L:L)+0</f>
        <v>1</v>
      </c>
      <c r="G841" s="10">
        <f>IFERROR(_xlfn.XLOOKUP(B841, VENTA_DIARIA!B:B, VENTA_DIARIA!N:N)+0,0)</f>
        <v>0</v>
      </c>
      <c r="H841" s="10" t="str">
        <f>_xlfn.XLOOKUP(B841, VENTA_DIARIA!B:B, VENTA_DIARIA!H:H)</f>
        <v>▲▲ TOP</v>
      </c>
      <c r="I841" s="10" t="s">
        <v>92</v>
      </c>
      <c r="J841" s="10">
        <v>1</v>
      </c>
      <c r="K841" s="10">
        <v>0</v>
      </c>
      <c r="L841" s="13">
        <v>1</v>
      </c>
    </row>
    <row r="842" spans="1:12">
      <c r="A842" s="14" t="str">
        <f t="shared" si="13"/>
        <v>DOM</v>
      </c>
      <c r="B842" s="12">
        <v>45879</v>
      </c>
      <c r="C842" s="11">
        <v>0.6762731481481481</v>
      </c>
      <c r="D842" s="10">
        <f>+VLOOKUP(B842,VENTA_DIARIA!B:C,2,FALSE)</f>
        <v>0</v>
      </c>
      <c r="E842" s="10">
        <f>+VLOOKUP(B842,VENTA_DIARIA!B:D,3,FALSE)</f>
        <v>2</v>
      </c>
      <c r="F842" s="13">
        <f>_xlfn.XLOOKUP(B842, VENTA_DIARIA!B:B, VENTA_DIARIA!L:L)+0</f>
        <v>1</v>
      </c>
      <c r="G842" s="10">
        <f>IFERROR(_xlfn.XLOOKUP(B842, VENTA_DIARIA!B:B, VENTA_DIARIA!N:N)+0,0)</f>
        <v>0</v>
      </c>
      <c r="H842" s="10" t="str">
        <f>_xlfn.XLOOKUP(B842, VENTA_DIARIA!B:B, VENTA_DIARIA!H:H)</f>
        <v>▲▲ TOP</v>
      </c>
      <c r="I842" s="10" t="s">
        <v>153</v>
      </c>
      <c r="J842" s="10">
        <v>6</v>
      </c>
      <c r="K842" s="10">
        <v>5</v>
      </c>
      <c r="L842" s="13">
        <v>1</v>
      </c>
    </row>
    <row r="843" spans="1:12">
      <c r="A843" s="14" t="str">
        <f t="shared" si="13"/>
        <v>DOM</v>
      </c>
      <c r="B843" s="12">
        <v>45879</v>
      </c>
      <c r="C843" s="11">
        <v>0.6743055555555556</v>
      </c>
      <c r="D843" s="10">
        <f>+VLOOKUP(B843,VENTA_DIARIA!B:C,2,FALSE)</f>
        <v>0</v>
      </c>
      <c r="E843" s="10">
        <f>+VLOOKUP(B843,VENTA_DIARIA!B:D,3,FALSE)</f>
        <v>2</v>
      </c>
      <c r="F843" s="13">
        <f>_xlfn.XLOOKUP(B843, VENTA_DIARIA!B:B, VENTA_DIARIA!L:L)+0</f>
        <v>1</v>
      </c>
      <c r="G843" s="10">
        <f>IFERROR(_xlfn.XLOOKUP(B843, VENTA_DIARIA!B:B, VENTA_DIARIA!N:N)+0,0)</f>
        <v>0</v>
      </c>
      <c r="H843" s="10" t="str">
        <f>_xlfn.XLOOKUP(B843, VENTA_DIARIA!B:B, VENTA_DIARIA!H:H)</f>
        <v>▲▲ TOP</v>
      </c>
      <c r="I843" s="10" t="s">
        <v>98</v>
      </c>
      <c r="J843" s="10">
        <v>2</v>
      </c>
      <c r="K843" s="10">
        <v>1</v>
      </c>
      <c r="L843" s="13">
        <v>1</v>
      </c>
    </row>
    <row r="844" spans="1:12">
      <c r="A844" s="14" t="str">
        <f t="shared" si="13"/>
        <v>DOM</v>
      </c>
      <c r="B844" s="12">
        <v>45879</v>
      </c>
      <c r="C844" s="11">
        <v>0.6743055555555556</v>
      </c>
      <c r="D844" s="10">
        <f>+VLOOKUP(B844,VENTA_DIARIA!B:C,2,FALSE)</f>
        <v>0</v>
      </c>
      <c r="E844" s="10">
        <f>+VLOOKUP(B844,VENTA_DIARIA!B:D,3,FALSE)</f>
        <v>2</v>
      </c>
      <c r="F844" s="13">
        <f>_xlfn.XLOOKUP(B844, VENTA_DIARIA!B:B, VENTA_DIARIA!L:L)+0</f>
        <v>1</v>
      </c>
      <c r="G844" s="10">
        <f>IFERROR(_xlfn.XLOOKUP(B844, VENTA_DIARIA!B:B, VENTA_DIARIA!N:N)+0,0)</f>
        <v>0</v>
      </c>
      <c r="H844" s="10" t="str">
        <f>_xlfn.XLOOKUP(B844, VENTA_DIARIA!B:B, VENTA_DIARIA!H:H)</f>
        <v>▲▲ TOP</v>
      </c>
      <c r="I844" s="10" t="s">
        <v>101</v>
      </c>
      <c r="J844" s="10">
        <v>5</v>
      </c>
      <c r="K844" s="10">
        <v>4</v>
      </c>
      <c r="L844" s="13">
        <v>1</v>
      </c>
    </row>
    <row r="845" spans="1:12">
      <c r="A845" s="14" t="str">
        <f t="shared" si="13"/>
        <v>DOM</v>
      </c>
      <c r="B845" s="12">
        <v>45879</v>
      </c>
      <c r="C845" s="11">
        <v>0.67374999999999996</v>
      </c>
      <c r="D845" s="10">
        <f>+VLOOKUP(B845,VENTA_DIARIA!B:C,2,FALSE)</f>
        <v>0</v>
      </c>
      <c r="E845" s="10">
        <f>+VLOOKUP(B845,VENTA_DIARIA!B:D,3,FALSE)</f>
        <v>2</v>
      </c>
      <c r="F845" s="13">
        <f>_xlfn.XLOOKUP(B845, VENTA_DIARIA!B:B, VENTA_DIARIA!L:L)+0</f>
        <v>1</v>
      </c>
      <c r="G845" s="10">
        <f>IFERROR(_xlfn.XLOOKUP(B845, VENTA_DIARIA!B:B, VENTA_DIARIA!N:N)+0,0)</f>
        <v>0</v>
      </c>
      <c r="H845" s="10" t="str">
        <f>_xlfn.XLOOKUP(B845, VENTA_DIARIA!B:B, VENTA_DIARIA!H:H)</f>
        <v>▲▲ TOP</v>
      </c>
      <c r="I845" s="10" t="s">
        <v>184</v>
      </c>
      <c r="J845" s="10">
        <v>4</v>
      </c>
      <c r="K845" s="10">
        <v>3</v>
      </c>
      <c r="L845" s="13">
        <v>1</v>
      </c>
    </row>
    <row r="846" spans="1:12">
      <c r="A846" s="14" t="str">
        <f t="shared" si="13"/>
        <v>DOM</v>
      </c>
      <c r="B846" s="12">
        <v>45879</v>
      </c>
      <c r="C846" s="11">
        <v>0.66951388888888885</v>
      </c>
      <c r="D846" s="10">
        <f>+VLOOKUP(B846,VENTA_DIARIA!B:C,2,FALSE)</f>
        <v>0</v>
      </c>
      <c r="E846" s="10">
        <f>+VLOOKUP(B846,VENTA_DIARIA!B:D,3,FALSE)</f>
        <v>2</v>
      </c>
      <c r="F846" s="13">
        <f>_xlfn.XLOOKUP(B846, VENTA_DIARIA!B:B, VENTA_DIARIA!L:L)+0</f>
        <v>1</v>
      </c>
      <c r="G846" s="10">
        <f>IFERROR(_xlfn.XLOOKUP(B846, VENTA_DIARIA!B:B, VENTA_DIARIA!N:N)+0,0)</f>
        <v>0</v>
      </c>
      <c r="H846" s="10" t="str">
        <f>_xlfn.XLOOKUP(B846, VENTA_DIARIA!B:B, VENTA_DIARIA!H:H)</f>
        <v>▲▲ TOP</v>
      </c>
      <c r="I846" s="10" t="s">
        <v>183</v>
      </c>
      <c r="J846" s="10">
        <v>3</v>
      </c>
      <c r="K846" s="10">
        <v>2</v>
      </c>
      <c r="L846" s="13">
        <v>1</v>
      </c>
    </row>
    <row r="847" spans="1:12">
      <c r="A847" s="14" t="str">
        <f t="shared" si="13"/>
        <v>DOM</v>
      </c>
      <c r="B847" s="12">
        <v>45879</v>
      </c>
      <c r="C847" s="11">
        <v>0.66951388888888885</v>
      </c>
      <c r="D847" s="10">
        <f>+VLOOKUP(B847,VENTA_DIARIA!B:C,2,FALSE)</f>
        <v>0</v>
      </c>
      <c r="E847" s="10">
        <f>+VLOOKUP(B847,VENTA_DIARIA!B:D,3,FALSE)</f>
        <v>2</v>
      </c>
      <c r="F847" s="13">
        <f>_xlfn.XLOOKUP(B847, VENTA_DIARIA!B:B, VENTA_DIARIA!L:L)+0</f>
        <v>1</v>
      </c>
      <c r="G847" s="10">
        <f>IFERROR(_xlfn.XLOOKUP(B847, VENTA_DIARIA!B:B, VENTA_DIARIA!N:N)+0,0)</f>
        <v>0</v>
      </c>
      <c r="H847" s="10" t="str">
        <f>_xlfn.XLOOKUP(B847, VENTA_DIARIA!B:B, VENTA_DIARIA!H:H)</f>
        <v>▲▲ TOP</v>
      </c>
      <c r="I847" s="10" t="s">
        <v>141</v>
      </c>
      <c r="J847" s="10">
        <v>4</v>
      </c>
      <c r="K847" s="10">
        <v>3</v>
      </c>
      <c r="L847" s="13">
        <v>1</v>
      </c>
    </row>
    <row r="848" spans="1:12">
      <c r="A848" s="14" t="str">
        <f t="shared" si="13"/>
        <v>DOM</v>
      </c>
      <c r="B848" s="12">
        <v>45879</v>
      </c>
      <c r="C848" s="11">
        <v>0.65168981481481481</v>
      </c>
      <c r="D848" s="10">
        <f>+VLOOKUP(B848,VENTA_DIARIA!B:C,2,FALSE)</f>
        <v>0</v>
      </c>
      <c r="E848" s="10">
        <f>+VLOOKUP(B848,VENTA_DIARIA!B:D,3,FALSE)</f>
        <v>2</v>
      </c>
      <c r="F848" s="13">
        <f>_xlfn.XLOOKUP(B848, VENTA_DIARIA!B:B, VENTA_DIARIA!L:L)+0</f>
        <v>1</v>
      </c>
      <c r="G848" s="10">
        <f>IFERROR(_xlfn.XLOOKUP(B848, VENTA_DIARIA!B:B, VENTA_DIARIA!N:N)+0,0)</f>
        <v>0</v>
      </c>
      <c r="H848" s="10" t="str">
        <f>_xlfn.XLOOKUP(B848, VENTA_DIARIA!B:B, VENTA_DIARIA!H:H)</f>
        <v>▲▲ TOP</v>
      </c>
      <c r="I848" s="10" t="s">
        <v>102</v>
      </c>
      <c r="J848" s="10">
        <v>6</v>
      </c>
      <c r="K848" s="10">
        <v>5</v>
      </c>
      <c r="L848" s="13">
        <v>1</v>
      </c>
    </row>
    <row r="849" spans="1:12">
      <c r="A849" s="14" t="str">
        <f t="shared" si="13"/>
        <v>DOM</v>
      </c>
      <c r="B849" s="12">
        <v>45879</v>
      </c>
      <c r="C849" s="11">
        <v>0.65168981481481481</v>
      </c>
      <c r="D849" s="10">
        <f>+VLOOKUP(B849,VENTA_DIARIA!B:C,2,FALSE)</f>
        <v>0</v>
      </c>
      <c r="E849" s="10">
        <f>+VLOOKUP(B849,VENTA_DIARIA!B:D,3,FALSE)</f>
        <v>2</v>
      </c>
      <c r="F849" s="13">
        <f>_xlfn.XLOOKUP(B849, VENTA_DIARIA!B:B, VENTA_DIARIA!L:L)+0</f>
        <v>1</v>
      </c>
      <c r="G849" s="10">
        <f>IFERROR(_xlfn.XLOOKUP(B849, VENTA_DIARIA!B:B, VENTA_DIARIA!N:N)+0,0)</f>
        <v>0</v>
      </c>
      <c r="H849" s="10" t="str">
        <f>_xlfn.XLOOKUP(B849, VENTA_DIARIA!B:B, VENTA_DIARIA!H:H)</f>
        <v>▲▲ TOP</v>
      </c>
      <c r="I849" s="10" t="s">
        <v>154</v>
      </c>
      <c r="J849" s="10">
        <v>1</v>
      </c>
      <c r="K849" s="10">
        <v>0</v>
      </c>
      <c r="L849" s="13">
        <v>1</v>
      </c>
    </row>
    <row r="850" spans="1:12">
      <c r="A850" s="14" t="str">
        <f t="shared" si="13"/>
        <v>DOM</v>
      </c>
      <c r="B850" s="12">
        <v>45879</v>
      </c>
      <c r="C850" s="11">
        <v>0.64457175925925925</v>
      </c>
      <c r="D850" s="10">
        <f>+VLOOKUP(B850,VENTA_DIARIA!B:C,2,FALSE)</f>
        <v>0</v>
      </c>
      <c r="E850" s="10">
        <f>+VLOOKUP(B850,VENTA_DIARIA!B:D,3,FALSE)</f>
        <v>2</v>
      </c>
      <c r="F850" s="13">
        <f>_xlfn.XLOOKUP(B850, VENTA_DIARIA!B:B, VENTA_DIARIA!L:L)+0</f>
        <v>1</v>
      </c>
      <c r="G850" s="10">
        <f>IFERROR(_xlfn.XLOOKUP(B850, VENTA_DIARIA!B:B, VENTA_DIARIA!N:N)+0,0)</f>
        <v>0</v>
      </c>
      <c r="H850" s="10" t="str">
        <f>_xlfn.XLOOKUP(B850, VENTA_DIARIA!B:B, VENTA_DIARIA!H:H)</f>
        <v>▲▲ TOP</v>
      </c>
      <c r="I850" s="10" t="s">
        <v>94</v>
      </c>
      <c r="J850" s="10">
        <v>14</v>
      </c>
      <c r="K850" s="10">
        <v>13</v>
      </c>
      <c r="L850" s="13">
        <v>1</v>
      </c>
    </row>
    <row r="851" spans="1:12">
      <c r="A851" s="14" t="str">
        <f t="shared" si="13"/>
        <v>DOM</v>
      </c>
      <c r="B851" s="12">
        <v>45879</v>
      </c>
      <c r="C851" s="11">
        <v>0.64326388888888886</v>
      </c>
      <c r="D851" s="10">
        <f>+VLOOKUP(B851,VENTA_DIARIA!B:C,2,FALSE)</f>
        <v>0</v>
      </c>
      <c r="E851" s="10">
        <f>+VLOOKUP(B851,VENTA_DIARIA!B:D,3,FALSE)</f>
        <v>2</v>
      </c>
      <c r="F851" s="13">
        <f>_xlfn.XLOOKUP(B851, VENTA_DIARIA!B:B, VENTA_DIARIA!L:L)+0</f>
        <v>1</v>
      </c>
      <c r="G851" s="10">
        <f>IFERROR(_xlfn.XLOOKUP(B851, VENTA_DIARIA!B:B, VENTA_DIARIA!N:N)+0,0)</f>
        <v>0</v>
      </c>
      <c r="H851" s="10" t="str">
        <f>_xlfn.XLOOKUP(B851, VENTA_DIARIA!B:B, VENTA_DIARIA!H:H)</f>
        <v>▲▲ TOP</v>
      </c>
      <c r="I851" s="10" t="s">
        <v>170</v>
      </c>
      <c r="J851" s="10">
        <v>10</v>
      </c>
      <c r="K851" s="10">
        <v>8</v>
      </c>
      <c r="L851" s="13">
        <v>2</v>
      </c>
    </row>
    <row r="852" spans="1:12">
      <c r="A852" s="14" t="str">
        <f t="shared" si="13"/>
        <v>DOM</v>
      </c>
      <c r="B852" s="12">
        <v>45879</v>
      </c>
      <c r="C852" s="11">
        <v>0.64280092592592597</v>
      </c>
      <c r="D852" s="10">
        <f>+VLOOKUP(B852,VENTA_DIARIA!B:C,2,FALSE)</f>
        <v>0</v>
      </c>
      <c r="E852" s="10">
        <f>+VLOOKUP(B852,VENTA_DIARIA!B:D,3,FALSE)</f>
        <v>2</v>
      </c>
      <c r="F852" s="13">
        <f>_xlfn.XLOOKUP(B852, VENTA_DIARIA!B:B, VENTA_DIARIA!L:L)+0</f>
        <v>1</v>
      </c>
      <c r="G852" s="10">
        <f>IFERROR(_xlfn.XLOOKUP(B852, VENTA_DIARIA!B:B, VENTA_DIARIA!N:N)+0,0)</f>
        <v>0</v>
      </c>
      <c r="H852" s="10" t="str">
        <f>_xlfn.XLOOKUP(B852, VENTA_DIARIA!B:B, VENTA_DIARIA!H:H)</f>
        <v>▲▲ TOP</v>
      </c>
      <c r="I852" s="10" t="s">
        <v>165</v>
      </c>
      <c r="J852" s="10">
        <v>7</v>
      </c>
      <c r="K852" s="10">
        <v>6</v>
      </c>
      <c r="L852" s="13">
        <v>1</v>
      </c>
    </row>
    <row r="853" spans="1:12">
      <c r="A853" s="14" t="str">
        <f t="shared" si="13"/>
        <v>DOM</v>
      </c>
      <c r="B853" s="12">
        <v>45879</v>
      </c>
      <c r="C853" s="11">
        <v>0.64280092592592597</v>
      </c>
      <c r="D853" s="10">
        <f>+VLOOKUP(B853,VENTA_DIARIA!B:C,2,FALSE)</f>
        <v>0</v>
      </c>
      <c r="E853" s="10">
        <f>+VLOOKUP(B853,VENTA_DIARIA!B:D,3,FALSE)</f>
        <v>2</v>
      </c>
      <c r="F853" s="13">
        <f>_xlfn.XLOOKUP(B853, VENTA_DIARIA!B:B, VENTA_DIARIA!L:L)+0</f>
        <v>1</v>
      </c>
      <c r="G853" s="10">
        <f>IFERROR(_xlfn.XLOOKUP(B853, VENTA_DIARIA!B:B, VENTA_DIARIA!N:N)+0,0)</f>
        <v>0</v>
      </c>
      <c r="H853" s="10" t="str">
        <f>_xlfn.XLOOKUP(B853, VENTA_DIARIA!B:B, VENTA_DIARIA!H:H)</f>
        <v>▲▲ TOP</v>
      </c>
      <c r="I853" s="10" t="s">
        <v>98</v>
      </c>
      <c r="J853" s="10">
        <v>3</v>
      </c>
      <c r="K853" s="10">
        <v>2</v>
      </c>
      <c r="L853" s="13">
        <v>1</v>
      </c>
    </row>
    <row r="854" spans="1:12">
      <c r="A854" s="14" t="str">
        <f t="shared" si="13"/>
        <v>DOM</v>
      </c>
      <c r="B854" s="12">
        <v>45879</v>
      </c>
      <c r="C854" s="11">
        <v>0.61890046296296297</v>
      </c>
      <c r="D854" s="10">
        <f>+VLOOKUP(B854,VENTA_DIARIA!B:C,2,FALSE)</f>
        <v>0</v>
      </c>
      <c r="E854" s="10">
        <f>+VLOOKUP(B854,VENTA_DIARIA!B:D,3,FALSE)</f>
        <v>2</v>
      </c>
      <c r="F854" s="13">
        <f>_xlfn.XLOOKUP(B854, VENTA_DIARIA!B:B, VENTA_DIARIA!L:L)+0</f>
        <v>1</v>
      </c>
      <c r="G854" s="10">
        <f>IFERROR(_xlfn.XLOOKUP(B854, VENTA_DIARIA!B:B, VENTA_DIARIA!N:N)+0,0)</f>
        <v>0</v>
      </c>
      <c r="H854" s="10" t="str">
        <f>_xlfn.XLOOKUP(B854, VENTA_DIARIA!B:B, VENTA_DIARIA!H:H)</f>
        <v>▲▲ TOP</v>
      </c>
      <c r="I854" s="10" t="s">
        <v>170</v>
      </c>
      <c r="J854" s="10">
        <v>12</v>
      </c>
      <c r="K854" s="10">
        <v>10</v>
      </c>
      <c r="L854" s="13">
        <v>2</v>
      </c>
    </row>
    <row r="855" spans="1:12">
      <c r="A855" s="14" t="str">
        <f t="shared" si="13"/>
        <v>DOM</v>
      </c>
      <c r="B855" s="12">
        <v>45879</v>
      </c>
      <c r="C855" s="11">
        <v>0.61890046296296297</v>
      </c>
      <c r="D855" s="10">
        <f>+VLOOKUP(B855,VENTA_DIARIA!B:C,2,FALSE)</f>
        <v>0</v>
      </c>
      <c r="E855" s="10">
        <f>+VLOOKUP(B855,VENTA_DIARIA!B:D,3,FALSE)</f>
        <v>2</v>
      </c>
      <c r="F855" s="13">
        <f>_xlfn.XLOOKUP(B855, VENTA_DIARIA!B:B, VENTA_DIARIA!L:L)+0</f>
        <v>1</v>
      </c>
      <c r="G855" s="10">
        <f>IFERROR(_xlfn.XLOOKUP(B855, VENTA_DIARIA!B:B, VENTA_DIARIA!N:N)+0,0)</f>
        <v>0</v>
      </c>
      <c r="H855" s="10" t="str">
        <f>_xlfn.XLOOKUP(B855, VENTA_DIARIA!B:B, VENTA_DIARIA!H:H)</f>
        <v>▲▲ TOP</v>
      </c>
      <c r="I855" s="10" t="s">
        <v>169</v>
      </c>
      <c r="J855" s="10">
        <v>3</v>
      </c>
      <c r="K855" s="10">
        <v>1</v>
      </c>
      <c r="L855" s="13">
        <v>2</v>
      </c>
    </row>
    <row r="856" spans="1:12">
      <c r="A856" s="14" t="str">
        <f t="shared" si="13"/>
        <v>DOM</v>
      </c>
      <c r="B856" s="12">
        <v>45879</v>
      </c>
      <c r="C856" s="11">
        <v>0.61888888888888893</v>
      </c>
      <c r="D856" s="10">
        <f>+VLOOKUP(B856,VENTA_DIARIA!B:C,2,FALSE)</f>
        <v>0</v>
      </c>
      <c r="E856" s="10">
        <f>+VLOOKUP(B856,VENTA_DIARIA!B:D,3,FALSE)</f>
        <v>2</v>
      </c>
      <c r="F856" s="13">
        <f>_xlfn.XLOOKUP(B856, VENTA_DIARIA!B:B, VENTA_DIARIA!L:L)+0</f>
        <v>1</v>
      </c>
      <c r="G856" s="10">
        <f>IFERROR(_xlfn.XLOOKUP(B856, VENTA_DIARIA!B:B, VENTA_DIARIA!N:N)+0,0)</f>
        <v>0</v>
      </c>
      <c r="H856" s="10" t="str">
        <f>_xlfn.XLOOKUP(B856, VENTA_DIARIA!B:B, VENTA_DIARIA!H:H)</f>
        <v>▲▲ TOP</v>
      </c>
      <c r="I856" s="10" t="s">
        <v>168</v>
      </c>
      <c r="J856" s="10">
        <v>3</v>
      </c>
      <c r="K856" s="10">
        <v>1</v>
      </c>
      <c r="L856" s="13">
        <v>2</v>
      </c>
    </row>
    <row r="857" spans="1:12">
      <c r="A857" s="14" t="str">
        <f t="shared" si="13"/>
        <v>DOM</v>
      </c>
      <c r="B857" s="12">
        <v>45879</v>
      </c>
      <c r="C857" s="11">
        <v>0.61888888888888893</v>
      </c>
      <c r="D857" s="10">
        <f>+VLOOKUP(B857,VENTA_DIARIA!B:C,2,FALSE)</f>
        <v>0</v>
      </c>
      <c r="E857" s="10">
        <f>+VLOOKUP(B857,VENTA_DIARIA!B:D,3,FALSE)</f>
        <v>2</v>
      </c>
      <c r="F857" s="13">
        <f>_xlfn.XLOOKUP(B857, VENTA_DIARIA!B:B, VENTA_DIARIA!L:L)+0</f>
        <v>1</v>
      </c>
      <c r="G857" s="10">
        <f>IFERROR(_xlfn.XLOOKUP(B857, VENTA_DIARIA!B:B, VENTA_DIARIA!N:N)+0,0)</f>
        <v>0</v>
      </c>
      <c r="H857" s="10" t="str">
        <f>_xlfn.XLOOKUP(B857, VENTA_DIARIA!B:B, VENTA_DIARIA!H:H)</f>
        <v>▲▲ TOP</v>
      </c>
      <c r="I857" s="10" t="s">
        <v>167</v>
      </c>
      <c r="J857" s="10">
        <v>6</v>
      </c>
      <c r="K857" s="10">
        <v>4</v>
      </c>
      <c r="L857" s="13">
        <v>2</v>
      </c>
    </row>
    <row r="858" spans="1:12">
      <c r="A858" s="14" t="str">
        <f t="shared" si="13"/>
        <v>DOM</v>
      </c>
      <c r="B858" s="12">
        <v>45879</v>
      </c>
      <c r="C858" s="11">
        <v>0.61888888888888893</v>
      </c>
      <c r="D858" s="10">
        <f>+VLOOKUP(B858,VENTA_DIARIA!B:C,2,FALSE)</f>
        <v>0</v>
      </c>
      <c r="E858" s="10">
        <f>+VLOOKUP(B858,VENTA_DIARIA!B:D,3,FALSE)</f>
        <v>2</v>
      </c>
      <c r="F858" s="13">
        <f>_xlfn.XLOOKUP(B858, VENTA_DIARIA!B:B, VENTA_DIARIA!L:L)+0</f>
        <v>1</v>
      </c>
      <c r="G858" s="10">
        <f>IFERROR(_xlfn.XLOOKUP(B858, VENTA_DIARIA!B:B, VENTA_DIARIA!N:N)+0,0)</f>
        <v>0</v>
      </c>
      <c r="H858" s="10" t="str">
        <f>_xlfn.XLOOKUP(B858, VENTA_DIARIA!B:B, VENTA_DIARIA!H:H)</f>
        <v>▲▲ TOP</v>
      </c>
      <c r="I858" s="10" t="s">
        <v>166</v>
      </c>
      <c r="J858" s="10">
        <v>5</v>
      </c>
      <c r="K858" s="10">
        <v>3</v>
      </c>
      <c r="L858" s="13">
        <v>2</v>
      </c>
    </row>
    <row r="859" spans="1:12">
      <c r="A859" s="14" t="str">
        <f t="shared" si="13"/>
        <v>DOM</v>
      </c>
      <c r="B859" s="12">
        <v>45879</v>
      </c>
      <c r="C859" s="11">
        <v>0.60629629629629633</v>
      </c>
      <c r="D859" s="10">
        <f>+VLOOKUP(B859,VENTA_DIARIA!B:C,2,FALSE)</f>
        <v>0</v>
      </c>
      <c r="E859" s="10">
        <f>+VLOOKUP(B859,VENTA_DIARIA!B:D,3,FALSE)</f>
        <v>2</v>
      </c>
      <c r="F859" s="13">
        <f>_xlfn.XLOOKUP(B859, VENTA_DIARIA!B:B, VENTA_DIARIA!L:L)+0</f>
        <v>1</v>
      </c>
      <c r="G859" s="10">
        <f>IFERROR(_xlfn.XLOOKUP(B859, VENTA_DIARIA!B:B, VENTA_DIARIA!N:N)+0,0)</f>
        <v>0</v>
      </c>
      <c r="H859" s="10" t="str">
        <f>_xlfn.XLOOKUP(B859, VENTA_DIARIA!B:B, VENTA_DIARIA!H:H)</f>
        <v>▲▲ TOP</v>
      </c>
      <c r="I859" s="10" t="s">
        <v>162</v>
      </c>
      <c r="J859" s="10">
        <v>3</v>
      </c>
      <c r="K859" s="10">
        <v>2</v>
      </c>
      <c r="L859" s="13">
        <v>1</v>
      </c>
    </row>
    <row r="860" spans="1:12">
      <c r="A860" s="14" t="str">
        <f t="shared" si="13"/>
        <v>DOM</v>
      </c>
      <c r="B860" s="12">
        <v>45879</v>
      </c>
      <c r="C860" s="11">
        <v>0.60501157407407402</v>
      </c>
      <c r="D860" s="10">
        <f>+VLOOKUP(B860,VENTA_DIARIA!B:C,2,FALSE)</f>
        <v>0</v>
      </c>
      <c r="E860" s="10">
        <f>+VLOOKUP(B860,VENTA_DIARIA!B:D,3,FALSE)</f>
        <v>2</v>
      </c>
      <c r="F860" s="13">
        <f>_xlfn.XLOOKUP(B860, VENTA_DIARIA!B:B, VENTA_DIARIA!L:L)+0</f>
        <v>1</v>
      </c>
      <c r="G860" s="10">
        <f>IFERROR(_xlfn.XLOOKUP(B860, VENTA_DIARIA!B:B, VENTA_DIARIA!N:N)+0,0)</f>
        <v>0</v>
      </c>
      <c r="H860" s="10" t="str">
        <f>_xlfn.XLOOKUP(B860, VENTA_DIARIA!B:B, VENTA_DIARIA!H:H)</f>
        <v>▲▲ TOP</v>
      </c>
      <c r="I860" s="10" t="s">
        <v>169</v>
      </c>
      <c r="J860" s="10">
        <v>2</v>
      </c>
      <c r="K860" s="10">
        <v>1</v>
      </c>
      <c r="L860" s="13">
        <v>1</v>
      </c>
    </row>
    <row r="861" spans="1:12">
      <c r="A861" s="14" t="str">
        <f t="shared" si="13"/>
        <v>DOM</v>
      </c>
      <c r="B861" s="12">
        <v>45879</v>
      </c>
      <c r="C861" s="11">
        <v>0.60501157407407402</v>
      </c>
      <c r="D861" s="10">
        <f>+VLOOKUP(B861,VENTA_DIARIA!B:C,2,FALSE)</f>
        <v>0</v>
      </c>
      <c r="E861" s="10">
        <f>+VLOOKUP(B861,VENTA_DIARIA!B:D,3,FALSE)</f>
        <v>2</v>
      </c>
      <c r="F861" s="13">
        <f>_xlfn.XLOOKUP(B861, VENTA_DIARIA!B:B, VENTA_DIARIA!L:L)+0</f>
        <v>1</v>
      </c>
      <c r="G861" s="10">
        <f>IFERROR(_xlfn.XLOOKUP(B861, VENTA_DIARIA!B:B, VENTA_DIARIA!N:N)+0,0)</f>
        <v>0</v>
      </c>
      <c r="H861" s="10" t="str">
        <f>_xlfn.XLOOKUP(B861, VENTA_DIARIA!B:B, VENTA_DIARIA!H:H)</f>
        <v>▲▲ TOP</v>
      </c>
      <c r="I861" s="10" t="s">
        <v>170</v>
      </c>
      <c r="J861" s="10">
        <v>13</v>
      </c>
      <c r="K861" s="10">
        <v>12</v>
      </c>
      <c r="L861" s="13">
        <v>1</v>
      </c>
    </row>
    <row r="862" spans="1:12">
      <c r="A862" s="14" t="str">
        <f t="shared" si="13"/>
        <v>DOM</v>
      </c>
      <c r="B862" s="12">
        <v>45879</v>
      </c>
      <c r="C862" s="11">
        <v>0.58383101851851849</v>
      </c>
      <c r="D862" s="10">
        <f>+VLOOKUP(B862,VENTA_DIARIA!B:C,2,FALSE)</f>
        <v>0</v>
      </c>
      <c r="E862" s="10">
        <f>+VLOOKUP(B862,VENTA_DIARIA!B:D,3,FALSE)</f>
        <v>2</v>
      </c>
      <c r="F862" s="13">
        <f>_xlfn.XLOOKUP(B862, VENTA_DIARIA!B:B, VENTA_DIARIA!L:L)+0</f>
        <v>1</v>
      </c>
      <c r="G862" s="10">
        <f>IFERROR(_xlfn.XLOOKUP(B862, VENTA_DIARIA!B:B, VENTA_DIARIA!N:N)+0,0)</f>
        <v>0</v>
      </c>
      <c r="H862" s="10" t="str">
        <f>_xlfn.XLOOKUP(B862, VENTA_DIARIA!B:B, VENTA_DIARIA!H:H)</f>
        <v>▲▲ TOP</v>
      </c>
      <c r="I862" s="10" t="s">
        <v>151</v>
      </c>
      <c r="J862" s="10">
        <v>8</v>
      </c>
      <c r="K862" s="10">
        <v>7</v>
      </c>
      <c r="L862" s="13">
        <v>1</v>
      </c>
    </row>
    <row r="863" spans="1:12">
      <c r="A863" s="14" t="str">
        <f t="shared" si="13"/>
        <v>DOM</v>
      </c>
      <c r="B863" s="12">
        <v>45879</v>
      </c>
      <c r="C863" s="11">
        <v>0.58304398148148151</v>
      </c>
      <c r="D863" s="10">
        <f>+VLOOKUP(B863,VENTA_DIARIA!B:C,2,FALSE)</f>
        <v>0</v>
      </c>
      <c r="E863" s="10">
        <f>+VLOOKUP(B863,VENTA_DIARIA!B:D,3,FALSE)</f>
        <v>2</v>
      </c>
      <c r="F863" s="13">
        <f>_xlfn.XLOOKUP(B863, VENTA_DIARIA!B:B, VENTA_DIARIA!L:L)+0</f>
        <v>1</v>
      </c>
      <c r="G863" s="10">
        <f>IFERROR(_xlfn.XLOOKUP(B863, VENTA_DIARIA!B:B, VENTA_DIARIA!N:N)+0,0)</f>
        <v>0</v>
      </c>
      <c r="H863" s="10" t="str">
        <f>_xlfn.XLOOKUP(B863, VENTA_DIARIA!B:B, VENTA_DIARIA!H:H)</f>
        <v>▲▲ TOP</v>
      </c>
      <c r="I863" s="10" t="s">
        <v>169</v>
      </c>
      <c r="J863" s="10">
        <v>3</v>
      </c>
      <c r="K863" s="10">
        <v>2</v>
      </c>
      <c r="L863" s="13">
        <v>1</v>
      </c>
    </row>
    <row r="864" spans="1:12">
      <c r="A864" s="14" t="str">
        <f t="shared" si="13"/>
        <v>DOM</v>
      </c>
      <c r="B864" s="12">
        <v>45879</v>
      </c>
      <c r="C864" s="11">
        <v>0.57619212962962962</v>
      </c>
      <c r="D864" s="10">
        <f>+VLOOKUP(B864,VENTA_DIARIA!B:C,2,FALSE)</f>
        <v>0</v>
      </c>
      <c r="E864" s="10">
        <f>+VLOOKUP(B864,VENTA_DIARIA!B:D,3,FALSE)</f>
        <v>2</v>
      </c>
      <c r="F864" s="13">
        <f>_xlfn.XLOOKUP(B864, VENTA_DIARIA!B:B, VENTA_DIARIA!L:L)+0</f>
        <v>1</v>
      </c>
      <c r="G864" s="10">
        <f>IFERROR(_xlfn.XLOOKUP(B864, VENTA_DIARIA!B:B, VENTA_DIARIA!N:N)+0,0)</f>
        <v>0</v>
      </c>
      <c r="H864" s="10" t="str">
        <f>_xlfn.XLOOKUP(B864, VENTA_DIARIA!B:B, VENTA_DIARIA!H:H)</f>
        <v>▲▲ TOP</v>
      </c>
      <c r="I864" s="10" t="s">
        <v>135</v>
      </c>
      <c r="J864" s="10">
        <v>4</v>
      </c>
      <c r="K864" s="10">
        <v>3</v>
      </c>
      <c r="L864" s="13">
        <v>1</v>
      </c>
    </row>
    <row r="865" spans="1:12">
      <c r="A865" s="14" t="str">
        <f t="shared" si="13"/>
        <v>DOM</v>
      </c>
      <c r="B865" s="12">
        <v>45879</v>
      </c>
      <c r="C865" s="11">
        <v>0.57155092592592593</v>
      </c>
      <c r="D865" s="10">
        <f>+VLOOKUP(B865,VENTA_DIARIA!B:C,2,FALSE)</f>
        <v>0</v>
      </c>
      <c r="E865" s="10">
        <f>+VLOOKUP(B865,VENTA_DIARIA!B:D,3,FALSE)</f>
        <v>2</v>
      </c>
      <c r="F865" s="13">
        <f>_xlfn.XLOOKUP(B865, VENTA_DIARIA!B:B, VENTA_DIARIA!L:L)+0</f>
        <v>1</v>
      </c>
      <c r="G865" s="10">
        <f>IFERROR(_xlfn.XLOOKUP(B865, VENTA_DIARIA!B:B, VENTA_DIARIA!N:N)+0,0)</f>
        <v>0</v>
      </c>
      <c r="H865" s="10" t="str">
        <f>_xlfn.XLOOKUP(B865, VENTA_DIARIA!B:B, VENTA_DIARIA!H:H)</f>
        <v>▲▲ TOP</v>
      </c>
      <c r="I865" s="10" t="s">
        <v>135</v>
      </c>
      <c r="J865" s="10">
        <v>5</v>
      </c>
      <c r="K865" s="10">
        <v>4</v>
      </c>
      <c r="L865" s="13">
        <v>1</v>
      </c>
    </row>
    <row r="866" spans="1:12">
      <c r="A866" s="14" t="str">
        <f t="shared" si="13"/>
        <v>DOM</v>
      </c>
      <c r="B866" s="12">
        <v>45879</v>
      </c>
      <c r="C866" s="11">
        <v>0.56148148148148147</v>
      </c>
      <c r="D866" s="10">
        <f>+VLOOKUP(B866,VENTA_DIARIA!B:C,2,FALSE)</f>
        <v>0</v>
      </c>
      <c r="E866" s="10">
        <f>+VLOOKUP(B866,VENTA_DIARIA!B:D,3,FALSE)</f>
        <v>2</v>
      </c>
      <c r="F866" s="13">
        <f>_xlfn.XLOOKUP(B866, VENTA_DIARIA!B:B, VENTA_DIARIA!L:L)+0</f>
        <v>1</v>
      </c>
      <c r="G866" s="10">
        <f>IFERROR(_xlfn.XLOOKUP(B866, VENTA_DIARIA!B:B, VENTA_DIARIA!N:N)+0,0)</f>
        <v>0</v>
      </c>
      <c r="H866" s="10" t="str">
        <f>_xlfn.XLOOKUP(B866, VENTA_DIARIA!B:B, VENTA_DIARIA!H:H)</f>
        <v>▲▲ TOP</v>
      </c>
      <c r="I866" s="10" t="s">
        <v>89</v>
      </c>
      <c r="J866" s="10">
        <v>9</v>
      </c>
      <c r="K866" s="10">
        <v>8</v>
      </c>
      <c r="L866" s="13">
        <v>1</v>
      </c>
    </row>
    <row r="867" spans="1:12">
      <c r="A867" s="14" t="str">
        <f t="shared" si="13"/>
        <v>DOM</v>
      </c>
      <c r="B867" s="12">
        <v>45879</v>
      </c>
      <c r="C867" s="11">
        <v>0.52388888888888885</v>
      </c>
      <c r="D867" s="10">
        <f>+VLOOKUP(B867,VENTA_DIARIA!B:C,2,FALSE)</f>
        <v>0</v>
      </c>
      <c r="E867" s="10">
        <f>+VLOOKUP(B867,VENTA_DIARIA!B:D,3,FALSE)</f>
        <v>2</v>
      </c>
      <c r="F867" s="13">
        <f>_xlfn.XLOOKUP(B867, VENTA_DIARIA!B:B, VENTA_DIARIA!L:L)+0</f>
        <v>1</v>
      </c>
      <c r="G867" s="10">
        <f>IFERROR(_xlfn.XLOOKUP(B867, VENTA_DIARIA!B:B, VENTA_DIARIA!N:N)+0,0)</f>
        <v>0</v>
      </c>
      <c r="H867" s="10" t="str">
        <f>_xlfn.XLOOKUP(B867, VENTA_DIARIA!B:B, VENTA_DIARIA!H:H)</f>
        <v>▲▲ TOP</v>
      </c>
      <c r="I867" s="10" t="s">
        <v>153</v>
      </c>
      <c r="J867" s="10">
        <v>7</v>
      </c>
      <c r="K867" s="10">
        <v>6</v>
      </c>
      <c r="L867" s="13">
        <v>1</v>
      </c>
    </row>
    <row r="868" spans="1:12">
      <c r="A868" s="14" t="str">
        <f t="shared" si="13"/>
        <v>DOM</v>
      </c>
      <c r="B868" s="12">
        <v>45879</v>
      </c>
      <c r="C868" s="11">
        <v>0.52388888888888885</v>
      </c>
      <c r="D868" s="10">
        <f>+VLOOKUP(B868,VENTA_DIARIA!B:C,2,FALSE)</f>
        <v>0</v>
      </c>
      <c r="E868" s="10">
        <f>+VLOOKUP(B868,VENTA_DIARIA!B:D,3,FALSE)</f>
        <v>2</v>
      </c>
      <c r="F868" s="13">
        <f>_xlfn.XLOOKUP(B868, VENTA_DIARIA!B:B, VENTA_DIARIA!L:L)+0</f>
        <v>1</v>
      </c>
      <c r="G868" s="10">
        <f>IFERROR(_xlfn.XLOOKUP(B868, VENTA_DIARIA!B:B, VENTA_DIARIA!N:N)+0,0)</f>
        <v>0</v>
      </c>
      <c r="H868" s="10" t="str">
        <f>_xlfn.XLOOKUP(B868, VENTA_DIARIA!B:B, VENTA_DIARIA!H:H)</f>
        <v>▲▲ TOP</v>
      </c>
      <c r="I868" s="10" t="s">
        <v>152</v>
      </c>
      <c r="J868" s="10">
        <v>9</v>
      </c>
      <c r="K868" s="10">
        <v>8</v>
      </c>
      <c r="L868" s="13">
        <v>1</v>
      </c>
    </row>
    <row r="869" spans="1:12">
      <c r="A869" s="14" t="str">
        <f t="shared" si="13"/>
        <v>DOM</v>
      </c>
      <c r="B869" s="12">
        <v>45879</v>
      </c>
      <c r="C869" s="11">
        <v>0.51331018518518523</v>
      </c>
      <c r="D869" s="10">
        <f>+VLOOKUP(B869,VENTA_DIARIA!B:C,2,FALSE)</f>
        <v>0</v>
      </c>
      <c r="E869" s="10">
        <f>+VLOOKUP(B869,VENTA_DIARIA!B:D,3,FALSE)</f>
        <v>2</v>
      </c>
      <c r="F869" s="13">
        <f>_xlfn.XLOOKUP(B869, VENTA_DIARIA!B:B, VENTA_DIARIA!L:L)+0</f>
        <v>1</v>
      </c>
      <c r="G869" s="10">
        <f>IFERROR(_xlfn.XLOOKUP(B869, VENTA_DIARIA!B:B, VENTA_DIARIA!N:N)+0,0)</f>
        <v>0</v>
      </c>
      <c r="H869" s="10" t="str">
        <f>_xlfn.XLOOKUP(B869, VENTA_DIARIA!B:B, VENTA_DIARIA!H:H)</f>
        <v>▲▲ TOP</v>
      </c>
      <c r="I869" s="10" t="s">
        <v>134</v>
      </c>
      <c r="J869" s="10">
        <v>4</v>
      </c>
      <c r="K869" s="10">
        <v>3</v>
      </c>
      <c r="L869" s="13">
        <v>1</v>
      </c>
    </row>
    <row r="870" spans="1:12">
      <c r="A870" s="14" t="str">
        <f t="shared" si="13"/>
        <v>DOM</v>
      </c>
      <c r="B870" s="12">
        <v>45879</v>
      </c>
      <c r="C870" s="11">
        <v>0.50277777777777777</v>
      </c>
      <c r="D870" s="10">
        <f>+VLOOKUP(B870,VENTA_DIARIA!B:C,2,FALSE)</f>
        <v>0</v>
      </c>
      <c r="E870" s="10">
        <f>+VLOOKUP(B870,VENTA_DIARIA!B:D,3,FALSE)</f>
        <v>2</v>
      </c>
      <c r="F870" s="13">
        <f>_xlfn.XLOOKUP(B870, VENTA_DIARIA!B:B, VENTA_DIARIA!L:L)+0</f>
        <v>1</v>
      </c>
      <c r="G870" s="10">
        <f>IFERROR(_xlfn.XLOOKUP(B870, VENTA_DIARIA!B:B, VENTA_DIARIA!N:N)+0,0)</f>
        <v>0</v>
      </c>
      <c r="H870" s="10" t="str">
        <f>_xlfn.XLOOKUP(B870, VENTA_DIARIA!B:B, VENTA_DIARIA!H:H)</f>
        <v>▲▲ TOP</v>
      </c>
      <c r="I870" s="10" t="s">
        <v>134</v>
      </c>
      <c r="J870" s="10">
        <v>6</v>
      </c>
      <c r="K870" s="10">
        <v>4</v>
      </c>
      <c r="L870" s="13">
        <v>2</v>
      </c>
    </row>
    <row r="871" spans="1:12">
      <c r="A871" s="14" t="str">
        <f t="shared" si="13"/>
        <v>DOM</v>
      </c>
      <c r="B871" s="12">
        <v>45879</v>
      </c>
      <c r="C871" s="11">
        <v>0.50277777777777777</v>
      </c>
      <c r="D871" s="10">
        <f>+VLOOKUP(B871,VENTA_DIARIA!B:C,2,FALSE)</f>
        <v>0</v>
      </c>
      <c r="E871" s="10">
        <f>+VLOOKUP(B871,VENTA_DIARIA!B:D,3,FALSE)</f>
        <v>2</v>
      </c>
      <c r="F871" s="13">
        <f>_xlfn.XLOOKUP(B871, VENTA_DIARIA!B:B, VENTA_DIARIA!L:L)+0</f>
        <v>1</v>
      </c>
      <c r="G871" s="10">
        <f>IFERROR(_xlfn.XLOOKUP(B871, VENTA_DIARIA!B:B, VENTA_DIARIA!N:N)+0,0)</f>
        <v>0</v>
      </c>
      <c r="H871" s="10" t="str">
        <f>_xlfn.XLOOKUP(B871, VENTA_DIARIA!B:B, VENTA_DIARIA!H:H)</f>
        <v>▲▲ TOP</v>
      </c>
      <c r="I871" s="10" t="s">
        <v>82</v>
      </c>
      <c r="J871" s="10">
        <v>8</v>
      </c>
      <c r="K871" s="10">
        <v>7</v>
      </c>
      <c r="L871" s="13">
        <v>1</v>
      </c>
    </row>
    <row r="872" spans="1:12">
      <c r="A872" s="14" t="str">
        <f t="shared" si="13"/>
        <v>DOM</v>
      </c>
      <c r="B872" s="12">
        <v>45879</v>
      </c>
      <c r="C872" s="11">
        <v>0.50277777777777777</v>
      </c>
      <c r="D872" s="10">
        <f>+VLOOKUP(B872,VENTA_DIARIA!B:C,2,FALSE)</f>
        <v>0</v>
      </c>
      <c r="E872" s="10">
        <f>+VLOOKUP(B872,VENTA_DIARIA!B:D,3,FALSE)</f>
        <v>2</v>
      </c>
      <c r="F872" s="13">
        <f>_xlfn.XLOOKUP(B872, VENTA_DIARIA!B:B, VENTA_DIARIA!L:L)+0</f>
        <v>1</v>
      </c>
      <c r="G872" s="10">
        <f>IFERROR(_xlfn.XLOOKUP(B872, VENTA_DIARIA!B:B, VENTA_DIARIA!N:N)+0,0)</f>
        <v>0</v>
      </c>
      <c r="H872" s="10" t="str">
        <f>_xlfn.XLOOKUP(B872, VENTA_DIARIA!B:B, VENTA_DIARIA!H:H)</f>
        <v>▲▲ TOP</v>
      </c>
      <c r="I872" s="10" t="s">
        <v>145</v>
      </c>
      <c r="J872" s="10">
        <v>4</v>
      </c>
      <c r="K872" s="10">
        <v>3</v>
      </c>
      <c r="L872" s="13">
        <v>1</v>
      </c>
    </row>
    <row r="873" spans="1:12">
      <c r="A873" s="14" t="str">
        <f t="shared" si="13"/>
        <v>DOM</v>
      </c>
      <c r="B873" s="12">
        <v>45879</v>
      </c>
      <c r="C873" s="11">
        <v>0.49050925925925926</v>
      </c>
      <c r="D873" s="10">
        <f>+VLOOKUP(B873,VENTA_DIARIA!B:C,2,FALSE)</f>
        <v>0</v>
      </c>
      <c r="E873" s="10">
        <f>+VLOOKUP(B873,VENTA_DIARIA!B:D,3,FALSE)</f>
        <v>2</v>
      </c>
      <c r="F873" s="13">
        <f>_xlfn.XLOOKUP(B873, VENTA_DIARIA!B:B, VENTA_DIARIA!L:L)+0</f>
        <v>1</v>
      </c>
      <c r="G873" s="10">
        <f>IFERROR(_xlfn.XLOOKUP(B873, VENTA_DIARIA!B:B, VENTA_DIARIA!N:N)+0,0)</f>
        <v>0</v>
      </c>
      <c r="H873" s="10" t="str">
        <f>_xlfn.XLOOKUP(B873, VENTA_DIARIA!B:B, VENTA_DIARIA!H:H)</f>
        <v>▲▲ TOP</v>
      </c>
      <c r="I873" s="10" t="s">
        <v>134</v>
      </c>
      <c r="J873" s="10">
        <v>7</v>
      </c>
      <c r="K873" s="10">
        <v>6</v>
      </c>
      <c r="L873" s="13">
        <v>1</v>
      </c>
    </row>
    <row r="874" spans="1:12">
      <c r="A874" s="14" t="str">
        <f t="shared" si="13"/>
        <v>DOM</v>
      </c>
      <c r="B874" s="12">
        <v>45879</v>
      </c>
      <c r="C874" s="11">
        <v>0.49050925925925926</v>
      </c>
      <c r="D874" s="10">
        <f>+VLOOKUP(B874,VENTA_DIARIA!B:C,2,FALSE)</f>
        <v>0</v>
      </c>
      <c r="E874" s="10">
        <f>+VLOOKUP(B874,VENTA_DIARIA!B:D,3,FALSE)</f>
        <v>2</v>
      </c>
      <c r="F874" s="13">
        <f>_xlfn.XLOOKUP(B874, VENTA_DIARIA!B:B, VENTA_DIARIA!L:L)+0</f>
        <v>1</v>
      </c>
      <c r="G874" s="10">
        <f>IFERROR(_xlfn.XLOOKUP(B874, VENTA_DIARIA!B:B, VENTA_DIARIA!N:N)+0,0)</f>
        <v>0</v>
      </c>
      <c r="H874" s="10" t="str">
        <f>_xlfn.XLOOKUP(B874, VENTA_DIARIA!B:B, VENTA_DIARIA!H:H)</f>
        <v>▲▲ TOP</v>
      </c>
      <c r="I874" s="10" t="s">
        <v>100</v>
      </c>
      <c r="J874" s="10">
        <v>3</v>
      </c>
      <c r="K874" s="10">
        <v>2</v>
      </c>
      <c r="L874" s="13">
        <v>1</v>
      </c>
    </row>
    <row r="875" spans="1:12">
      <c r="A875" s="14" t="str">
        <f t="shared" si="13"/>
        <v>DOM</v>
      </c>
      <c r="B875" s="12">
        <v>45879</v>
      </c>
      <c r="C875" s="11">
        <v>0.49050925925925926</v>
      </c>
      <c r="D875" s="10">
        <f>+VLOOKUP(B875,VENTA_DIARIA!B:C,2,FALSE)</f>
        <v>0</v>
      </c>
      <c r="E875" s="10">
        <f>+VLOOKUP(B875,VENTA_DIARIA!B:D,3,FALSE)</f>
        <v>2</v>
      </c>
      <c r="F875" s="13">
        <f>_xlfn.XLOOKUP(B875, VENTA_DIARIA!B:B, VENTA_DIARIA!L:L)+0</f>
        <v>1</v>
      </c>
      <c r="G875" s="10">
        <f>IFERROR(_xlfn.XLOOKUP(B875, VENTA_DIARIA!B:B, VENTA_DIARIA!N:N)+0,0)</f>
        <v>0</v>
      </c>
      <c r="H875" s="10" t="str">
        <f>_xlfn.XLOOKUP(B875, VENTA_DIARIA!B:B, VENTA_DIARIA!H:H)</f>
        <v>▲▲ TOP</v>
      </c>
      <c r="I875" s="10" t="s">
        <v>85</v>
      </c>
      <c r="J875" s="10">
        <v>6</v>
      </c>
      <c r="K875" s="10">
        <v>5</v>
      </c>
      <c r="L875" s="13">
        <v>1</v>
      </c>
    </row>
    <row r="876" spans="1:12">
      <c r="A876" s="14" t="str">
        <f t="shared" si="13"/>
        <v>DOM</v>
      </c>
      <c r="B876" s="12">
        <v>45879</v>
      </c>
      <c r="C876" s="11">
        <v>0.48381944444444447</v>
      </c>
      <c r="D876" s="10">
        <f>+VLOOKUP(B876,VENTA_DIARIA!B:C,2,FALSE)</f>
        <v>0</v>
      </c>
      <c r="E876" s="10">
        <f>+VLOOKUP(B876,VENTA_DIARIA!B:D,3,FALSE)</f>
        <v>2</v>
      </c>
      <c r="F876" s="13">
        <f>_xlfn.XLOOKUP(B876, VENTA_DIARIA!B:B, VENTA_DIARIA!L:L)+0</f>
        <v>1</v>
      </c>
      <c r="G876" s="10">
        <f>IFERROR(_xlfn.XLOOKUP(B876, VENTA_DIARIA!B:B, VENTA_DIARIA!N:N)+0,0)</f>
        <v>0</v>
      </c>
      <c r="H876" s="10" t="str">
        <f>_xlfn.XLOOKUP(B876, VENTA_DIARIA!B:B, VENTA_DIARIA!H:H)</f>
        <v>▲▲ TOP</v>
      </c>
      <c r="I876" s="10" t="s">
        <v>134</v>
      </c>
      <c r="J876" s="10">
        <v>8</v>
      </c>
      <c r="K876" s="10">
        <v>7</v>
      </c>
      <c r="L876" s="13">
        <v>1</v>
      </c>
    </row>
    <row r="877" spans="1:12">
      <c r="A877" s="14" t="str">
        <f t="shared" si="13"/>
        <v>DOM</v>
      </c>
      <c r="B877" s="12">
        <v>45879</v>
      </c>
      <c r="C877" s="11">
        <v>0.47910879629629627</v>
      </c>
      <c r="D877" s="10">
        <f>+VLOOKUP(B877,VENTA_DIARIA!B:C,2,FALSE)</f>
        <v>0</v>
      </c>
      <c r="E877" s="10">
        <f>+VLOOKUP(B877,VENTA_DIARIA!B:D,3,FALSE)</f>
        <v>2</v>
      </c>
      <c r="F877" s="13">
        <f>_xlfn.XLOOKUP(B877, VENTA_DIARIA!B:B, VENTA_DIARIA!L:L)+0</f>
        <v>1</v>
      </c>
      <c r="G877" s="10">
        <f>IFERROR(_xlfn.XLOOKUP(B877, VENTA_DIARIA!B:B, VENTA_DIARIA!N:N)+0,0)</f>
        <v>0</v>
      </c>
      <c r="H877" s="10" t="str">
        <f>_xlfn.XLOOKUP(B877, VENTA_DIARIA!B:B, VENTA_DIARIA!H:H)</f>
        <v>▲▲ TOP</v>
      </c>
      <c r="I877" s="10" t="s">
        <v>99</v>
      </c>
      <c r="J877" s="10">
        <v>5</v>
      </c>
      <c r="K877" s="10">
        <v>4</v>
      </c>
      <c r="L877" s="13">
        <v>1</v>
      </c>
    </row>
    <row r="878" spans="1:12">
      <c r="A878" s="14" t="str">
        <f t="shared" si="13"/>
        <v>DOM</v>
      </c>
      <c r="B878" s="12">
        <v>45879</v>
      </c>
      <c r="C878" s="11">
        <v>0.47835648148148147</v>
      </c>
      <c r="D878" s="10">
        <f>+VLOOKUP(B878,VENTA_DIARIA!B:C,2,FALSE)</f>
        <v>0</v>
      </c>
      <c r="E878" s="10">
        <f>+VLOOKUP(B878,VENTA_DIARIA!B:D,3,FALSE)</f>
        <v>2</v>
      </c>
      <c r="F878" s="13">
        <f>_xlfn.XLOOKUP(B878, VENTA_DIARIA!B:B, VENTA_DIARIA!L:L)+0</f>
        <v>1</v>
      </c>
      <c r="G878" s="10">
        <f>IFERROR(_xlfn.XLOOKUP(B878, VENTA_DIARIA!B:B, VENTA_DIARIA!N:N)+0,0)</f>
        <v>0</v>
      </c>
      <c r="H878" s="10" t="str">
        <f>_xlfn.XLOOKUP(B878, VENTA_DIARIA!B:B, VENTA_DIARIA!H:H)</f>
        <v>▲▲ TOP</v>
      </c>
      <c r="I878" s="10" t="s">
        <v>151</v>
      </c>
      <c r="J878" s="10">
        <v>9</v>
      </c>
      <c r="K878" s="10">
        <v>8</v>
      </c>
      <c r="L878" s="13">
        <v>1</v>
      </c>
    </row>
    <row r="879" spans="1:12">
      <c r="A879" s="14" t="str">
        <f t="shared" si="13"/>
        <v>DOM</v>
      </c>
      <c r="B879" s="12">
        <v>45879</v>
      </c>
      <c r="C879" s="11">
        <v>0.47060185185185183</v>
      </c>
      <c r="D879" s="10">
        <f>+VLOOKUP(B879,VENTA_DIARIA!B:C,2,FALSE)</f>
        <v>0</v>
      </c>
      <c r="E879" s="10">
        <f>+VLOOKUP(B879,VENTA_DIARIA!B:D,3,FALSE)</f>
        <v>2</v>
      </c>
      <c r="F879" s="13">
        <f>_xlfn.XLOOKUP(B879, VENTA_DIARIA!B:B, VENTA_DIARIA!L:L)+0</f>
        <v>1</v>
      </c>
      <c r="G879" s="10">
        <f>IFERROR(_xlfn.XLOOKUP(B879, VENTA_DIARIA!B:B, VENTA_DIARIA!N:N)+0,0)</f>
        <v>0</v>
      </c>
      <c r="H879" s="10" t="str">
        <f>_xlfn.XLOOKUP(B879, VENTA_DIARIA!B:B, VENTA_DIARIA!H:H)</f>
        <v>▲▲ TOP</v>
      </c>
      <c r="I879" s="10" t="s">
        <v>111</v>
      </c>
      <c r="J879" s="10">
        <v>3</v>
      </c>
      <c r="K879" s="10">
        <v>2</v>
      </c>
      <c r="L879" s="13">
        <v>1</v>
      </c>
    </row>
    <row r="880" spans="1:12">
      <c r="A880" s="14" t="str">
        <f t="shared" si="13"/>
        <v>DOM</v>
      </c>
      <c r="B880" s="12">
        <v>45879</v>
      </c>
      <c r="C880" s="11">
        <v>0.47060185185185183</v>
      </c>
      <c r="D880" s="10">
        <f>+VLOOKUP(B880,VENTA_DIARIA!B:C,2,FALSE)</f>
        <v>0</v>
      </c>
      <c r="E880" s="10">
        <f>+VLOOKUP(B880,VENTA_DIARIA!B:D,3,FALSE)</f>
        <v>2</v>
      </c>
      <c r="F880" s="13">
        <f>_xlfn.XLOOKUP(B880, VENTA_DIARIA!B:B, VENTA_DIARIA!L:L)+0</f>
        <v>1</v>
      </c>
      <c r="G880" s="10">
        <f>IFERROR(_xlfn.XLOOKUP(B880, VENTA_DIARIA!B:B, VENTA_DIARIA!N:N)+0,0)</f>
        <v>0</v>
      </c>
      <c r="H880" s="10" t="str">
        <f>_xlfn.XLOOKUP(B880, VENTA_DIARIA!B:B, VENTA_DIARIA!H:H)</f>
        <v>▲▲ TOP</v>
      </c>
      <c r="I880" s="10" t="s">
        <v>98</v>
      </c>
      <c r="J880" s="10">
        <v>4</v>
      </c>
      <c r="K880" s="10">
        <v>3</v>
      </c>
      <c r="L880" s="13">
        <v>1</v>
      </c>
    </row>
    <row r="881" spans="1:12">
      <c r="A881" s="14" t="str">
        <f t="shared" si="13"/>
        <v>DOM</v>
      </c>
      <c r="B881" s="12">
        <v>45879</v>
      </c>
      <c r="C881" s="11">
        <v>0.46703703703703703</v>
      </c>
      <c r="D881" s="10">
        <f>+VLOOKUP(B881,VENTA_DIARIA!B:C,2,FALSE)</f>
        <v>0</v>
      </c>
      <c r="E881" s="10">
        <f>+VLOOKUP(B881,VENTA_DIARIA!B:D,3,FALSE)</f>
        <v>2</v>
      </c>
      <c r="F881" s="13">
        <f>_xlfn.XLOOKUP(B881, VENTA_DIARIA!B:B, VENTA_DIARIA!L:L)+0</f>
        <v>1</v>
      </c>
      <c r="G881" s="10">
        <f>IFERROR(_xlfn.XLOOKUP(B881, VENTA_DIARIA!B:B, VENTA_DIARIA!N:N)+0,0)</f>
        <v>0</v>
      </c>
      <c r="H881" s="10" t="str">
        <f>_xlfn.XLOOKUP(B881, VENTA_DIARIA!B:B, VENTA_DIARIA!H:H)</f>
        <v>▲▲ TOP</v>
      </c>
      <c r="I881" s="10" t="s">
        <v>134</v>
      </c>
      <c r="J881" s="10">
        <v>9</v>
      </c>
      <c r="K881" s="10">
        <v>8</v>
      </c>
      <c r="L881" s="13">
        <v>1</v>
      </c>
    </row>
    <row r="882" spans="1:12">
      <c r="A882" s="14" t="str">
        <f t="shared" si="13"/>
        <v>DOM</v>
      </c>
      <c r="B882" s="12">
        <v>45879</v>
      </c>
      <c r="C882" s="11">
        <v>0.46703703703703703</v>
      </c>
      <c r="D882" s="10">
        <f>+VLOOKUP(B882,VENTA_DIARIA!B:C,2,FALSE)</f>
        <v>0</v>
      </c>
      <c r="E882" s="10">
        <f>+VLOOKUP(B882,VENTA_DIARIA!B:D,3,FALSE)</f>
        <v>2</v>
      </c>
      <c r="F882" s="13">
        <f>_xlfn.XLOOKUP(B882, VENTA_DIARIA!B:B, VENTA_DIARIA!L:L)+0</f>
        <v>1</v>
      </c>
      <c r="G882" s="10">
        <f>IFERROR(_xlfn.XLOOKUP(B882, VENTA_DIARIA!B:B, VENTA_DIARIA!N:N)+0,0)</f>
        <v>0</v>
      </c>
      <c r="H882" s="10" t="str">
        <f>_xlfn.XLOOKUP(B882, VENTA_DIARIA!B:B, VENTA_DIARIA!H:H)</f>
        <v>▲▲ TOP</v>
      </c>
      <c r="I882" s="10" t="s">
        <v>142</v>
      </c>
      <c r="J882" s="10">
        <v>30</v>
      </c>
      <c r="K882" s="10">
        <v>29</v>
      </c>
      <c r="L882" s="13">
        <v>1</v>
      </c>
    </row>
    <row r="883" spans="1:12">
      <c r="A883" s="14" t="str">
        <f t="shared" si="13"/>
        <v>DOM</v>
      </c>
      <c r="B883" s="12">
        <v>45879</v>
      </c>
      <c r="C883" s="11">
        <v>0.46614583333333331</v>
      </c>
      <c r="D883" s="10">
        <f>+VLOOKUP(B883,VENTA_DIARIA!B:C,2,FALSE)</f>
        <v>0</v>
      </c>
      <c r="E883" s="10">
        <f>+VLOOKUP(B883,VENTA_DIARIA!B:D,3,FALSE)</f>
        <v>2</v>
      </c>
      <c r="F883" s="13">
        <f>_xlfn.XLOOKUP(B883, VENTA_DIARIA!B:B, VENTA_DIARIA!L:L)+0</f>
        <v>1</v>
      </c>
      <c r="G883" s="10">
        <f>IFERROR(_xlfn.XLOOKUP(B883, VENTA_DIARIA!B:B, VENTA_DIARIA!N:N)+0,0)</f>
        <v>0</v>
      </c>
      <c r="H883" s="10" t="str">
        <f>_xlfn.XLOOKUP(B883, VENTA_DIARIA!B:B, VENTA_DIARIA!H:H)</f>
        <v>▲▲ TOP</v>
      </c>
      <c r="I883" s="10" t="s">
        <v>134</v>
      </c>
      <c r="J883" s="10">
        <v>10</v>
      </c>
      <c r="K883" s="10">
        <v>9</v>
      </c>
      <c r="L883" s="13">
        <v>1</v>
      </c>
    </row>
    <row r="884" spans="1:12">
      <c r="A884" s="14" t="str">
        <f t="shared" si="13"/>
        <v>DOM</v>
      </c>
      <c r="B884" s="12">
        <v>45879</v>
      </c>
      <c r="C884" s="11">
        <v>0.46614583333333331</v>
      </c>
      <c r="D884" s="10">
        <f>+VLOOKUP(B884,VENTA_DIARIA!B:C,2,FALSE)</f>
        <v>0</v>
      </c>
      <c r="E884" s="10">
        <f>+VLOOKUP(B884,VENTA_DIARIA!B:D,3,FALSE)</f>
        <v>2</v>
      </c>
      <c r="F884" s="13">
        <f>_xlfn.XLOOKUP(B884, VENTA_DIARIA!B:B, VENTA_DIARIA!L:L)+0</f>
        <v>1</v>
      </c>
      <c r="G884" s="10">
        <f>IFERROR(_xlfn.XLOOKUP(B884, VENTA_DIARIA!B:B, VENTA_DIARIA!N:N)+0,0)</f>
        <v>0</v>
      </c>
      <c r="H884" s="10" t="str">
        <f>_xlfn.XLOOKUP(B884, VENTA_DIARIA!B:B, VENTA_DIARIA!H:H)</f>
        <v>▲▲ TOP</v>
      </c>
      <c r="I884" s="10" t="s">
        <v>132</v>
      </c>
      <c r="J884" s="10">
        <v>2</v>
      </c>
      <c r="K884" s="10">
        <v>1</v>
      </c>
      <c r="L884" s="13">
        <v>1</v>
      </c>
    </row>
    <row r="885" spans="1:12">
      <c r="A885" s="14" t="str">
        <f t="shared" si="13"/>
        <v>DOM</v>
      </c>
      <c r="B885" s="12">
        <v>45879</v>
      </c>
      <c r="C885" s="11">
        <v>0.46521990740740743</v>
      </c>
      <c r="D885" s="10">
        <f>+VLOOKUP(B885,VENTA_DIARIA!B:C,2,FALSE)</f>
        <v>0</v>
      </c>
      <c r="E885" s="10">
        <f>+VLOOKUP(B885,VENTA_DIARIA!B:D,3,FALSE)</f>
        <v>2</v>
      </c>
      <c r="F885" s="13">
        <f>_xlfn.XLOOKUP(B885, VENTA_DIARIA!B:B, VENTA_DIARIA!L:L)+0</f>
        <v>1</v>
      </c>
      <c r="G885" s="10">
        <f>IFERROR(_xlfn.XLOOKUP(B885, VENTA_DIARIA!B:B, VENTA_DIARIA!N:N)+0,0)</f>
        <v>0</v>
      </c>
      <c r="H885" s="10" t="str">
        <f>_xlfn.XLOOKUP(B885, VENTA_DIARIA!B:B, VENTA_DIARIA!H:H)</f>
        <v>▲▲ TOP</v>
      </c>
      <c r="I885" s="10" t="s">
        <v>132</v>
      </c>
      <c r="J885" s="10">
        <v>3</v>
      </c>
      <c r="K885" s="10">
        <v>2</v>
      </c>
      <c r="L885" s="13">
        <v>1</v>
      </c>
    </row>
    <row r="886" spans="1:12">
      <c r="A886" s="14" t="str">
        <f t="shared" si="13"/>
        <v>DOM</v>
      </c>
      <c r="B886" s="12">
        <v>45879</v>
      </c>
      <c r="C886" s="11">
        <v>0.46439814814814817</v>
      </c>
      <c r="D886" s="10">
        <f>+VLOOKUP(B886,VENTA_DIARIA!B:C,2,FALSE)</f>
        <v>0</v>
      </c>
      <c r="E886" s="10">
        <f>+VLOOKUP(B886,VENTA_DIARIA!B:D,3,FALSE)</f>
        <v>2</v>
      </c>
      <c r="F886" s="13">
        <f>_xlfn.XLOOKUP(B886, VENTA_DIARIA!B:B, VENTA_DIARIA!L:L)+0</f>
        <v>1</v>
      </c>
      <c r="G886" s="10">
        <f>IFERROR(_xlfn.XLOOKUP(B886, VENTA_DIARIA!B:B, VENTA_DIARIA!N:N)+0,0)</f>
        <v>0</v>
      </c>
      <c r="H886" s="10" t="str">
        <f>_xlfn.XLOOKUP(B886, VENTA_DIARIA!B:B, VENTA_DIARIA!H:H)</f>
        <v>▲▲ TOP</v>
      </c>
      <c r="I886" s="10" t="s">
        <v>136</v>
      </c>
      <c r="J886" s="10">
        <v>12</v>
      </c>
      <c r="K886" s="10">
        <v>11</v>
      </c>
      <c r="L886" s="13">
        <v>1</v>
      </c>
    </row>
    <row r="887" spans="1:12">
      <c r="A887" s="14" t="str">
        <f t="shared" si="13"/>
        <v>DOM</v>
      </c>
      <c r="B887" s="12">
        <v>45879</v>
      </c>
      <c r="C887" s="11">
        <v>0.46293981481481483</v>
      </c>
      <c r="D887" s="10">
        <f>+VLOOKUP(B887,VENTA_DIARIA!B:C,2,FALSE)</f>
        <v>0</v>
      </c>
      <c r="E887" s="10">
        <f>+VLOOKUP(B887,VENTA_DIARIA!B:D,3,FALSE)</f>
        <v>2</v>
      </c>
      <c r="F887" s="13">
        <f>_xlfn.XLOOKUP(B887, VENTA_DIARIA!B:B, VENTA_DIARIA!L:L)+0</f>
        <v>1</v>
      </c>
      <c r="G887" s="10">
        <f>IFERROR(_xlfn.XLOOKUP(B887, VENTA_DIARIA!B:B, VENTA_DIARIA!N:N)+0,0)</f>
        <v>0</v>
      </c>
      <c r="H887" s="10" t="str">
        <f>_xlfn.XLOOKUP(B887, VENTA_DIARIA!B:B, VENTA_DIARIA!H:H)</f>
        <v>▲▲ TOP</v>
      </c>
      <c r="I887" s="10" t="s">
        <v>105</v>
      </c>
      <c r="J887" s="10">
        <v>3</v>
      </c>
      <c r="K887" s="10">
        <v>2</v>
      </c>
      <c r="L887" s="13">
        <v>1</v>
      </c>
    </row>
    <row r="888" spans="1:12">
      <c r="A888" s="14" t="str">
        <f t="shared" si="13"/>
        <v>DOM</v>
      </c>
      <c r="B888" s="12">
        <v>45879</v>
      </c>
      <c r="C888" s="11">
        <v>0.46293981481481483</v>
      </c>
      <c r="D888" s="10">
        <f>+VLOOKUP(B888,VENTA_DIARIA!B:C,2,FALSE)</f>
        <v>0</v>
      </c>
      <c r="E888" s="10">
        <f>+VLOOKUP(B888,VENTA_DIARIA!B:D,3,FALSE)</f>
        <v>2</v>
      </c>
      <c r="F888" s="13">
        <f>_xlfn.XLOOKUP(B888, VENTA_DIARIA!B:B, VENTA_DIARIA!L:L)+0</f>
        <v>1</v>
      </c>
      <c r="G888" s="10">
        <f>IFERROR(_xlfn.XLOOKUP(B888, VENTA_DIARIA!B:B, VENTA_DIARIA!N:N)+0,0)</f>
        <v>0</v>
      </c>
      <c r="H888" s="10" t="str">
        <f>_xlfn.XLOOKUP(B888, VENTA_DIARIA!B:B, VENTA_DIARIA!H:H)</f>
        <v>▲▲ TOP</v>
      </c>
      <c r="I888" s="10" t="s">
        <v>98</v>
      </c>
      <c r="J888" s="10">
        <v>5</v>
      </c>
      <c r="K888" s="10">
        <v>4</v>
      </c>
      <c r="L888" s="13">
        <v>1</v>
      </c>
    </row>
    <row r="889" spans="1:12">
      <c r="A889" s="14" t="str">
        <f t="shared" si="13"/>
        <v>DOM</v>
      </c>
      <c r="B889" s="12">
        <v>45879</v>
      </c>
      <c r="C889" s="11">
        <v>0.46173611111111112</v>
      </c>
      <c r="D889" s="10">
        <f>+VLOOKUP(B889,VENTA_DIARIA!B:C,2,FALSE)</f>
        <v>0</v>
      </c>
      <c r="E889" s="10">
        <f>+VLOOKUP(B889,VENTA_DIARIA!B:D,3,FALSE)</f>
        <v>2</v>
      </c>
      <c r="F889" s="13">
        <f>_xlfn.XLOOKUP(B889, VENTA_DIARIA!B:B, VENTA_DIARIA!L:L)+0</f>
        <v>1</v>
      </c>
      <c r="G889" s="10">
        <f>IFERROR(_xlfn.XLOOKUP(B889, VENTA_DIARIA!B:B, VENTA_DIARIA!N:N)+0,0)</f>
        <v>0</v>
      </c>
      <c r="H889" s="10" t="str">
        <f>_xlfn.XLOOKUP(B889, VENTA_DIARIA!B:B, VENTA_DIARIA!H:H)</f>
        <v>▲▲ TOP</v>
      </c>
      <c r="I889" s="10" t="s">
        <v>134</v>
      </c>
      <c r="J889" s="10">
        <v>12</v>
      </c>
      <c r="K889" s="10">
        <v>10</v>
      </c>
      <c r="L889" s="13">
        <v>2</v>
      </c>
    </row>
    <row r="890" spans="1:12">
      <c r="A890" s="14" t="str">
        <f t="shared" si="13"/>
        <v>DOM</v>
      </c>
      <c r="B890" s="12">
        <v>45879</v>
      </c>
      <c r="C890" s="11">
        <v>0.46134259259259258</v>
      </c>
      <c r="D890" s="10">
        <f>+VLOOKUP(B890,VENTA_DIARIA!B:C,2,FALSE)</f>
        <v>0</v>
      </c>
      <c r="E890" s="10">
        <f>+VLOOKUP(B890,VENTA_DIARIA!B:D,3,FALSE)</f>
        <v>2</v>
      </c>
      <c r="F890" s="13">
        <f>_xlfn.XLOOKUP(B890, VENTA_DIARIA!B:B, VENTA_DIARIA!L:L)+0</f>
        <v>1</v>
      </c>
      <c r="G890" s="10">
        <f>IFERROR(_xlfn.XLOOKUP(B890, VENTA_DIARIA!B:B, VENTA_DIARIA!N:N)+0,0)</f>
        <v>0</v>
      </c>
      <c r="H890" s="10" t="str">
        <f>_xlfn.XLOOKUP(B890, VENTA_DIARIA!B:B, VENTA_DIARIA!H:H)</f>
        <v>▲▲ TOP</v>
      </c>
      <c r="I890" s="10" t="s">
        <v>142</v>
      </c>
      <c r="J890" s="10">
        <v>31</v>
      </c>
      <c r="K890" s="10">
        <v>30</v>
      </c>
      <c r="L890" s="13">
        <v>1</v>
      </c>
    </row>
    <row r="891" spans="1:12">
      <c r="A891" s="14" t="str">
        <f t="shared" si="13"/>
        <v>DOM</v>
      </c>
      <c r="B891" s="12">
        <v>45879</v>
      </c>
      <c r="C891" s="11">
        <v>0.46134259259259258</v>
      </c>
      <c r="D891" s="10">
        <f>+VLOOKUP(B891,VENTA_DIARIA!B:C,2,FALSE)</f>
        <v>0</v>
      </c>
      <c r="E891" s="10">
        <f>+VLOOKUP(B891,VENTA_DIARIA!B:D,3,FALSE)</f>
        <v>2</v>
      </c>
      <c r="F891" s="13">
        <f>_xlfn.XLOOKUP(B891, VENTA_DIARIA!B:B, VENTA_DIARIA!L:L)+0</f>
        <v>1</v>
      </c>
      <c r="G891" s="10">
        <f>IFERROR(_xlfn.XLOOKUP(B891, VENTA_DIARIA!B:B, VENTA_DIARIA!N:N)+0,0)</f>
        <v>0</v>
      </c>
      <c r="H891" s="10" t="str">
        <f>_xlfn.XLOOKUP(B891, VENTA_DIARIA!B:B, VENTA_DIARIA!H:H)</f>
        <v>▲▲ TOP</v>
      </c>
      <c r="I891" s="10" t="s">
        <v>134</v>
      </c>
      <c r="J891" s="10">
        <v>13</v>
      </c>
      <c r="K891" s="10">
        <v>12</v>
      </c>
      <c r="L891" s="13">
        <v>1</v>
      </c>
    </row>
    <row r="892" spans="1:12">
      <c r="A892" s="14" t="str">
        <f t="shared" si="13"/>
        <v>DOM</v>
      </c>
      <c r="B892" s="12">
        <v>45879</v>
      </c>
      <c r="C892" s="11">
        <v>0.45699074074074075</v>
      </c>
      <c r="D892" s="10">
        <f>+VLOOKUP(B892,VENTA_DIARIA!B:C,2,FALSE)</f>
        <v>0</v>
      </c>
      <c r="E892" s="10">
        <f>+VLOOKUP(B892,VENTA_DIARIA!B:D,3,FALSE)</f>
        <v>2</v>
      </c>
      <c r="F892" s="13">
        <f>_xlfn.XLOOKUP(B892, VENTA_DIARIA!B:B, VENTA_DIARIA!L:L)+0</f>
        <v>1</v>
      </c>
      <c r="G892" s="10">
        <f>IFERROR(_xlfn.XLOOKUP(B892, VENTA_DIARIA!B:B, VENTA_DIARIA!N:N)+0,0)</f>
        <v>0</v>
      </c>
      <c r="H892" s="10" t="str">
        <f>_xlfn.XLOOKUP(B892, VENTA_DIARIA!B:B, VENTA_DIARIA!H:H)</f>
        <v>▲▲ TOP</v>
      </c>
      <c r="I892" s="10" t="s">
        <v>135</v>
      </c>
      <c r="J892" s="10">
        <v>10</v>
      </c>
      <c r="K892" s="10">
        <v>9</v>
      </c>
      <c r="L892" s="13">
        <v>1</v>
      </c>
    </row>
    <row r="893" spans="1:12">
      <c r="A893" s="14" t="str">
        <f t="shared" si="13"/>
        <v>DOM</v>
      </c>
      <c r="B893" s="12">
        <v>45879</v>
      </c>
      <c r="C893" s="11">
        <v>0.45599537037037036</v>
      </c>
      <c r="D893" s="10">
        <f>+VLOOKUP(B893,VENTA_DIARIA!B:C,2,FALSE)</f>
        <v>0</v>
      </c>
      <c r="E893" s="10">
        <f>+VLOOKUP(B893,VENTA_DIARIA!B:D,3,FALSE)</f>
        <v>2</v>
      </c>
      <c r="F893" s="13">
        <f>_xlfn.XLOOKUP(B893, VENTA_DIARIA!B:B, VENTA_DIARIA!L:L)+0</f>
        <v>1</v>
      </c>
      <c r="G893" s="10">
        <f>IFERROR(_xlfn.XLOOKUP(B893, VENTA_DIARIA!B:B, VENTA_DIARIA!N:N)+0,0)</f>
        <v>0</v>
      </c>
      <c r="H893" s="10" t="str">
        <f>_xlfn.XLOOKUP(B893, VENTA_DIARIA!B:B, VENTA_DIARIA!H:H)</f>
        <v>▲▲ TOP</v>
      </c>
      <c r="I893" s="10" t="s">
        <v>136</v>
      </c>
      <c r="J893" s="10">
        <v>13</v>
      </c>
      <c r="K893" s="10">
        <v>12</v>
      </c>
      <c r="L893" s="13">
        <v>1</v>
      </c>
    </row>
    <row r="894" spans="1:12">
      <c r="A894" s="14" t="str">
        <f t="shared" si="13"/>
        <v>DOM</v>
      </c>
      <c r="B894" s="12">
        <v>45879</v>
      </c>
      <c r="C894" s="11">
        <v>0.45318287037037036</v>
      </c>
      <c r="D894" s="10">
        <f>+VLOOKUP(B894,VENTA_DIARIA!B:C,2,FALSE)</f>
        <v>0</v>
      </c>
      <c r="E894" s="10">
        <f>+VLOOKUP(B894,VENTA_DIARIA!B:D,3,FALSE)</f>
        <v>2</v>
      </c>
      <c r="F894" s="13">
        <f>_xlfn.XLOOKUP(B894, VENTA_DIARIA!B:B, VENTA_DIARIA!L:L)+0</f>
        <v>1</v>
      </c>
      <c r="G894" s="10">
        <f>IFERROR(_xlfn.XLOOKUP(B894, VENTA_DIARIA!B:B, VENTA_DIARIA!N:N)+0,0)</f>
        <v>0</v>
      </c>
      <c r="H894" s="10" t="str">
        <f>_xlfn.XLOOKUP(B894, VENTA_DIARIA!B:B, VENTA_DIARIA!H:H)</f>
        <v>▲▲ TOP</v>
      </c>
      <c r="I894" s="10" t="s">
        <v>100</v>
      </c>
      <c r="J894" s="10">
        <v>4</v>
      </c>
      <c r="K894" s="10">
        <v>3</v>
      </c>
      <c r="L894" s="13">
        <v>1</v>
      </c>
    </row>
    <row r="895" spans="1:12">
      <c r="A895" s="14" t="str">
        <f t="shared" si="13"/>
        <v>DOM</v>
      </c>
      <c r="B895" s="12">
        <v>45879</v>
      </c>
      <c r="C895" s="11">
        <v>0.45258101851851851</v>
      </c>
      <c r="D895" s="10">
        <f>+VLOOKUP(B895,VENTA_DIARIA!B:C,2,FALSE)</f>
        <v>0</v>
      </c>
      <c r="E895" s="10">
        <f>+VLOOKUP(B895,VENTA_DIARIA!B:D,3,FALSE)</f>
        <v>2</v>
      </c>
      <c r="F895" s="13">
        <f>_xlfn.XLOOKUP(B895, VENTA_DIARIA!B:B, VENTA_DIARIA!L:L)+0</f>
        <v>1</v>
      </c>
      <c r="G895" s="10">
        <f>IFERROR(_xlfn.XLOOKUP(B895, VENTA_DIARIA!B:B, VENTA_DIARIA!N:N)+0,0)</f>
        <v>0</v>
      </c>
      <c r="H895" s="10" t="str">
        <f>_xlfn.XLOOKUP(B895, VENTA_DIARIA!B:B, VENTA_DIARIA!H:H)</f>
        <v>▲▲ TOP</v>
      </c>
      <c r="I895" s="10" t="s">
        <v>142</v>
      </c>
      <c r="J895" s="10">
        <v>32</v>
      </c>
      <c r="K895" s="10">
        <v>31</v>
      </c>
      <c r="L895" s="13">
        <v>1</v>
      </c>
    </row>
    <row r="896" spans="1:12">
      <c r="A896" s="14" t="str">
        <f t="shared" si="13"/>
        <v>DOM</v>
      </c>
      <c r="B896" s="12">
        <v>45879</v>
      </c>
      <c r="C896" s="11">
        <v>0.45258101851851851</v>
      </c>
      <c r="D896" s="10">
        <f>+VLOOKUP(B896,VENTA_DIARIA!B:C,2,FALSE)</f>
        <v>0</v>
      </c>
      <c r="E896" s="10">
        <f>+VLOOKUP(B896,VENTA_DIARIA!B:D,3,FALSE)</f>
        <v>2</v>
      </c>
      <c r="F896" s="13">
        <f>_xlfn.XLOOKUP(B896, VENTA_DIARIA!B:B, VENTA_DIARIA!L:L)+0</f>
        <v>1</v>
      </c>
      <c r="G896" s="10">
        <f>IFERROR(_xlfn.XLOOKUP(B896, VENTA_DIARIA!B:B, VENTA_DIARIA!N:N)+0,0)</f>
        <v>0</v>
      </c>
      <c r="H896" s="10" t="str">
        <f>_xlfn.XLOOKUP(B896, VENTA_DIARIA!B:B, VENTA_DIARIA!H:H)</f>
        <v>▲▲ TOP</v>
      </c>
      <c r="I896" s="10" t="s">
        <v>132</v>
      </c>
      <c r="J896" s="10">
        <v>4</v>
      </c>
      <c r="K896" s="10">
        <v>3</v>
      </c>
      <c r="L896" s="13">
        <v>1</v>
      </c>
    </row>
    <row r="897" spans="1:12">
      <c r="A897" s="14" t="str">
        <f t="shared" si="13"/>
        <v>DOM</v>
      </c>
      <c r="B897" s="12">
        <v>45879</v>
      </c>
      <c r="C897" s="11">
        <v>0.45258101851851851</v>
      </c>
      <c r="D897" s="10">
        <f>+VLOOKUP(B897,VENTA_DIARIA!B:C,2,FALSE)</f>
        <v>0</v>
      </c>
      <c r="E897" s="10">
        <f>+VLOOKUP(B897,VENTA_DIARIA!B:D,3,FALSE)</f>
        <v>2</v>
      </c>
      <c r="F897" s="13">
        <f>_xlfn.XLOOKUP(B897, VENTA_DIARIA!B:B, VENTA_DIARIA!L:L)+0</f>
        <v>1</v>
      </c>
      <c r="G897" s="10">
        <f>IFERROR(_xlfn.XLOOKUP(B897, VENTA_DIARIA!B:B, VENTA_DIARIA!N:N)+0,0)</f>
        <v>0</v>
      </c>
      <c r="H897" s="10" t="str">
        <f>_xlfn.XLOOKUP(B897, VENTA_DIARIA!B:B, VENTA_DIARIA!H:H)</f>
        <v>▲▲ TOP</v>
      </c>
      <c r="I897" s="10" t="s">
        <v>146</v>
      </c>
      <c r="J897" s="10">
        <v>1</v>
      </c>
      <c r="K897" s="10">
        <v>0</v>
      </c>
      <c r="L897" s="13">
        <v>1</v>
      </c>
    </row>
    <row r="898" spans="1:12">
      <c r="A898" s="14" t="str">
        <f t="shared" ref="A898:A961" si="14">+UPPER(TEXT(B898,"DDD"))</f>
        <v>DOM</v>
      </c>
      <c r="B898" s="12">
        <v>45879</v>
      </c>
      <c r="C898" s="11">
        <v>0.4506134259259259</v>
      </c>
      <c r="D898" s="10">
        <f>+VLOOKUP(B898,VENTA_DIARIA!B:C,2,FALSE)</f>
        <v>0</v>
      </c>
      <c r="E898" s="10">
        <f>+VLOOKUP(B898,VENTA_DIARIA!B:D,3,FALSE)</f>
        <v>2</v>
      </c>
      <c r="F898" s="13">
        <f>_xlfn.XLOOKUP(B898, VENTA_DIARIA!B:B, VENTA_DIARIA!L:L)+0</f>
        <v>1</v>
      </c>
      <c r="G898" s="10">
        <f>IFERROR(_xlfn.XLOOKUP(B898, VENTA_DIARIA!B:B, VENTA_DIARIA!N:N)+0,0)</f>
        <v>0</v>
      </c>
      <c r="H898" s="10" t="str">
        <f>_xlfn.XLOOKUP(B898, VENTA_DIARIA!B:B, VENTA_DIARIA!H:H)</f>
        <v>▲▲ TOP</v>
      </c>
      <c r="I898" s="10" t="s">
        <v>134</v>
      </c>
      <c r="J898" s="10">
        <v>15</v>
      </c>
      <c r="K898" s="10">
        <v>13</v>
      </c>
      <c r="L898" s="13">
        <v>2</v>
      </c>
    </row>
    <row r="899" spans="1:12">
      <c r="A899" s="14" t="str">
        <f t="shared" si="14"/>
        <v>DOM</v>
      </c>
      <c r="B899" s="12">
        <v>45879</v>
      </c>
      <c r="C899" s="11">
        <v>0.4506134259259259</v>
      </c>
      <c r="D899" s="10">
        <f>+VLOOKUP(B899,VENTA_DIARIA!B:C,2,FALSE)</f>
        <v>0</v>
      </c>
      <c r="E899" s="10">
        <f>+VLOOKUP(B899,VENTA_DIARIA!B:D,3,FALSE)</f>
        <v>2</v>
      </c>
      <c r="F899" s="13">
        <f>_xlfn.XLOOKUP(B899, VENTA_DIARIA!B:B, VENTA_DIARIA!L:L)+0</f>
        <v>1</v>
      </c>
      <c r="G899" s="10">
        <f>IFERROR(_xlfn.XLOOKUP(B899, VENTA_DIARIA!B:B, VENTA_DIARIA!N:N)+0,0)</f>
        <v>0</v>
      </c>
      <c r="H899" s="10" t="str">
        <f>_xlfn.XLOOKUP(B899, VENTA_DIARIA!B:B, VENTA_DIARIA!H:H)</f>
        <v>▲▲ TOP</v>
      </c>
      <c r="I899" s="10" t="s">
        <v>102</v>
      </c>
      <c r="J899" s="10">
        <v>7</v>
      </c>
      <c r="K899" s="10">
        <v>6</v>
      </c>
      <c r="L899" s="13">
        <v>1</v>
      </c>
    </row>
    <row r="900" spans="1:12">
      <c r="A900" s="14" t="str">
        <f t="shared" si="14"/>
        <v>DOM</v>
      </c>
      <c r="B900" s="12">
        <v>45879</v>
      </c>
      <c r="C900" s="11">
        <v>0.44568287037037035</v>
      </c>
      <c r="D900" s="10">
        <f>+VLOOKUP(B900,VENTA_DIARIA!B:C,2,FALSE)</f>
        <v>0</v>
      </c>
      <c r="E900" s="10">
        <f>+VLOOKUP(B900,VENTA_DIARIA!B:D,3,FALSE)</f>
        <v>2</v>
      </c>
      <c r="F900" s="13">
        <f>_xlfn.XLOOKUP(B900, VENTA_DIARIA!B:B, VENTA_DIARIA!L:L)+0</f>
        <v>1</v>
      </c>
      <c r="G900" s="10">
        <f>IFERROR(_xlfn.XLOOKUP(B900, VENTA_DIARIA!B:B, VENTA_DIARIA!N:N)+0,0)</f>
        <v>0</v>
      </c>
      <c r="H900" s="10" t="str">
        <f>_xlfn.XLOOKUP(B900, VENTA_DIARIA!B:B, VENTA_DIARIA!H:H)</f>
        <v>▲▲ TOP</v>
      </c>
      <c r="I900" s="10" t="s">
        <v>162</v>
      </c>
      <c r="J900" s="10">
        <v>4</v>
      </c>
      <c r="K900" s="10">
        <v>3</v>
      </c>
      <c r="L900" s="13">
        <v>1</v>
      </c>
    </row>
    <row r="901" spans="1:12">
      <c r="A901" s="14" t="str">
        <f t="shared" si="14"/>
        <v>DOM</v>
      </c>
      <c r="B901" s="12">
        <v>45879</v>
      </c>
      <c r="C901" s="11">
        <v>0.44061342592592595</v>
      </c>
      <c r="D901" s="10">
        <f>+VLOOKUP(B901,VENTA_DIARIA!B:C,2,FALSE)</f>
        <v>0</v>
      </c>
      <c r="E901" s="10">
        <f>+VLOOKUP(B901,VENTA_DIARIA!B:D,3,FALSE)</f>
        <v>2</v>
      </c>
      <c r="F901" s="13">
        <f>_xlfn.XLOOKUP(B901, VENTA_DIARIA!B:B, VENTA_DIARIA!L:L)+0</f>
        <v>1</v>
      </c>
      <c r="G901" s="10">
        <f>IFERROR(_xlfn.XLOOKUP(B901, VENTA_DIARIA!B:B, VENTA_DIARIA!N:N)+0,0)</f>
        <v>0</v>
      </c>
      <c r="H901" s="10" t="str">
        <f>_xlfn.XLOOKUP(B901, VENTA_DIARIA!B:B, VENTA_DIARIA!H:H)</f>
        <v>▲▲ TOP</v>
      </c>
      <c r="I901" s="10" t="s">
        <v>134</v>
      </c>
      <c r="J901" s="10">
        <v>16</v>
      </c>
      <c r="K901" s="10">
        <v>15</v>
      </c>
      <c r="L901" s="13">
        <v>1</v>
      </c>
    </row>
    <row r="902" spans="1:12">
      <c r="A902" s="14" t="str">
        <f t="shared" si="14"/>
        <v>DOM</v>
      </c>
      <c r="B902" s="12">
        <v>45879</v>
      </c>
      <c r="C902" s="11">
        <v>0.43949074074074074</v>
      </c>
      <c r="D902" s="10">
        <f>+VLOOKUP(B902,VENTA_DIARIA!B:C,2,FALSE)</f>
        <v>0</v>
      </c>
      <c r="E902" s="10">
        <f>+VLOOKUP(B902,VENTA_DIARIA!B:D,3,FALSE)</f>
        <v>2</v>
      </c>
      <c r="F902" s="13">
        <f>_xlfn.XLOOKUP(B902, VENTA_DIARIA!B:B, VENTA_DIARIA!L:L)+0</f>
        <v>1</v>
      </c>
      <c r="G902" s="10">
        <f>IFERROR(_xlfn.XLOOKUP(B902, VENTA_DIARIA!B:B, VENTA_DIARIA!N:N)+0,0)</f>
        <v>0</v>
      </c>
      <c r="H902" s="10" t="str">
        <f>_xlfn.XLOOKUP(B902, VENTA_DIARIA!B:B, VENTA_DIARIA!H:H)</f>
        <v>▲▲ TOP</v>
      </c>
      <c r="I902" s="10" t="s">
        <v>91</v>
      </c>
      <c r="J902" s="10">
        <v>-6</v>
      </c>
      <c r="K902" s="10">
        <v>-7</v>
      </c>
      <c r="L902" s="13">
        <v>1</v>
      </c>
    </row>
    <row r="903" spans="1:12">
      <c r="A903" s="14" t="str">
        <f t="shared" si="14"/>
        <v>DOM</v>
      </c>
      <c r="B903" s="12">
        <v>45879</v>
      </c>
      <c r="C903" s="11">
        <v>0.43490740740740741</v>
      </c>
      <c r="D903" s="10">
        <f>+VLOOKUP(B903,VENTA_DIARIA!B:C,2,FALSE)</f>
        <v>0</v>
      </c>
      <c r="E903" s="10">
        <f>+VLOOKUP(B903,VENTA_DIARIA!B:D,3,FALSE)</f>
        <v>2</v>
      </c>
      <c r="F903" s="13">
        <f>_xlfn.XLOOKUP(B903, VENTA_DIARIA!B:B, VENTA_DIARIA!L:L)+0</f>
        <v>1</v>
      </c>
      <c r="G903" s="10">
        <f>IFERROR(_xlfn.XLOOKUP(B903, VENTA_DIARIA!B:B, VENTA_DIARIA!N:N)+0,0)</f>
        <v>0</v>
      </c>
      <c r="H903" s="10" t="str">
        <f>_xlfn.XLOOKUP(B903, VENTA_DIARIA!B:B, VENTA_DIARIA!H:H)</f>
        <v>▲▲ TOP</v>
      </c>
      <c r="I903" s="10" t="s">
        <v>142</v>
      </c>
      <c r="J903" s="10">
        <v>35</v>
      </c>
      <c r="K903" s="10">
        <v>32</v>
      </c>
      <c r="L903" s="13">
        <v>3</v>
      </c>
    </row>
    <row r="904" spans="1:12">
      <c r="A904" s="14" t="str">
        <f t="shared" si="14"/>
        <v>DOM</v>
      </c>
      <c r="B904" s="12">
        <v>45879</v>
      </c>
      <c r="C904" s="11">
        <v>0.43490740740740741</v>
      </c>
      <c r="D904" s="10">
        <f>+VLOOKUP(B904,VENTA_DIARIA!B:C,2,FALSE)</f>
        <v>0</v>
      </c>
      <c r="E904" s="10">
        <f>+VLOOKUP(B904,VENTA_DIARIA!B:D,3,FALSE)</f>
        <v>2</v>
      </c>
      <c r="F904" s="13">
        <f>_xlfn.XLOOKUP(B904, VENTA_DIARIA!B:B, VENTA_DIARIA!L:L)+0</f>
        <v>1</v>
      </c>
      <c r="G904" s="10">
        <f>IFERROR(_xlfn.XLOOKUP(B904, VENTA_DIARIA!B:B, VENTA_DIARIA!N:N)+0,0)</f>
        <v>0</v>
      </c>
      <c r="H904" s="10" t="str">
        <f>_xlfn.XLOOKUP(B904, VENTA_DIARIA!B:B, VENTA_DIARIA!H:H)</f>
        <v>▲▲ TOP</v>
      </c>
      <c r="I904" s="10" t="s">
        <v>144</v>
      </c>
      <c r="J904" s="10">
        <v>4</v>
      </c>
      <c r="K904" s="10">
        <v>3</v>
      </c>
      <c r="L904" s="13">
        <v>1</v>
      </c>
    </row>
    <row r="905" spans="1:12">
      <c r="A905" s="14" t="str">
        <f t="shared" si="14"/>
        <v>DOM</v>
      </c>
      <c r="B905" s="12">
        <v>45879</v>
      </c>
      <c r="C905" s="11">
        <v>0.42694444444444446</v>
      </c>
      <c r="D905" s="10">
        <f>+VLOOKUP(B905,VENTA_DIARIA!B:C,2,FALSE)</f>
        <v>0</v>
      </c>
      <c r="E905" s="10">
        <f>+VLOOKUP(B905,VENTA_DIARIA!B:D,3,FALSE)</f>
        <v>2</v>
      </c>
      <c r="F905" s="13">
        <f>_xlfn.XLOOKUP(B905, VENTA_DIARIA!B:B, VENTA_DIARIA!L:L)+0</f>
        <v>1</v>
      </c>
      <c r="G905" s="10">
        <f>IFERROR(_xlfn.XLOOKUP(B905, VENTA_DIARIA!B:B, VENTA_DIARIA!N:N)+0,0)</f>
        <v>0</v>
      </c>
      <c r="H905" s="10" t="str">
        <f>_xlfn.XLOOKUP(B905, VENTA_DIARIA!B:B, VENTA_DIARIA!H:H)</f>
        <v>▲▲ TOP</v>
      </c>
      <c r="I905" s="10" t="s">
        <v>134</v>
      </c>
      <c r="J905" s="10">
        <v>17</v>
      </c>
      <c r="K905" s="10">
        <v>16</v>
      </c>
      <c r="L905" s="13">
        <v>1</v>
      </c>
    </row>
    <row r="906" spans="1:12">
      <c r="A906" s="14" t="str">
        <f t="shared" si="14"/>
        <v>DOM</v>
      </c>
      <c r="B906" s="12">
        <v>45879</v>
      </c>
      <c r="C906" s="11">
        <v>0.42312499999999997</v>
      </c>
      <c r="D906" s="10">
        <f>+VLOOKUP(B906,VENTA_DIARIA!B:C,2,FALSE)</f>
        <v>0</v>
      </c>
      <c r="E906" s="10">
        <f>+VLOOKUP(B906,VENTA_DIARIA!B:D,3,FALSE)</f>
        <v>2</v>
      </c>
      <c r="F906" s="13">
        <f>_xlfn.XLOOKUP(B906, VENTA_DIARIA!B:B, VENTA_DIARIA!L:L)+0</f>
        <v>1</v>
      </c>
      <c r="G906" s="10">
        <f>IFERROR(_xlfn.XLOOKUP(B906, VENTA_DIARIA!B:B, VENTA_DIARIA!N:N)+0,0)</f>
        <v>0</v>
      </c>
      <c r="H906" s="10" t="str">
        <f>_xlfn.XLOOKUP(B906, VENTA_DIARIA!B:B, VENTA_DIARIA!H:H)</f>
        <v>▲▲ TOP</v>
      </c>
      <c r="I906" s="10" t="s">
        <v>144</v>
      </c>
      <c r="J906" s="10">
        <v>5</v>
      </c>
      <c r="K906" s="10">
        <v>4</v>
      </c>
      <c r="L906" s="13">
        <v>1</v>
      </c>
    </row>
    <row r="907" spans="1:12">
      <c r="A907" s="14" t="str">
        <f t="shared" si="14"/>
        <v>DOM</v>
      </c>
      <c r="B907" s="12">
        <v>45879</v>
      </c>
      <c r="C907" s="11">
        <v>0.42312499999999997</v>
      </c>
      <c r="D907" s="10">
        <f>+VLOOKUP(B907,VENTA_DIARIA!B:C,2,FALSE)</f>
        <v>0</v>
      </c>
      <c r="E907" s="10">
        <f>+VLOOKUP(B907,VENTA_DIARIA!B:D,3,FALSE)</f>
        <v>2</v>
      </c>
      <c r="F907" s="13">
        <f>_xlfn.XLOOKUP(B907, VENTA_DIARIA!B:B, VENTA_DIARIA!L:L)+0</f>
        <v>1</v>
      </c>
      <c r="G907" s="10">
        <f>IFERROR(_xlfn.XLOOKUP(B907, VENTA_DIARIA!B:B, VENTA_DIARIA!N:N)+0,0)</f>
        <v>0</v>
      </c>
      <c r="H907" s="10" t="str">
        <f>_xlfn.XLOOKUP(B907, VENTA_DIARIA!B:B, VENTA_DIARIA!H:H)</f>
        <v>▲▲ TOP</v>
      </c>
      <c r="I907" s="10" t="s">
        <v>106</v>
      </c>
      <c r="J907" s="10">
        <v>1</v>
      </c>
      <c r="K907" s="10">
        <v>0</v>
      </c>
      <c r="L907" s="13">
        <v>1</v>
      </c>
    </row>
    <row r="908" spans="1:12">
      <c r="A908" s="14" t="str">
        <f t="shared" si="14"/>
        <v>DOM</v>
      </c>
      <c r="B908" s="12">
        <v>45879</v>
      </c>
      <c r="C908" s="11">
        <v>0.42312499999999997</v>
      </c>
      <c r="D908" s="10">
        <f>+VLOOKUP(B908,VENTA_DIARIA!B:C,2,FALSE)</f>
        <v>0</v>
      </c>
      <c r="E908" s="10">
        <f>+VLOOKUP(B908,VENTA_DIARIA!B:D,3,FALSE)</f>
        <v>2</v>
      </c>
      <c r="F908" s="13">
        <f>_xlfn.XLOOKUP(B908, VENTA_DIARIA!B:B, VENTA_DIARIA!L:L)+0</f>
        <v>1</v>
      </c>
      <c r="G908" s="10">
        <f>IFERROR(_xlfn.XLOOKUP(B908, VENTA_DIARIA!B:B, VENTA_DIARIA!N:N)+0,0)</f>
        <v>0</v>
      </c>
      <c r="H908" s="10" t="str">
        <f>_xlfn.XLOOKUP(B908, VENTA_DIARIA!B:B, VENTA_DIARIA!H:H)</f>
        <v>▲▲ TOP</v>
      </c>
      <c r="I908" s="10" t="s">
        <v>101</v>
      </c>
      <c r="J908" s="10">
        <v>2</v>
      </c>
      <c r="K908" s="10">
        <v>1</v>
      </c>
      <c r="L908" s="13">
        <v>1</v>
      </c>
    </row>
    <row r="909" spans="1:12">
      <c r="A909" s="14" t="str">
        <f t="shared" si="14"/>
        <v>DOM</v>
      </c>
      <c r="B909" s="12">
        <v>45879</v>
      </c>
      <c r="C909" s="11">
        <v>0.41685185185185186</v>
      </c>
      <c r="D909" s="10">
        <f>+VLOOKUP(B909,VENTA_DIARIA!B:C,2,FALSE)</f>
        <v>0</v>
      </c>
      <c r="E909" s="10">
        <f>+VLOOKUP(B909,VENTA_DIARIA!B:D,3,FALSE)</f>
        <v>2</v>
      </c>
      <c r="F909" s="13">
        <f>_xlfn.XLOOKUP(B909, VENTA_DIARIA!B:B, VENTA_DIARIA!L:L)+0</f>
        <v>1</v>
      </c>
      <c r="G909" s="10">
        <f>IFERROR(_xlfn.XLOOKUP(B909, VENTA_DIARIA!B:B, VENTA_DIARIA!N:N)+0,0)</f>
        <v>0</v>
      </c>
      <c r="H909" s="10" t="str">
        <f>_xlfn.XLOOKUP(B909, VENTA_DIARIA!B:B, VENTA_DIARIA!H:H)</f>
        <v>▲▲ TOP</v>
      </c>
      <c r="I909" s="10" t="s">
        <v>134</v>
      </c>
      <c r="J909" s="10">
        <v>19</v>
      </c>
      <c r="K909" s="10">
        <v>17</v>
      </c>
      <c r="L909" s="13">
        <v>2</v>
      </c>
    </row>
    <row r="910" spans="1:12">
      <c r="A910" s="14" t="str">
        <f t="shared" si="14"/>
        <v>DOM</v>
      </c>
      <c r="B910" s="12">
        <v>45879</v>
      </c>
      <c r="C910" s="11">
        <v>0.41685185185185186</v>
      </c>
      <c r="D910" s="10">
        <f>+VLOOKUP(B910,VENTA_DIARIA!B:C,2,FALSE)</f>
        <v>0</v>
      </c>
      <c r="E910" s="10">
        <f>+VLOOKUP(B910,VENTA_DIARIA!B:D,3,FALSE)</f>
        <v>2</v>
      </c>
      <c r="F910" s="13">
        <f>_xlfn.XLOOKUP(B910, VENTA_DIARIA!B:B, VENTA_DIARIA!L:L)+0</f>
        <v>1</v>
      </c>
      <c r="G910" s="10">
        <f>IFERROR(_xlfn.XLOOKUP(B910, VENTA_DIARIA!B:B, VENTA_DIARIA!N:N)+0,0)</f>
        <v>0</v>
      </c>
      <c r="H910" s="10" t="str">
        <f>_xlfn.XLOOKUP(B910, VENTA_DIARIA!B:B, VENTA_DIARIA!H:H)</f>
        <v>▲▲ TOP</v>
      </c>
      <c r="I910" s="10" t="s">
        <v>142</v>
      </c>
      <c r="J910" s="10">
        <v>36</v>
      </c>
      <c r="K910" s="10">
        <v>35</v>
      </c>
      <c r="L910" s="13">
        <v>1</v>
      </c>
    </row>
    <row r="911" spans="1:12">
      <c r="A911" s="14" t="str">
        <f t="shared" si="14"/>
        <v>DOM</v>
      </c>
      <c r="B911" s="12">
        <v>45879</v>
      </c>
      <c r="C911" s="11">
        <v>0.41618055555555555</v>
      </c>
      <c r="D911" s="10">
        <f>+VLOOKUP(B911,VENTA_DIARIA!B:C,2,FALSE)</f>
        <v>0</v>
      </c>
      <c r="E911" s="10">
        <f>+VLOOKUP(B911,VENTA_DIARIA!B:D,3,FALSE)</f>
        <v>2</v>
      </c>
      <c r="F911" s="13">
        <f>_xlfn.XLOOKUP(B911, VENTA_DIARIA!B:B, VENTA_DIARIA!L:L)+0</f>
        <v>1</v>
      </c>
      <c r="G911" s="10">
        <f>IFERROR(_xlfn.XLOOKUP(B911, VENTA_DIARIA!B:B, VENTA_DIARIA!N:N)+0,0)</f>
        <v>0</v>
      </c>
      <c r="H911" s="10" t="str">
        <f>_xlfn.XLOOKUP(B911, VENTA_DIARIA!B:B, VENTA_DIARIA!H:H)</f>
        <v>▲▲ TOP</v>
      </c>
      <c r="I911" s="10" t="s">
        <v>144</v>
      </c>
      <c r="J911" s="10">
        <v>6</v>
      </c>
      <c r="K911" s="10">
        <v>5</v>
      </c>
      <c r="L911" s="13">
        <v>1</v>
      </c>
    </row>
    <row r="912" spans="1:12">
      <c r="A912" s="14" t="str">
        <f t="shared" si="14"/>
        <v>DOM</v>
      </c>
      <c r="B912" s="12">
        <v>45879</v>
      </c>
      <c r="C912" s="11">
        <v>0.41259259259259257</v>
      </c>
      <c r="D912" s="10">
        <f>+VLOOKUP(B912,VENTA_DIARIA!B:C,2,FALSE)</f>
        <v>0</v>
      </c>
      <c r="E912" s="10">
        <f>+VLOOKUP(B912,VENTA_DIARIA!B:D,3,FALSE)</f>
        <v>2</v>
      </c>
      <c r="F912" s="13">
        <f>_xlfn.XLOOKUP(B912, VENTA_DIARIA!B:B, VENTA_DIARIA!L:L)+0</f>
        <v>1</v>
      </c>
      <c r="G912" s="10">
        <f>IFERROR(_xlfn.XLOOKUP(B912, VENTA_DIARIA!B:B, VENTA_DIARIA!N:N)+0,0)</f>
        <v>0</v>
      </c>
      <c r="H912" s="10" t="str">
        <f>_xlfn.XLOOKUP(B912, VENTA_DIARIA!B:B, VENTA_DIARIA!H:H)</f>
        <v>▲▲ TOP</v>
      </c>
      <c r="I912" s="10" t="s">
        <v>132</v>
      </c>
      <c r="J912" s="10">
        <v>5</v>
      </c>
      <c r="K912" s="10">
        <v>4</v>
      </c>
      <c r="L912" s="13">
        <v>1</v>
      </c>
    </row>
    <row r="913" spans="1:12">
      <c r="A913" s="14" t="str">
        <f t="shared" si="14"/>
        <v>DOM</v>
      </c>
      <c r="B913" s="12">
        <v>45879</v>
      </c>
      <c r="C913" s="11">
        <v>0.40359953703703705</v>
      </c>
      <c r="D913" s="10">
        <f>+VLOOKUP(B913,VENTA_DIARIA!B:C,2,FALSE)</f>
        <v>0</v>
      </c>
      <c r="E913" s="10">
        <f>+VLOOKUP(B913,VENTA_DIARIA!B:D,3,FALSE)</f>
        <v>2</v>
      </c>
      <c r="F913" s="13">
        <f>_xlfn.XLOOKUP(B913, VENTA_DIARIA!B:B, VENTA_DIARIA!L:L)+0</f>
        <v>1</v>
      </c>
      <c r="G913" s="10">
        <f>IFERROR(_xlfn.XLOOKUP(B913, VENTA_DIARIA!B:B, VENTA_DIARIA!N:N)+0,0)</f>
        <v>0</v>
      </c>
      <c r="H913" s="10" t="str">
        <f>_xlfn.XLOOKUP(B913, VENTA_DIARIA!B:B, VENTA_DIARIA!H:H)</f>
        <v>▲▲ TOP</v>
      </c>
      <c r="I913" s="10" t="s">
        <v>153</v>
      </c>
      <c r="J913" s="10">
        <v>8</v>
      </c>
      <c r="K913" s="10">
        <v>7</v>
      </c>
      <c r="L913" s="13">
        <v>1</v>
      </c>
    </row>
    <row r="914" spans="1:12">
      <c r="A914" s="14" t="str">
        <f t="shared" si="14"/>
        <v>LUN</v>
      </c>
      <c r="B914" s="12">
        <v>45880</v>
      </c>
      <c r="C914" s="11">
        <v>0.83348379629629632</v>
      </c>
      <c r="D914" s="10">
        <f>+VLOOKUP(B914,VENTA_DIARIA!B:C,2,FALSE)</f>
        <v>0</v>
      </c>
      <c r="E914" s="10">
        <f>+VLOOKUP(B914,VENTA_DIARIA!B:D,3,FALSE)</f>
        <v>2</v>
      </c>
      <c r="F914" s="13">
        <f>_xlfn.XLOOKUP(B914, VENTA_DIARIA!B:B, VENTA_DIARIA!L:L)+0</f>
        <v>2</v>
      </c>
      <c r="G914" s="10">
        <f>IFERROR(_xlfn.XLOOKUP(B914, VENTA_DIARIA!B:B, VENTA_DIARIA!N:N)+0,0)</f>
        <v>0</v>
      </c>
      <c r="H914" s="10" t="str">
        <f>_xlfn.XLOOKUP(B914, VENTA_DIARIA!B:B, VENTA_DIARIA!H:H)</f>
        <v>▼▼ CRIT</v>
      </c>
      <c r="I914" s="10" t="s">
        <v>170</v>
      </c>
      <c r="J914" s="10">
        <v>8</v>
      </c>
      <c r="K914" s="10">
        <v>7</v>
      </c>
      <c r="L914" s="13">
        <v>1</v>
      </c>
    </row>
    <row r="915" spans="1:12">
      <c r="A915" s="14" t="str">
        <f t="shared" si="14"/>
        <v>LUN</v>
      </c>
      <c r="B915" s="12">
        <v>45880</v>
      </c>
      <c r="C915" s="11">
        <v>0.83251157407407406</v>
      </c>
      <c r="D915" s="10">
        <f>+VLOOKUP(B915,VENTA_DIARIA!B:C,2,FALSE)</f>
        <v>0</v>
      </c>
      <c r="E915" s="10">
        <f>+VLOOKUP(B915,VENTA_DIARIA!B:D,3,FALSE)</f>
        <v>2</v>
      </c>
      <c r="F915" s="13">
        <f>_xlfn.XLOOKUP(B915, VENTA_DIARIA!B:B, VENTA_DIARIA!L:L)+0</f>
        <v>2</v>
      </c>
      <c r="G915" s="10">
        <f>IFERROR(_xlfn.XLOOKUP(B915, VENTA_DIARIA!B:B, VENTA_DIARIA!N:N)+0,0)</f>
        <v>0</v>
      </c>
      <c r="H915" s="10" t="str">
        <f>_xlfn.XLOOKUP(B915, VENTA_DIARIA!B:B, VENTA_DIARIA!H:H)</f>
        <v>▼▼ CRIT</v>
      </c>
      <c r="I915" s="10" t="s">
        <v>100</v>
      </c>
      <c r="J915" s="10">
        <v>4</v>
      </c>
      <c r="K915" s="10">
        <v>3</v>
      </c>
      <c r="L915" s="13">
        <v>1</v>
      </c>
    </row>
    <row r="916" spans="1:12">
      <c r="A916" s="14" t="str">
        <f t="shared" si="14"/>
        <v>LUN</v>
      </c>
      <c r="B916" s="12">
        <v>45880</v>
      </c>
      <c r="C916" s="11">
        <v>0.81630787037037034</v>
      </c>
      <c r="D916" s="10">
        <f>+VLOOKUP(B916,VENTA_DIARIA!B:C,2,FALSE)</f>
        <v>0</v>
      </c>
      <c r="E916" s="10">
        <f>+VLOOKUP(B916,VENTA_DIARIA!B:D,3,FALSE)</f>
        <v>2</v>
      </c>
      <c r="F916" s="13">
        <f>_xlfn.XLOOKUP(B916, VENTA_DIARIA!B:B, VENTA_DIARIA!L:L)+0</f>
        <v>2</v>
      </c>
      <c r="G916" s="10">
        <f>IFERROR(_xlfn.XLOOKUP(B916, VENTA_DIARIA!B:B, VENTA_DIARIA!N:N)+0,0)</f>
        <v>0</v>
      </c>
      <c r="H916" s="10" t="str">
        <f>_xlfn.XLOOKUP(B916, VENTA_DIARIA!B:B, VENTA_DIARIA!H:H)</f>
        <v>▼▼ CRIT</v>
      </c>
      <c r="I916" s="10" t="s">
        <v>118</v>
      </c>
      <c r="J916" s="10">
        <v>3</v>
      </c>
      <c r="K916" s="10">
        <v>2</v>
      </c>
      <c r="L916" s="13">
        <v>1</v>
      </c>
    </row>
    <row r="917" spans="1:12">
      <c r="A917" s="14" t="str">
        <f t="shared" si="14"/>
        <v>LUN</v>
      </c>
      <c r="B917" s="12">
        <v>45880</v>
      </c>
      <c r="C917" s="11">
        <v>0.81527777777777777</v>
      </c>
      <c r="D917" s="10">
        <f>+VLOOKUP(B917,VENTA_DIARIA!B:C,2,FALSE)</f>
        <v>0</v>
      </c>
      <c r="E917" s="10">
        <f>+VLOOKUP(B917,VENTA_DIARIA!B:D,3,FALSE)</f>
        <v>2</v>
      </c>
      <c r="F917" s="13">
        <f>_xlfn.XLOOKUP(B917, VENTA_DIARIA!B:B, VENTA_DIARIA!L:L)+0</f>
        <v>2</v>
      </c>
      <c r="G917" s="10">
        <f>IFERROR(_xlfn.XLOOKUP(B917, VENTA_DIARIA!B:B, VENTA_DIARIA!N:N)+0,0)</f>
        <v>0</v>
      </c>
      <c r="H917" s="10" t="str">
        <f>_xlfn.XLOOKUP(B917, VENTA_DIARIA!B:B, VENTA_DIARIA!H:H)</f>
        <v>▼▼ CRIT</v>
      </c>
      <c r="I917" s="10" t="s">
        <v>165</v>
      </c>
      <c r="J917" s="10">
        <v>5</v>
      </c>
      <c r="K917" s="10">
        <v>4</v>
      </c>
      <c r="L917" s="13">
        <v>1</v>
      </c>
    </row>
    <row r="918" spans="1:12">
      <c r="A918" s="14" t="str">
        <f t="shared" si="14"/>
        <v>LUN</v>
      </c>
      <c r="B918" s="12">
        <v>45880</v>
      </c>
      <c r="C918" s="11">
        <v>0.81453703703703706</v>
      </c>
      <c r="D918" s="10">
        <f>+VLOOKUP(B918,VENTA_DIARIA!B:C,2,FALSE)</f>
        <v>0</v>
      </c>
      <c r="E918" s="10">
        <f>+VLOOKUP(B918,VENTA_DIARIA!B:D,3,FALSE)</f>
        <v>2</v>
      </c>
      <c r="F918" s="13">
        <f>_xlfn.XLOOKUP(B918, VENTA_DIARIA!B:B, VENTA_DIARIA!L:L)+0</f>
        <v>2</v>
      </c>
      <c r="G918" s="10">
        <f>IFERROR(_xlfn.XLOOKUP(B918, VENTA_DIARIA!B:B, VENTA_DIARIA!N:N)+0,0)</f>
        <v>0</v>
      </c>
      <c r="H918" s="10" t="str">
        <f>_xlfn.XLOOKUP(B918, VENTA_DIARIA!B:B, VENTA_DIARIA!H:H)</f>
        <v>▼▼ CRIT</v>
      </c>
      <c r="I918" s="10" t="s">
        <v>145</v>
      </c>
      <c r="J918" s="10">
        <v>2</v>
      </c>
      <c r="K918" s="10">
        <v>1</v>
      </c>
      <c r="L918" s="13">
        <v>1</v>
      </c>
    </row>
    <row r="919" spans="1:12">
      <c r="A919" s="14" t="str">
        <f t="shared" si="14"/>
        <v>LUN</v>
      </c>
      <c r="B919" s="12">
        <v>45880</v>
      </c>
      <c r="C919" s="11">
        <v>0.81134259259259256</v>
      </c>
      <c r="D919" s="10">
        <f>+VLOOKUP(B919,VENTA_DIARIA!B:C,2,FALSE)</f>
        <v>0</v>
      </c>
      <c r="E919" s="10">
        <f>+VLOOKUP(B919,VENTA_DIARIA!B:D,3,FALSE)</f>
        <v>2</v>
      </c>
      <c r="F919" s="13">
        <f>_xlfn.XLOOKUP(B919, VENTA_DIARIA!B:B, VENTA_DIARIA!L:L)+0</f>
        <v>2</v>
      </c>
      <c r="G919" s="10">
        <f>IFERROR(_xlfn.XLOOKUP(B919, VENTA_DIARIA!B:B, VENTA_DIARIA!N:N)+0,0)</f>
        <v>0</v>
      </c>
      <c r="H919" s="10" t="str">
        <f>_xlfn.XLOOKUP(B919, VENTA_DIARIA!B:B, VENTA_DIARIA!H:H)</f>
        <v>▼▼ CRIT</v>
      </c>
      <c r="I919" s="10" t="s">
        <v>170</v>
      </c>
      <c r="J919" s="10">
        <v>9</v>
      </c>
      <c r="K919" s="10">
        <v>8</v>
      </c>
      <c r="L919" s="13">
        <v>1</v>
      </c>
    </row>
    <row r="920" spans="1:12">
      <c r="A920" s="14" t="str">
        <f t="shared" si="14"/>
        <v>LUN</v>
      </c>
      <c r="B920" s="12">
        <v>45880</v>
      </c>
      <c r="C920" s="11">
        <v>0.81134259259259256</v>
      </c>
      <c r="D920" s="10">
        <f>+VLOOKUP(B920,VENTA_DIARIA!B:C,2,FALSE)</f>
        <v>0</v>
      </c>
      <c r="E920" s="10">
        <f>+VLOOKUP(B920,VENTA_DIARIA!B:D,3,FALSE)</f>
        <v>2</v>
      </c>
      <c r="F920" s="13">
        <f>_xlfn.XLOOKUP(B920, VENTA_DIARIA!B:B, VENTA_DIARIA!L:L)+0</f>
        <v>2</v>
      </c>
      <c r="G920" s="10">
        <f>IFERROR(_xlfn.XLOOKUP(B920, VENTA_DIARIA!B:B, VENTA_DIARIA!N:N)+0,0)</f>
        <v>0</v>
      </c>
      <c r="H920" s="10" t="str">
        <f>_xlfn.XLOOKUP(B920, VENTA_DIARIA!B:B, VENTA_DIARIA!H:H)</f>
        <v>▼▼ CRIT</v>
      </c>
      <c r="I920" s="10" t="s">
        <v>135</v>
      </c>
      <c r="J920" s="10">
        <v>10</v>
      </c>
      <c r="K920" s="10">
        <v>9</v>
      </c>
      <c r="L920" s="13">
        <v>1</v>
      </c>
    </row>
    <row r="921" spans="1:12">
      <c r="A921" s="14" t="str">
        <f t="shared" si="14"/>
        <v>LUN</v>
      </c>
      <c r="B921" s="12">
        <v>45880</v>
      </c>
      <c r="C921" s="11">
        <v>0.81011574074074078</v>
      </c>
      <c r="D921" s="10">
        <f>+VLOOKUP(B921,VENTA_DIARIA!B:C,2,FALSE)</f>
        <v>0</v>
      </c>
      <c r="E921" s="10">
        <f>+VLOOKUP(B921,VENTA_DIARIA!B:D,3,FALSE)</f>
        <v>2</v>
      </c>
      <c r="F921" s="13">
        <f>_xlfn.XLOOKUP(B921, VENTA_DIARIA!B:B, VENTA_DIARIA!L:L)+0</f>
        <v>2</v>
      </c>
      <c r="G921" s="10">
        <f>IFERROR(_xlfn.XLOOKUP(B921, VENTA_DIARIA!B:B, VENTA_DIARIA!N:N)+0,0)</f>
        <v>0</v>
      </c>
      <c r="H921" s="10" t="str">
        <f>_xlfn.XLOOKUP(B921, VENTA_DIARIA!B:B, VENTA_DIARIA!H:H)</f>
        <v>▼▼ CRIT</v>
      </c>
      <c r="I921" s="10" t="s">
        <v>170</v>
      </c>
      <c r="J921" s="10">
        <v>10</v>
      </c>
      <c r="K921" s="10">
        <v>9</v>
      </c>
      <c r="L921" s="13">
        <v>1</v>
      </c>
    </row>
    <row r="922" spans="1:12">
      <c r="A922" s="14" t="str">
        <f t="shared" si="14"/>
        <v>LUN</v>
      </c>
      <c r="B922" s="12">
        <v>45880</v>
      </c>
      <c r="C922" s="11">
        <v>0.81011574074074078</v>
      </c>
      <c r="D922" s="10">
        <f>+VLOOKUP(B922,VENTA_DIARIA!B:C,2,FALSE)</f>
        <v>0</v>
      </c>
      <c r="E922" s="10">
        <f>+VLOOKUP(B922,VENTA_DIARIA!B:D,3,FALSE)</f>
        <v>2</v>
      </c>
      <c r="F922" s="13">
        <f>_xlfn.XLOOKUP(B922, VENTA_DIARIA!B:B, VENTA_DIARIA!L:L)+0</f>
        <v>2</v>
      </c>
      <c r="G922" s="10">
        <f>IFERROR(_xlfn.XLOOKUP(B922, VENTA_DIARIA!B:B, VENTA_DIARIA!N:N)+0,0)</f>
        <v>0</v>
      </c>
      <c r="H922" s="10" t="str">
        <f>_xlfn.XLOOKUP(B922, VENTA_DIARIA!B:B, VENTA_DIARIA!H:H)</f>
        <v>▼▼ CRIT</v>
      </c>
      <c r="I922" s="10" t="s">
        <v>134</v>
      </c>
      <c r="J922" s="10">
        <v>23</v>
      </c>
      <c r="K922" s="10">
        <v>22</v>
      </c>
      <c r="L922" s="13">
        <v>1</v>
      </c>
    </row>
    <row r="923" spans="1:12">
      <c r="A923" s="14" t="str">
        <f t="shared" si="14"/>
        <v>LUN</v>
      </c>
      <c r="B923" s="12">
        <v>45880</v>
      </c>
      <c r="C923" s="11">
        <v>0.80702546296296296</v>
      </c>
      <c r="D923" s="10">
        <f>+VLOOKUP(B923,VENTA_DIARIA!B:C,2,FALSE)</f>
        <v>0</v>
      </c>
      <c r="E923" s="10">
        <f>+VLOOKUP(B923,VENTA_DIARIA!B:D,3,FALSE)</f>
        <v>2</v>
      </c>
      <c r="F923" s="13">
        <f>_xlfn.XLOOKUP(B923, VENTA_DIARIA!B:B, VENTA_DIARIA!L:L)+0</f>
        <v>2</v>
      </c>
      <c r="G923" s="10">
        <f>IFERROR(_xlfn.XLOOKUP(B923, VENTA_DIARIA!B:B, VENTA_DIARIA!N:N)+0,0)</f>
        <v>0</v>
      </c>
      <c r="H923" s="10" t="str">
        <f>_xlfn.XLOOKUP(B923, VENTA_DIARIA!B:B, VENTA_DIARIA!H:H)</f>
        <v>▼▼ CRIT</v>
      </c>
      <c r="I923" s="10" t="s">
        <v>92</v>
      </c>
      <c r="J923" s="10">
        <v>-1</v>
      </c>
      <c r="K923" s="10">
        <v>-2</v>
      </c>
      <c r="L923" s="13">
        <v>1</v>
      </c>
    </row>
    <row r="924" spans="1:12">
      <c r="A924" s="14" t="str">
        <f t="shared" si="14"/>
        <v>LUN</v>
      </c>
      <c r="B924" s="12">
        <v>45880</v>
      </c>
      <c r="C924" s="11">
        <v>0.80497685185185186</v>
      </c>
      <c r="D924" s="10">
        <f>+VLOOKUP(B924,VENTA_DIARIA!B:C,2,FALSE)</f>
        <v>0</v>
      </c>
      <c r="E924" s="10">
        <f>+VLOOKUP(B924,VENTA_DIARIA!B:D,3,FALSE)</f>
        <v>2</v>
      </c>
      <c r="F924" s="13">
        <f>_xlfn.XLOOKUP(B924, VENTA_DIARIA!B:B, VENTA_DIARIA!L:L)+0</f>
        <v>2</v>
      </c>
      <c r="G924" s="10">
        <f>IFERROR(_xlfn.XLOOKUP(B924, VENTA_DIARIA!B:B, VENTA_DIARIA!N:N)+0,0)</f>
        <v>0</v>
      </c>
      <c r="H924" s="10" t="str">
        <f>_xlfn.XLOOKUP(B924, VENTA_DIARIA!B:B, VENTA_DIARIA!H:H)</f>
        <v>▼▼ CRIT</v>
      </c>
      <c r="I924" s="10" t="s">
        <v>177</v>
      </c>
      <c r="J924" s="10">
        <v>17</v>
      </c>
      <c r="K924" s="10">
        <v>16</v>
      </c>
      <c r="L924" s="13">
        <v>1</v>
      </c>
    </row>
    <row r="925" spans="1:12">
      <c r="A925" s="14" t="str">
        <f t="shared" si="14"/>
        <v>LUN</v>
      </c>
      <c r="B925" s="12">
        <v>45880</v>
      </c>
      <c r="C925" s="11">
        <v>0.80497685185185186</v>
      </c>
      <c r="D925" s="10">
        <f>+VLOOKUP(B925,VENTA_DIARIA!B:C,2,FALSE)</f>
        <v>0</v>
      </c>
      <c r="E925" s="10">
        <f>+VLOOKUP(B925,VENTA_DIARIA!B:D,3,FALSE)</f>
        <v>2</v>
      </c>
      <c r="F925" s="13">
        <f>_xlfn.XLOOKUP(B925, VENTA_DIARIA!B:B, VENTA_DIARIA!L:L)+0</f>
        <v>2</v>
      </c>
      <c r="G925" s="10">
        <f>IFERROR(_xlfn.XLOOKUP(B925, VENTA_DIARIA!B:B, VENTA_DIARIA!N:N)+0,0)</f>
        <v>0</v>
      </c>
      <c r="H925" s="10" t="str">
        <f>_xlfn.XLOOKUP(B925, VENTA_DIARIA!B:B, VENTA_DIARIA!H:H)</f>
        <v>▼▼ CRIT</v>
      </c>
      <c r="I925" s="10" t="s">
        <v>89</v>
      </c>
      <c r="J925" s="10">
        <v>4</v>
      </c>
      <c r="K925" s="10">
        <v>3</v>
      </c>
      <c r="L925" s="13">
        <v>1</v>
      </c>
    </row>
    <row r="926" spans="1:12">
      <c r="A926" s="14" t="str">
        <f t="shared" si="14"/>
        <v>LUN</v>
      </c>
      <c r="B926" s="12">
        <v>45880</v>
      </c>
      <c r="C926" s="11">
        <v>0.78686342592592595</v>
      </c>
      <c r="D926" s="10">
        <f>+VLOOKUP(B926,VENTA_DIARIA!B:C,2,FALSE)</f>
        <v>0</v>
      </c>
      <c r="E926" s="10">
        <f>+VLOOKUP(B926,VENTA_DIARIA!B:D,3,FALSE)</f>
        <v>2</v>
      </c>
      <c r="F926" s="13">
        <f>_xlfn.XLOOKUP(B926, VENTA_DIARIA!B:B, VENTA_DIARIA!L:L)+0</f>
        <v>2</v>
      </c>
      <c r="G926" s="10">
        <f>IFERROR(_xlfn.XLOOKUP(B926, VENTA_DIARIA!B:B, VENTA_DIARIA!N:N)+0,0)</f>
        <v>0</v>
      </c>
      <c r="H926" s="10" t="str">
        <f>_xlfn.XLOOKUP(B926, VENTA_DIARIA!B:B, VENTA_DIARIA!H:H)</f>
        <v>▼▼ CRIT</v>
      </c>
      <c r="I926" s="10" t="s">
        <v>91</v>
      </c>
      <c r="J926" s="10">
        <v>-7</v>
      </c>
      <c r="K926" s="10">
        <v>-8</v>
      </c>
      <c r="L926" s="13">
        <v>1</v>
      </c>
    </row>
    <row r="927" spans="1:12">
      <c r="A927" s="14" t="str">
        <f t="shared" si="14"/>
        <v>LUN</v>
      </c>
      <c r="B927" s="12">
        <v>45880</v>
      </c>
      <c r="C927" s="11">
        <v>0.77211805555555557</v>
      </c>
      <c r="D927" s="10">
        <f>+VLOOKUP(B927,VENTA_DIARIA!B:C,2,FALSE)</f>
        <v>0</v>
      </c>
      <c r="E927" s="10">
        <f>+VLOOKUP(B927,VENTA_DIARIA!B:D,3,FALSE)</f>
        <v>2</v>
      </c>
      <c r="F927" s="13">
        <f>_xlfn.XLOOKUP(B927, VENTA_DIARIA!B:B, VENTA_DIARIA!L:L)+0</f>
        <v>2</v>
      </c>
      <c r="G927" s="10">
        <f>IFERROR(_xlfn.XLOOKUP(B927, VENTA_DIARIA!B:B, VENTA_DIARIA!N:N)+0,0)</f>
        <v>0</v>
      </c>
      <c r="H927" s="10" t="str">
        <f>_xlfn.XLOOKUP(B927, VENTA_DIARIA!B:B, VENTA_DIARIA!H:H)</f>
        <v>▼▼ CRIT</v>
      </c>
      <c r="I927" s="10" t="s">
        <v>132</v>
      </c>
      <c r="J927" s="10">
        <v>1</v>
      </c>
      <c r="K927" s="10">
        <v>0</v>
      </c>
      <c r="L927" s="13">
        <v>1</v>
      </c>
    </row>
    <row r="928" spans="1:12">
      <c r="A928" s="14" t="str">
        <f t="shared" si="14"/>
        <v>LUN</v>
      </c>
      <c r="B928" s="12">
        <v>45880</v>
      </c>
      <c r="C928" s="11">
        <v>0.77211805555555557</v>
      </c>
      <c r="D928" s="10">
        <f>+VLOOKUP(B928,VENTA_DIARIA!B:C,2,FALSE)</f>
        <v>0</v>
      </c>
      <c r="E928" s="10">
        <f>+VLOOKUP(B928,VENTA_DIARIA!B:D,3,FALSE)</f>
        <v>2</v>
      </c>
      <c r="F928" s="13">
        <f>_xlfn.XLOOKUP(B928, VENTA_DIARIA!B:B, VENTA_DIARIA!L:L)+0</f>
        <v>2</v>
      </c>
      <c r="G928" s="10">
        <f>IFERROR(_xlfn.XLOOKUP(B928, VENTA_DIARIA!B:B, VENTA_DIARIA!N:N)+0,0)</f>
        <v>0</v>
      </c>
      <c r="H928" s="10" t="str">
        <f>_xlfn.XLOOKUP(B928, VENTA_DIARIA!B:B, VENTA_DIARIA!H:H)</f>
        <v>▼▼ CRIT</v>
      </c>
      <c r="I928" s="10" t="s">
        <v>141</v>
      </c>
      <c r="J928" s="10">
        <v>4</v>
      </c>
      <c r="K928" s="10">
        <v>3</v>
      </c>
      <c r="L928" s="13">
        <v>1</v>
      </c>
    </row>
    <row r="929" spans="1:12">
      <c r="A929" s="14" t="str">
        <f t="shared" si="14"/>
        <v>LUN</v>
      </c>
      <c r="B929" s="12">
        <v>45880</v>
      </c>
      <c r="C929" s="11">
        <v>0.76943287037037034</v>
      </c>
      <c r="D929" s="10">
        <f>+VLOOKUP(B929,VENTA_DIARIA!B:C,2,FALSE)</f>
        <v>0</v>
      </c>
      <c r="E929" s="10">
        <f>+VLOOKUP(B929,VENTA_DIARIA!B:D,3,FALSE)</f>
        <v>2</v>
      </c>
      <c r="F929" s="13">
        <f>_xlfn.XLOOKUP(B929, VENTA_DIARIA!B:B, VENTA_DIARIA!L:L)+0</f>
        <v>2</v>
      </c>
      <c r="G929" s="10">
        <f>IFERROR(_xlfn.XLOOKUP(B929, VENTA_DIARIA!B:B, VENTA_DIARIA!N:N)+0,0)</f>
        <v>0</v>
      </c>
      <c r="H929" s="10" t="str">
        <f>_xlfn.XLOOKUP(B929, VENTA_DIARIA!B:B, VENTA_DIARIA!H:H)</f>
        <v>▼▼ CRIT</v>
      </c>
      <c r="I929" s="10" t="s">
        <v>134</v>
      </c>
      <c r="J929" s="10">
        <v>24</v>
      </c>
      <c r="K929" s="10">
        <v>23</v>
      </c>
      <c r="L929" s="13">
        <v>1</v>
      </c>
    </row>
    <row r="930" spans="1:12">
      <c r="A930" s="14" t="str">
        <f t="shared" si="14"/>
        <v>LUN</v>
      </c>
      <c r="B930" s="12">
        <v>45880</v>
      </c>
      <c r="C930" s="11">
        <v>0.76782407407407405</v>
      </c>
      <c r="D930" s="10">
        <f>+VLOOKUP(B930,VENTA_DIARIA!B:C,2,FALSE)</f>
        <v>0</v>
      </c>
      <c r="E930" s="10">
        <f>+VLOOKUP(B930,VENTA_DIARIA!B:D,3,FALSE)</f>
        <v>2</v>
      </c>
      <c r="F930" s="13">
        <f>_xlfn.XLOOKUP(B930, VENTA_DIARIA!B:B, VENTA_DIARIA!L:L)+0</f>
        <v>2</v>
      </c>
      <c r="G930" s="10">
        <f>IFERROR(_xlfn.XLOOKUP(B930, VENTA_DIARIA!B:B, VENTA_DIARIA!N:N)+0,0)</f>
        <v>0</v>
      </c>
      <c r="H930" s="10" t="str">
        <f>_xlfn.XLOOKUP(B930, VENTA_DIARIA!B:B, VENTA_DIARIA!H:H)</f>
        <v>▼▼ CRIT</v>
      </c>
      <c r="I930" s="10" t="s">
        <v>158</v>
      </c>
      <c r="J930" s="10">
        <v>3</v>
      </c>
      <c r="K930" s="10">
        <v>2</v>
      </c>
      <c r="L930" s="13">
        <v>1</v>
      </c>
    </row>
    <row r="931" spans="1:12">
      <c r="A931" s="14" t="str">
        <f t="shared" si="14"/>
        <v>LUN</v>
      </c>
      <c r="B931" s="12">
        <v>45880</v>
      </c>
      <c r="C931" s="11">
        <v>0.76501157407407405</v>
      </c>
      <c r="D931" s="10">
        <f>+VLOOKUP(B931,VENTA_DIARIA!B:C,2,FALSE)</f>
        <v>0</v>
      </c>
      <c r="E931" s="10">
        <f>+VLOOKUP(B931,VENTA_DIARIA!B:D,3,FALSE)</f>
        <v>2</v>
      </c>
      <c r="F931" s="13">
        <f>_xlfn.XLOOKUP(B931, VENTA_DIARIA!B:B, VENTA_DIARIA!L:L)+0</f>
        <v>2</v>
      </c>
      <c r="G931" s="10">
        <f>IFERROR(_xlfn.XLOOKUP(B931, VENTA_DIARIA!B:B, VENTA_DIARIA!N:N)+0,0)</f>
        <v>0</v>
      </c>
      <c r="H931" s="10" t="str">
        <f>_xlfn.XLOOKUP(B931, VENTA_DIARIA!B:B, VENTA_DIARIA!H:H)</f>
        <v>▼▼ CRIT</v>
      </c>
      <c r="I931" s="10" t="s">
        <v>159</v>
      </c>
      <c r="J931" s="10">
        <v>5</v>
      </c>
      <c r="K931" s="10">
        <v>4</v>
      </c>
      <c r="L931" s="13">
        <v>1</v>
      </c>
    </row>
    <row r="932" spans="1:12">
      <c r="A932" s="14" t="str">
        <f t="shared" si="14"/>
        <v>LUN</v>
      </c>
      <c r="B932" s="12">
        <v>45880</v>
      </c>
      <c r="C932" s="11">
        <v>0.75318287037037035</v>
      </c>
      <c r="D932" s="10">
        <f>+VLOOKUP(B932,VENTA_DIARIA!B:C,2,FALSE)</f>
        <v>0</v>
      </c>
      <c r="E932" s="10">
        <f>+VLOOKUP(B932,VENTA_DIARIA!B:D,3,FALSE)</f>
        <v>2</v>
      </c>
      <c r="F932" s="13">
        <f>_xlfn.XLOOKUP(B932, VENTA_DIARIA!B:B, VENTA_DIARIA!L:L)+0</f>
        <v>2</v>
      </c>
      <c r="G932" s="10">
        <f>IFERROR(_xlfn.XLOOKUP(B932, VENTA_DIARIA!B:B, VENTA_DIARIA!N:N)+0,0)</f>
        <v>0</v>
      </c>
      <c r="H932" s="10" t="str">
        <f>_xlfn.XLOOKUP(B932, VENTA_DIARIA!B:B, VENTA_DIARIA!H:H)</f>
        <v>▼▼ CRIT</v>
      </c>
      <c r="I932" s="10" t="s">
        <v>134</v>
      </c>
      <c r="J932" s="10">
        <v>25</v>
      </c>
      <c r="K932" s="10">
        <v>24</v>
      </c>
      <c r="L932" s="13">
        <v>1</v>
      </c>
    </row>
    <row r="933" spans="1:12">
      <c r="A933" s="14" t="str">
        <f t="shared" si="14"/>
        <v>LUN</v>
      </c>
      <c r="B933" s="12">
        <v>45880</v>
      </c>
      <c r="C933" s="11">
        <v>0.74549768518518522</v>
      </c>
      <c r="D933" s="10">
        <f>+VLOOKUP(B933,VENTA_DIARIA!B:C,2,FALSE)</f>
        <v>0</v>
      </c>
      <c r="E933" s="10">
        <f>+VLOOKUP(B933,VENTA_DIARIA!B:D,3,FALSE)</f>
        <v>2</v>
      </c>
      <c r="F933" s="13">
        <f>_xlfn.XLOOKUP(B933, VENTA_DIARIA!B:B, VENTA_DIARIA!L:L)+0</f>
        <v>2</v>
      </c>
      <c r="G933" s="10">
        <f>IFERROR(_xlfn.XLOOKUP(B933, VENTA_DIARIA!B:B, VENTA_DIARIA!N:N)+0,0)</f>
        <v>0</v>
      </c>
      <c r="H933" s="10" t="str">
        <f>_xlfn.XLOOKUP(B933, VENTA_DIARIA!B:B, VENTA_DIARIA!H:H)</f>
        <v>▼▼ CRIT</v>
      </c>
      <c r="I933" s="10" t="s">
        <v>99</v>
      </c>
      <c r="J933" s="10">
        <v>6</v>
      </c>
      <c r="K933" s="10">
        <v>5</v>
      </c>
      <c r="L933" s="13">
        <v>1</v>
      </c>
    </row>
    <row r="934" spans="1:12">
      <c r="A934" s="14" t="str">
        <f t="shared" si="14"/>
        <v>LUN</v>
      </c>
      <c r="B934" s="12">
        <v>45880</v>
      </c>
      <c r="C934" s="11">
        <v>0.74173611111111115</v>
      </c>
      <c r="D934" s="10">
        <f>+VLOOKUP(B934,VENTA_DIARIA!B:C,2,FALSE)</f>
        <v>0</v>
      </c>
      <c r="E934" s="10">
        <f>+VLOOKUP(B934,VENTA_DIARIA!B:D,3,FALSE)</f>
        <v>2</v>
      </c>
      <c r="F934" s="13">
        <f>_xlfn.XLOOKUP(B934, VENTA_DIARIA!B:B, VENTA_DIARIA!L:L)+0</f>
        <v>2</v>
      </c>
      <c r="G934" s="10">
        <f>IFERROR(_xlfn.XLOOKUP(B934, VENTA_DIARIA!B:B, VENTA_DIARIA!N:N)+0,0)</f>
        <v>0</v>
      </c>
      <c r="H934" s="10" t="str">
        <f>_xlfn.XLOOKUP(B934, VENTA_DIARIA!B:B, VENTA_DIARIA!H:H)</f>
        <v>▼▼ CRIT</v>
      </c>
      <c r="I934" s="10" t="s">
        <v>134</v>
      </c>
      <c r="J934" s="10">
        <v>28</v>
      </c>
      <c r="K934" s="10">
        <v>25</v>
      </c>
      <c r="L934" s="13">
        <v>3</v>
      </c>
    </row>
    <row r="935" spans="1:12">
      <c r="A935" s="14" t="str">
        <f t="shared" si="14"/>
        <v>LUN</v>
      </c>
      <c r="B935" s="12">
        <v>45880</v>
      </c>
      <c r="C935" s="11">
        <v>0.74173611111111115</v>
      </c>
      <c r="D935" s="10">
        <f>+VLOOKUP(B935,VENTA_DIARIA!B:C,2,FALSE)</f>
        <v>0</v>
      </c>
      <c r="E935" s="10">
        <f>+VLOOKUP(B935,VENTA_DIARIA!B:D,3,FALSE)</f>
        <v>2</v>
      </c>
      <c r="F935" s="13">
        <f>_xlfn.XLOOKUP(B935, VENTA_DIARIA!B:B, VENTA_DIARIA!L:L)+0</f>
        <v>2</v>
      </c>
      <c r="G935" s="10">
        <f>IFERROR(_xlfn.XLOOKUP(B935, VENTA_DIARIA!B:B, VENTA_DIARIA!N:N)+0,0)</f>
        <v>0</v>
      </c>
      <c r="H935" s="10" t="str">
        <f>_xlfn.XLOOKUP(B935, VENTA_DIARIA!B:B, VENTA_DIARIA!H:H)</f>
        <v>▼▼ CRIT</v>
      </c>
      <c r="I935" s="10" t="s">
        <v>142</v>
      </c>
      <c r="J935" s="10">
        <v>24</v>
      </c>
      <c r="K935" s="10">
        <v>23</v>
      </c>
      <c r="L935" s="13">
        <v>1</v>
      </c>
    </row>
    <row r="936" spans="1:12">
      <c r="A936" s="14" t="str">
        <f t="shared" si="14"/>
        <v>LUN</v>
      </c>
      <c r="B936" s="12">
        <v>45880</v>
      </c>
      <c r="C936" s="11">
        <v>0.73237268518518517</v>
      </c>
      <c r="D936" s="10">
        <f>+VLOOKUP(B936,VENTA_DIARIA!B:C,2,FALSE)</f>
        <v>0</v>
      </c>
      <c r="E936" s="10">
        <f>+VLOOKUP(B936,VENTA_DIARIA!B:D,3,FALSE)</f>
        <v>2</v>
      </c>
      <c r="F936" s="13">
        <f>_xlfn.XLOOKUP(B936, VENTA_DIARIA!B:B, VENTA_DIARIA!L:L)+0</f>
        <v>2</v>
      </c>
      <c r="G936" s="10">
        <f>IFERROR(_xlfn.XLOOKUP(B936, VENTA_DIARIA!B:B, VENTA_DIARIA!N:N)+0,0)</f>
        <v>0</v>
      </c>
      <c r="H936" s="10" t="str">
        <f>_xlfn.XLOOKUP(B936, VENTA_DIARIA!B:B, VENTA_DIARIA!H:H)</f>
        <v>▼▼ CRIT</v>
      </c>
      <c r="I936" s="10" t="s">
        <v>134</v>
      </c>
      <c r="J936" s="10">
        <v>30</v>
      </c>
      <c r="K936" s="10">
        <v>28</v>
      </c>
      <c r="L936" s="13">
        <v>2</v>
      </c>
    </row>
    <row r="937" spans="1:12">
      <c r="A937" s="14" t="str">
        <f t="shared" si="14"/>
        <v>LUN</v>
      </c>
      <c r="B937" s="12">
        <v>45880</v>
      </c>
      <c r="C937" s="11">
        <v>0.72206018518518522</v>
      </c>
      <c r="D937" s="10">
        <f>+VLOOKUP(B937,VENTA_DIARIA!B:C,2,FALSE)</f>
        <v>0</v>
      </c>
      <c r="E937" s="10">
        <f>+VLOOKUP(B937,VENTA_DIARIA!B:D,3,FALSE)</f>
        <v>2</v>
      </c>
      <c r="F937" s="13">
        <f>_xlfn.XLOOKUP(B937, VENTA_DIARIA!B:B, VENTA_DIARIA!L:L)+0</f>
        <v>2</v>
      </c>
      <c r="G937" s="10">
        <f>IFERROR(_xlfn.XLOOKUP(B937, VENTA_DIARIA!B:B, VENTA_DIARIA!N:N)+0,0)</f>
        <v>0</v>
      </c>
      <c r="H937" s="10" t="str">
        <f>_xlfn.XLOOKUP(B937, VENTA_DIARIA!B:B, VENTA_DIARIA!H:H)</f>
        <v>▼▼ CRIT</v>
      </c>
      <c r="I937" s="10" t="s">
        <v>132</v>
      </c>
      <c r="J937" s="10">
        <v>2</v>
      </c>
      <c r="K937" s="10">
        <v>1</v>
      </c>
      <c r="L937" s="13">
        <v>1</v>
      </c>
    </row>
    <row r="938" spans="1:12">
      <c r="A938" s="14" t="str">
        <f t="shared" si="14"/>
        <v>LUN</v>
      </c>
      <c r="B938" s="12">
        <v>45880</v>
      </c>
      <c r="C938" s="11">
        <v>0.72206018518518522</v>
      </c>
      <c r="D938" s="10">
        <f>+VLOOKUP(B938,VENTA_DIARIA!B:C,2,FALSE)</f>
        <v>0</v>
      </c>
      <c r="E938" s="10">
        <f>+VLOOKUP(B938,VENTA_DIARIA!B:D,3,FALSE)</f>
        <v>2</v>
      </c>
      <c r="F938" s="13">
        <f>_xlfn.XLOOKUP(B938, VENTA_DIARIA!B:B, VENTA_DIARIA!L:L)+0</f>
        <v>2</v>
      </c>
      <c r="G938" s="10">
        <f>IFERROR(_xlfn.XLOOKUP(B938, VENTA_DIARIA!B:B, VENTA_DIARIA!N:N)+0,0)</f>
        <v>0</v>
      </c>
      <c r="H938" s="10" t="str">
        <f>_xlfn.XLOOKUP(B938, VENTA_DIARIA!B:B, VENTA_DIARIA!H:H)</f>
        <v>▼▼ CRIT</v>
      </c>
      <c r="I938" s="10" t="s">
        <v>118</v>
      </c>
      <c r="J938" s="10">
        <v>5</v>
      </c>
      <c r="K938" s="10">
        <v>3</v>
      </c>
      <c r="L938" s="13">
        <v>2</v>
      </c>
    </row>
    <row r="939" spans="1:12">
      <c r="A939" s="14" t="str">
        <f t="shared" si="14"/>
        <v>LUN</v>
      </c>
      <c r="B939" s="12">
        <v>45880</v>
      </c>
      <c r="C939" s="11">
        <v>0.71260416666666671</v>
      </c>
      <c r="D939" s="10">
        <f>+VLOOKUP(B939,VENTA_DIARIA!B:C,2,FALSE)</f>
        <v>0</v>
      </c>
      <c r="E939" s="10">
        <f>+VLOOKUP(B939,VENTA_DIARIA!B:D,3,FALSE)</f>
        <v>2</v>
      </c>
      <c r="F939" s="13">
        <f>_xlfn.XLOOKUP(B939, VENTA_DIARIA!B:B, VENTA_DIARIA!L:L)+0</f>
        <v>2</v>
      </c>
      <c r="G939" s="10">
        <f>IFERROR(_xlfn.XLOOKUP(B939, VENTA_DIARIA!B:B, VENTA_DIARIA!N:N)+0,0)</f>
        <v>0</v>
      </c>
      <c r="H939" s="10" t="str">
        <f>_xlfn.XLOOKUP(B939, VENTA_DIARIA!B:B, VENTA_DIARIA!H:H)</f>
        <v>▼▼ CRIT</v>
      </c>
      <c r="I939" s="10" t="s">
        <v>101</v>
      </c>
      <c r="J939" s="10">
        <v>3</v>
      </c>
      <c r="K939" s="10">
        <v>2</v>
      </c>
      <c r="L939" s="13">
        <v>1</v>
      </c>
    </row>
    <row r="940" spans="1:12">
      <c r="A940" s="14" t="str">
        <f t="shared" si="14"/>
        <v>LUN</v>
      </c>
      <c r="B940" s="12">
        <v>45880</v>
      </c>
      <c r="C940" s="11">
        <v>0.71260416666666671</v>
      </c>
      <c r="D940" s="10">
        <f>+VLOOKUP(B940,VENTA_DIARIA!B:C,2,FALSE)</f>
        <v>0</v>
      </c>
      <c r="E940" s="10">
        <f>+VLOOKUP(B940,VENTA_DIARIA!B:D,3,FALSE)</f>
        <v>2</v>
      </c>
      <c r="F940" s="13">
        <f>_xlfn.XLOOKUP(B940, VENTA_DIARIA!B:B, VENTA_DIARIA!L:L)+0</f>
        <v>2</v>
      </c>
      <c r="G940" s="10">
        <f>IFERROR(_xlfn.XLOOKUP(B940, VENTA_DIARIA!B:B, VENTA_DIARIA!N:N)+0,0)</f>
        <v>0</v>
      </c>
      <c r="H940" s="10" t="str">
        <f>_xlfn.XLOOKUP(B940, VENTA_DIARIA!B:B, VENTA_DIARIA!H:H)</f>
        <v>▼▼ CRIT</v>
      </c>
      <c r="I940" s="10" t="s">
        <v>89</v>
      </c>
      <c r="J940" s="10">
        <v>5</v>
      </c>
      <c r="K940" s="10">
        <v>4</v>
      </c>
      <c r="L940" s="13">
        <v>1</v>
      </c>
    </row>
    <row r="941" spans="1:12">
      <c r="A941" s="14" t="str">
        <f t="shared" si="14"/>
        <v>LUN</v>
      </c>
      <c r="B941" s="12">
        <v>45880</v>
      </c>
      <c r="C941" s="11">
        <v>0.71112268518518518</v>
      </c>
      <c r="D941" s="10">
        <f>+VLOOKUP(B941,VENTA_DIARIA!B:C,2,FALSE)</f>
        <v>0</v>
      </c>
      <c r="E941" s="10">
        <f>+VLOOKUP(B941,VENTA_DIARIA!B:D,3,FALSE)</f>
        <v>2</v>
      </c>
      <c r="F941" s="13">
        <f>_xlfn.XLOOKUP(B941, VENTA_DIARIA!B:B, VENTA_DIARIA!L:L)+0</f>
        <v>2</v>
      </c>
      <c r="G941" s="10">
        <f>IFERROR(_xlfn.XLOOKUP(B941, VENTA_DIARIA!B:B, VENTA_DIARIA!N:N)+0,0)</f>
        <v>0</v>
      </c>
      <c r="H941" s="10" t="str">
        <f>_xlfn.XLOOKUP(B941, VENTA_DIARIA!B:B, VENTA_DIARIA!H:H)</f>
        <v>▼▼ CRIT</v>
      </c>
      <c r="I941" s="10" t="s">
        <v>135</v>
      </c>
      <c r="J941" s="10">
        <v>11</v>
      </c>
      <c r="K941" s="10">
        <v>10</v>
      </c>
      <c r="L941" s="13">
        <v>1</v>
      </c>
    </row>
    <row r="942" spans="1:12">
      <c r="A942" s="14" t="str">
        <f t="shared" si="14"/>
        <v>LUN</v>
      </c>
      <c r="B942" s="12">
        <v>45880</v>
      </c>
      <c r="C942" s="11">
        <v>0.71112268518518518</v>
      </c>
      <c r="D942" s="10">
        <f>+VLOOKUP(B942,VENTA_DIARIA!B:C,2,FALSE)</f>
        <v>0</v>
      </c>
      <c r="E942" s="10">
        <f>+VLOOKUP(B942,VENTA_DIARIA!B:D,3,FALSE)</f>
        <v>2</v>
      </c>
      <c r="F942" s="13">
        <f>_xlfn.XLOOKUP(B942, VENTA_DIARIA!B:B, VENTA_DIARIA!L:L)+0</f>
        <v>2</v>
      </c>
      <c r="G942" s="10">
        <f>IFERROR(_xlfn.XLOOKUP(B942, VENTA_DIARIA!B:B, VENTA_DIARIA!N:N)+0,0)</f>
        <v>0</v>
      </c>
      <c r="H942" s="10" t="str">
        <f>_xlfn.XLOOKUP(B942, VENTA_DIARIA!B:B, VENTA_DIARIA!H:H)</f>
        <v>▼▼ CRIT</v>
      </c>
      <c r="I942" s="10" t="s">
        <v>170</v>
      </c>
      <c r="J942" s="10">
        <v>11</v>
      </c>
      <c r="K942" s="10">
        <v>10</v>
      </c>
      <c r="L942" s="13">
        <v>1</v>
      </c>
    </row>
    <row r="943" spans="1:12">
      <c r="A943" s="14" t="str">
        <f t="shared" si="14"/>
        <v>LUN</v>
      </c>
      <c r="B943" s="12">
        <v>45880</v>
      </c>
      <c r="C943" s="11">
        <v>0.71112268518518518</v>
      </c>
      <c r="D943" s="10">
        <f>+VLOOKUP(B943,VENTA_DIARIA!B:C,2,FALSE)</f>
        <v>0</v>
      </c>
      <c r="E943" s="10">
        <f>+VLOOKUP(B943,VENTA_DIARIA!B:D,3,FALSE)</f>
        <v>2</v>
      </c>
      <c r="F943" s="13">
        <f>_xlfn.XLOOKUP(B943, VENTA_DIARIA!B:B, VENTA_DIARIA!L:L)+0</f>
        <v>2</v>
      </c>
      <c r="G943" s="10">
        <f>IFERROR(_xlfn.XLOOKUP(B943, VENTA_DIARIA!B:B, VENTA_DIARIA!N:N)+0,0)</f>
        <v>0</v>
      </c>
      <c r="H943" s="10" t="str">
        <f>_xlfn.XLOOKUP(B943, VENTA_DIARIA!B:B, VENTA_DIARIA!H:H)</f>
        <v>▼▼ CRIT</v>
      </c>
      <c r="I943" s="10" t="s">
        <v>136</v>
      </c>
      <c r="J943" s="10">
        <v>15</v>
      </c>
      <c r="K943" s="10">
        <v>14</v>
      </c>
      <c r="L943" s="13">
        <v>1</v>
      </c>
    </row>
    <row r="944" spans="1:12">
      <c r="A944" s="14" t="str">
        <f t="shared" si="14"/>
        <v>LUN</v>
      </c>
      <c r="B944" s="12">
        <v>45880</v>
      </c>
      <c r="C944" s="11">
        <v>0.69314814814814818</v>
      </c>
      <c r="D944" s="10">
        <f>+VLOOKUP(B944,VENTA_DIARIA!B:C,2,FALSE)</f>
        <v>0</v>
      </c>
      <c r="E944" s="10">
        <f>+VLOOKUP(B944,VENTA_DIARIA!B:D,3,FALSE)</f>
        <v>2</v>
      </c>
      <c r="F944" s="13">
        <f>_xlfn.XLOOKUP(B944, VENTA_DIARIA!B:B, VENTA_DIARIA!L:L)+0</f>
        <v>2</v>
      </c>
      <c r="G944" s="10">
        <f>IFERROR(_xlfn.XLOOKUP(B944, VENTA_DIARIA!B:B, VENTA_DIARIA!N:N)+0,0)</f>
        <v>0</v>
      </c>
      <c r="H944" s="10" t="str">
        <f>_xlfn.XLOOKUP(B944, VENTA_DIARIA!B:B, VENTA_DIARIA!H:H)</f>
        <v>▼▼ CRIT</v>
      </c>
      <c r="I944" s="10" t="s">
        <v>170</v>
      </c>
      <c r="J944" s="10">
        <v>12</v>
      </c>
      <c r="K944" s="10">
        <v>11</v>
      </c>
      <c r="L944" s="13">
        <v>1</v>
      </c>
    </row>
    <row r="945" spans="1:12">
      <c r="A945" s="14" t="str">
        <f t="shared" si="14"/>
        <v>LUN</v>
      </c>
      <c r="B945" s="12">
        <v>45880</v>
      </c>
      <c r="C945" s="11">
        <v>0.69314814814814818</v>
      </c>
      <c r="D945" s="10">
        <f>+VLOOKUP(B945,VENTA_DIARIA!B:C,2,FALSE)</f>
        <v>0</v>
      </c>
      <c r="E945" s="10">
        <f>+VLOOKUP(B945,VENTA_DIARIA!B:D,3,FALSE)</f>
        <v>2</v>
      </c>
      <c r="F945" s="13">
        <f>_xlfn.XLOOKUP(B945, VENTA_DIARIA!B:B, VENTA_DIARIA!L:L)+0</f>
        <v>2</v>
      </c>
      <c r="G945" s="10">
        <f>IFERROR(_xlfn.XLOOKUP(B945, VENTA_DIARIA!B:B, VENTA_DIARIA!N:N)+0,0)</f>
        <v>0</v>
      </c>
      <c r="H945" s="10" t="str">
        <f>_xlfn.XLOOKUP(B945, VENTA_DIARIA!B:B, VENTA_DIARIA!H:H)</f>
        <v>▼▼ CRIT</v>
      </c>
      <c r="I945" s="10" t="s">
        <v>89</v>
      </c>
      <c r="J945" s="10">
        <v>6</v>
      </c>
      <c r="K945" s="10">
        <v>5</v>
      </c>
      <c r="L945" s="13">
        <v>1</v>
      </c>
    </row>
    <row r="946" spans="1:12">
      <c r="A946" s="14" t="str">
        <f t="shared" si="14"/>
        <v>LUN</v>
      </c>
      <c r="B946" s="12">
        <v>45880</v>
      </c>
      <c r="C946" s="11">
        <v>0.68947916666666664</v>
      </c>
      <c r="D946" s="10">
        <f>+VLOOKUP(B946,VENTA_DIARIA!B:C,2,FALSE)</f>
        <v>0</v>
      </c>
      <c r="E946" s="10">
        <f>+VLOOKUP(B946,VENTA_DIARIA!B:D,3,FALSE)</f>
        <v>2</v>
      </c>
      <c r="F946" s="13">
        <f>_xlfn.XLOOKUP(B946, VENTA_DIARIA!B:B, VENTA_DIARIA!L:L)+0</f>
        <v>2</v>
      </c>
      <c r="G946" s="10">
        <f>IFERROR(_xlfn.XLOOKUP(B946, VENTA_DIARIA!B:B, VENTA_DIARIA!N:N)+0,0)</f>
        <v>0</v>
      </c>
      <c r="H946" s="10" t="str">
        <f>_xlfn.XLOOKUP(B946, VENTA_DIARIA!B:B, VENTA_DIARIA!H:H)</f>
        <v>▼▼ CRIT</v>
      </c>
      <c r="I946" s="10" t="s">
        <v>98</v>
      </c>
      <c r="J946" s="10">
        <v>5</v>
      </c>
      <c r="K946" s="10">
        <v>4</v>
      </c>
      <c r="L946" s="13">
        <v>1</v>
      </c>
    </row>
    <row r="947" spans="1:12">
      <c r="A947" s="14" t="str">
        <f t="shared" si="14"/>
        <v>LUN</v>
      </c>
      <c r="B947" s="12">
        <v>45880</v>
      </c>
      <c r="C947" s="11">
        <v>0.63483796296296291</v>
      </c>
      <c r="D947" s="10">
        <f>+VLOOKUP(B947,VENTA_DIARIA!B:C,2,FALSE)</f>
        <v>0</v>
      </c>
      <c r="E947" s="10">
        <f>+VLOOKUP(B947,VENTA_DIARIA!B:D,3,FALSE)</f>
        <v>2</v>
      </c>
      <c r="F947" s="13">
        <f>_xlfn.XLOOKUP(B947, VENTA_DIARIA!B:B, VENTA_DIARIA!L:L)+0</f>
        <v>2</v>
      </c>
      <c r="G947" s="10">
        <f>IFERROR(_xlfn.XLOOKUP(B947, VENTA_DIARIA!B:B, VENTA_DIARIA!N:N)+0,0)</f>
        <v>0</v>
      </c>
      <c r="H947" s="10" t="str">
        <f>_xlfn.XLOOKUP(B947, VENTA_DIARIA!B:B, VENTA_DIARIA!H:H)</f>
        <v>▼▼ CRIT</v>
      </c>
      <c r="I947" s="10" t="s">
        <v>162</v>
      </c>
      <c r="J947" s="10">
        <v>1</v>
      </c>
      <c r="K947" s="10">
        <v>0</v>
      </c>
      <c r="L947" s="13">
        <v>1</v>
      </c>
    </row>
    <row r="948" spans="1:12">
      <c r="A948" s="14" t="str">
        <f t="shared" si="14"/>
        <v>LUN</v>
      </c>
      <c r="B948" s="12">
        <v>45880</v>
      </c>
      <c r="C948" s="11">
        <v>0.63483796296296291</v>
      </c>
      <c r="D948" s="10">
        <f>+VLOOKUP(B948,VENTA_DIARIA!B:C,2,FALSE)</f>
        <v>0</v>
      </c>
      <c r="E948" s="10">
        <f>+VLOOKUP(B948,VENTA_DIARIA!B:D,3,FALSE)</f>
        <v>2</v>
      </c>
      <c r="F948" s="13">
        <f>_xlfn.XLOOKUP(B948, VENTA_DIARIA!B:B, VENTA_DIARIA!L:L)+0</f>
        <v>2</v>
      </c>
      <c r="G948" s="10">
        <f>IFERROR(_xlfn.XLOOKUP(B948, VENTA_DIARIA!B:B, VENTA_DIARIA!N:N)+0,0)</f>
        <v>0</v>
      </c>
      <c r="H948" s="10" t="str">
        <f>_xlfn.XLOOKUP(B948, VENTA_DIARIA!B:B, VENTA_DIARIA!H:H)</f>
        <v>▼▼ CRIT</v>
      </c>
      <c r="I948" s="10" t="s">
        <v>151</v>
      </c>
      <c r="J948" s="10">
        <v>6</v>
      </c>
      <c r="K948" s="10">
        <v>5</v>
      </c>
      <c r="L948" s="13">
        <v>1</v>
      </c>
    </row>
    <row r="949" spans="1:12">
      <c r="A949" s="14" t="str">
        <f t="shared" si="14"/>
        <v>LUN</v>
      </c>
      <c r="B949" s="12">
        <v>45880</v>
      </c>
      <c r="C949" s="11">
        <v>0.62559027777777776</v>
      </c>
      <c r="D949" s="10">
        <f>+VLOOKUP(B949,VENTA_DIARIA!B:C,2,FALSE)</f>
        <v>0</v>
      </c>
      <c r="E949" s="10">
        <f>+VLOOKUP(B949,VENTA_DIARIA!B:D,3,FALSE)</f>
        <v>2</v>
      </c>
      <c r="F949" s="13">
        <f>_xlfn.XLOOKUP(B949, VENTA_DIARIA!B:B, VENTA_DIARIA!L:L)+0</f>
        <v>2</v>
      </c>
      <c r="G949" s="10">
        <f>IFERROR(_xlfn.XLOOKUP(B949, VENTA_DIARIA!B:B, VENTA_DIARIA!N:N)+0,0)</f>
        <v>0</v>
      </c>
      <c r="H949" s="10" t="str">
        <f>_xlfn.XLOOKUP(B949, VENTA_DIARIA!B:B, VENTA_DIARIA!H:H)</f>
        <v>▼▼ CRIT</v>
      </c>
      <c r="I949" s="10" t="s">
        <v>142</v>
      </c>
      <c r="J949" s="10">
        <v>12</v>
      </c>
      <c r="K949" s="10">
        <v>11</v>
      </c>
      <c r="L949" s="13">
        <v>1</v>
      </c>
    </row>
    <row r="950" spans="1:12">
      <c r="A950" s="14" t="str">
        <f t="shared" si="14"/>
        <v>LUN</v>
      </c>
      <c r="B950" s="12">
        <v>45880</v>
      </c>
      <c r="C950" s="11">
        <v>0.45854166666666668</v>
      </c>
      <c r="D950" s="10">
        <f>+VLOOKUP(B950,VENTA_DIARIA!B:C,2,FALSE)</f>
        <v>0</v>
      </c>
      <c r="E950" s="10">
        <f>+VLOOKUP(B950,VENTA_DIARIA!B:D,3,FALSE)</f>
        <v>2</v>
      </c>
      <c r="F950" s="13">
        <f>_xlfn.XLOOKUP(B950, VENTA_DIARIA!B:B, VENTA_DIARIA!L:L)+0</f>
        <v>2</v>
      </c>
      <c r="G950" s="10">
        <f>IFERROR(_xlfn.XLOOKUP(B950, VENTA_DIARIA!B:B, VENTA_DIARIA!N:N)+0,0)</f>
        <v>0</v>
      </c>
      <c r="H950" s="10" t="str">
        <f>_xlfn.XLOOKUP(B950, VENTA_DIARIA!B:B, VENTA_DIARIA!H:H)</f>
        <v>▼▼ CRIT</v>
      </c>
      <c r="I950" s="10" t="s">
        <v>152</v>
      </c>
      <c r="J950" s="10">
        <v>6</v>
      </c>
      <c r="K950" s="10">
        <v>5</v>
      </c>
      <c r="L950" s="13">
        <v>1</v>
      </c>
    </row>
    <row r="951" spans="1:12">
      <c r="A951" s="14" t="str">
        <f t="shared" si="14"/>
        <v>LUN</v>
      </c>
      <c r="B951" s="12">
        <v>45880</v>
      </c>
      <c r="C951" s="11">
        <v>0.45200231481481479</v>
      </c>
      <c r="D951" s="10">
        <f>+VLOOKUP(B951,VENTA_DIARIA!B:C,2,FALSE)</f>
        <v>0</v>
      </c>
      <c r="E951" s="10">
        <f>+VLOOKUP(B951,VENTA_DIARIA!B:D,3,FALSE)</f>
        <v>2</v>
      </c>
      <c r="F951" s="13">
        <f>_xlfn.XLOOKUP(B951, VENTA_DIARIA!B:B, VENTA_DIARIA!L:L)+0</f>
        <v>2</v>
      </c>
      <c r="G951" s="10">
        <f>IFERROR(_xlfn.XLOOKUP(B951, VENTA_DIARIA!B:B, VENTA_DIARIA!N:N)+0,0)</f>
        <v>0</v>
      </c>
      <c r="H951" s="10" t="str">
        <f>_xlfn.XLOOKUP(B951, VENTA_DIARIA!B:B, VENTA_DIARIA!H:H)</f>
        <v>▼▼ CRIT</v>
      </c>
      <c r="I951" s="10" t="s">
        <v>137</v>
      </c>
      <c r="J951" s="10">
        <v>2</v>
      </c>
      <c r="K951" s="10">
        <v>1</v>
      </c>
      <c r="L951" s="13">
        <v>1</v>
      </c>
    </row>
    <row r="952" spans="1:12">
      <c r="A952" s="14" t="str">
        <f t="shared" si="14"/>
        <v>MAR</v>
      </c>
      <c r="B952" s="12">
        <v>45881</v>
      </c>
      <c r="C952" s="11">
        <v>0.86099537037037033</v>
      </c>
      <c r="D952" s="10">
        <f>+VLOOKUP(B952,VENTA_DIARIA!B:C,2,FALSE)</f>
        <v>0</v>
      </c>
      <c r="E952" s="10">
        <f>+VLOOKUP(B952,VENTA_DIARIA!B:D,3,FALSE)</f>
        <v>2</v>
      </c>
      <c r="F952" s="13">
        <f>_xlfn.XLOOKUP(B952, VENTA_DIARIA!B:B, VENTA_DIARIA!L:L)+0</f>
        <v>2</v>
      </c>
      <c r="G952" s="10">
        <f>IFERROR(_xlfn.XLOOKUP(B952, VENTA_DIARIA!B:B, VENTA_DIARIA!N:N)+0,0)</f>
        <v>0</v>
      </c>
      <c r="H952" s="10" t="str">
        <f>_xlfn.XLOOKUP(B952, VENTA_DIARIA!B:B, VENTA_DIARIA!H:H)</f>
        <v>▼ BAJO</v>
      </c>
      <c r="I952" s="10" t="s">
        <v>170</v>
      </c>
      <c r="J952" s="10">
        <v>4</v>
      </c>
      <c r="K952" s="10">
        <v>3</v>
      </c>
      <c r="L952" s="13">
        <v>1</v>
      </c>
    </row>
    <row r="953" spans="1:12">
      <c r="A953" s="14" t="str">
        <f t="shared" si="14"/>
        <v>MAR</v>
      </c>
      <c r="B953" s="12">
        <v>45881</v>
      </c>
      <c r="C953" s="11">
        <v>0.86099537037037033</v>
      </c>
      <c r="D953" s="10">
        <f>+VLOOKUP(B953,VENTA_DIARIA!B:C,2,FALSE)</f>
        <v>0</v>
      </c>
      <c r="E953" s="10">
        <f>+VLOOKUP(B953,VENTA_DIARIA!B:D,3,FALSE)</f>
        <v>2</v>
      </c>
      <c r="F953" s="13">
        <f>_xlfn.XLOOKUP(B953, VENTA_DIARIA!B:B, VENTA_DIARIA!L:L)+0</f>
        <v>2</v>
      </c>
      <c r="G953" s="10">
        <f>IFERROR(_xlfn.XLOOKUP(B953, VENTA_DIARIA!B:B, VENTA_DIARIA!N:N)+0,0)</f>
        <v>0</v>
      </c>
      <c r="H953" s="10" t="str">
        <f>_xlfn.XLOOKUP(B953, VENTA_DIARIA!B:B, VENTA_DIARIA!H:H)</f>
        <v>▼ BAJO</v>
      </c>
      <c r="I953" s="10" t="s">
        <v>168</v>
      </c>
      <c r="J953" s="10">
        <v>3</v>
      </c>
      <c r="K953" s="10">
        <v>2</v>
      </c>
      <c r="L953" s="13">
        <v>1</v>
      </c>
    </row>
    <row r="954" spans="1:12">
      <c r="A954" s="14" t="str">
        <f t="shared" si="14"/>
        <v>MAR</v>
      </c>
      <c r="B954" s="12">
        <v>45881</v>
      </c>
      <c r="C954" s="11">
        <v>0.86099537037037033</v>
      </c>
      <c r="D954" s="10">
        <f>+VLOOKUP(B954,VENTA_DIARIA!B:C,2,FALSE)</f>
        <v>0</v>
      </c>
      <c r="E954" s="10">
        <f>+VLOOKUP(B954,VENTA_DIARIA!B:D,3,FALSE)</f>
        <v>2</v>
      </c>
      <c r="F954" s="13">
        <f>_xlfn.XLOOKUP(B954, VENTA_DIARIA!B:B, VENTA_DIARIA!L:L)+0</f>
        <v>2</v>
      </c>
      <c r="G954" s="10">
        <f>IFERROR(_xlfn.XLOOKUP(B954, VENTA_DIARIA!B:B, VENTA_DIARIA!N:N)+0,0)</f>
        <v>0</v>
      </c>
      <c r="H954" s="10" t="str">
        <f>_xlfn.XLOOKUP(B954, VENTA_DIARIA!B:B, VENTA_DIARIA!H:H)</f>
        <v>▼ BAJO</v>
      </c>
      <c r="I954" s="10" t="s">
        <v>99</v>
      </c>
      <c r="J954" s="10">
        <v>5</v>
      </c>
      <c r="K954" s="10">
        <v>4</v>
      </c>
      <c r="L954" s="13">
        <v>1</v>
      </c>
    </row>
    <row r="955" spans="1:12">
      <c r="A955" s="14" t="str">
        <f t="shared" si="14"/>
        <v>MAR</v>
      </c>
      <c r="B955" s="12">
        <v>45881</v>
      </c>
      <c r="C955" s="11">
        <v>0.86099537037037033</v>
      </c>
      <c r="D955" s="10">
        <f>+VLOOKUP(B955,VENTA_DIARIA!B:C,2,FALSE)</f>
        <v>0</v>
      </c>
      <c r="E955" s="10">
        <f>+VLOOKUP(B955,VENTA_DIARIA!B:D,3,FALSE)</f>
        <v>2</v>
      </c>
      <c r="F955" s="13">
        <f>_xlfn.XLOOKUP(B955, VENTA_DIARIA!B:B, VENTA_DIARIA!L:L)+0</f>
        <v>2</v>
      </c>
      <c r="G955" s="10">
        <f>IFERROR(_xlfn.XLOOKUP(B955, VENTA_DIARIA!B:B, VENTA_DIARIA!N:N)+0,0)</f>
        <v>0</v>
      </c>
      <c r="H955" s="10" t="str">
        <f>_xlfn.XLOOKUP(B955, VENTA_DIARIA!B:B, VENTA_DIARIA!H:H)</f>
        <v>▼ BAJO</v>
      </c>
      <c r="I955" s="10" t="s">
        <v>98</v>
      </c>
      <c r="J955" s="10">
        <v>4</v>
      </c>
      <c r="K955" s="10">
        <v>3</v>
      </c>
      <c r="L955" s="13">
        <v>1</v>
      </c>
    </row>
    <row r="956" spans="1:12">
      <c r="A956" s="14" t="str">
        <f t="shared" si="14"/>
        <v>MAR</v>
      </c>
      <c r="B956" s="12">
        <v>45881</v>
      </c>
      <c r="C956" s="11">
        <v>0.84738425925925931</v>
      </c>
      <c r="D956" s="10">
        <f>+VLOOKUP(B956,VENTA_DIARIA!B:C,2,FALSE)</f>
        <v>0</v>
      </c>
      <c r="E956" s="10">
        <f>+VLOOKUP(B956,VENTA_DIARIA!B:D,3,FALSE)</f>
        <v>2</v>
      </c>
      <c r="F956" s="13">
        <f>_xlfn.XLOOKUP(B956, VENTA_DIARIA!B:B, VENTA_DIARIA!L:L)+0</f>
        <v>2</v>
      </c>
      <c r="G956" s="10">
        <f>IFERROR(_xlfn.XLOOKUP(B956, VENTA_DIARIA!B:B, VENTA_DIARIA!N:N)+0,0)</f>
        <v>0</v>
      </c>
      <c r="H956" s="10" t="str">
        <f>_xlfn.XLOOKUP(B956, VENTA_DIARIA!B:B, VENTA_DIARIA!H:H)</f>
        <v>▼ BAJO</v>
      </c>
      <c r="I956" s="10" t="s">
        <v>91</v>
      </c>
      <c r="J956" s="10">
        <v>-8</v>
      </c>
      <c r="K956" s="10">
        <v>-9</v>
      </c>
      <c r="L956" s="13">
        <v>1</v>
      </c>
    </row>
    <row r="957" spans="1:12">
      <c r="A957" s="14" t="str">
        <f t="shared" si="14"/>
        <v>MAR</v>
      </c>
      <c r="B957" s="12">
        <v>45881</v>
      </c>
      <c r="C957" s="11">
        <v>0.80244212962962957</v>
      </c>
      <c r="D957" s="10">
        <f>+VLOOKUP(B957,VENTA_DIARIA!B:C,2,FALSE)</f>
        <v>0</v>
      </c>
      <c r="E957" s="10">
        <f>+VLOOKUP(B957,VENTA_DIARIA!B:D,3,FALSE)</f>
        <v>2</v>
      </c>
      <c r="F957" s="13">
        <f>_xlfn.XLOOKUP(B957, VENTA_DIARIA!B:B, VENTA_DIARIA!L:L)+0</f>
        <v>2</v>
      </c>
      <c r="G957" s="10">
        <f>IFERROR(_xlfn.XLOOKUP(B957, VENTA_DIARIA!B:B, VENTA_DIARIA!N:N)+0,0)</f>
        <v>0</v>
      </c>
      <c r="H957" s="10" t="str">
        <f>_xlfn.XLOOKUP(B957, VENTA_DIARIA!B:B, VENTA_DIARIA!H:H)</f>
        <v>▼ BAJO</v>
      </c>
      <c r="I957" s="10" t="s">
        <v>134</v>
      </c>
      <c r="J957" s="10">
        <v>26</v>
      </c>
      <c r="K957" s="10">
        <v>25</v>
      </c>
      <c r="L957" s="13">
        <v>1</v>
      </c>
    </row>
    <row r="958" spans="1:12">
      <c r="A958" s="14" t="str">
        <f t="shared" si="14"/>
        <v>MAR</v>
      </c>
      <c r="B958" s="12">
        <v>45881</v>
      </c>
      <c r="C958" s="11">
        <v>0.79700231481481476</v>
      </c>
      <c r="D958" s="10">
        <f>+VLOOKUP(B958,VENTA_DIARIA!B:C,2,FALSE)</f>
        <v>0</v>
      </c>
      <c r="E958" s="10">
        <f>+VLOOKUP(B958,VENTA_DIARIA!B:D,3,FALSE)</f>
        <v>2</v>
      </c>
      <c r="F958" s="13">
        <f>_xlfn.XLOOKUP(B958, VENTA_DIARIA!B:B, VENTA_DIARIA!L:L)+0</f>
        <v>2</v>
      </c>
      <c r="G958" s="10">
        <f>IFERROR(_xlfn.XLOOKUP(B958, VENTA_DIARIA!B:B, VENTA_DIARIA!N:N)+0,0)</f>
        <v>0</v>
      </c>
      <c r="H958" s="10" t="str">
        <f>_xlfn.XLOOKUP(B958, VENTA_DIARIA!B:B, VENTA_DIARIA!H:H)</f>
        <v>▼ BAJO</v>
      </c>
      <c r="I958" s="10" t="s">
        <v>134</v>
      </c>
      <c r="J958" s="10">
        <v>27</v>
      </c>
      <c r="K958" s="10">
        <v>26</v>
      </c>
      <c r="L958" s="13">
        <v>1</v>
      </c>
    </row>
    <row r="959" spans="1:12">
      <c r="A959" s="14" t="str">
        <f t="shared" si="14"/>
        <v>MAR</v>
      </c>
      <c r="B959" s="12">
        <v>45881</v>
      </c>
      <c r="C959" s="11">
        <v>0.79203703703703698</v>
      </c>
      <c r="D959" s="10">
        <f>+VLOOKUP(B959,VENTA_DIARIA!B:C,2,FALSE)</f>
        <v>0</v>
      </c>
      <c r="E959" s="10">
        <f>+VLOOKUP(B959,VENTA_DIARIA!B:D,3,FALSE)</f>
        <v>2</v>
      </c>
      <c r="F959" s="13">
        <f>_xlfn.XLOOKUP(B959, VENTA_DIARIA!B:B, VENTA_DIARIA!L:L)+0</f>
        <v>2</v>
      </c>
      <c r="G959" s="10">
        <f>IFERROR(_xlfn.XLOOKUP(B959, VENTA_DIARIA!B:B, VENTA_DIARIA!N:N)+0,0)</f>
        <v>0</v>
      </c>
      <c r="H959" s="10" t="str">
        <f>_xlfn.XLOOKUP(B959, VENTA_DIARIA!B:B, VENTA_DIARIA!H:H)</f>
        <v>▼ BAJO</v>
      </c>
      <c r="I959" s="10" t="s">
        <v>94</v>
      </c>
      <c r="J959" s="10">
        <v>12</v>
      </c>
      <c r="K959" s="10">
        <v>11</v>
      </c>
      <c r="L959" s="13">
        <v>1</v>
      </c>
    </row>
    <row r="960" spans="1:12">
      <c r="A960" s="14" t="str">
        <f t="shared" si="14"/>
        <v>MAR</v>
      </c>
      <c r="B960" s="12">
        <v>45881</v>
      </c>
      <c r="C960" s="11">
        <v>0.78383101851851855</v>
      </c>
      <c r="D960" s="10">
        <f>+VLOOKUP(B960,VENTA_DIARIA!B:C,2,FALSE)</f>
        <v>0</v>
      </c>
      <c r="E960" s="10">
        <f>+VLOOKUP(B960,VENTA_DIARIA!B:D,3,FALSE)</f>
        <v>2</v>
      </c>
      <c r="F960" s="13">
        <f>_xlfn.XLOOKUP(B960, VENTA_DIARIA!B:B, VENTA_DIARIA!L:L)+0</f>
        <v>2</v>
      </c>
      <c r="G960" s="10">
        <f>IFERROR(_xlfn.XLOOKUP(B960, VENTA_DIARIA!B:B, VENTA_DIARIA!N:N)+0,0)</f>
        <v>0</v>
      </c>
      <c r="H960" s="10" t="str">
        <f>_xlfn.XLOOKUP(B960, VENTA_DIARIA!B:B, VENTA_DIARIA!H:H)</f>
        <v>▼ BAJO</v>
      </c>
      <c r="I960" s="10" t="s">
        <v>135</v>
      </c>
      <c r="J960" s="10">
        <v>11</v>
      </c>
      <c r="K960" s="10">
        <v>10</v>
      </c>
      <c r="L960" s="13">
        <v>1</v>
      </c>
    </row>
    <row r="961" spans="1:12">
      <c r="A961" s="14" t="str">
        <f t="shared" si="14"/>
        <v>MAR</v>
      </c>
      <c r="B961" s="12">
        <v>45881</v>
      </c>
      <c r="C961" s="11">
        <v>0.77892361111111108</v>
      </c>
      <c r="D961" s="10">
        <f>+VLOOKUP(B961,VENTA_DIARIA!B:C,2,FALSE)</f>
        <v>0</v>
      </c>
      <c r="E961" s="10">
        <f>+VLOOKUP(B961,VENTA_DIARIA!B:D,3,FALSE)</f>
        <v>2</v>
      </c>
      <c r="F961" s="13">
        <f>_xlfn.XLOOKUP(B961, VENTA_DIARIA!B:B, VENTA_DIARIA!L:L)+0</f>
        <v>2</v>
      </c>
      <c r="G961" s="10">
        <f>IFERROR(_xlfn.XLOOKUP(B961, VENTA_DIARIA!B:B, VENTA_DIARIA!N:N)+0,0)</f>
        <v>0</v>
      </c>
      <c r="H961" s="10" t="str">
        <f>_xlfn.XLOOKUP(B961, VENTA_DIARIA!B:B, VENTA_DIARIA!H:H)</f>
        <v>▼ BAJO</v>
      </c>
      <c r="I961" s="10" t="s">
        <v>176</v>
      </c>
      <c r="J961" s="10">
        <v>21</v>
      </c>
      <c r="K961" s="10">
        <v>20</v>
      </c>
      <c r="L961" s="13">
        <v>1</v>
      </c>
    </row>
    <row r="962" spans="1:12">
      <c r="A962" s="14" t="str">
        <f t="shared" ref="A962:A1025" si="15">+UPPER(TEXT(B962,"DDD"))</f>
        <v>MAR</v>
      </c>
      <c r="B962" s="12">
        <v>45881</v>
      </c>
      <c r="C962" s="11">
        <v>0.77892361111111108</v>
      </c>
      <c r="D962" s="10">
        <f>+VLOOKUP(B962,VENTA_DIARIA!B:C,2,FALSE)</f>
        <v>0</v>
      </c>
      <c r="E962" s="10">
        <f>+VLOOKUP(B962,VENTA_DIARIA!B:D,3,FALSE)</f>
        <v>2</v>
      </c>
      <c r="F962" s="13">
        <f>_xlfn.XLOOKUP(B962, VENTA_DIARIA!B:B, VENTA_DIARIA!L:L)+0</f>
        <v>2</v>
      </c>
      <c r="G962" s="10">
        <f>IFERROR(_xlfn.XLOOKUP(B962, VENTA_DIARIA!B:B, VENTA_DIARIA!N:N)+0,0)</f>
        <v>0</v>
      </c>
      <c r="H962" s="10" t="str">
        <f>_xlfn.XLOOKUP(B962, VENTA_DIARIA!B:B, VENTA_DIARIA!H:H)</f>
        <v>▼ BAJO</v>
      </c>
      <c r="I962" s="10" t="s">
        <v>146</v>
      </c>
      <c r="J962" s="10">
        <v>2</v>
      </c>
      <c r="K962" s="10">
        <v>1</v>
      </c>
      <c r="L962" s="13">
        <v>1</v>
      </c>
    </row>
    <row r="963" spans="1:12">
      <c r="A963" s="14" t="str">
        <f t="shared" si="15"/>
        <v>MAR</v>
      </c>
      <c r="B963" s="12">
        <v>45881</v>
      </c>
      <c r="C963" s="11">
        <v>0.76572916666666668</v>
      </c>
      <c r="D963" s="10">
        <f>+VLOOKUP(B963,VENTA_DIARIA!B:C,2,FALSE)</f>
        <v>0</v>
      </c>
      <c r="E963" s="10">
        <f>+VLOOKUP(B963,VENTA_DIARIA!B:D,3,FALSE)</f>
        <v>2</v>
      </c>
      <c r="F963" s="13">
        <f>_xlfn.XLOOKUP(B963, VENTA_DIARIA!B:B, VENTA_DIARIA!L:L)+0</f>
        <v>2</v>
      </c>
      <c r="G963" s="10">
        <f>IFERROR(_xlfn.XLOOKUP(B963, VENTA_DIARIA!B:B, VENTA_DIARIA!N:N)+0,0)</f>
        <v>0</v>
      </c>
      <c r="H963" s="10" t="str">
        <f>_xlfn.XLOOKUP(B963, VENTA_DIARIA!B:B, VENTA_DIARIA!H:H)</f>
        <v>▼ BAJO</v>
      </c>
      <c r="I963" s="10" t="s">
        <v>103</v>
      </c>
      <c r="J963" s="10">
        <v>4</v>
      </c>
      <c r="K963" s="10">
        <v>3</v>
      </c>
      <c r="L963" s="13">
        <v>1</v>
      </c>
    </row>
    <row r="964" spans="1:12">
      <c r="A964" s="14" t="str">
        <f t="shared" si="15"/>
        <v>MAR</v>
      </c>
      <c r="B964" s="12">
        <v>45881</v>
      </c>
      <c r="C964" s="11">
        <v>0.76572916666666668</v>
      </c>
      <c r="D964" s="10">
        <f>+VLOOKUP(B964,VENTA_DIARIA!B:C,2,FALSE)</f>
        <v>0</v>
      </c>
      <c r="E964" s="10">
        <f>+VLOOKUP(B964,VENTA_DIARIA!B:D,3,FALSE)</f>
        <v>2</v>
      </c>
      <c r="F964" s="13">
        <f>_xlfn.XLOOKUP(B964, VENTA_DIARIA!B:B, VENTA_DIARIA!L:L)+0</f>
        <v>2</v>
      </c>
      <c r="G964" s="10">
        <f>IFERROR(_xlfn.XLOOKUP(B964, VENTA_DIARIA!B:B, VENTA_DIARIA!N:N)+0,0)</f>
        <v>0</v>
      </c>
      <c r="H964" s="10" t="str">
        <f>_xlfn.XLOOKUP(B964, VENTA_DIARIA!B:B, VENTA_DIARIA!H:H)</f>
        <v>▼ BAJO</v>
      </c>
      <c r="I964" s="10" t="s">
        <v>102</v>
      </c>
      <c r="J964" s="10">
        <v>7</v>
      </c>
      <c r="K964" s="10">
        <v>6</v>
      </c>
      <c r="L964" s="13">
        <v>1</v>
      </c>
    </row>
    <row r="965" spans="1:12">
      <c r="A965" s="14" t="str">
        <f t="shared" si="15"/>
        <v>MAR</v>
      </c>
      <c r="B965" s="12">
        <v>45881</v>
      </c>
      <c r="C965" s="11">
        <v>0.74996527777777777</v>
      </c>
      <c r="D965" s="10">
        <f>+VLOOKUP(B965,VENTA_DIARIA!B:C,2,FALSE)</f>
        <v>0</v>
      </c>
      <c r="E965" s="10">
        <f>+VLOOKUP(B965,VENTA_DIARIA!B:D,3,FALSE)</f>
        <v>2</v>
      </c>
      <c r="F965" s="13">
        <f>_xlfn.XLOOKUP(B965, VENTA_DIARIA!B:B, VENTA_DIARIA!L:L)+0</f>
        <v>2</v>
      </c>
      <c r="G965" s="10">
        <f>IFERROR(_xlfn.XLOOKUP(B965, VENTA_DIARIA!B:B, VENTA_DIARIA!N:N)+0,0)</f>
        <v>0</v>
      </c>
      <c r="H965" s="10" t="str">
        <f>_xlfn.XLOOKUP(B965, VENTA_DIARIA!B:B, VENTA_DIARIA!H:H)</f>
        <v>▼ BAJO</v>
      </c>
      <c r="I965" s="10" t="s">
        <v>162</v>
      </c>
      <c r="J965" s="10">
        <v>4</v>
      </c>
      <c r="K965" s="10">
        <v>3</v>
      </c>
      <c r="L965" s="13">
        <v>1</v>
      </c>
    </row>
    <row r="966" spans="1:12">
      <c r="A966" s="14" t="str">
        <f t="shared" si="15"/>
        <v>MAR</v>
      </c>
      <c r="B966" s="12">
        <v>45881</v>
      </c>
      <c r="C966" s="11">
        <v>0.74315972222222226</v>
      </c>
      <c r="D966" s="10">
        <f>+VLOOKUP(B966,VENTA_DIARIA!B:C,2,FALSE)</f>
        <v>0</v>
      </c>
      <c r="E966" s="10">
        <f>+VLOOKUP(B966,VENTA_DIARIA!B:D,3,FALSE)</f>
        <v>2</v>
      </c>
      <c r="F966" s="13">
        <f>_xlfn.XLOOKUP(B966, VENTA_DIARIA!B:B, VENTA_DIARIA!L:L)+0</f>
        <v>2</v>
      </c>
      <c r="G966" s="10">
        <f>IFERROR(_xlfn.XLOOKUP(B966, VENTA_DIARIA!B:B, VENTA_DIARIA!N:N)+0,0)</f>
        <v>0</v>
      </c>
      <c r="H966" s="10" t="str">
        <f>_xlfn.XLOOKUP(B966, VENTA_DIARIA!B:B, VENTA_DIARIA!H:H)</f>
        <v>▼ BAJO</v>
      </c>
      <c r="I966" s="10" t="s">
        <v>103</v>
      </c>
      <c r="J966" s="10">
        <v>5</v>
      </c>
      <c r="K966" s="10">
        <v>4</v>
      </c>
      <c r="L966" s="13">
        <v>1</v>
      </c>
    </row>
    <row r="967" spans="1:12">
      <c r="A967" s="14" t="str">
        <f t="shared" si="15"/>
        <v>MAR</v>
      </c>
      <c r="B967" s="12">
        <v>45881</v>
      </c>
      <c r="C967" s="11">
        <v>0.74315972222222226</v>
      </c>
      <c r="D967" s="10">
        <f>+VLOOKUP(B967,VENTA_DIARIA!B:C,2,FALSE)</f>
        <v>0</v>
      </c>
      <c r="E967" s="10">
        <f>+VLOOKUP(B967,VENTA_DIARIA!B:D,3,FALSE)</f>
        <v>2</v>
      </c>
      <c r="F967" s="13">
        <f>_xlfn.XLOOKUP(B967, VENTA_DIARIA!B:B, VENTA_DIARIA!L:L)+0</f>
        <v>2</v>
      </c>
      <c r="G967" s="10">
        <f>IFERROR(_xlfn.XLOOKUP(B967, VENTA_DIARIA!B:B, VENTA_DIARIA!N:N)+0,0)</f>
        <v>0</v>
      </c>
      <c r="H967" s="10" t="str">
        <f>_xlfn.XLOOKUP(B967, VENTA_DIARIA!B:B, VENTA_DIARIA!H:H)</f>
        <v>▼ BAJO</v>
      </c>
      <c r="I967" s="10" t="s">
        <v>135</v>
      </c>
      <c r="J967" s="10">
        <v>12</v>
      </c>
      <c r="K967" s="10">
        <v>11</v>
      </c>
      <c r="L967" s="13">
        <v>1</v>
      </c>
    </row>
    <row r="968" spans="1:12">
      <c r="A968" s="14" t="str">
        <f t="shared" si="15"/>
        <v>MAR</v>
      </c>
      <c r="B968" s="12">
        <v>45881</v>
      </c>
      <c r="C968" s="11">
        <v>0.73458333333333337</v>
      </c>
      <c r="D968" s="10">
        <f>+VLOOKUP(B968,VENTA_DIARIA!B:C,2,FALSE)</f>
        <v>0</v>
      </c>
      <c r="E968" s="10">
        <f>+VLOOKUP(B968,VENTA_DIARIA!B:D,3,FALSE)</f>
        <v>2</v>
      </c>
      <c r="F968" s="13">
        <f>_xlfn.XLOOKUP(B968, VENTA_DIARIA!B:B, VENTA_DIARIA!L:L)+0</f>
        <v>2</v>
      </c>
      <c r="G968" s="10">
        <f>IFERROR(_xlfn.XLOOKUP(B968, VENTA_DIARIA!B:B, VENTA_DIARIA!N:N)+0,0)</f>
        <v>0</v>
      </c>
      <c r="H968" s="10" t="str">
        <f>_xlfn.XLOOKUP(B968, VENTA_DIARIA!B:B, VENTA_DIARIA!H:H)</f>
        <v>▼ BAJO</v>
      </c>
      <c r="I968" s="10" t="s">
        <v>144</v>
      </c>
      <c r="J968" s="10">
        <v>6</v>
      </c>
      <c r="K968" s="10">
        <v>5</v>
      </c>
      <c r="L968" s="13">
        <v>1</v>
      </c>
    </row>
    <row r="969" spans="1:12">
      <c r="A969" s="14" t="str">
        <f t="shared" si="15"/>
        <v>MAR</v>
      </c>
      <c r="B969" s="12">
        <v>45881</v>
      </c>
      <c r="C969" s="11">
        <v>0.72875000000000001</v>
      </c>
      <c r="D969" s="10">
        <f>+VLOOKUP(B969,VENTA_DIARIA!B:C,2,FALSE)</f>
        <v>0</v>
      </c>
      <c r="E969" s="10">
        <f>+VLOOKUP(B969,VENTA_DIARIA!B:D,3,FALSE)</f>
        <v>2</v>
      </c>
      <c r="F969" s="13">
        <f>_xlfn.XLOOKUP(B969, VENTA_DIARIA!B:B, VENTA_DIARIA!L:L)+0</f>
        <v>2</v>
      </c>
      <c r="G969" s="10">
        <f>IFERROR(_xlfn.XLOOKUP(B969, VENTA_DIARIA!B:B, VENTA_DIARIA!N:N)+0,0)</f>
        <v>0</v>
      </c>
      <c r="H969" s="10" t="str">
        <f>_xlfn.XLOOKUP(B969, VENTA_DIARIA!B:B, VENTA_DIARIA!H:H)</f>
        <v>▼ BAJO</v>
      </c>
      <c r="I969" s="10" t="s">
        <v>171</v>
      </c>
      <c r="J969" s="10">
        <v>4</v>
      </c>
      <c r="K969" s="10">
        <v>3</v>
      </c>
      <c r="L969" s="13">
        <v>1</v>
      </c>
    </row>
    <row r="970" spans="1:12">
      <c r="A970" s="14" t="str">
        <f t="shared" si="15"/>
        <v>MAR</v>
      </c>
      <c r="B970" s="12">
        <v>45881</v>
      </c>
      <c r="C970" s="11">
        <v>0.71651620370370372</v>
      </c>
      <c r="D970" s="10">
        <f>+VLOOKUP(B970,VENTA_DIARIA!B:C,2,FALSE)</f>
        <v>0</v>
      </c>
      <c r="E970" s="10">
        <f>+VLOOKUP(B970,VENTA_DIARIA!B:D,3,FALSE)</f>
        <v>2</v>
      </c>
      <c r="F970" s="13">
        <f>_xlfn.XLOOKUP(B970, VENTA_DIARIA!B:B, VENTA_DIARIA!L:L)+0</f>
        <v>2</v>
      </c>
      <c r="G970" s="10">
        <f>IFERROR(_xlfn.XLOOKUP(B970, VENTA_DIARIA!B:B, VENTA_DIARIA!N:N)+0,0)</f>
        <v>0</v>
      </c>
      <c r="H970" s="10" t="str">
        <f>_xlfn.XLOOKUP(B970, VENTA_DIARIA!B:B, VENTA_DIARIA!H:H)</f>
        <v>▼ BAJO</v>
      </c>
      <c r="I970" s="10" t="s">
        <v>101</v>
      </c>
      <c r="J970" s="10">
        <v>1</v>
      </c>
      <c r="K970" s="10">
        <v>0</v>
      </c>
      <c r="L970" s="13">
        <v>1</v>
      </c>
    </row>
    <row r="971" spans="1:12">
      <c r="A971" s="14" t="str">
        <f t="shared" si="15"/>
        <v>MAR</v>
      </c>
      <c r="B971" s="12">
        <v>45881</v>
      </c>
      <c r="C971" s="11">
        <v>0.69065972222222227</v>
      </c>
      <c r="D971" s="10">
        <f>+VLOOKUP(B971,VENTA_DIARIA!B:C,2,FALSE)</f>
        <v>0</v>
      </c>
      <c r="E971" s="10">
        <f>+VLOOKUP(B971,VENTA_DIARIA!B:D,3,FALSE)</f>
        <v>2</v>
      </c>
      <c r="F971" s="13">
        <f>_xlfn.XLOOKUP(B971, VENTA_DIARIA!B:B, VENTA_DIARIA!L:L)+0</f>
        <v>2</v>
      </c>
      <c r="G971" s="10">
        <f>IFERROR(_xlfn.XLOOKUP(B971, VENTA_DIARIA!B:B, VENTA_DIARIA!N:N)+0,0)</f>
        <v>0</v>
      </c>
      <c r="H971" s="10" t="str">
        <f>_xlfn.XLOOKUP(B971, VENTA_DIARIA!B:B, VENTA_DIARIA!H:H)</f>
        <v>▼ BAJO</v>
      </c>
      <c r="I971" s="10" t="s">
        <v>183</v>
      </c>
      <c r="J971" s="10">
        <v>5</v>
      </c>
      <c r="K971" s="10">
        <v>4</v>
      </c>
      <c r="L971" s="13">
        <v>1</v>
      </c>
    </row>
    <row r="972" spans="1:12">
      <c r="A972" s="14" t="str">
        <f t="shared" si="15"/>
        <v>MAR</v>
      </c>
      <c r="B972" s="12">
        <v>45881</v>
      </c>
      <c r="C972" s="11">
        <v>0.65151620370370367</v>
      </c>
      <c r="D972" s="10">
        <f>+VLOOKUP(B972,VENTA_DIARIA!B:C,2,FALSE)</f>
        <v>0</v>
      </c>
      <c r="E972" s="10">
        <f>+VLOOKUP(B972,VENTA_DIARIA!B:D,3,FALSE)</f>
        <v>2</v>
      </c>
      <c r="F972" s="13">
        <f>_xlfn.XLOOKUP(B972, VENTA_DIARIA!B:B, VENTA_DIARIA!L:L)+0</f>
        <v>2</v>
      </c>
      <c r="G972" s="10">
        <f>IFERROR(_xlfn.XLOOKUP(B972, VENTA_DIARIA!B:B, VENTA_DIARIA!N:N)+0,0)</f>
        <v>0</v>
      </c>
      <c r="H972" s="10" t="str">
        <f>_xlfn.XLOOKUP(B972, VENTA_DIARIA!B:B, VENTA_DIARIA!H:H)</f>
        <v>▼ BAJO</v>
      </c>
      <c r="I972" s="10" t="s">
        <v>105</v>
      </c>
      <c r="J972" s="10">
        <v>1</v>
      </c>
      <c r="K972" s="10">
        <v>0</v>
      </c>
      <c r="L972" s="13">
        <v>1</v>
      </c>
    </row>
    <row r="973" spans="1:12">
      <c r="A973" s="14" t="str">
        <f t="shared" si="15"/>
        <v>MAR</v>
      </c>
      <c r="B973" s="12">
        <v>45881</v>
      </c>
      <c r="C973" s="11">
        <v>0.6506481481481482</v>
      </c>
      <c r="D973" s="10">
        <f>+VLOOKUP(B973,VENTA_DIARIA!B:C,2,FALSE)</f>
        <v>0</v>
      </c>
      <c r="E973" s="10">
        <f>+VLOOKUP(B973,VENTA_DIARIA!B:D,3,FALSE)</f>
        <v>2</v>
      </c>
      <c r="F973" s="13">
        <f>_xlfn.XLOOKUP(B973, VENTA_DIARIA!B:B, VENTA_DIARIA!L:L)+0</f>
        <v>2</v>
      </c>
      <c r="G973" s="10">
        <f>IFERROR(_xlfn.XLOOKUP(B973, VENTA_DIARIA!B:B, VENTA_DIARIA!N:N)+0,0)</f>
        <v>0</v>
      </c>
      <c r="H973" s="10" t="str">
        <f>_xlfn.XLOOKUP(B973, VENTA_DIARIA!B:B, VENTA_DIARIA!H:H)</f>
        <v>▼ BAJO</v>
      </c>
      <c r="I973" s="10" t="s">
        <v>105</v>
      </c>
      <c r="J973" s="10">
        <v>1</v>
      </c>
      <c r="K973" s="10">
        <v>0</v>
      </c>
      <c r="L973" s="13">
        <v>1</v>
      </c>
    </row>
    <row r="974" spans="1:12">
      <c r="A974" s="14" t="str">
        <f t="shared" si="15"/>
        <v>MAR</v>
      </c>
      <c r="B974" s="12">
        <v>45881</v>
      </c>
      <c r="C974" s="11">
        <v>0.6506481481481482</v>
      </c>
      <c r="D974" s="10">
        <f>+VLOOKUP(B974,VENTA_DIARIA!B:C,2,FALSE)</f>
        <v>0</v>
      </c>
      <c r="E974" s="10">
        <f>+VLOOKUP(B974,VENTA_DIARIA!B:D,3,FALSE)</f>
        <v>2</v>
      </c>
      <c r="F974" s="13">
        <f>_xlfn.XLOOKUP(B974, VENTA_DIARIA!B:B, VENTA_DIARIA!L:L)+0</f>
        <v>2</v>
      </c>
      <c r="G974" s="10">
        <f>IFERROR(_xlfn.XLOOKUP(B974, VENTA_DIARIA!B:B, VENTA_DIARIA!N:N)+0,0)</f>
        <v>0</v>
      </c>
      <c r="H974" s="10" t="str">
        <f>_xlfn.XLOOKUP(B974, VENTA_DIARIA!B:B, VENTA_DIARIA!H:H)</f>
        <v>▼ BAJO</v>
      </c>
      <c r="I974" s="10" t="s">
        <v>144</v>
      </c>
      <c r="J974" s="10">
        <v>7</v>
      </c>
      <c r="K974" s="10">
        <v>6</v>
      </c>
      <c r="L974" s="13">
        <v>1</v>
      </c>
    </row>
    <row r="975" spans="1:12">
      <c r="A975" s="14" t="str">
        <f t="shared" si="15"/>
        <v>MAR</v>
      </c>
      <c r="B975" s="12">
        <v>45881</v>
      </c>
      <c r="C975" s="11">
        <v>0.6506481481481482</v>
      </c>
      <c r="D975" s="10">
        <f>+VLOOKUP(B975,VENTA_DIARIA!B:C,2,FALSE)</f>
        <v>0</v>
      </c>
      <c r="E975" s="10">
        <f>+VLOOKUP(B975,VENTA_DIARIA!B:D,3,FALSE)</f>
        <v>2</v>
      </c>
      <c r="F975" s="13">
        <f>_xlfn.XLOOKUP(B975, VENTA_DIARIA!B:B, VENTA_DIARIA!L:L)+0</f>
        <v>2</v>
      </c>
      <c r="G975" s="10">
        <f>IFERROR(_xlfn.XLOOKUP(B975, VENTA_DIARIA!B:B, VENTA_DIARIA!N:N)+0,0)</f>
        <v>0</v>
      </c>
      <c r="H975" s="10" t="str">
        <f>_xlfn.XLOOKUP(B975, VENTA_DIARIA!B:B, VENTA_DIARIA!H:H)</f>
        <v>▼ BAJO</v>
      </c>
      <c r="I975" s="10" t="s">
        <v>146</v>
      </c>
      <c r="J975" s="10">
        <v>3</v>
      </c>
      <c r="K975" s="10">
        <v>2</v>
      </c>
      <c r="L975" s="13">
        <v>1</v>
      </c>
    </row>
    <row r="976" spans="1:12">
      <c r="A976" s="14" t="str">
        <f t="shared" si="15"/>
        <v>MAR</v>
      </c>
      <c r="B976" s="12">
        <v>45881</v>
      </c>
      <c r="C976" s="11">
        <v>0.60484953703703703</v>
      </c>
      <c r="D976" s="10">
        <f>+VLOOKUP(B976,VENTA_DIARIA!B:C,2,FALSE)</f>
        <v>0</v>
      </c>
      <c r="E976" s="10">
        <f>+VLOOKUP(B976,VENTA_DIARIA!B:D,3,FALSE)</f>
        <v>2</v>
      </c>
      <c r="F976" s="13">
        <f>_xlfn.XLOOKUP(B976, VENTA_DIARIA!B:B, VENTA_DIARIA!L:L)+0</f>
        <v>2</v>
      </c>
      <c r="G976" s="10">
        <f>IFERROR(_xlfn.XLOOKUP(B976, VENTA_DIARIA!B:B, VENTA_DIARIA!N:N)+0,0)</f>
        <v>0</v>
      </c>
      <c r="H976" s="10" t="str">
        <f>_xlfn.XLOOKUP(B976, VENTA_DIARIA!B:B, VENTA_DIARIA!H:H)</f>
        <v>▼ BAJO</v>
      </c>
      <c r="I976" s="10" t="s">
        <v>89</v>
      </c>
      <c r="J976" s="10">
        <v>4</v>
      </c>
      <c r="K976" s="10">
        <v>3</v>
      </c>
      <c r="L976" s="13">
        <v>1</v>
      </c>
    </row>
    <row r="977" spans="1:12">
      <c r="A977" s="14" t="str">
        <f t="shared" si="15"/>
        <v>MAR</v>
      </c>
      <c r="B977" s="12">
        <v>45881</v>
      </c>
      <c r="C977" s="11">
        <v>0.57325231481481487</v>
      </c>
      <c r="D977" s="10">
        <f>+VLOOKUP(B977,VENTA_DIARIA!B:C,2,FALSE)</f>
        <v>0</v>
      </c>
      <c r="E977" s="10">
        <f>+VLOOKUP(B977,VENTA_DIARIA!B:D,3,FALSE)</f>
        <v>2</v>
      </c>
      <c r="F977" s="13">
        <f>_xlfn.XLOOKUP(B977, VENTA_DIARIA!B:B, VENTA_DIARIA!L:L)+0</f>
        <v>2</v>
      </c>
      <c r="G977" s="10">
        <f>IFERROR(_xlfn.XLOOKUP(B977, VENTA_DIARIA!B:B, VENTA_DIARIA!N:N)+0,0)</f>
        <v>0</v>
      </c>
      <c r="H977" s="10" t="str">
        <f>_xlfn.XLOOKUP(B977, VENTA_DIARIA!B:B, VENTA_DIARIA!H:H)</f>
        <v>▼ BAJO</v>
      </c>
      <c r="I977" s="10" t="s">
        <v>118</v>
      </c>
      <c r="J977" s="10">
        <v>2</v>
      </c>
      <c r="K977" s="10">
        <v>1</v>
      </c>
      <c r="L977" s="13">
        <v>1</v>
      </c>
    </row>
    <row r="978" spans="1:12">
      <c r="A978" s="14" t="str">
        <f t="shared" si="15"/>
        <v>MAR</v>
      </c>
      <c r="B978" s="12">
        <v>45881</v>
      </c>
      <c r="C978" s="11">
        <v>0.57158564814814816</v>
      </c>
      <c r="D978" s="10">
        <f>+VLOOKUP(B978,VENTA_DIARIA!B:C,2,FALSE)</f>
        <v>0</v>
      </c>
      <c r="E978" s="10">
        <f>+VLOOKUP(B978,VENTA_DIARIA!B:D,3,FALSE)</f>
        <v>2</v>
      </c>
      <c r="F978" s="13">
        <f>_xlfn.XLOOKUP(B978, VENTA_DIARIA!B:B, VENTA_DIARIA!L:L)+0</f>
        <v>2</v>
      </c>
      <c r="G978" s="10">
        <f>IFERROR(_xlfn.XLOOKUP(B978, VENTA_DIARIA!B:B, VENTA_DIARIA!N:N)+0,0)</f>
        <v>0</v>
      </c>
      <c r="H978" s="10" t="str">
        <f>_xlfn.XLOOKUP(B978, VENTA_DIARIA!B:B, VENTA_DIARIA!H:H)</f>
        <v>▼ BAJO</v>
      </c>
      <c r="I978" s="10" t="s">
        <v>167</v>
      </c>
      <c r="J978" s="10">
        <v>6</v>
      </c>
      <c r="K978" s="10">
        <v>5</v>
      </c>
      <c r="L978" s="13">
        <v>1</v>
      </c>
    </row>
    <row r="979" spans="1:12">
      <c r="A979" s="14" t="str">
        <f t="shared" si="15"/>
        <v>MAR</v>
      </c>
      <c r="B979" s="12">
        <v>45881</v>
      </c>
      <c r="C979" s="11">
        <v>0.52451388888888884</v>
      </c>
      <c r="D979" s="10">
        <f>+VLOOKUP(B979,VENTA_DIARIA!B:C,2,FALSE)</f>
        <v>0</v>
      </c>
      <c r="E979" s="10">
        <f>+VLOOKUP(B979,VENTA_DIARIA!B:D,3,FALSE)</f>
        <v>2</v>
      </c>
      <c r="F979" s="13">
        <f>_xlfn.XLOOKUP(B979, VENTA_DIARIA!B:B, VENTA_DIARIA!L:L)+0</f>
        <v>2</v>
      </c>
      <c r="G979" s="10">
        <f>IFERROR(_xlfn.XLOOKUP(B979, VENTA_DIARIA!B:B, VENTA_DIARIA!N:N)+0,0)</f>
        <v>0</v>
      </c>
      <c r="H979" s="10" t="str">
        <f>_xlfn.XLOOKUP(B979, VENTA_DIARIA!B:B, VENTA_DIARIA!H:H)</f>
        <v>▼ BAJO</v>
      </c>
      <c r="I979" s="10" t="s">
        <v>176</v>
      </c>
      <c r="J979" s="10">
        <v>22</v>
      </c>
      <c r="K979" s="10">
        <v>21</v>
      </c>
      <c r="L979" s="13">
        <v>1</v>
      </c>
    </row>
    <row r="980" spans="1:12">
      <c r="A980" s="14" t="str">
        <f t="shared" si="15"/>
        <v>MAR</v>
      </c>
      <c r="B980" s="12">
        <v>45881</v>
      </c>
      <c r="C980" s="11">
        <v>0.4367361111111111</v>
      </c>
      <c r="D980" s="10">
        <f>+VLOOKUP(B980,VENTA_DIARIA!B:C,2,FALSE)</f>
        <v>0</v>
      </c>
      <c r="E980" s="10">
        <f>+VLOOKUP(B980,VENTA_DIARIA!B:D,3,FALSE)</f>
        <v>2</v>
      </c>
      <c r="F980" s="13">
        <f>_xlfn.XLOOKUP(B980, VENTA_DIARIA!B:B, VENTA_DIARIA!L:L)+0</f>
        <v>2</v>
      </c>
      <c r="G980" s="10">
        <f>IFERROR(_xlfn.XLOOKUP(B980, VENTA_DIARIA!B:B, VENTA_DIARIA!N:N)+0,0)</f>
        <v>0</v>
      </c>
      <c r="H980" s="10" t="str">
        <f>_xlfn.XLOOKUP(B980, VENTA_DIARIA!B:B, VENTA_DIARIA!H:H)</f>
        <v>▼ BAJO</v>
      </c>
      <c r="I980" s="10" t="s">
        <v>134</v>
      </c>
      <c r="J980" s="10">
        <v>19</v>
      </c>
      <c r="K980" s="10">
        <v>17</v>
      </c>
      <c r="L980" s="13">
        <v>2</v>
      </c>
    </row>
    <row r="981" spans="1:12">
      <c r="A981" s="14" t="str">
        <f t="shared" si="15"/>
        <v>MAR</v>
      </c>
      <c r="B981" s="12">
        <v>45881</v>
      </c>
      <c r="C981" s="11">
        <v>0.43112268518518521</v>
      </c>
      <c r="D981" s="10">
        <f>+VLOOKUP(B981,VENTA_DIARIA!B:C,2,FALSE)</f>
        <v>0</v>
      </c>
      <c r="E981" s="10">
        <f>+VLOOKUP(B981,VENTA_DIARIA!B:D,3,FALSE)</f>
        <v>2</v>
      </c>
      <c r="F981" s="13">
        <f>_xlfn.XLOOKUP(B981, VENTA_DIARIA!B:B, VENTA_DIARIA!L:L)+0</f>
        <v>2</v>
      </c>
      <c r="G981" s="10">
        <f>IFERROR(_xlfn.XLOOKUP(B981, VENTA_DIARIA!B:B, VENTA_DIARIA!N:N)+0,0)</f>
        <v>0</v>
      </c>
      <c r="H981" s="10" t="str">
        <f>_xlfn.XLOOKUP(B981, VENTA_DIARIA!B:B, VENTA_DIARIA!H:H)</f>
        <v>▼ BAJO</v>
      </c>
      <c r="I981" s="10" t="s">
        <v>153</v>
      </c>
      <c r="J981" s="10">
        <v>14</v>
      </c>
      <c r="K981" s="10">
        <v>12</v>
      </c>
      <c r="L981" s="13">
        <v>2</v>
      </c>
    </row>
    <row r="982" spans="1:12">
      <c r="A982" s="14" t="str">
        <f t="shared" si="15"/>
        <v>MAR</v>
      </c>
      <c r="B982" s="12">
        <v>45881</v>
      </c>
      <c r="C982" s="11">
        <v>0.43112268518518521</v>
      </c>
      <c r="D982" s="10">
        <f>+VLOOKUP(B982,VENTA_DIARIA!B:C,2,FALSE)</f>
        <v>0</v>
      </c>
      <c r="E982" s="10">
        <f>+VLOOKUP(B982,VENTA_DIARIA!B:D,3,FALSE)</f>
        <v>2</v>
      </c>
      <c r="F982" s="13">
        <f>_xlfn.XLOOKUP(B982, VENTA_DIARIA!B:B, VENTA_DIARIA!L:L)+0</f>
        <v>2</v>
      </c>
      <c r="G982" s="10">
        <f>IFERROR(_xlfn.XLOOKUP(B982, VENTA_DIARIA!B:B, VENTA_DIARIA!N:N)+0,0)</f>
        <v>0</v>
      </c>
      <c r="H982" s="10" t="str">
        <f>_xlfn.XLOOKUP(B982, VENTA_DIARIA!B:B, VENTA_DIARIA!H:H)</f>
        <v>▼ BAJO</v>
      </c>
      <c r="I982" s="10" t="s">
        <v>152</v>
      </c>
      <c r="J982" s="10">
        <v>13</v>
      </c>
      <c r="K982" s="10">
        <v>9</v>
      </c>
      <c r="L982" s="13">
        <v>4</v>
      </c>
    </row>
    <row r="983" spans="1:12">
      <c r="A983" s="14" t="str">
        <f t="shared" si="15"/>
        <v>MAR</v>
      </c>
      <c r="B983" s="12">
        <v>45881</v>
      </c>
      <c r="C983" s="11">
        <v>0.43112268518518521</v>
      </c>
      <c r="D983" s="10">
        <f>+VLOOKUP(B983,VENTA_DIARIA!B:C,2,FALSE)</f>
        <v>0</v>
      </c>
      <c r="E983" s="10">
        <f>+VLOOKUP(B983,VENTA_DIARIA!B:D,3,FALSE)</f>
        <v>2</v>
      </c>
      <c r="F983" s="13">
        <f>_xlfn.XLOOKUP(B983, VENTA_DIARIA!B:B, VENTA_DIARIA!L:L)+0</f>
        <v>2</v>
      </c>
      <c r="G983" s="10">
        <f>IFERROR(_xlfn.XLOOKUP(B983, VENTA_DIARIA!B:B, VENTA_DIARIA!N:N)+0,0)</f>
        <v>0</v>
      </c>
      <c r="H983" s="10" t="str">
        <f>_xlfn.XLOOKUP(B983, VENTA_DIARIA!B:B, VENTA_DIARIA!H:H)</f>
        <v>▼ BAJO</v>
      </c>
      <c r="I983" s="10" t="s">
        <v>170</v>
      </c>
      <c r="J983" s="10">
        <v>7</v>
      </c>
      <c r="K983" s="10">
        <v>4</v>
      </c>
      <c r="L983" s="13">
        <v>3</v>
      </c>
    </row>
    <row r="984" spans="1:12">
      <c r="A984" s="14" t="str">
        <f t="shared" si="15"/>
        <v>MAR</v>
      </c>
      <c r="B984" s="12">
        <v>45881</v>
      </c>
      <c r="C984" s="11">
        <v>0.43112268518518521</v>
      </c>
      <c r="D984" s="10">
        <f>+VLOOKUP(B984,VENTA_DIARIA!B:C,2,FALSE)</f>
        <v>0</v>
      </c>
      <c r="E984" s="10">
        <f>+VLOOKUP(B984,VENTA_DIARIA!B:D,3,FALSE)</f>
        <v>2</v>
      </c>
      <c r="F984" s="13">
        <f>_xlfn.XLOOKUP(B984, VENTA_DIARIA!B:B, VENTA_DIARIA!L:L)+0</f>
        <v>2</v>
      </c>
      <c r="G984" s="10">
        <f>IFERROR(_xlfn.XLOOKUP(B984, VENTA_DIARIA!B:B, VENTA_DIARIA!N:N)+0,0)</f>
        <v>0</v>
      </c>
      <c r="H984" s="10" t="str">
        <f>_xlfn.XLOOKUP(B984, VENTA_DIARIA!B:B, VENTA_DIARIA!H:H)</f>
        <v>▼ BAJO</v>
      </c>
      <c r="I984" s="10" t="s">
        <v>168</v>
      </c>
      <c r="J984" s="10">
        <v>6</v>
      </c>
      <c r="K984" s="10">
        <v>3</v>
      </c>
      <c r="L984" s="13">
        <v>3</v>
      </c>
    </row>
    <row r="985" spans="1:12">
      <c r="A985" s="14" t="str">
        <f t="shared" si="15"/>
        <v>MAR</v>
      </c>
      <c r="B985" s="12">
        <v>45881</v>
      </c>
      <c r="C985" s="11">
        <v>0.43112268518518521</v>
      </c>
      <c r="D985" s="10">
        <f>+VLOOKUP(B985,VENTA_DIARIA!B:C,2,FALSE)</f>
        <v>0</v>
      </c>
      <c r="E985" s="10">
        <f>+VLOOKUP(B985,VENTA_DIARIA!B:D,3,FALSE)</f>
        <v>2</v>
      </c>
      <c r="F985" s="13">
        <f>_xlfn.XLOOKUP(B985, VENTA_DIARIA!B:B, VENTA_DIARIA!L:L)+0</f>
        <v>2</v>
      </c>
      <c r="G985" s="10">
        <f>IFERROR(_xlfn.XLOOKUP(B985, VENTA_DIARIA!B:B, VENTA_DIARIA!N:N)+0,0)</f>
        <v>0</v>
      </c>
      <c r="H985" s="10" t="str">
        <f>_xlfn.XLOOKUP(B985, VENTA_DIARIA!B:B, VENTA_DIARIA!H:H)</f>
        <v>▼ BAJO</v>
      </c>
      <c r="I985" s="10" t="s">
        <v>167</v>
      </c>
      <c r="J985" s="10">
        <v>9</v>
      </c>
      <c r="K985" s="10">
        <v>6</v>
      </c>
      <c r="L985" s="13">
        <v>3</v>
      </c>
    </row>
    <row r="986" spans="1:12">
      <c r="A986" s="14" t="str">
        <f t="shared" si="15"/>
        <v>MAR</v>
      </c>
      <c r="B986" s="12">
        <v>45881</v>
      </c>
      <c r="C986" s="11">
        <v>0.43112268518518521</v>
      </c>
      <c r="D986" s="10">
        <f>+VLOOKUP(B986,VENTA_DIARIA!B:C,2,FALSE)</f>
        <v>0</v>
      </c>
      <c r="E986" s="10">
        <f>+VLOOKUP(B986,VENTA_DIARIA!B:D,3,FALSE)</f>
        <v>2</v>
      </c>
      <c r="F986" s="13">
        <f>_xlfn.XLOOKUP(B986, VENTA_DIARIA!B:B, VENTA_DIARIA!L:L)+0</f>
        <v>2</v>
      </c>
      <c r="G986" s="10">
        <f>IFERROR(_xlfn.XLOOKUP(B986, VENTA_DIARIA!B:B, VENTA_DIARIA!N:N)+0,0)</f>
        <v>0</v>
      </c>
      <c r="H986" s="10" t="str">
        <f>_xlfn.XLOOKUP(B986, VENTA_DIARIA!B:B, VENTA_DIARIA!H:H)</f>
        <v>▼ BAJO</v>
      </c>
      <c r="I986" s="10" t="s">
        <v>166</v>
      </c>
      <c r="J986" s="10">
        <v>6</v>
      </c>
      <c r="K986" s="10">
        <v>3</v>
      </c>
      <c r="L986" s="13">
        <v>3</v>
      </c>
    </row>
    <row r="987" spans="1:12">
      <c r="A987" s="14" t="str">
        <f t="shared" si="15"/>
        <v>MAR</v>
      </c>
      <c r="B987" s="12">
        <v>45881</v>
      </c>
      <c r="C987" s="11">
        <v>0.42412037037037037</v>
      </c>
      <c r="D987" s="10">
        <f>+VLOOKUP(B987,VENTA_DIARIA!B:C,2,FALSE)</f>
        <v>0</v>
      </c>
      <c r="E987" s="10">
        <f>+VLOOKUP(B987,VENTA_DIARIA!B:D,3,FALSE)</f>
        <v>2</v>
      </c>
      <c r="F987" s="13">
        <f>_xlfn.XLOOKUP(B987, VENTA_DIARIA!B:B, VENTA_DIARIA!L:L)+0</f>
        <v>2</v>
      </c>
      <c r="G987" s="10">
        <f>IFERROR(_xlfn.XLOOKUP(B987, VENTA_DIARIA!B:B, VENTA_DIARIA!N:N)+0,0)</f>
        <v>0</v>
      </c>
      <c r="H987" s="10" t="str">
        <f>_xlfn.XLOOKUP(B987, VENTA_DIARIA!B:B, VENTA_DIARIA!H:H)</f>
        <v>▼ BAJO</v>
      </c>
      <c r="I987" s="10" t="s">
        <v>152</v>
      </c>
      <c r="J987" s="10">
        <v>14</v>
      </c>
      <c r="K987" s="10">
        <v>13</v>
      </c>
      <c r="L987" s="13">
        <v>1</v>
      </c>
    </row>
    <row r="988" spans="1:12">
      <c r="A988" s="14" t="str">
        <f t="shared" si="15"/>
        <v>MAR</v>
      </c>
      <c r="B988" s="12">
        <v>45881</v>
      </c>
      <c r="C988" s="11">
        <v>0.39078703703703704</v>
      </c>
      <c r="D988" s="10">
        <f>+VLOOKUP(B988,VENTA_DIARIA!B:C,2,FALSE)</f>
        <v>0</v>
      </c>
      <c r="E988" s="10">
        <f>+VLOOKUP(B988,VENTA_DIARIA!B:D,3,FALSE)</f>
        <v>2</v>
      </c>
      <c r="F988" s="13">
        <f>_xlfn.XLOOKUP(B988, VENTA_DIARIA!B:B, VENTA_DIARIA!L:L)+0</f>
        <v>2</v>
      </c>
      <c r="G988" s="10">
        <f>IFERROR(_xlfn.XLOOKUP(B988, VENTA_DIARIA!B:B, VENTA_DIARIA!N:N)+0,0)</f>
        <v>0</v>
      </c>
      <c r="H988" s="10" t="str">
        <f>_xlfn.XLOOKUP(B988, VENTA_DIARIA!B:B, VENTA_DIARIA!H:H)</f>
        <v>▼ BAJO</v>
      </c>
      <c r="I988" s="10" t="s">
        <v>134</v>
      </c>
      <c r="J988" s="10">
        <v>22</v>
      </c>
      <c r="K988" s="10">
        <v>19</v>
      </c>
      <c r="L988" s="13">
        <v>3</v>
      </c>
    </row>
    <row r="989" spans="1:12">
      <c r="A989" s="14" t="str">
        <f t="shared" si="15"/>
        <v>MAR</v>
      </c>
      <c r="B989" s="12">
        <v>45881</v>
      </c>
      <c r="C989" s="11">
        <v>0.37321759259259257</v>
      </c>
      <c r="D989" s="10">
        <f>+VLOOKUP(B989,VENTA_DIARIA!B:C,2,FALSE)</f>
        <v>0</v>
      </c>
      <c r="E989" s="10">
        <f>+VLOOKUP(B989,VENTA_DIARIA!B:D,3,FALSE)</f>
        <v>2</v>
      </c>
      <c r="F989" s="13">
        <f>_xlfn.XLOOKUP(B989, VENTA_DIARIA!B:B, VENTA_DIARIA!L:L)+0</f>
        <v>2</v>
      </c>
      <c r="G989" s="10">
        <f>IFERROR(_xlfn.XLOOKUP(B989, VENTA_DIARIA!B:B, VENTA_DIARIA!N:N)+0,0)</f>
        <v>0</v>
      </c>
      <c r="H989" s="10" t="str">
        <f>_xlfn.XLOOKUP(B989, VENTA_DIARIA!B:B, VENTA_DIARIA!H:H)</f>
        <v>▼ BAJO</v>
      </c>
      <c r="I989" s="10" t="s">
        <v>153</v>
      </c>
      <c r="J989" s="10">
        <v>15</v>
      </c>
      <c r="K989" s="10">
        <v>14</v>
      </c>
      <c r="L989" s="13">
        <v>1</v>
      </c>
    </row>
    <row r="990" spans="1:12">
      <c r="A990" s="14" t="str">
        <f t="shared" si="15"/>
        <v>MAR</v>
      </c>
      <c r="B990" s="12">
        <v>45881</v>
      </c>
      <c r="C990" s="11">
        <v>0.36957175925925928</v>
      </c>
      <c r="D990" s="10">
        <f>+VLOOKUP(B990,VENTA_DIARIA!B:C,2,FALSE)</f>
        <v>0</v>
      </c>
      <c r="E990" s="10">
        <f>+VLOOKUP(B990,VENTA_DIARIA!B:D,3,FALSE)</f>
        <v>2</v>
      </c>
      <c r="F990" s="13">
        <f>_xlfn.XLOOKUP(B990, VENTA_DIARIA!B:B, VENTA_DIARIA!L:L)+0</f>
        <v>2</v>
      </c>
      <c r="G990" s="10">
        <f>IFERROR(_xlfn.XLOOKUP(B990, VENTA_DIARIA!B:B, VENTA_DIARIA!N:N)+0,0)</f>
        <v>0</v>
      </c>
      <c r="H990" s="10" t="str">
        <f>_xlfn.XLOOKUP(B990, VENTA_DIARIA!B:B, VENTA_DIARIA!H:H)</f>
        <v>▼ BAJO</v>
      </c>
      <c r="I990" s="10" t="s">
        <v>101</v>
      </c>
      <c r="J990" s="10">
        <v>1</v>
      </c>
      <c r="K990" s="10">
        <v>0</v>
      </c>
      <c r="L990" s="13">
        <v>1</v>
      </c>
    </row>
    <row r="991" spans="1:12">
      <c r="A991" s="14" t="str">
        <f t="shared" si="15"/>
        <v>MIÉ</v>
      </c>
      <c r="B991" s="12">
        <v>45882</v>
      </c>
      <c r="C991" s="11">
        <v>0.84165509259259264</v>
      </c>
      <c r="D991" s="10">
        <f>+VLOOKUP(B991,VENTA_DIARIA!B:C,2,FALSE)</f>
        <v>0</v>
      </c>
      <c r="E991" s="10">
        <f>+VLOOKUP(B991,VENTA_DIARIA!B:D,3,FALSE)</f>
        <v>2</v>
      </c>
      <c r="F991" s="13">
        <f>_xlfn.XLOOKUP(B991, VENTA_DIARIA!B:B, VENTA_DIARIA!L:L)+0</f>
        <v>1</v>
      </c>
      <c r="G991" s="10">
        <f>IFERROR(_xlfn.XLOOKUP(B991, VENTA_DIARIA!B:B, VENTA_DIARIA!N:N)+0,0)</f>
        <v>0</v>
      </c>
      <c r="H991" s="10" t="str">
        <f>_xlfn.XLOOKUP(B991, VENTA_DIARIA!B:B, VENTA_DIARIA!H:H)</f>
        <v>▼▼ CRIT</v>
      </c>
      <c r="I991" s="10" t="s">
        <v>97</v>
      </c>
      <c r="J991" s="10">
        <v>2</v>
      </c>
      <c r="K991" s="10">
        <v>1</v>
      </c>
      <c r="L991" s="13">
        <v>1</v>
      </c>
    </row>
    <row r="992" spans="1:12">
      <c r="A992" s="14" t="str">
        <f t="shared" si="15"/>
        <v>MIÉ</v>
      </c>
      <c r="B992" s="12">
        <v>45882</v>
      </c>
      <c r="C992" s="11">
        <v>0.83746527777777779</v>
      </c>
      <c r="D992" s="10">
        <f>+VLOOKUP(B992,VENTA_DIARIA!B:C,2,FALSE)</f>
        <v>0</v>
      </c>
      <c r="E992" s="10">
        <f>+VLOOKUP(B992,VENTA_DIARIA!B:D,3,FALSE)</f>
        <v>2</v>
      </c>
      <c r="F992" s="13">
        <f>_xlfn.XLOOKUP(B992, VENTA_DIARIA!B:B, VENTA_DIARIA!L:L)+0</f>
        <v>1</v>
      </c>
      <c r="G992" s="10">
        <f>IFERROR(_xlfn.XLOOKUP(B992, VENTA_DIARIA!B:B, VENTA_DIARIA!N:N)+0,0)</f>
        <v>0</v>
      </c>
      <c r="H992" s="10" t="str">
        <f>_xlfn.XLOOKUP(B992, VENTA_DIARIA!B:B, VENTA_DIARIA!H:H)</f>
        <v>▼▼ CRIT</v>
      </c>
      <c r="I992" s="10" t="s">
        <v>145</v>
      </c>
      <c r="J992" s="10">
        <v>1</v>
      </c>
      <c r="K992" s="10">
        <v>0</v>
      </c>
      <c r="L992" s="13">
        <v>1</v>
      </c>
    </row>
    <row r="993" spans="1:12">
      <c r="A993" s="14" t="str">
        <f t="shared" si="15"/>
        <v>MIÉ</v>
      </c>
      <c r="B993" s="12">
        <v>45882</v>
      </c>
      <c r="C993" s="11">
        <v>0.81833333333333336</v>
      </c>
      <c r="D993" s="10">
        <f>+VLOOKUP(B993,VENTA_DIARIA!B:C,2,FALSE)</f>
        <v>0</v>
      </c>
      <c r="E993" s="10">
        <f>+VLOOKUP(B993,VENTA_DIARIA!B:D,3,FALSE)</f>
        <v>2</v>
      </c>
      <c r="F993" s="13">
        <f>_xlfn.XLOOKUP(B993, VENTA_DIARIA!B:B, VENTA_DIARIA!L:L)+0</f>
        <v>1</v>
      </c>
      <c r="G993" s="10">
        <f>IFERROR(_xlfn.XLOOKUP(B993, VENTA_DIARIA!B:B, VENTA_DIARIA!N:N)+0,0)</f>
        <v>0</v>
      </c>
      <c r="H993" s="10" t="str">
        <f>_xlfn.XLOOKUP(B993, VENTA_DIARIA!B:B, VENTA_DIARIA!H:H)</f>
        <v>▼▼ CRIT</v>
      </c>
      <c r="I993" s="10" t="s">
        <v>102</v>
      </c>
      <c r="J993" s="10">
        <v>6</v>
      </c>
      <c r="K993" s="10">
        <v>5</v>
      </c>
      <c r="L993" s="13">
        <v>1</v>
      </c>
    </row>
    <row r="994" spans="1:12">
      <c r="A994" s="14" t="str">
        <f t="shared" si="15"/>
        <v>MIÉ</v>
      </c>
      <c r="B994" s="12">
        <v>45882</v>
      </c>
      <c r="C994" s="11">
        <v>0.80612268518518515</v>
      </c>
      <c r="D994" s="10">
        <f>+VLOOKUP(B994,VENTA_DIARIA!B:C,2,FALSE)</f>
        <v>0</v>
      </c>
      <c r="E994" s="10">
        <f>+VLOOKUP(B994,VENTA_DIARIA!B:D,3,FALSE)</f>
        <v>2</v>
      </c>
      <c r="F994" s="13">
        <f>_xlfn.XLOOKUP(B994, VENTA_DIARIA!B:B, VENTA_DIARIA!L:L)+0</f>
        <v>1</v>
      </c>
      <c r="G994" s="10">
        <f>IFERROR(_xlfn.XLOOKUP(B994, VENTA_DIARIA!B:B, VENTA_DIARIA!N:N)+0,0)</f>
        <v>0</v>
      </c>
      <c r="H994" s="10" t="str">
        <f>_xlfn.XLOOKUP(B994, VENTA_DIARIA!B:B, VENTA_DIARIA!H:H)</f>
        <v>▼▼ CRIT</v>
      </c>
      <c r="I994" s="10" t="s">
        <v>98</v>
      </c>
      <c r="J994" s="10">
        <v>3</v>
      </c>
      <c r="K994" s="10">
        <v>2</v>
      </c>
      <c r="L994" s="13">
        <v>1</v>
      </c>
    </row>
    <row r="995" spans="1:12">
      <c r="A995" s="14" t="str">
        <f t="shared" si="15"/>
        <v>MIÉ</v>
      </c>
      <c r="B995" s="12">
        <v>45882</v>
      </c>
      <c r="C995" s="11">
        <v>0.78965277777777776</v>
      </c>
      <c r="D995" s="10">
        <f>+VLOOKUP(B995,VENTA_DIARIA!B:C,2,FALSE)</f>
        <v>0</v>
      </c>
      <c r="E995" s="10">
        <f>+VLOOKUP(B995,VENTA_DIARIA!B:D,3,FALSE)</f>
        <v>2</v>
      </c>
      <c r="F995" s="13">
        <f>_xlfn.XLOOKUP(B995, VENTA_DIARIA!B:B, VENTA_DIARIA!L:L)+0</f>
        <v>1</v>
      </c>
      <c r="G995" s="10">
        <f>IFERROR(_xlfn.XLOOKUP(B995, VENTA_DIARIA!B:B, VENTA_DIARIA!N:N)+0,0)</f>
        <v>0</v>
      </c>
      <c r="H995" s="10" t="str">
        <f>_xlfn.XLOOKUP(B995, VENTA_DIARIA!B:B, VENTA_DIARIA!H:H)</f>
        <v>▼▼ CRIT</v>
      </c>
      <c r="I995" s="10" t="s">
        <v>118</v>
      </c>
      <c r="J995" s="10">
        <v>18</v>
      </c>
      <c r="K995" s="10">
        <v>17</v>
      </c>
      <c r="L995" s="13">
        <v>1</v>
      </c>
    </row>
    <row r="996" spans="1:12">
      <c r="A996" s="14" t="str">
        <f t="shared" si="15"/>
        <v>MIÉ</v>
      </c>
      <c r="B996" s="12">
        <v>45882</v>
      </c>
      <c r="C996" s="11">
        <v>0.77987268518518515</v>
      </c>
      <c r="D996" s="10">
        <f>+VLOOKUP(B996,VENTA_DIARIA!B:C,2,FALSE)</f>
        <v>0</v>
      </c>
      <c r="E996" s="10">
        <f>+VLOOKUP(B996,VENTA_DIARIA!B:D,3,FALSE)</f>
        <v>2</v>
      </c>
      <c r="F996" s="13">
        <f>_xlfn.XLOOKUP(B996, VENTA_DIARIA!B:B, VENTA_DIARIA!L:L)+0</f>
        <v>1</v>
      </c>
      <c r="G996" s="10">
        <f>IFERROR(_xlfn.XLOOKUP(B996, VENTA_DIARIA!B:B, VENTA_DIARIA!N:N)+0,0)</f>
        <v>0</v>
      </c>
      <c r="H996" s="10" t="str">
        <f>_xlfn.XLOOKUP(B996, VENTA_DIARIA!B:B, VENTA_DIARIA!H:H)</f>
        <v>▼▼ CRIT</v>
      </c>
      <c r="I996" s="10" t="s">
        <v>142</v>
      </c>
      <c r="J996" s="10">
        <v>28</v>
      </c>
      <c r="K996" s="10">
        <v>27</v>
      </c>
      <c r="L996" s="13">
        <v>1</v>
      </c>
    </row>
    <row r="997" spans="1:12">
      <c r="A997" s="14" t="str">
        <f t="shared" si="15"/>
        <v>MIÉ</v>
      </c>
      <c r="B997" s="12">
        <v>45882</v>
      </c>
      <c r="C997" s="11">
        <v>0.77681712962962968</v>
      </c>
      <c r="D997" s="10">
        <f>+VLOOKUP(B997,VENTA_DIARIA!B:C,2,FALSE)</f>
        <v>0</v>
      </c>
      <c r="E997" s="10">
        <f>+VLOOKUP(B997,VENTA_DIARIA!B:D,3,FALSE)</f>
        <v>2</v>
      </c>
      <c r="F997" s="13">
        <f>_xlfn.XLOOKUP(B997, VENTA_DIARIA!B:B, VENTA_DIARIA!L:L)+0</f>
        <v>1</v>
      </c>
      <c r="G997" s="10">
        <f>IFERROR(_xlfn.XLOOKUP(B997, VENTA_DIARIA!B:B, VENTA_DIARIA!N:N)+0,0)</f>
        <v>0</v>
      </c>
      <c r="H997" s="10" t="str">
        <f>_xlfn.XLOOKUP(B997, VENTA_DIARIA!B:B, VENTA_DIARIA!H:H)</f>
        <v>▼▼ CRIT</v>
      </c>
      <c r="I997" s="10" t="s">
        <v>158</v>
      </c>
      <c r="J997" s="10">
        <v>3</v>
      </c>
      <c r="K997" s="10">
        <v>2</v>
      </c>
      <c r="L997" s="13">
        <v>1</v>
      </c>
    </row>
    <row r="998" spans="1:12">
      <c r="A998" s="14" t="str">
        <f t="shared" si="15"/>
        <v>MIÉ</v>
      </c>
      <c r="B998" s="12">
        <v>45882</v>
      </c>
      <c r="C998" s="11">
        <v>0.77681712962962968</v>
      </c>
      <c r="D998" s="10">
        <f>+VLOOKUP(B998,VENTA_DIARIA!B:C,2,FALSE)</f>
        <v>0</v>
      </c>
      <c r="E998" s="10">
        <f>+VLOOKUP(B998,VENTA_DIARIA!B:D,3,FALSE)</f>
        <v>2</v>
      </c>
      <c r="F998" s="13">
        <f>_xlfn.XLOOKUP(B998, VENTA_DIARIA!B:B, VENTA_DIARIA!L:L)+0</f>
        <v>1</v>
      </c>
      <c r="G998" s="10">
        <f>IFERROR(_xlfn.XLOOKUP(B998, VENTA_DIARIA!B:B, VENTA_DIARIA!N:N)+0,0)</f>
        <v>0</v>
      </c>
      <c r="H998" s="10" t="str">
        <f>_xlfn.XLOOKUP(B998, VENTA_DIARIA!B:B, VENTA_DIARIA!H:H)</f>
        <v>▼▼ CRIT</v>
      </c>
      <c r="I998" s="10" t="s">
        <v>176</v>
      </c>
      <c r="J998" s="10">
        <v>20</v>
      </c>
      <c r="K998" s="10">
        <v>19</v>
      </c>
      <c r="L998" s="13">
        <v>1</v>
      </c>
    </row>
    <row r="999" spans="1:12">
      <c r="A999" s="14" t="str">
        <f t="shared" si="15"/>
        <v>MIÉ</v>
      </c>
      <c r="B999" s="12">
        <v>45882</v>
      </c>
      <c r="C999" s="11">
        <v>0.77527777777777773</v>
      </c>
      <c r="D999" s="10">
        <f>+VLOOKUP(B999,VENTA_DIARIA!B:C,2,FALSE)</f>
        <v>0</v>
      </c>
      <c r="E999" s="10">
        <f>+VLOOKUP(B999,VENTA_DIARIA!B:D,3,FALSE)</f>
        <v>2</v>
      </c>
      <c r="F999" s="13">
        <f>_xlfn.XLOOKUP(B999, VENTA_DIARIA!B:B, VENTA_DIARIA!L:L)+0</f>
        <v>1</v>
      </c>
      <c r="G999" s="10">
        <f>IFERROR(_xlfn.XLOOKUP(B999, VENTA_DIARIA!B:B, VENTA_DIARIA!N:N)+0,0)</f>
        <v>0</v>
      </c>
      <c r="H999" s="10" t="str">
        <f>_xlfn.XLOOKUP(B999, VENTA_DIARIA!B:B, VENTA_DIARIA!H:H)</f>
        <v>▼▼ CRIT</v>
      </c>
      <c r="I999" s="10" t="s">
        <v>177</v>
      </c>
      <c r="J999" s="10">
        <v>14</v>
      </c>
      <c r="K999" s="10">
        <v>13</v>
      </c>
      <c r="L999" s="13">
        <v>1</v>
      </c>
    </row>
    <row r="1000" spans="1:12">
      <c r="A1000" s="14" t="str">
        <f t="shared" si="15"/>
        <v>MIÉ</v>
      </c>
      <c r="B1000" s="12">
        <v>45882</v>
      </c>
      <c r="C1000" s="11">
        <v>0.77434027777777781</v>
      </c>
      <c r="D1000" s="10">
        <f>+VLOOKUP(B1000,VENTA_DIARIA!B:C,2,FALSE)</f>
        <v>0</v>
      </c>
      <c r="E1000" s="10">
        <f>+VLOOKUP(B1000,VENTA_DIARIA!B:D,3,FALSE)</f>
        <v>2</v>
      </c>
      <c r="F1000" s="13">
        <f>_xlfn.XLOOKUP(B1000, VENTA_DIARIA!B:B, VENTA_DIARIA!L:L)+0</f>
        <v>1</v>
      </c>
      <c r="G1000" s="10">
        <f>IFERROR(_xlfn.XLOOKUP(B1000, VENTA_DIARIA!B:B, VENTA_DIARIA!N:N)+0,0)</f>
        <v>0</v>
      </c>
      <c r="H1000" s="10" t="str">
        <f>_xlfn.XLOOKUP(B1000, VENTA_DIARIA!B:B, VENTA_DIARIA!H:H)</f>
        <v>▼▼ CRIT</v>
      </c>
      <c r="I1000" s="10" t="s">
        <v>185</v>
      </c>
      <c r="J1000" s="10">
        <v>7</v>
      </c>
      <c r="K1000" s="10">
        <v>6</v>
      </c>
      <c r="L1000" s="13">
        <v>1</v>
      </c>
    </row>
    <row r="1001" spans="1:12">
      <c r="A1001" s="14" t="str">
        <f t="shared" si="15"/>
        <v>MIÉ</v>
      </c>
      <c r="B1001" s="12">
        <v>45882</v>
      </c>
      <c r="C1001" s="11">
        <v>0.76525462962962965</v>
      </c>
      <c r="D1001" s="10">
        <f>+VLOOKUP(B1001,VENTA_DIARIA!B:C,2,FALSE)</f>
        <v>0</v>
      </c>
      <c r="E1001" s="10">
        <f>+VLOOKUP(B1001,VENTA_DIARIA!B:D,3,FALSE)</f>
        <v>2</v>
      </c>
      <c r="F1001" s="13">
        <f>_xlfn.XLOOKUP(B1001, VENTA_DIARIA!B:B, VENTA_DIARIA!L:L)+0</f>
        <v>1</v>
      </c>
      <c r="G1001" s="10">
        <f>IFERROR(_xlfn.XLOOKUP(B1001, VENTA_DIARIA!B:B, VENTA_DIARIA!N:N)+0,0)</f>
        <v>0</v>
      </c>
      <c r="H1001" s="10" t="str">
        <f>_xlfn.XLOOKUP(B1001, VENTA_DIARIA!B:B, VENTA_DIARIA!H:H)</f>
        <v>▼▼ CRIT</v>
      </c>
      <c r="I1001" s="10" t="s">
        <v>151</v>
      </c>
      <c r="J1001" s="10">
        <v>11</v>
      </c>
      <c r="K1001" s="10">
        <v>10</v>
      </c>
      <c r="L1001" s="13">
        <v>1</v>
      </c>
    </row>
    <row r="1002" spans="1:12">
      <c r="A1002" s="14" t="str">
        <f t="shared" si="15"/>
        <v>MIÉ</v>
      </c>
      <c r="B1002" s="12">
        <v>45882</v>
      </c>
      <c r="C1002" s="11">
        <v>0.7613078703703704</v>
      </c>
      <c r="D1002" s="10">
        <f>+VLOOKUP(B1002,VENTA_DIARIA!B:C,2,FALSE)</f>
        <v>0</v>
      </c>
      <c r="E1002" s="10">
        <f>+VLOOKUP(B1002,VENTA_DIARIA!B:D,3,FALSE)</f>
        <v>2</v>
      </c>
      <c r="F1002" s="13">
        <f>_xlfn.XLOOKUP(B1002, VENTA_DIARIA!B:B, VENTA_DIARIA!L:L)+0</f>
        <v>1</v>
      </c>
      <c r="G1002" s="10">
        <f>IFERROR(_xlfn.XLOOKUP(B1002, VENTA_DIARIA!B:B, VENTA_DIARIA!N:N)+0,0)</f>
        <v>0</v>
      </c>
      <c r="H1002" s="10" t="str">
        <f>_xlfn.XLOOKUP(B1002, VENTA_DIARIA!B:B, VENTA_DIARIA!H:H)</f>
        <v>▼▼ CRIT</v>
      </c>
      <c r="I1002" s="10" t="s">
        <v>160</v>
      </c>
      <c r="J1002" s="10">
        <v>3</v>
      </c>
      <c r="K1002" s="10">
        <v>1</v>
      </c>
      <c r="L1002" s="13">
        <v>2</v>
      </c>
    </row>
    <row r="1003" spans="1:12">
      <c r="A1003" s="14" t="str">
        <f t="shared" si="15"/>
        <v>MIÉ</v>
      </c>
      <c r="B1003" s="12">
        <v>45882</v>
      </c>
      <c r="C1003" s="11">
        <v>0.7613078703703704</v>
      </c>
      <c r="D1003" s="10">
        <f>+VLOOKUP(B1003,VENTA_DIARIA!B:C,2,FALSE)</f>
        <v>0</v>
      </c>
      <c r="E1003" s="10">
        <f>+VLOOKUP(B1003,VENTA_DIARIA!B:D,3,FALSE)</f>
        <v>2</v>
      </c>
      <c r="F1003" s="13">
        <f>_xlfn.XLOOKUP(B1003, VENTA_DIARIA!B:B, VENTA_DIARIA!L:L)+0</f>
        <v>1</v>
      </c>
      <c r="G1003" s="10">
        <f>IFERROR(_xlfn.XLOOKUP(B1003, VENTA_DIARIA!B:B, VENTA_DIARIA!N:N)+0,0)</f>
        <v>0</v>
      </c>
      <c r="H1003" s="10" t="str">
        <f>_xlfn.XLOOKUP(B1003, VENTA_DIARIA!B:B, VENTA_DIARIA!H:H)</f>
        <v>▼▼ CRIT</v>
      </c>
      <c r="I1003" s="10" t="s">
        <v>144</v>
      </c>
      <c r="J1003" s="10">
        <v>9</v>
      </c>
      <c r="K1003" s="10">
        <v>8</v>
      </c>
      <c r="L1003" s="13">
        <v>1</v>
      </c>
    </row>
    <row r="1004" spans="1:12">
      <c r="A1004" s="14" t="str">
        <f t="shared" si="15"/>
        <v>MIÉ</v>
      </c>
      <c r="B1004" s="12">
        <v>45882</v>
      </c>
      <c r="C1004" s="11">
        <v>0.75953703703703701</v>
      </c>
      <c r="D1004" s="10">
        <f>+VLOOKUP(B1004,VENTA_DIARIA!B:C,2,FALSE)</f>
        <v>0</v>
      </c>
      <c r="E1004" s="10">
        <f>+VLOOKUP(B1004,VENTA_DIARIA!B:D,3,FALSE)</f>
        <v>2</v>
      </c>
      <c r="F1004" s="13">
        <f>_xlfn.XLOOKUP(B1004, VENTA_DIARIA!B:B, VENTA_DIARIA!L:L)+0</f>
        <v>1</v>
      </c>
      <c r="G1004" s="10">
        <f>IFERROR(_xlfn.XLOOKUP(B1004, VENTA_DIARIA!B:B, VENTA_DIARIA!N:N)+0,0)</f>
        <v>0</v>
      </c>
      <c r="H1004" s="10" t="str">
        <f>_xlfn.XLOOKUP(B1004, VENTA_DIARIA!B:B, VENTA_DIARIA!H:H)</f>
        <v>▼▼ CRIT</v>
      </c>
      <c r="I1004" s="10" t="s">
        <v>142</v>
      </c>
      <c r="J1004" s="10">
        <v>29</v>
      </c>
      <c r="K1004" s="10">
        <v>28</v>
      </c>
      <c r="L1004" s="13">
        <v>1</v>
      </c>
    </row>
    <row r="1005" spans="1:12">
      <c r="A1005" s="14" t="str">
        <f t="shared" si="15"/>
        <v>MIÉ</v>
      </c>
      <c r="B1005" s="12">
        <v>45882</v>
      </c>
      <c r="C1005" s="11">
        <v>0.75953703703703701</v>
      </c>
      <c r="D1005" s="10">
        <f>+VLOOKUP(B1005,VENTA_DIARIA!B:C,2,FALSE)</f>
        <v>0</v>
      </c>
      <c r="E1005" s="10">
        <f>+VLOOKUP(B1005,VENTA_DIARIA!B:D,3,FALSE)</f>
        <v>2</v>
      </c>
      <c r="F1005" s="13">
        <f>_xlfn.XLOOKUP(B1005, VENTA_DIARIA!B:B, VENTA_DIARIA!L:L)+0</f>
        <v>1</v>
      </c>
      <c r="G1005" s="10">
        <f>IFERROR(_xlfn.XLOOKUP(B1005, VENTA_DIARIA!B:B, VENTA_DIARIA!N:N)+0,0)</f>
        <v>0</v>
      </c>
      <c r="H1005" s="10" t="str">
        <f>_xlfn.XLOOKUP(B1005, VENTA_DIARIA!B:B, VENTA_DIARIA!H:H)</f>
        <v>▼▼ CRIT</v>
      </c>
      <c r="I1005" s="10" t="s">
        <v>135</v>
      </c>
      <c r="J1005" s="10">
        <v>10</v>
      </c>
      <c r="K1005" s="10">
        <v>8</v>
      </c>
      <c r="L1005" s="13">
        <v>2</v>
      </c>
    </row>
    <row r="1006" spans="1:12">
      <c r="A1006" s="14" t="str">
        <f t="shared" si="15"/>
        <v>MIÉ</v>
      </c>
      <c r="B1006" s="12">
        <v>45882</v>
      </c>
      <c r="C1006" s="11">
        <v>0.75953703703703701</v>
      </c>
      <c r="D1006" s="10">
        <f>+VLOOKUP(B1006,VENTA_DIARIA!B:C,2,FALSE)</f>
        <v>0</v>
      </c>
      <c r="E1006" s="10">
        <f>+VLOOKUP(B1006,VENTA_DIARIA!B:D,3,FALSE)</f>
        <v>2</v>
      </c>
      <c r="F1006" s="13">
        <f>_xlfn.XLOOKUP(B1006, VENTA_DIARIA!B:B, VENTA_DIARIA!L:L)+0</f>
        <v>1</v>
      </c>
      <c r="G1006" s="10">
        <f>IFERROR(_xlfn.XLOOKUP(B1006, VENTA_DIARIA!B:B, VENTA_DIARIA!N:N)+0,0)</f>
        <v>0</v>
      </c>
      <c r="H1006" s="10" t="str">
        <f>_xlfn.XLOOKUP(B1006, VENTA_DIARIA!B:B, VENTA_DIARIA!H:H)</f>
        <v>▼▼ CRIT</v>
      </c>
      <c r="I1006" s="10" t="s">
        <v>142</v>
      </c>
      <c r="J1006" s="10">
        <v>30</v>
      </c>
      <c r="K1006" s="10">
        <v>29</v>
      </c>
      <c r="L1006" s="13">
        <v>1</v>
      </c>
    </row>
    <row r="1007" spans="1:12">
      <c r="A1007" s="14" t="str">
        <f t="shared" si="15"/>
        <v>MIÉ</v>
      </c>
      <c r="B1007" s="12">
        <v>45882</v>
      </c>
      <c r="C1007" s="11">
        <v>0.7575115740740741</v>
      </c>
      <c r="D1007" s="10">
        <f>+VLOOKUP(B1007,VENTA_DIARIA!B:C,2,FALSE)</f>
        <v>0</v>
      </c>
      <c r="E1007" s="10">
        <f>+VLOOKUP(B1007,VENTA_DIARIA!B:D,3,FALSE)</f>
        <v>2</v>
      </c>
      <c r="F1007" s="13">
        <f>_xlfn.XLOOKUP(B1007, VENTA_DIARIA!B:B, VENTA_DIARIA!L:L)+0</f>
        <v>1</v>
      </c>
      <c r="G1007" s="10">
        <f>IFERROR(_xlfn.XLOOKUP(B1007, VENTA_DIARIA!B:B, VENTA_DIARIA!N:N)+0,0)</f>
        <v>0</v>
      </c>
      <c r="H1007" s="10" t="str">
        <f>_xlfn.XLOOKUP(B1007, VENTA_DIARIA!B:B, VENTA_DIARIA!H:H)</f>
        <v>▼▼ CRIT</v>
      </c>
      <c r="I1007" s="10" t="s">
        <v>145</v>
      </c>
      <c r="J1007" s="10">
        <v>2</v>
      </c>
      <c r="K1007" s="10">
        <v>1</v>
      </c>
      <c r="L1007" s="13">
        <v>1</v>
      </c>
    </row>
    <row r="1008" spans="1:12">
      <c r="A1008" s="14" t="str">
        <f t="shared" si="15"/>
        <v>MIÉ</v>
      </c>
      <c r="B1008" s="12">
        <v>45882</v>
      </c>
      <c r="C1008" s="11">
        <v>0.74976851851851856</v>
      </c>
      <c r="D1008" s="10">
        <f>+VLOOKUP(B1008,VENTA_DIARIA!B:C,2,FALSE)</f>
        <v>0</v>
      </c>
      <c r="E1008" s="10">
        <f>+VLOOKUP(B1008,VENTA_DIARIA!B:D,3,FALSE)</f>
        <v>2</v>
      </c>
      <c r="F1008" s="13">
        <f>_xlfn.XLOOKUP(B1008, VENTA_DIARIA!B:B, VENTA_DIARIA!L:L)+0</f>
        <v>1</v>
      </c>
      <c r="G1008" s="10">
        <f>IFERROR(_xlfn.XLOOKUP(B1008, VENTA_DIARIA!B:B, VENTA_DIARIA!N:N)+0,0)</f>
        <v>0</v>
      </c>
      <c r="H1008" s="10" t="str">
        <f>_xlfn.XLOOKUP(B1008, VENTA_DIARIA!B:B, VENTA_DIARIA!H:H)</f>
        <v>▼▼ CRIT</v>
      </c>
      <c r="I1008" s="10" t="s">
        <v>92</v>
      </c>
      <c r="J1008" s="10">
        <v>1</v>
      </c>
      <c r="K1008" s="10">
        <v>0</v>
      </c>
      <c r="L1008" s="13">
        <v>1</v>
      </c>
    </row>
    <row r="1009" spans="1:12">
      <c r="A1009" s="14" t="str">
        <f t="shared" si="15"/>
        <v>MIÉ</v>
      </c>
      <c r="B1009" s="12">
        <v>45882</v>
      </c>
      <c r="C1009" s="11">
        <v>0.74968749999999995</v>
      </c>
      <c r="D1009" s="10">
        <f>+VLOOKUP(B1009,VENTA_DIARIA!B:C,2,FALSE)</f>
        <v>0</v>
      </c>
      <c r="E1009" s="10">
        <f>+VLOOKUP(B1009,VENTA_DIARIA!B:D,3,FALSE)</f>
        <v>2</v>
      </c>
      <c r="F1009" s="13">
        <f>_xlfn.XLOOKUP(B1009, VENTA_DIARIA!B:B, VENTA_DIARIA!L:L)+0</f>
        <v>1</v>
      </c>
      <c r="G1009" s="10">
        <f>IFERROR(_xlfn.XLOOKUP(B1009, VENTA_DIARIA!B:B, VENTA_DIARIA!N:N)+0,0)</f>
        <v>0</v>
      </c>
      <c r="H1009" s="10" t="str">
        <f>_xlfn.XLOOKUP(B1009, VENTA_DIARIA!B:B, VENTA_DIARIA!H:H)</f>
        <v>▼▼ CRIT</v>
      </c>
      <c r="I1009" s="10" t="s">
        <v>92</v>
      </c>
      <c r="J1009" s="10">
        <v>2</v>
      </c>
      <c r="K1009" s="10">
        <v>1</v>
      </c>
      <c r="L1009" s="13">
        <v>1</v>
      </c>
    </row>
    <row r="1010" spans="1:12">
      <c r="A1010" s="14" t="str">
        <f t="shared" si="15"/>
        <v>MIÉ</v>
      </c>
      <c r="B1010" s="12">
        <v>45882</v>
      </c>
      <c r="C1010" s="11">
        <v>0.74894675925925924</v>
      </c>
      <c r="D1010" s="10">
        <f>+VLOOKUP(B1010,VENTA_DIARIA!B:C,2,FALSE)</f>
        <v>0</v>
      </c>
      <c r="E1010" s="10">
        <f>+VLOOKUP(B1010,VENTA_DIARIA!B:D,3,FALSE)</f>
        <v>2</v>
      </c>
      <c r="F1010" s="13">
        <f>_xlfn.XLOOKUP(B1010, VENTA_DIARIA!B:B, VENTA_DIARIA!L:L)+0</f>
        <v>1</v>
      </c>
      <c r="G1010" s="10">
        <f>IFERROR(_xlfn.XLOOKUP(B1010, VENTA_DIARIA!B:B, VENTA_DIARIA!N:N)+0,0)</f>
        <v>0</v>
      </c>
      <c r="H1010" s="10" t="str">
        <f>_xlfn.XLOOKUP(B1010, VENTA_DIARIA!B:B, VENTA_DIARIA!H:H)</f>
        <v>▼▼ CRIT</v>
      </c>
      <c r="I1010" s="10" t="s">
        <v>131</v>
      </c>
      <c r="J1010" s="10">
        <v>3</v>
      </c>
      <c r="K1010" s="10">
        <v>2</v>
      </c>
      <c r="L1010" s="13">
        <v>1</v>
      </c>
    </row>
    <row r="1011" spans="1:12">
      <c r="A1011" s="14" t="str">
        <f t="shared" si="15"/>
        <v>MIÉ</v>
      </c>
      <c r="B1011" s="12">
        <v>45882</v>
      </c>
      <c r="C1011" s="11">
        <v>0.73850694444444442</v>
      </c>
      <c r="D1011" s="10">
        <f>+VLOOKUP(B1011,VENTA_DIARIA!B:C,2,FALSE)</f>
        <v>0</v>
      </c>
      <c r="E1011" s="10">
        <f>+VLOOKUP(B1011,VENTA_DIARIA!B:D,3,FALSE)</f>
        <v>2</v>
      </c>
      <c r="F1011" s="13">
        <f>_xlfn.XLOOKUP(B1011, VENTA_DIARIA!B:B, VENTA_DIARIA!L:L)+0</f>
        <v>1</v>
      </c>
      <c r="G1011" s="10">
        <f>IFERROR(_xlfn.XLOOKUP(B1011, VENTA_DIARIA!B:B, VENTA_DIARIA!N:N)+0,0)</f>
        <v>0</v>
      </c>
      <c r="H1011" s="10" t="str">
        <f>_xlfn.XLOOKUP(B1011, VENTA_DIARIA!B:B, VENTA_DIARIA!H:H)</f>
        <v>▼▼ CRIT</v>
      </c>
      <c r="I1011" s="10" t="s">
        <v>101</v>
      </c>
      <c r="J1011" s="10">
        <v>3</v>
      </c>
      <c r="K1011" s="10">
        <v>2</v>
      </c>
      <c r="L1011" s="13">
        <v>1</v>
      </c>
    </row>
    <row r="1012" spans="1:12">
      <c r="A1012" s="14" t="str">
        <f t="shared" si="15"/>
        <v>MIÉ</v>
      </c>
      <c r="B1012" s="12">
        <v>45882</v>
      </c>
      <c r="C1012" s="11">
        <v>0.7159375</v>
      </c>
      <c r="D1012" s="10">
        <f>+VLOOKUP(B1012,VENTA_DIARIA!B:C,2,FALSE)</f>
        <v>0</v>
      </c>
      <c r="E1012" s="10">
        <f>+VLOOKUP(B1012,VENTA_DIARIA!B:D,3,FALSE)</f>
        <v>2</v>
      </c>
      <c r="F1012" s="13">
        <f>_xlfn.XLOOKUP(B1012, VENTA_DIARIA!B:B, VENTA_DIARIA!L:L)+0</f>
        <v>1</v>
      </c>
      <c r="G1012" s="10">
        <f>IFERROR(_xlfn.XLOOKUP(B1012, VENTA_DIARIA!B:B, VENTA_DIARIA!N:N)+0,0)</f>
        <v>0</v>
      </c>
      <c r="H1012" s="10" t="str">
        <f>_xlfn.XLOOKUP(B1012, VENTA_DIARIA!B:B, VENTA_DIARIA!H:H)</f>
        <v>▼▼ CRIT</v>
      </c>
      <c r="I1012" s="10" t="s">
        <v>177</v>
      </c>
      <c r="J1012" s="10">
        <v>16</v>
      </c>
      <c r="K1012" s="10">
        <v>14</v>
      </c>
      <c r="L1012" s="13">
        <v>2</v>
      </c>
    </row>
    <row r="1013" spans="1:12">
      <c r="A1013" s="14" t="str">
        <f t="shared" si="15"/>
        <v>MIÉ</v>
      </c>
      <c r="B1013" s="12">
        <v>45882</v>
      </c>
      <c r="C1013" s="11">
        <v>0.70642361111111107</v>
      </c>
      <c r="D1013" s="10">
        <f>+VLOOKUP(B1013,VENTA_DIARIA!B:C,2,FALSE)</f>
        <v>0</v>
      </c>
      <c r="E1013" s="10">
        <f>+VLOOKUP(B1013,VENTA_DIARIA!B:D,3,FALSE)</f>
        <v>2</v>
      </c>
      <c r="F1013" s="13">
        <f>_xlfn.XLOOKUP(B1013, VENTA_DIARIA!B:B, VENTA_DIARIA!L:L)+0</f>
        <v>1</v>
      </c>
      <c r="G1013" s="10">
        <f>IFERROR(_xlfn.XLOOKUP(B1013, VENTA_DIARIA!B:B, VENTA_DIARIA!N:N)+0,0)</f>
        <v>0</v>
      </c>
      <c r="H1013" s="10" t="str">
        <f>_xlfn.XLOOKUP(B1013, VENTA_DIARIA!B:B, VENTA_DIARIA!H:H)</f>
        <v>▼▼ CRIT</v>
      </c>
      <c r="I1013" s="10" t="s">
        <v>134</v>
      </c>
      <c r="J1013" s="10">
        <v>18</v>
      </c>
      <c r="K1013" s="10">
        <v>16</v>
      </c>
      <c r="L1013" s="13">
        <v>2</v>
      </c>
    </row>
    <row r="1014" spans="1:12">
      <c r="A1014" s="14" t="str">
        <f t="shared" si="15"/>
        <v>MIÉ</v>
      </c>
      <c r="B1014" s="12">
        <v>45882</v>
      </c>
      <c r="C1014" s="11">
        <v>0.69385416666666666</v>
      </c>
      <c r="D1014" s="10">
        <f>+VLOOKUP(B1014,VENTA_DIARIA!B:C,2,FALSE)</f>
        <v>0</v>
      </c>
      <c r="E1014" s="10">
        <f>+VLOOKUP(B1014,VENTA_DIARIA!B:D,3,FALSE)</f>
        <v>2</v>
      </c>
      <c r="F1014" s="13">
        <f>_xlfn.XLOOKUP(B1014, VENTA_DIARIA!B:B, VENTA_DIARIA!L:L)+0</f>
        <v>1</v>
      </c>
      <c r="G1014" s="10">
        <f>IFERROR(_xlfn.XLOOKUP(B1014, VENTA_DIARIA!B:B, VENTA_DIARIA!N:N)+0,0)</f>
        <v>0</v>
      </c>
      <c r="H1014" s="10" t="str">
        <f>_xlfn.XLOOKUP(B1014, VENTA_DIARIA!B:B, VENTA_DIARIA!H:H)</f>
        <v>▼▼ CRIT</v>
      </c>
      <c r="I1014" s="10" t="s">
        <v>169</v>
      </c>
      <c r="J1014" s="10">
        <v>1</v>
      </c>
      <c r="K1014" s="10">
        <v>0</v>
      </c>
      <c r="L1014" s="13">
        <v>1</v>
      </c>
    </row>
    <row r="1015" spans="1:12">
      <c r="A1015" s="14" t="str">
        <f t="shared" si="15"/>
        <v>MIÉ</v>
      </c>
      <c r="B1015" s="12">
        <v>45882</v>
      </c>
      <c r="C1015" s="11">
        <v>0.69385416666666666</v>
      </c>
      <c r="D1015" s="10">
        <f>+VLOOKUP(B1015,VENTA_DIARIA!B:C,2,FALSE)</f>
        <v>0</v>
      </c>
      <c r="E1015" s="10">
        <f>+VLOOKUP(B1015,VENTA_DIARIA!B:D,3,FALSE)</f>
        <v>2</v>
      </c>
      <c r="F1015" s="13">
        <f>_xlfn.XLOOKUP(B1015, VENTA_DIARIA!B:B, VENTA_DIARIA!L:L)+0</f>
        <v>1</v>
      </c>
      <c r="G1015" s="10">
        <f>IFERROR(_xlfn.XLOOKUP(B1015, VENTA_DIARIA!B:B, VENTA_DIARIA!N:N)+0,0)</f>
        <v>0</v>
      </c>
      <c r="H1015" s="10" t="str">
        <f>_xlfn.XLOOKUP(B1015, VENTA_DIARIA!B:B, VENTA_DIARIA!H:H)</f>
        <v>▼▼ CRIT</v>
      </c>
      <c r="I1015" s="10" t="s">
        <v>168</v>
      </c>
      <c r="J1015" s="10">
        <v>1</v>
      </c>
      <c r="K1015" s="10">
        <v>0</v>
      </c>
      <c r="L1015" s="13">
        <v>1</v>
      </c>
    </row>
    <row r="1016" spans="1:12">
      <c r="A1016" s="14" t="str">
        <f t="shared" si="15"/>
        <v>MIÉ</v>
      </c>
      <c r="B1016" s="12">
        <v>45882</v>
      </c>
      <c r="C1016" s="11">
        <v>0.6868981481481482</v>
      </c>
      <c r="D1016" s="10">
        <f>+VLOOKUP(B1016,VENTA_DIARIA!B:C,2,FALSE)</f>
        <v>0</v>
      </c>
      <c r="E1016" s="10">
        <f>+VLOOKUP(B1016,VENTA_DIARIA!B:D,3,FALSE)</f>
        <v>2</v>
      </c>
      <c r="F1016" s="13">
        <f>_xlfn.XLOOKUP(B1016, VENTA_DIARIA!B:B, VENTA_DIARIA!L:L)+0</f>
        <v>1</v>
      </c>
      <c r="G1016" s="10">
        <f>IFERROR(_xlfn.XLOOKUP(B1016, VENTA_DIARIA!B:B, VENTA_DIARIA!N:N)+0,0)</f>
        <v>0</v>
      </c>
      <c r="H1016" s="10" t="str">
        <f>_xlfn.XLOOKUP(B1016, VENTA_DIARIA!B:B, VENTA_DIARIA!H:H)</f>
        <v>▼▼ CRIT</v>
      </c>
      <c r="I1016" s="10" t="s">
        <v>167</v>
      </c>
      <c r="J1016" s="10">
        <v>5</v>
      </c>
      <c r="K1016" s="10">
        <v>4</v>
      </c>
      <c r="L1016" s="13">
        <v>1</v>
      </c>
    </row>
    <row r="1017" spans="1:12">
      <c r="A1017" s="14" t="str">
        <f t="shared" si="15"/>
        <v>MIÉ</v>
      </c>
      <c r="B1017" s="12">
        <v>45882</v>
      </c>
      <c r="C1017" s="11">
        <v>0.6868981481481482</v>
      </c>
      <c r="D1017" s="10">
        <f>+VLOOKUP(B1017,VENTA_DIARIA!B:C,2,FALSE)</f>
        <v>0</v>
      </c>
      <c r="E1017" s="10">
        <f>+VLOOKUP(B1017,VENTA_DIARIA!B:D,3,FALSE)</f>
        <v>2</v>
      </c>
      <c r="F1017" s="13">
        <f>_xlfn.XLOOKUP(B1017, VENTA_DIARIA!B:B, VENTA_DIARIA!L:L)+0</f>
        <v>1</v>
      </c>
      <c r="G1017" s="10">
        <f>IFERROR(_xlfn.XLOOKUP(B1017, VENTA_DIARIA!B:B, VENTA_DIARIA!N:N)+0,0)</f>
        <v>0</v>
      </c>
      <c r="H1017" s="10" t="str">
        <f>_xlfn.XLOOKUP(B1017, VENTA_DIARIA!B:B, VENTA_DIARIA!H:H)</f>
        <v>▼▼ CRIT</v>
      </c>
      <c r="I1017" s="10" t="s">
        <v>169</v>
      </c>
      <c r="J1017" s="10">
        <v>4</v>
      </c>
      <c r="K1017" s="10">
        <v>1</v>
      </c>
      <c r="L1017" s="13">
        <v>3</v>
      </c>
    </row>
    <row r="1018" spans="1:12">
      <c r="A1018" s="14" t="str">
        <f t="shared" si="15"/>
        <v>MIÉ</v>
      </c>
      <c r="B1018" s="12">
        <v>45882</v>
      </c>
      <c r="C1018" s="11">
        <v>0.67327546296296292</v>
      </c>
      <c r="D1018" s="10">
        <f>+VLOOKUP(B1018,VENTA_DIARIA!B:C,2,FALSE)</f>
        <v>0</v>
      </c>
      <c r="E1018" s="10">
        <f>+VLOOKUP(B1018,VENTA_DIARIA!B:D,3,FALSE)</f>
        <v>2</v>
      </c>
      <c r="F1018" s="13">
        <f>_xlfn.XLOOKUP(B1018, VENTA_DIARIA!B:B, VENTA_DIARIA!L:L)+0</f>
        <v>1</v>
      </c>
      <c r="G1018" s="10">
        <f>IFERROR(_xlfn.XLOOKUP(B1018, VENTA_DIARIA!B:B, VENTA_DIARIA!N:N)+0,0)</f>
        <v>0</v>
      </c>
      <c r="H1018" s="10" t="str">
        <f>_xlfn.XLOOKUP(B1018, VENTA_DIARIA!B:B, VENTA_DIARIA!H:H)</f>
        <v>▼▼ CRIT</v>
      </c>
      <c r="I1018" s="10" t="s">
        <v>99</v>
      </c>
      <c r="J1018" s="10">
        <v>4</v>
      </c>
      <c r="K1018" s="10">
        <v>3</v>
      </c>
      <c r="L1018" s="13">
        <v>1</v>
      </c>
    </row>
    <row r="1019" spans="1:12">
      <c r="A1019" s="14" t="str">
        <f t="shared" si="15"/>
        <v>MIÉ</v>
      </c>
      <c r="B1019" s="12">
        <v>45882</v>
      </c>
      <c r="C1019" s="11">
        <v>0.54232638888888884</v>
      </c>
      <c r="D1019" s="10">
        <f>+VLOOKUP(B1019,VENTA_DIARIA!B:C,2,FALSE)</f>
        <v>0</v>
      </c>
      <c r="E1019" s="10">
        <f>+VLOOKUP(B1019,VENTA_DIARIA!B:D,3,FALSE)</f>
        <v>2</v>
      </c>
      <c r="F1019" s="13">
        <f>_xlfn.XLOOKUP(B1019, VENTA_DIARIA!B:B, VENTA_DIARIA!L:L)+0</f>
        <v>1</v>
      </c>
      <c r="G1019" s="10">
        <f>IFERROR(_xlfn.XLOOKUP(B1019, VENTA_DIARIA!B:B, VENTA_DIARIA!N:N)+0,0)</f>
        <v>0</v>
      </c>
      <c r="H1019" s="10" t="str">
        <f>_xlfn.XLOOKUP(B1019, VENTA_DIARIA!B:B, VENTA_DIARIA!H:H)</f>
        <v>▼▼ CRIT</v>
      </c>
      <c r="I1019" s="10" t="s">
        <v>89</v>
      </c>
      <c r="J1019" s="10">
        <v>3</v>
      </c>
      <c r="K1019" s="10">
        <v>2</v>
      </c>
      <c r="L1019" s="13">
        <v>1</v>
      </c>
    </row>
    <row r="1020" spans="1:12">
      <c r="A1020" s="14" t="str">
        <f t="shared" si="15"/>
        <v>MIÉ</v>
      </c>
      <c r="B1020" s="12">
        <v>45882</v>
      </c>
      <c r="C1020" s="11">
        <v>0.54047453703703707</v>
      </c>
      <c r="D1020" s="10">
        <f>+VLOOKUP(B1020,VENTA_DIARIA!B:C,2,FALSE)</f>
        <v>0</v>
      </c>
      <c r="E1020" s="10">
        <f>+VLOOKUP(B1020,VENTA_DIARIA!B:D,3,FALSE)</f>
        <v>2</v>
      </c>
      <c r="F1020" s="13">
        <f>_xlfn.XLOOKUP(B1020, VENTA_DIARIA!B:B, VENTA_DIARIA!L:L)+0</f>
        <v>1</v>
      </c>
      <c r="G1020" s="10">
        <f>IFERROR(_xlfn.XLOOKUP(B1020, VENTA_DIARIA!B:B, VENTA_DIARIA!N:N)+0,0)</f>
        <v>0</v>
      </c>
      <c r="H1020" s="10" t="str">
        <f>_xlfn.XLOOKUP(B1020, VENTA_DIARIA!B:B, VENTA_DIARIA!H:H)</f>
        <v>▼▼ CRIT</v>
      </c>
      <c r="I1020" s="10" t="s">
        <v>119</v>
      </c>
      <c r="J1020" s="10">
        <v>5</v>
      </c>
      <c r="K1020" s="10">
        <v>3</v>
      </c>
      <c r="L1020" s="13">
        <v>2</v>
      </c>
    </row>
    <row r="1021" spans="1:12">
      <c r="A1021" s="14" t="str">
        <f t="shared" si="15"/>
        <v>MIÉ</v>
      </c>
      <c r="B1021" s="12">
        <v>45882</v>
      </c>
      <c r="C1021" s="11">
        <v>0.54047453703703707</v>
      </c>
      <c r="D1021" s="10">
        <f>+VLOOKUP(B1021,VENTA_DIARIA!B:C,2,FALSE)</f>
        <v>0</v>
      </c>
      <c r="E1021" s="10">
        <f>+VLOOKUP(B1021,VENTA_DIARIA!B:D,3,FALSE)</f>
        <v>2</v>
      </c>
      <c r="F1021" s="13">
        <f>_xlfn.XLOOKUP(B1021, VENTA_DIARIA!B:B, VENTA_DIARIA!L:L)+0</f>
        <v>1</v>
      </c>
      <c r="G1021" s="10">
        <f>IFERROR(_xlfn.XLOOKUP(B1021, VENTA_DIARIA!B:B, VENTA_DIARIA!N:N)+0,0)</f>
        <v>0</v>
      </c>
      <c r="H1021" s="10" t="str">
        <f>_xlfn.XLOOKUP(B1021, VENTA_DIARIA!B:B, VENTA_DIARIA!H:H)</f>
        <v>▼▼ CRIT</v>
      </c>
      <c r="I1021" s="10" t="s">
        <v>118</v>
      </c>
      <c r="J1021" s="10">
        <v>13</v>
      </c>
      <c r="K1021" s="10">
        <v>12</v>
      </c>
      <c r="L1021" s="13">
        <v>1</v>
      </c>
    </row>
    <row r="1022" spans="1:12">
      <c r="A1022" s="14" t="str">
        <f t="shared" si="15"/>
        <v>MIÉ</v>
      </c>
      <c r="B1022" s="12">
        <v>45882</v>
      </c>
      <c r="C1022" s="11">
        <v>0.53793981481481479</v>
      </c>
      <c r="D1022" s="10">
        <f>+VLOOKUP(B1022,VENTA_DIARIA!B:C,2,FALSE)</f>
        <v>0</v>
      </c>
      <c r="E1022" s="10">
        <f>+VLOOKUP(B1022,VENTA_DIARIA!B:D,3,FALSE)</f>
        <v>2</v>
      </c>
      <c r="F1022" s="13">
        <f>_xlfn.XLOOKUP(B1022, VENTA_DIARIA!B:B, VENTA_DIARIA!L:L)+0</f>
        <v>1</v>
      </c>
      <c r="G1022" s="10">
        <f>IFERROR(_xlfn.XLOOKUP(B1022, VENTA_DIARIA!B:B, VENTA_DIARIA!N:N)+0,0)</f>
        <v>0</v>
      </c>
      <c r="H1022" s="10" t="str">
        <f>_xlfn.XLOOKUP(B1022, VENTA_DIARIA!B:B, VENTA_DIARIA!H:H)</f>
        <v>▼▼ CRIT</v>
      </c>
      <c r="I1022" s="10" t="s">
        <v>185</v>
      </c>
      <c r="J1022" s="10">
        <v>8</v>
      </c>
      <c r="K1022" s="10">
        <v>7</v>
      </c>
      <c r="L1022" s="13">
        <v>1</v>
      </c>
    </row>
    <row r="1023" spans="1:12">
      <c r="A1023" s="14" t="str">
        <f t="shared" si="15"/>
        <v>MIÉ</v>
      </c>
      <c r="B1023" s="12">
        <v>45882</v>
      </c>
      <c r="C1023" s="11">
        <v>0.53749999999999998</v>
      </c>
      <c r="D1023" s="10">
        <f>+VLOOKUP(B1023,VENTA_DIARIA!B:C,2,FALSE)</f>
        <v>0</v>
      </c>
      <c r="E1023" s="10">
        <f>+VLOOKUP(B1023,VENTA_DIARIA!B:D,3,FALSE)</f>
        <v>2</v>
      </c>
      <c r="F1023" s="13">
        <f>_xlfn.XLOOKUP(B1023, VENTA_DIARIA!B:B, VENTA_DIARIA!L:L)+0</f>
        <v>1</v>
      </c>
      <c r="G1023" s="10">
        <f>IFERROR(_xlfn.XLOOKUP(B1023, VENTA_DIARIA!B:B, VENTA_DIARIA!N:N)+0,0)</f>
        <v>0</v>
      </c>
      <c r="H1023" s="10" t="str">
        <f>_xlfn.XLOOKUP(B1023, VENTA_DIARIA!B:B, VENTA_DIARIA!H:H)</f>
        <v>▼▼ CRIT</v>
      </c>
      <c r="I1023" s="10" t="s">
        <v>168</v>
      </c>
      <c r="J1023" s="10">
        <v>2</v>
      </c>
      <c r="K1023" s="10">
        <v>1</v>
      </c>
      <c r="L1023" s="13">
        <v>1</v>
      </c>
    </row>
    <row r="1024" spans="1:12">
      <c r="A1024" s="14" t="str">
        <f t="shared" si="15"/>
        <v>MIÉ</v>
      </c>
      <c r="B1024" s="12">
        <v>45882</v>
      </c>
      <c r="C1024" s="11">
        <v>0.50171296296296297</v>
      </c>
      <c r="D1024" s="10">
        <f>+VLOOKUP(B1024,VENTA_DIARIA!B:C,2,FALSE)</f>
        <v>0</v>
      </c>
      <c r="E1024" s="10">
        <f>+VLOOKUP(B1024,VENTA_DIARIA!B:D,3,FALSE)</f>
        <v>2</v>
      </c>
      <c r="F1024" s="13">
        <f>_xlfn.XLOOKUP(B1024, VENTA_DIARIA!B:B, VENTA_DIARIA!L:L)+0</f>
        <v>1</v>
      </c>
      <c r="G1024" s="10">
        <f>IFERROR(_xlfn.XLOOKUP(B1024, VENTA_DIARIA!B:B, VENTA_DIARIA!N:N)+0,0)</f>
        <v>0</v>
      </c>
      <c r="H1024" s="10" t="str">
        <f>_xlfn.XLOOKUP(B1024, VENTA_DIARIA!B:B, VENTA_DIARIA!H:H)</f>
        <v>▼▼ CRIT</v>
      </c>
      <c r="I1024" s="10" t="s">
        <v>135</v>
      </c>
      <c r="J1024" s="10">
        <v>6</v>
      </c>
      <c r="K1024" s="10">
        <v>5</v>
      </c>
      <c r="L1024" s="13">
        <v>1</v>
      </c>
    </row>
    <row r="1025" spans="1:12">
      <c r="A1025" s="14" t="str">
        <f t="shared" si="15"/>
        <v>MIÉ</v>
      </c>
      <c r="B1025" s="12">
        <v>45882</v>
      </c>
      <c r="C1025" s="11">
        <v>0.50092592592592589</v>
      </c>
      <c r="D1025" s="10">
        <f>+VLOOKUP(B1025,VENTA_DIARIA!B:C,2,FALSE)</f>
        <v>0</v>
      </c>
      <c r="E1025" s="10">
        <f>+VLOOKUP(B1025,VENTA_DIARIA!B:D,3,FALSE)</f>
        <v>2</v>
      </c>
      <c r="F1025" s="13">
        <f>_xlfn.XLOOKUP(B1025, VENTA_DIARIA!B:B, VENTA_DIARIA!L:L)+0</f>
        <v>1</v>
      </c>
      <c r="G1025" s="10">
        <f>IFERROR(_xlfn.XLOOKUP(B1025, VENTA_DIARIA!B:B, VENTA_DIARIA!N:N)+0,0)</f>
        <v>0</v>
      </c>
      <c r="H1025" s="10" t="str">
        <f>_xlfn.XLOOKUP(B1025, VENTA_DIARIA!B:B, VENTA_DIARIA!H:H)</f>
        <v>▼▼ CRIT</v>
      </c>
      <c r="I1025" s="10" t="s">
        <v>159</v>
      </c>
      <c r="J1025" s="10">
        <v>4</v>
      </c>
      <c r="K1025" s="10">
        <v>3</v>
      </c>
      <c r="L1025" s="13">
        <v>1</v>
      </c>
    </row>
    <row r="1026" spans="1:12">
      <c r="A1026" s="14" t="str">
        <f t="shared" ref="A1026:A1089" si="16">+UPPER(TEXT(B1026,"DDD"))</f>
        <v>MIÉ</v>
      </c>
      <c r="B1026" s="12">
        <v>45882</v>
      </c>
      <c r="C1026" s="11">
        <v>0.50092592592592589</v>
      </c>
      <c r="D1026" s="10">
        <f>+VLOOKUP(B1026,VENTA_DIARIA!B:C,2,FALSE)</f>
        <v>0</v>
      </c>
      <c r="E1026" s="10">
        <f>+VLOOKUP(B1026,VENTA_DIARIA!B:D,3,FALSE)</f>
        <v>2</v>
      </c>
      <c r="F1026" s="13">
        <f>_xlfn.XLOOKUP(B1026, VENTA_DIARIA!B:B, VENTA_DIARIA!L:L)+0</f>
        <v>1</v>
      </c>
      <c r="G1026" s="10">
        <f>IFERROR(_xlfn.XLOOKUP(B1026, VENTA_DIARIA!B:B, VENTA_DIARIA!N:N)+0,0)</f>
        <v>0</v>
      </c>
      <c r="H1026" s="10" t="str">
        <f>_xlfn.XLOOKUP(B1026, VENTA_DIARIA!B:B, VENTA_DIARIA!H:H)</f>
        <v>▼▼ CRIT</v>
      </c>
      <c r="I1026" s="10" t="s">
        <v>91</v>
      </c>
      <c r="J1026" s="10">
        <v>-9</v>
      </c>
      <c r="K1026" s="10">
        <v>-10</v>
      </c>
      <c r="L1026" s="13">
        <v>1</v>
      </c>
    </row>
    <row r="1027" spans="1:12">
      <c r="A1027" s="14" t="str">
        <f t="shared" si="16"/>
        <v>MIÉ</v>
      </c>
      <c r="B1027" s="12">
        <v>45882</v>
      </c>
      <c r="C1027" s="11">
        <v>0.4874074074074074</v>
      </c>
      <c r="D1027" s="10">
        <f>+VLOOKUP(B1027,VENTA_DIARIA!B:C,2,FALSE)</f>
        <v>0</v>
      </c>
      <c r="E1027" s="10">
        <f>+VLOOKUP(B1027,VENTA_DIARIA!B:D,3,FALSE)</f>
        <v>2</v>
      </c>
      <c r="F1027" s="13">
        <f>_xlfn.XLOOKUP(B1027, VENTA_DIARIA!B:B, VENTA_DIARIA!L:L)+0</f>
        <v>1</v>
      </c>
      <c r="G1027" s="10">
        <f>IFERROR(_xlfn.XLOOKUP(B1027, VENTA_DIARIA!B:B, VENTA_DIARIA!N:N)+0,0)</f>
        <v>0</v>
      </c>
      <c r="H1027" s="10" t="str">
        <f>_xlfn.XLOOKUP(B1027, VENTA_DIARIA!B:B, VENTA_DIARIA!H:H)</f>
        <v>▼▼ CRIT</v>
      </c>
      <c r="I1027" s="10" t="s">
        <v>145</v>
      </c>
      <c r="J1027" s="10">
        <v>1</v>
      </c>
      <c r="K1027" s="10">
        <v>0</v>
      </c>
      <c r="L1027" s="13">
        <v>1</v>
      </c>
    </row>
    <row r="1028" spans="1:12">
      <c r="A1028" s="14" t="str">
        <f t="shared" si="16"/>
        <v>MIÉ</v>
      </c>
      <c r="B1028" s="12">
        <v>45882</v>
      </c>
      <c r="C1028" s="11">
        <v>0.47324074074074074</v>
      </c>
      <c r="D1028" s="10">
        <f>+VLOOKUP(B1028,VENTA_DIARIA!B:C,2,FALSE)</f>
        <v>0</v>
      </c>
      <c r="E1028" s="10">
        <f>+VLOOKUP(B1028,VENTA_DIARIA!B:D,3,FALSE)</f>
        <v>2</v>
      </c>
      <c r="F1028" s="13">
        <f>_xlfn.XLOOKUP(B1028, VENTA_DIARIA!B:B, VENTA_DIARIA!L:L)+0</f>
        <v>1</v>
      </c>
      <c r="G1028" s="10">
        <f>IFERROR(_xlfn.XLOOKUP(B1028, VENTA_DIARIA!B:B, VENTA_DIARIA!N:N)+0,0)</f>
        <v>0</v>
      </c>
      <c r="H1028" s="10" t="str">
        <f>_xlfn.XLOOKUP(B1028, VENTA_DIARIA!B:B, VENTA_DIARIA!H:H)</f>
        <v>▼▼ CRIT</v>
      </c>
      <c r="I1028" s="10" t="s">
        <v>142</v>
      </c>
      <c r="J1028" s="10">
        <v>26</v>
      </c>
      <c r="K1028" s="10">
        <v>25</v>
      </c>
      <c r="L1028" s="13">
        <v>1</v>
      </c>
    </row>
    <row r="1029" spans="1:12">
      <c r="A1029" s="14" t="str">
        <f t="shared" si="16"/>
        <v>MIÉ</v>
      </c>
      <c r="B1029" s="12">
        <v>45882</v>
      </c>
      <c r="C1029" s="11">
        <v>0.45378472222222221</v>
      </c>
      <c r="D1029" s="10">
        <f>+VLOOKUP(B1029,VENTA_DIARIA!B:C,2,FALSE)</f>
        <v>0</v>
      </c>
      <c r="E1029" s="10">
        <f>+VLOOKUP(B1029,VENTA_DIARIA!B:D,3,FALSE)</f>
        <v>2</v>
      </c>
      <c r="F1029" s="13">
        <f>_xlfn.XLOOKUP(B1029, VENTA_DIARIA!B:B, VENTA_DIARIA!L:L)+0</f>
        <v>1</v>
      </c>
      <c r="G1029" s="10">
        <f>IFERROR(_xlfn.XLOOKUP(B1029, VENTA_DIARIA!B:B, VENTA_DIARIA!N:N)+0,0)</f>
        <v>0</v>
      </c>
      <c r="H1029" s="10" t="str">
        <f>_xlfn.XLOOKUP(B1029, VENTA_DIARIA!B:B, VENTA_DIARIA!H:H)</f>
        <v>▼▼ CRIT</v>
      </c>
      <c r="I1029" s="10" t="s">
        <v>170</v>
      </c>
      <c r="J1029" s="10">
        <v>3</v>
      </c>
      <c r="K1029" s="10">
        <v>2</v>
      </c>
      <c r="L1029" s="13">
        <v>1</v>
      </c>
    </row>
    <row r="1030" spans="1:12">
      <c r="A1030" s="14" t="str">
        <f t="shared" si="16"/>
        <v>MIÉ</v>
      </c>
      <c r="B1030" s="12">
        <v>45882</v>
      </c>
      <c r="C1030" s="11">
        <v>0.45378472222222221</v>
      </c>
      <c r="D1030" s="10">
        <f>+VLOOKUP(B1030,VENTA_DIARIA!B:C,2,FALSE)</f>
        <v>0</v>
      </c>
      <c r="E1030" s="10">
        <f>+VLOOKUP(B1030,VENTA_DIARIA!B:D,3,FALSE)</f>
        <v>2</v>
      </c>
      <c r="F1030" s="13">
        <f>_xlfn.XLOOKUP(B1030, VENTA_DIARIA!B:B, VENTA_DIARIA!L:L)+0</f>
        <v>1</v>
      </c>
      <c r="G1030" s="10">
        <f>IFERROR(_xlfn.XLOOKUP(B1030, VENTA_DIARIA!B:B, VENTA_DIARIA!N:N)+0,0)</f>
        <v>0</v>
      </c>
      <c r="H1030" s="10" t="str">
        <f>_xlfn.XLOOKUP(B1030, VENTA_DIARIA!B:B, VENTA_DIARIA!H:H)</f>
        <v>▼▼ CRIT</v>
      </c>
      <c r="I1030" s="10" t="s">
        <v>166</v>
      </c>
      <c r="J1030" s="10">
        <v>3</v>
      </c>
      <c r="K1030" s="10">
        <v>2</v>
      </c>
      <c r="L1030" s="13">
        <v>1</v>
      </c>
    </row>
    <row r="1031" spans="1:12">
      <c r="A1031" s="14" t="str">
        <f t="shared" si="16"/>
        <v>MIÉ</v>
      </c>
      <c r="B1031" s="12">
        <v>45882</v>
      </c>
      <c r="C1031" s="11">
        <v>0.44650462962962961</v>
      </c>
      <c r="D1031" s="10">
        <f>+VLOOKUP(B1031,VENTA_DIARIA!B:C,2,FALSE)</f>
        <v>0</v>
      </c>
      <c r="E1031" s="10">
        <f>+VLOOKUP(B1031,VENTA_DIARIA!B:D,3,FALSE)</f>
        <v>2</v>
      </c>
      <c r="F1031" s="13">
        <f>_xlfn.XLOOKUP(B1031, VENTA_DIARIA!B:B, VENTA_DIARIA!L:L)+0</f>
        <v>1</v>
      </c>
      <c r="G1031" s="10">
        <f>IFERROR(_xlfn.XLOOKUP(B1031, VENTA_DIARIA!B:B, VENTA_DIARIA!N:N)+0,0)</f>
        <v>0</v>
      </c>
      <c r="H1031" s="10" t="str">
        <f>_xlfn.XLOOKUP(B1031, VENTA_DIARIA!B:B, VENTA_DIARIA!H:H)</f>
        <v>▼▼ CRIT</v>
      </c>
      <c r="I1031" s="10" t="s">
        <v>135</v>
      </c>
      <c r="J1031" s="10">
        <v>7</v>
      </c>
      <c r="K1031" s="10">
        <v>6</v>
      </c>
      <c r="L1031" s="13">
        <v>1</v>
      </c>
    </row>
    <row r="1032" spans="1:12">
      <c r="A1032" s="14" t="str">
        <f t="shared" si="16"/>
        <v>MIÉ</v>
      </c>
      <c r="B1032" s="12">
        <v>45882</v>
      </c>
      <c r="C1032" s="11">
        <v>0.44320601851851854</v>
      </c>
      <c r="D1032" s="10">
        <f>+VLOOKUP(B1032,VENTA_DIARIA!B:C,2,FALSE)</f>
        <v>0</v>
      </c>
      <c r="E1032" s="10">
        <f>+VLOOKUP(B1032,VENTA_DIARIA!B:D,3,FALSE)</f>
        <v>2</v>
      </c>
      <c r="F1032" s="13">
        <f>_xlfn.XLOOKUP(B1032, VENTA_DIARIA!B:B, VENTA_DIARIA!L:L)+0</f>
        <v>1</v>
      </c>
      <c r="G1032" s="10">
        <f>IFERROR(_xlfn.XLOOKUP(B1032, VENTA_DIARIA!B:B, VENTA_DIARIA!N:N)+0,0)</f>
        <v>0</v>
      </c>
      <c r="H1032" s="10" t="str">
        <f>_xlfn.XLOOKUP(B1032, VENTA_DIARIA!B:B, VENTA_DIARIA!H:H)</f>
        <v>▼▼ CRIT</v>
      </c>
      <c r="I1032" s="10" t="s">
        <v>153</v>
      </c>
      <c r="J1032" s="10">
        <v>11</v>
      </c>
      <c r="K1032" s="10">
        <v>10</v>
      </c>
      <c r="L1032" s="13">
        <v>1</v>
      </c>
    </row>
    <row r="1033" spans="1:12">
      <c r="A1033" s="14" t="str">
        <f t="shared" si="16"/>
        <v>MIÉ</v>
      </c>
      <c r="B1033" s="12">
        <v>45882</v>
      </c>
      <c r="C1033" s="11">
        <v>0.44320601851851854</v>
      </c>
      <c r="D1033" s="10">
        <f>+VLOOKUP(B1033,VENTA_DIARIA!B:C,2,FALSE)</f>
        <v>0</v>
      </c>
      <c r="E1033" s="10">
        <f>+VLOOKUP(B1033,VENTA_DIARIA!B:D,3,FALSE)</f>
        <v>2</v>
      </c>
      <c r="F1033" s="13">
        <f>_xlfn.XLOOKUP(B1033, VENTA_DIARIA!B:B, VENTA_DIARIA!L:L)+0</f>
        <v>1</v>
      </c>
      <c r="G1033" s="10">
        <f>IFERROR(_xlfn.XLOOKUP(B1033, VENTA_DIARIA!B:B, VENTA_DIARIA!N:N)+0,0)</f>
        <v>0</v>
      </c>
      <c r="H1033" s="10" t="str">
        <f>_xlfn.XLOOKUP(B1033, VENTA_DIARIA!B:B, VENTA_DIARIA!H:H)</f>
        <v>▼▼ CRIT</v>
      </c>
      <c r="I1033" s="10" t="s">
        <v>134</v>
      </c>
      <c r="J1033" s="10">
        <v>20</v>
      </c>
      <c r="K1033" s="10">
        <v>18</v>
      </c>
      <c r="L1033" s="13">
        <v>2</v>
      </c>
    </row>
    <row r="1034" spans="1:12">
      <c r="A1034" s="14" t="str">
        <f t="shared" si="16"/>
        <v>MIÉ</v>
      </c>
      <c r="B1034" s="12">
        <v>45882</v>
      </c>
      <c r="C1034" s="11">
        <v>0.42916666666666664</v>
      </c>
      <c r="D1034" s="10">
        <f>+VLOOKUP(B1034,VENTA_DIARIA!B:C,2,FALSE)</f>
        <v>0</v>
      </c>
      <c r="E1034" s="10">
        <f>+VLOOKUP(B1034,VENTA_DIARIA!B:D,3,FALSE)</f>
        <v>2</v>
      </c>
      <c r="F1034" s="13">
        <f>_xlfn.XLOOKUP(B1034, VENTA_DIARIA!B:B, VENTA_DIARIA!L:L)+0</f>
        <v>1</v>
      </c>
      <c r="G1034" s="10">
        <f>IFERROR(_xlfn.XLOOKUP(B1034, VENTA_DIARIA!B:B, VENTA_DIARIA!N:N)+0,0)</f>
        <v>0</v>
      </c>
      <c r="H1034" s="10" t="str">
        <f>_xlfn.XLOOKUP(B1034, VENTA_DIARIA!B:B, VENTA_DIARIA!H:H)</f>
        <v>▼▼ CRIT</v>
      </c>
      <c r="I1034" s="10" t="s">
        <v>142</v>
      </c>
      <c r="J1034" s="10">
        <v>27</v>
      </c>
      <c r="K1034" s="10">
        <v>26</v>
      </c>
      <c r="L1034" s="13">
        <v>1</v>
      </c>
    </row>
    <row r="1035" spans="1:12">
      <c r="A1035" s="14" t="str">
        <f t="shared" si="16"/>
        <v>MIÉ</v>
      </c>
      <c r="B1035" s="12">
        <v>45882</v>
      </c>
      <c r="C1035" s="11">
        <v>0.38797453703703705</v>
      </c>
      <c r="D1035" s="10">
        <f>+VLOOKUP(B1035,VENTA_DIARIA!B:C,2,FALSE)</f>
        <v>0</v>
      </c>
      <c r="E1035" s="10">
        <f>+VLOOKUP(B1035,VENTA_DIARIA!B:D,3,FALSE)</f>
        <v>2</v>
      </c>
      <c r="F1035" s="13">
        <f>_xlfn.XLOOKUP(B1035, VENTA_DIARIA!B:B, VENTA_DIARIA!L:L)+0</f>
        <v>1</v>
      </c>
      <c r="G1035" s="10">
        <f>IFERROR(_xlfn.XLOOKUP(B1035, VENTA_DIARIA!B:B, VENTA_DIARIA!N:N)+0,0)</f>
        <v>0</v>
      </c>
      <c r="H1035" s="10" t="str">
        <f>_xlfn.XLOOKUP(B1035, VENTA_DIARIA!B:B, VENTA_DIARIA!H:H)</f>
        <v>▼▼ CRIT</v>
      </c>
      <c r="I1035" s="10" t="s">
        <v>134</v>
      </c>
      <c r="J1035" s="10">
        <v>21</v>
      </c>
      <c r="K1035" s="10">
        <v>20</v>
      </c>
      <c r="L1035" s="13">
        <v>1</v>
      </c>
    </row>
    <row r="1036" spans="1:12">
      <c r="A1036" s="14" t="str">
        <f t="shared" si="16"/>
        <v>MIÉ</v>
      </c>
      <c r="B1036" s="12">
        <v>45882</v>
      </c>
      <c r="C1036" s="11">
        <v>0.3820601851851852</v>
      </c>
      <c r="D1036" s="10">
        <f>+VLOOKUP(B1036,VENTA_DIARIA!B:C,2,FALSE)</f>
        <v>0</v>
      </c>
      <c r="E1036" s="10">
        <f>+VLOOKUP(B1036,VENTA_DIARIA!B:D,3,FALSE)</f>
        <v>2</v>
      </c>
      <c r="F1036" s="13">
        <f>_xlfn.XLOOKUP(B1036, VENTA_DIARIA!B:B, VENTA_DIARIA!L:L)+0</f>
        <v>1</v>
      </c>
      <c r="G1036" s="10">
        <f>IFERROR(_xlfn.XLOOKUP(B1036, VENTA_DIARIA!B:B, VENTA_DIARIA!N:N)+0,0)</f>
        <v>0</v>
      </c>
      <c r="H1036" s="10" t="str">
        <f>_xlfn.XLOOKUP(B1036, VENTA_DIARIA!B:B, VENTA_DIARIA!H:H)</f>
        <v>▼▼ CRIT</v>
      </c>
      <c r="I1036" s="10" t="s">
        <v>134</v>
      </c>
      <c r="J1036" s="10">
        <v>25</v>
      </c>
      <c r="K1036" s="10">
        <v>21</v>
      </c>
      <c r="L1036" s="13">
        <v>4</v>
      </c>
    </row>
    <row r="1037" spans="1:12">
      <c r="A1037" s="14" t="str">
        <f t="shared" si="16"/>
        <v>MIÉ</v>
      </c>
      <c r="B1037" s="12">
        <v>45882</v>
      </c>
      <c r="C1037" s="11">
        <v>0.37259259259259259</v>
      </c>
      <c r="D1037" s="10">
        <f>+VLOOKUP(B1037,VENTA_DIARIA!B:C,2,FALSE)</f>
        <v>0</v>
      </c>
      <c r="E1037" s="10">
        <f>+VLOOKUP(B1037,VENTA_DIARIA!B:D,3,FALSE)</f>
        <v>2</v>
      </c>
      <c r="F1037" s="13">
        <f>_xlfn.XLOOKUP(B1037, VENTA_DIARIA!B:B, VENTA_DIARIA!L:L)+0</f>
        <v>1</v>
      </c>
      <c r="G1037" s="10">
        <f>IFERROR(_xlfn.XLOOKUP(B1037, VENTA_DIARIA!B:B, VENTA_DIARIA!N:N)+0,0)</f>
        <v>0</v>
      </c>
      <c r="H1037" s="10" t="str">
        <f>_xlfn.XLOOKUP(B1037, VENTA_DIARIA!B:B, VENTA_DIARIA!H:H)</f>
        <v>▼▼ CRIT</v>
      </c>
      <c r="I1037" s="10" t="s">
        <v>142</v>
      </c>
      <c r="J1037" s="10">
        <v>28</v>
      </c>
      <c r="K1037" s="10">
        <v>27</v>
      </c>
      <c r="L1037" s="13">
        <v>1</v>
      </c>
    </row>
    <row r="1038" spans="1:12">
      <c r="A1038" s="14" t="str">
        <f t="shared" si="16"/>
        <v>JUE</v>
      </c>
      <c r="B1038" s="12">
        <v>45883</v>
      </c>
      <c r="C1038" s="11">
        <v>0.86091435185185183</v>
      </c>
      <c r="D1038" s="10">
        <f>+VLOOKUP(B1038,VENTA_DIARIA!B:C,2,FALSE)</f>
        <v>0</v>
      </c>
      <c r="E1038" s="10">
        <f>+VLOOKUP(B1038,VENTA_DIARIA!B:D,3,FALSE)</f>
        <v>2</v>
      </c>
      <c r="F1038" s="13">
        <f>_xlfn.XLOOKUP(B1038, VENTA_DIARIA!B:B, VENTA_DIARIA!L:L)+0</f>
        <v>1</v>
      </c>
      <c r="G1038" s="10">
        <f>IFERROR(_xlfn.XLOOKUP(B1038, VENTA_DIARIA!B:B, VENTA_DIARIA!N:N)+0,0)</f>
        <v>0</v>
      </c>
      <c r="H1038" s="10" t="str">
        <f>_xlfn.XLOOKUP(B1038, VENTA_DIARIA!B:B, VENTA_DIARIA!H:H)</f>
        <v>▼▼ CRIT</v>
      </c>
      <c r="I1038" s="10" t="s">
        <v>136</v>
      </c>
      <c r="J1038" s="10">
        <v>14</v>
      </c>
      <c r="K1038" s="10">
        <v>12</v>
      </c>
      <c r="L1038" s="13">
        <v>2</v>
      </c>
    </row>
    <row r="1039" spans="1:12">
      <c r="A1039" s="14" t="str">
        <f t="shared" si="16"/>
        <v>JUE</v>
      </c>
      <c r="B1039" s="12">
        <v>45883</v>
      </c>
      <c r="C1039" s="11">
        <v>0.7993865740740741</v>
      </c>
      <c r="D1039" s="10">
        <f>+VLOOKUP(B1039,VENTA_DIARIA!B:C,2,FALSE)</f>
        <v>0</v>
      </c>
      <c r="E1039" s="10">
        <f>+VLOOKUP(B1039,VENTA_DIARIA!B:D,3,FALSE)</f>
        <v>2</v>
      </c>
      <c r="F1039" s="13">
        <f>_xlfn.XLOOKUP(B1039, VENTA_DIARIA!B:B, VENTA_DIARIA!L:L)+0</f>
        <v>1</v>
      </c>
      <c r="G1039" s="10">
        <f>IFERROR(_xlfn.XLOOKUP(B1039, VENTA_DIARIA!B:B, VENTA_DIARIA!N:N)+0,0)</f>
        <v>0</v>
      </c>
      <c r="H1039" s="10" t="str">
        <f>_xlfn.XLOOKUP(B1039, VENTA_DIARIA!B:B, VENTA_DIARIA!H:H)</f>
        <v>▼▼ CRIT</v>
      </c>
      <c r="I1039" s="10" t="s">
        <v>164</v>
      </c>
      <c r="J1039" s="10">
        <v>3</v>
      </c>
      <c r="K1039" s="10">
        <v>2</v>
      </c>
      <c r="L1039" s="13">
        <v>1</v>
      </c>
    </row>
    <row r="1040" spans="1:12">
      <c r="A1040" s="14" t="str">
        <f t="shared" si="16"/>
        <v>JUE</v>
      </c>
      <c r="B1040" s="12">
        <v>45883</v>
      </c>
      <c r="C1040" s="11">
        <v>0.7993865740740741</v>
      </c>
      <c r="D1040" s="10">
        <f>+VLOOKUP(B1040,VENTA_DIARIA!B:C,2,FALSE)</f>
        <v>0</v>
      </c>
      <c r="E1040" s="10">
        <f>+VLOOKUP(B1040,VENTA_DIARIA!B:D,3,FALSE)</f>
        <v>2</v>
      </c>
      <c r="F1040" s="13">
        <f>_xlfn.XLOOKUP(B1040, VENTA_DIARIA!B:B, VENTA_DIARIA!L:L)+0</f>
        <v>1</v>
      </c>
      <c r="G1040" s="10">
        <f>IFERROR(_xlfn.XLOOKUP(B1040, VENTA_DIARIA!B:B, VENTA_DIARIA!N:N)+0,0)</f>
        <v>0</v>
      </c>
      <c r="H1040" s="10" t="str">
        <f>_xlfn.XLOOKUP(B1040, VENTA_DIARIA!B:B, VENTA_DIARIA!H:H)</f>
        <v>▼▼ CRIT</v>
      </c>
      <c r="I1040" s="10" t="s">
        <v>92</v>
      </c>
      <c r="J1040" s="10">
        <v>-1</v>
      </c>
      <c r="K1040" s="10">
        <v>-2</v>
      </c>
      <c r="L1040" s="13">
        <v>1</v>
      </c>
    </row>
    <row r="1041" spans="1:12">
      <c r="A1041" s="14" t="str">
        <f t="shared" si="16"/>
        <v>JUE</v>
      </c>
      <c r="B1041" s="12">
        <v>45883</v>
      </c>
      <c r="C1041" s="11">
        <v>0.78991898148148143</v>
      </c>
      <c r="D1041" s="10">
        <f>+VLOOKUP(B1041,VENTA_DIARIA!B:C,2,FALSE)</f>
        <v>0</v>
      </c>
      <c r="E1041" s="10">
        <f>+VLOOKUP(B1041,VENTA_DIARIA!B:D,3,FALSE)</f>
        <v>2</v>
      </c>
      <c r="F1041" s="13">
        <f>_xlfn.XLOOKUP(B1041, VENTA_DIARIA!B:B, VENTA_DIARIA!L:L)+0</f>
        <v>1</v>
      </c>
      <c r="G1041" s="10">
        <f>IFERROR(_xlfn.XLOOKUP(B1041, VENTA_DIARIA!B:B, VENTA_DIARIA!N:N)+0,0)</f>
        <v>0</v>
      </c>
      <c r="H1041" s="10" t="str">
        <f>_xlfn.XLOOKUP(B1041, VENTA_DIARIA!B:B, VENTA_DIARIA!H:H)</f>
        <v>▼▼ CRIT</v>
      </c>
      <c r="I1041" s="10" t="s">
        <v>97</v>
      </c>
      <c r="J1041" s="10">
        <v>3</v>
      </c>
      <c r="K1041" s="10">
        <v>2</v>
      </c>
      <c r="L1041" s="13">
        <v>1</v>
      </c>
    </row>
    <row r="1042" spans="1:12">
      <c r="A1042" s="14" t="str">
        <f t="shared" si="16"/>
        <v>JUE</v>
      </c>
      <c r="B1042" s="12">
        <v>45883</v>
      </c>
      <c r="C1042" s="11">
        <v>0.78991898148148143</v>
      </c>
      <c r="D1042" s="10">
        <f>+VLOOKUP(B1042,VENTA_DIARIA!B:C,2,FALSE)</f>
        <v>0</v>
      </c>
      <c r="E1042" s="10">
        <f>+VLOOKUP(B1042,VENTA_DIARIA!B:D,3,FALSE)</f>
        <v>2</v>
      </c>
      <c r="F1042" s="13">
        <f>_xlfn.XLOOKUP(B1042, VENTA_DIARIA!B:B, VENTA_DIARIA!L:L)+0</f>
        <v>1</v>
      </c>
      <c r="G1042" s="10">
        <f>IFERROR(_xlfn.XLOOKUP(B1042, VENTA_DIARIA!B:B, VENTA_DIARIA!N:N)+0,0)</f>
        <v>0</v>
      </c>
      <c r="H1042" s="10" t="str">
        <f>_xlfn.XLOOKUP(B1042, VENTA_DIARIA!B:B, VENTA_DIARIA!H:H)</f>
        <v>▼▼ CRIT</v>
      </c>
      <c r="I1042" s="10" t="s">
        <v>153</v>
      </c>
      <c r="J1042" s="10">
        <v>10</v>
      </c>
      <c r="K1042" s="10">
        <v>9</v>
      </c>
      <c r="L1042" s="13">
        <v>1</v>
      </c>
    </row>
    <row r="1043" spans="1:12">
      <c r="A1043" s="14" t="str">
        <f t="shared" si="16"/>
        <v>JUE</v>
      </c>
      <c r="B1043" s="12">
        <v>45883</v>
      </c>
      <c r="C1043" s="11">
        <v>0.78484953703703708</v>
      </c>
      <c r="D1043" s="10">
        <f>+VLOOKUP(B1043,VENTA_DIARIA!B:C,2,FALSE)</f>
        <v>0</v>
      </c>
      <c r="E1043" s="10">
        <f>+VLOOKUP(B1043,VENTA_DIARIA!B:D,3,FALSE)</f>
        <v>2</v>
      </c>
      <c r="F1043" s="13">
        <f>_xlfn.XLOOKUP(B1043, VENTA_DIARIA!B:B, VENTA_DIARIA!L:L)+0</f>
        <v>1</v>
      </c>
      <c r="G1043" s="10">
        <f>IFERROR(_xlfn.XLOOKUP(B1043, VENTA_DIARIA!B:B, VENTA_DIARIA!N:N)+0,0)</f>
        <v>0</v>
      </c>
      <c r="H1043" s="10" t="str">
        <f>_xlfn.XLOOKUP(B1043, VENTA_DIARIA!B:B, VENTA_DIARIA!H:H)</f>
        <v>▼▼ CRIT</v>
      </c>
      <c r="I1043" s="10" t="s">
        <v>142</v>
      </c>
      <c r="J1043" s="10">
        <v>26</v>
      </c>
      <c r="K1043" s="10">
        <v>25</v>
      </c>
      <c r="L1043" s="13">
        <v>1</v>
      </c>
    </row>
    <row r="1044" spans="1:12">
      <c r="A1044" s="14" t="str">
        <f t="shared" si="16"/>
        <v>JUE</v>
      </c>
      <c r="B1044" s="12">
        <v>45883</v>
      </c>
      <c r="C1044" s="11">
        <v>0.77658564814814812</v>
      </c>
      <c r="D1044" s="10">
        <f>+VLOOKUP(B1044,VENTA_DIARIA!B:C,2,FALSE)</f>
        <v>0</v>
      </c>
      <c r="E1044" s="10">
        <f>+VLOOKUP(B1044,VENTA_DIARIA!B:D,3,FALSE)</f>
        <v>2</v>
      </c>
      <c r="F1044" s="13">
        <f>_xlfn.XLOOKUP(B1044, VENTA_DIARIA!B:B, VENTA_DIARIA!L:L)+0</f>
        <v>1</v>
      </c>
      <c r="G1044" s="10">
        <f>IFERROR(_xlfn.XLOOKUP(B1044, VENTA_DIARIA!B:B, VENTA_DIARIA!N:N)+0,0)</f>
        <v>0</v>
      </c>
      <c r="H1044" s="10" t="str">
        <f>_xlfn.XLOOKUP(B1044, VENTA_DIARIA!B:B, VENTA_DIARIA!H:H)</f>
        <v>▼▼ CRIT</v>
      </c>
      <c r="I1044" s="10" t="s">
        <v>118</v>
      </c>
      <c r="J1044" s="10">
        <v>14</v>
      </c>
      <c r="K1044" s="10">
        <v>13</v>
      </c>
      <c r="L1044" s="13">
        <v>1</v>
      </c>
    </row>
    <row r="1045" spans="1:12">
      <c r="A1045" s="14" t="str">
        <f t="shared" si="16"/>
        <v>JUE</v>
      </c>
      <c r="B1045" s="12">
        <v>45883</v>
      </c>
      <c r="C1045" s="11">
        <v>0.77658564814814812</v>
      </c>
      <c r="D1045" s="10">
        <f>+VLOOKUP(B1045,VENTA_DIARIA!B:C,2,FALSE)</f>
        <v>0</v>
      </c>
      <c r="E1045" s="10">
        <f>+VLOOKUP(B1045,VENTA_DIARIA!B:D,3,FALSE)</f>
        <v>2</v>
      </c>
      <c r="F1045" s="13">
        <f>_xlfn.XLOOKUP(B1045, VENTA_DIARIA!B:B, VENTA_DIARIA!L:L)+0</f>
        <v>1</v>
      </c>
      <c r="G1045" s="10">
        <f>IFERROR(_xlfn.XLOOKUP(B1045, VENTA_DIARIA!B:B, VENTA_DIARIA!N:N)+0,0)</f>
        <v>0</v>
      </c>
      <c r="H1045" s="10" t="str">
        <f>_xlfn.XLOOKUP(B1045, VENTA_DIARIA!B:B, VENTA_DIARIA!H:H)</f>
        <v>▼▼ CRIT</v>
      </c>
      <c r="I1045" s="10" t="s">
        <v>102</v>
      </c>
      <c r="J1045" s="10">
        <v>4</v>
      </c>
      <c r="K1045" s="10">
        <v>3</v>
      </c>
      <c r="L1045" s="13">
        <v>1</v>
      </c>
    </row>
    <row r="1046" spans="1:12">
      <c r="A1046" s="14" t="str">
        <f t="shared" si="16"/>
        <v>JUE</v>
      </c>
      <c r="B1046" s="12">
        <v>45883</v>
      </c>
      <c r="C1046" s="11">
        <v>0.77006944444444447</v>
      </c>
      <c r="D1046" s="10">
        <f>+VLOOKUP(B1046,VENTA_DIARIA!B:C,2,FALSE)</f>
        <v>0</v>
      </c>
      <c r="E1046" s="10">
        <f>+VLOOKUP(B1046,VENTA_DIARIA!B:D,3,FALSE)</f>
        <v>2</v>
      </c>
      <c r="F1046" s="13">
        <f>_xlfn.XLOOKUP(B1046, VENTA_DIARIA!B:B, VENTA_DIARIA!L:L)+0</f>
        <v>1</v>
      </c>
      <c r="G1046" s="10">
        <f>IFERROR(_xlfn.XLOOKUP(B1046, VENTA_DIARIA!B:B, VENTA_DIARIA!N:N)+0,0)</f>
        <v>0</v>
      </c>
      <c r="H1046" s="10" t="str">
        <f>_xlfn.XLOOKUP(B1046, VENTA_DIARIA!B:B, VENTA_DIARIA!H:H)</f>
        <v>▼▼ CRIT</v>
      </c>
      <c r="I1046" s="10" t="s">
        <v>170</v>
      </c>
      <c r="J1046" s="10">
        <v>5</v>
      </c>
      <c r="K1046" s="10">
        <v>4</v>
      </c>
      <c r="L1046" s="13">
        <v>1</v>
      </c>
    </row>
    <row r="1047" spans="1:12">
      <c r="A1047" s="14" t="str">
        <f t="shared" si="16"/>
        <v>JUE</v>
      </c>
      <c r="B1047" s="12">
        <v>45883</v>
      </c>
      <c r="C1047" s="11">
        <v>0.77006944444444447</v>
      </c>
      <c r="D1047" s="10">
        <f>+VLOOKUP(B1047,VENTA_DIARIA!B:C,2,FALSE)</f>
        <v>0</v>
      </c>
      <c r="E1047" s="10">
        <f>+VLOOKUP(B1047,VENTA_DIARIA!B:D,3,FALSE)</f>
        <v>2</v>
      </c>
      <c r="F1047" s="13">
        <f>_xlfn.XLOOKUP(B1047, VENTA_DIARIA!B:B, VENTA_DIARIA!L:L)+0</f>
        <v>1</v>
      </c>
      <c r="G1047" s="10">
        <f>IFERROR(_xlfn.XLOOKUP(B1047, VENTA_DIARIA!B:B, VENTA_DIARIA!N:N)+0,0)</f>
        <v>0</v>
      </c>
      <c r="H1047" s="10" t="str">
        <f>_xlfn.XLOOKUP(B1047, VENTA_DIARIA!B:B, VENTA_DIARIA!H:H)</f>
        <v>▼▼ CRIT</v>
      </c>
      <c r="I1047" s="10" t="s">
        <v>167</v>
      </c>
      <c r="J1047" s="10">
        <v>2</v>
      </c>
      <c r="K1047" s="10">
        <v>1</v>
      </c>
      <c r="L1047" s="13">
        <v>1</v>
      </c>
    </row>
    <row r="1048" spans="1:12">
      <c r="A1048" s="14" t="str">
        <f t="shared" si="16"/>
        <v>JUE</v>
      </c>
      <c r="B1048" s="12">
        <v>45883</v>
      </c>
      <c r="C1048" s="11">
        <v>0.77006944444444447</v>
      </c>
      <c r="D1048" s="10">
        <f>+VLOOKUP(B1048,VENTA_DIARIA!B:C,2,FALSE)</f>
        <v>0</v>
      </c>
      <c r="E1048" s="10">
        <f>+VLOOKUP(B1048,VENTA_DIARIA!B:D,3,FALSE)</f>
        <v>2</v>
      </c>
      <c r="F1048" s="13">
        <f>_xlfn.XLOOKUP(B1048, VENTA_DIARIA!B:B, VENTA_DIARIA!L:L)+0</f>
        <v>1</v>
      </c>
      <c r="G1048" s="10">
        <f>IFERROR(_xlfn.XLOOKUP(B1048, VENTA_DIARIA!B:B, VENTA_DIARIA!N:N)+0,0)</f>
        <v>0</v>
      </c>
      <c r="H1048" s="10" t="str">
        <f>_xlfn.XLOOKUP(B1048, VENTA_DIARIA!B:B, VENTA_DIARIA!H:H)</f>
        <v>▼▼ CRIT</v>
      </c>
      <c r="I1048" s="10" t="s">
        <v>169</v>
      </c>
      <c r="J1048" s="10">
        <v>4</v>
      </c>
      <c r="K1048" s="10">
        <v>3</v>
      </c>
      <c r="L1048" s="13">
        <v>1</v>
      </c>
    </row>
    <row r="1049" spans="1:12">
      <c r="A1049" s="14" t="str">
        <f t="shared" si="16"/>
        <v>JUE</v>
      </c>
      <c r="B1049" s="12">
        <v>45883</v>
      </c>
      <c r="C1049" s="11">
        <v>0.76023148148148145</v>
      </c>
      <c r="D1049" s="10">
        <f>+VLOOKUP(B1049,VENTA_DIARIA!B:C,2,FALSE)</f>
        <v>0</v>
      </c>
      <c r="E1049" s="10">
        <f>+VLOOKUP(B1049,VENTA_DIARIA!B:D,3,FALSE)</f>
        <v>2</v>
      </c>
      <c r="F1049" s="13">
        <f>_xlfn.XLOOKUP(B1049, VENTA_DIARIA!B:B, VENTA_DIARIA!L:L)+0</f>
        <v>1</v>
      </c>
      <c r="G1049" s="10">
        <f>IFERROR(_xlfn.XLOOKUP(B1049, VENTA_DIARIA!B:B, VENTA_DIARIA!N:N)+0,0)</f>
        <v>0</v>
      </c>
      <c r="H1049" s="10" t="str">
        <f>_xlfn.XLOOKUP(B1049, VENTA_DIARIA!B:B, VENTA_DIARIA!H:H)</f>
        <v>▼▼ CRIT</v>
      </c>
      <c r="I1049" s="10" t="s">
        <v>134</v>
      </c>
      <c r="J1049" s="10">
        <v>3</v>
      </c>
      <c r="K1049" s="10">
        <v>2</v>
      </c>
      <c r="L1049" s="13">
        <v>1</v>
      </c>
    </row>
    <row r="1050" spans="1:12">
      <c r="A1050" s="14" t="str">
        <f t="shared" si="16"/>
        <v>JUE</v>
      </c>
      <c r="B1050" s="12">
        <v>45883</v>
      </c>
      <c r="C1050" s="11">
        <v>0.73423611111111109</v>
      </c>
      <c r="D1050" s="10">
        <f>+VLOOKUP(B1050,VENTA_DIARIA!B:C,2,FALSE)</f>
        <v>0</v>
      </c>
      <c r="E1050" s="10">
        <f>+VLOOKUP(B1050,VENTA_DIARIA!B:D,3,FALSE)</f>
        <v>2</v>
      </c>
      <c r="F1050" s="13">
        <f>_xlfn.XLOOKUP(B1050, VENTA_DIARIA!B:B, VENTA_DIARIA!L:L)+0</f>
        <v>1</v>
      </c>
      <c r="G1050" s="10">
        <f>IFERROR(_xlfn.XLOOKUP(B1050, VENTA_DIARIA!B:B, VENTA_DIARIA!N:N)+0,0)</f>
        <v>0</v>
      </c>
      <c r="H1050" s="10" t="str">
        <f>_xlfn.XLOOKUP(B1050, VENTA_DIARIA!B:B, VENTA_DIARIA!H:H)</f>
        <v>▼▼ CRIT</v>
      </c>
      <c r="I1050" s="10" t="s">
        <v>134</v>
      </c>
      <c r="J1050" s="10">
        <v>5</v>
      </c>
      <c r="K1050" s="10">
        <v>3</v>
      </c>
      <c r="L1050" s="13">
        <v>2</v>
      </c>
    </row>
    <row r="1051" spans="1:12">
      <c r="A1051" s="14" t="str">
        <f t="shared" si="16"/>
        <v>JUE</v>
      </c>
      <c r="B1051" s="12">
        <v>45883</v>
      </c>
      <c r="C1051" s="11">
        <v>0.73326388888888894</v>
      </c>
      <c r="D1051" s="10">
        <f>+VLOOKUP(B1051,VENTA_DIARIA!B:C,2,FALSE)</f>
        <v>0</v>
      </c>
      <c r="E1051" s="10">
        <f>+VLOOKUP(B1051,VENTA_DIARIA!B:D,3,FALSE)</f>
        <v>2</v>
      </c>
      <c r="F1051" s="13">
        <f>_xlfn.XLOOKUP(B1051, VENTA_DIARIA!B:B, VENTA_DIARIA!L:L)+0</f>
        <v>1</v>
      </c>
      <c r="G1051" s="10">
        <f>IFERROR(_xlfn.XLOOKUP(B1051, VENTA_DIARIA!B:B, VENTA_DIARIA!N:N)+0,0)</f>
        <v>0</v>
      </c>
      <c r="H1051" s="10" t="str">
        <f>_xlfn.XLOOKUP(B1051, VENTA_DIARIA!B:B, VENTA_DIARIA!H:H)</f>
        <v>▼▼ CRIT</v>
      </c>
      <c r="I1051" s="10" t="s">
        <v>171</v>
      </c>
      <c r="J1051" s="10">
        <v>3</v>
      </c>
      <c r="K1051" s="10">
        <v>2</v>
      </c>
      <c r="L1051" s="13">
        <v>1</v>
      </c>
    </row>
    <row r="1052" spans="1:12">
      <c r="A1052" s="14" t="str">
        <f t="shared" si="16"/>
        <v>JUE</v>
      </c>
      <c r="B1052" s="12">
        <v>45883</v>
      </c>
      <c r="C1052" s="11">
        <v>0.73326388888888894</v>
      </c>
      <c r="D1052" s="10">
        <f>+VLOOKUP(B1052,VENTA_DIARIA!B:C,2,FALSE)</f>
        <v>0</v>
      </c>
      <c r="E1052" s="10">
        <f>+VLOOKUP(B1052,VENTA_DIARIA!B:D,3,FALSE)</f>
        <v>2</v>
      </c>
      <c r="F1052" s="13">
        <f>_xlfn.XLOOKUP(B1052, VENTA_DIARIA!B:B, VENTA_DIARIA!L:L)+0</f>
        <v>1</v>
      </c>
      <c r="G1052" s="10">
        <f>IFERROR(_xlfn.XLOOKUP(B1052, VENTA_DIARIA!B:B, VENTA_DIARIA!N:N)+0,0)</f>
        <v>0</v>
      </c>
      <c r="H1052" s="10" t="str">
        <f>_xlfn.XLOOKUP(B1052, VENTA_DIARIA!B:B, VENTA_DIARIA!H:H)</f>
        <v>▼▼ CRIT</v>
      </c>
      <c r="I1052" s="10" t="s">
        <v>99</v>
      </c>
      <c r="J1052" s="10">
        <v>4</v>
      </c>
      <c r="K1052" s="10">
        <v>3</v>
      </c>
      <c r="L1052" s="13">
        <v>1</v>
      </c>
    </row>
    <row r="1053" spans="1:12">
      <c r="A1053" s="14" t="str">
        <f t="shared" si="16"/>
        <v>JUE</v>
      </c>
      <c r="B1053" s="12">
        <v>45883</v>
      </c>
      <c r="C1053" s="11">
        <v>0.73326388888888894</v>
      </c>
      <c r="D1053" s="10">
        <f>+VLOOKUP(B1053,VENTA_DIARIA!B:C,2,FALSE)</f>
        <v>0</v>
      </c>
      <c r="E1053" s="10">
        <f>+VLOOKUP(B1053,VENTA_DIARIA!B:D,3,FALSE)</f>
        <v>2</v>
      </c>
      <c r="F1053" s="13">
        <f>_xlfn.XLOOKUP(B1053, VENTA_DIARIA!B:B, VENTA_DIARIA!L:L)+0</f>
        <v>1</v>
      </c>
      <c r="G1053" s="10">
        <f>IFERROR(_xlfn.XLOOKUP(B1053, VENTA_DIARIA!B:B, VENTA_DIARIA!N:N)+0,0)</f>
        <v>0</v>
      </c>
      <c r="H1053" s="10" t="str">
        <f>_xlfn.XLOOKUP(B1053, VENTA_DIARIA!B:B, VENTA_DIARIA!H:H)</f>
        <v>▼▼ CRIT</v>
      </c>
      <c r="I1053" s="10" t="s">
        <v>141</v>
      </c>
      <c r="J1053" s="10">
        <v>2</v>
      </c>
      <c r="K1053" s="10">
        <v>1</v>
      </c>
      <c r="L1053" s="13">
        <v>1</v>
      </c>
    </row>
    <row r="1054" spans="1:12">
      <c r="A1054" s="14" t="str">
        <f t="shared" si="16"/>
        <v>JUE</v>
      </c>
      <c r="B1054" s="12">
        <v>45883</v>
      </c>
      <c r="C1054" s="11">
        <v>0.73326388888888894</v>
      </c>
      <c r="D1054" s="10">
        <f>+VLOOKUP(B1054,VENTA_DIARIA!B:C,2,FALSE)</f>
        <v>0</v>
      </c>
      <c r="E1054" s="10">
        <f>+VLOOKUP(B1054,VENTA_DIARIA!B:D,3,FALSE)</f>
        <v>2</v>
      </c>
      <c r="F1054" s="13">
        <f>_xlfn.XLOOKUP(B1054, VENTA_DIARIA!B:B, VENTA_DIARIA!L:L)+0</f>
        <v>1</v>
      </c>
      <c r="G1054" s="10">
        <f>IFERROR(_xlfn.XLOOKUP(B1054, VENTA_DIARIA!B:B, VENTA_DIARIA!N:N)+0,0)</f>
        <v>0</v>
      </c>
      <c r="H1054" s="10" t="str">
        <f>_xlfn.XLOOKUP(B1054, VENTA_DIARIA!B:B, VENTA_DIARIA!H:H)</f>
        <v>▼▼ CRIT</v>
      </c>
      <c r="I1054" s="10" t="s">
        <v>83</v>
      </c>
      <c r="J1054" s="10">
        <v>10</v>
      </c>
      <c r="K1054" s="10">
        <v>9</v>
      </c>
      <c r="L1054" s="13">
        <v>1</v>
      </c>
    </row>
    <row r="1055" spans="1:12">
      <c r="A1055" s="14" t="str">
        <f t="shared" si="16"/>
        <v>JUE</v>
      </c>
      <c r="B1055" s="12">
        <v>45883</v>
      </c>
      <c r="C1055" s="11">
        <v>0.73045138888888894</v>
      </c>
      <c r="D1055" s="10">
        <f>+VLOOKUP(B1055,VENTA_DIARIA!B:C,2,FALSE)</f>
        <v>0</v>
      </c>
      <c r="E1055" s="10">
        <f>+VLOOKUP(B1055,VENTA_DIARIA!B:D,3,FALSE)</f>
        <v>2</v>
      </c>
      <c r="F1055" s="13">
        <f>_xlfn.XLOOKUP(B1055, VENTA_DIARIA!B:B, VENTA_DIARIA!L:L)+0</f>
        <v>1</v>
      </c>
      <c r="G1055" s="10">
        <f>IFERROR(_xlfn.XLOOKUP(B1055, VENTA_DIARIA!B:B, VENTA_DIARIA!N:N)+0,0)</f>
        <v>0</v>
      </c>
      <c r="H1055" s="10" t="str">
        <f>_xlfn.XLOOKUP(B1055, VENTA_DIARIA!B:B, VENTA_DIARIA!H:H)</f>
        <v>▼▼ CRIT</v>
      </c>
      <c r="I1055" s="10" t="s">
        <v>102</v>
      </c>
      <c r="J1055" s="10">
        <v>5</v>
      </c>
      <c r="K1055" s="10">
        <v>4</v>
      </c>
      <c r="L1055" s="13">
        <v>1</v>
      </c>
    </row>
    <row r="1056" spans="1:12">
      <c r="A1056" s="14" t="str">
        <f t="shared" si="16"/>
        <v>JUE</v>
      </c>
      <c r="B1056" s="12">
        <v>45883</v>
      </c>
      <c r="C1056" s="11">
        <v>0.73045138888888894</v>
      </c>
      <c r="D1056" s="10">
        <f>+VLOOKUP(B1056,VENTA_DIARIA!B:C,2,FALSE)</f>
        <v>0</v>
      </c>
      <c r="E1056" s="10">
        <f>+VLOOKUP(B1056,VENTA_DIARIA!B:D,3,FALSE)</f>
        <v>2</v>
      </c>
      <c r="F1056" s="13">
        <f>_xlfn.XLOOKUP(B1056, VENTA_DIARIA!B:B, VENTA_DIARIA!L:L)+0</f>
        <v>1</v>
      </c>
      <c r="G1056" s="10">
        <f>IFERROR(_xlfn.XLOOKUP(B1056, VENTA_DIARIA!B:B, VENTA_DIARIA!N:N)+0,0)</f>
        <v>0</v>
      </c>
      <c r="H1056" s="10" t="str">
        <f>_xlfn.XLOOKUP(B1056, VENTA_DIARIA!B:B, VENTA_DIARIA!H:H)</f>
        <v>▼▼ CRIT</v>
      </c>
      <c r="I1056" s="10" t="s">
        <v>134</v>
      </c>
      <c r="J1056" s="10">
        <v>6</v>
      </c>
      <c r="K1056" s="10">
        <v>5</v>
      </c>
      <c r="L1056" s="13">
        <v>1</v>
      </c>
    </row>
    <row r="1057" spans="1:12">
      <c r="A1057" s="14" t="str">
        <f t="shared" si="16"/>
        <v>JUE</v>
      </c>
      <c r="B1057" s="12">
        <v>45883</v>
      </c>
      <c r="C1057" s="11">
        <v>0.73045138888888894</v>
      </c>
      <c r="D1057" s="10">
        <f>+VLOOKUP(B1057,VENTA_DIARIA!B:C,2,FALSE)</f>
        <v>0</v>
      </c>
      <c r="E1057" s="10">
        <f>+VLOOKUP(B1057,VENTA_DIARIA!B:D,3,FALSE)</f>
        <v>2</v>
      </c>
      <c r="F1057" s="13">
        <f>_xlfn.XLOOKUP(B1057, VENTA_DIARIA!B:B, VENTA_DIARIA!L:L)+0</f>
        <v>1</v>
      </c>
      <c r="G1057" s="10">
        <f>IFERROR(_xlfn.XLOOKUP(B1057, VENTA_DIARIA!B:B, VENTA_DIARIA!N:N)+0,0)</f>
        <v>0</v>
      </c>
      <c r="H1057" s="10" t="str">
        <f>_xlfn.XLOOKUP(B1057, VENTA_DIARIA!B:B, VENTA_DIARIA!H:H)</f>
        <v>▼▼ CRIT</v>
      </c>
      <c r="I1057" s="10" t="s">
        <v>168</v>
      </c>
      <c r="J1057" s="10">
        <v>4</v>
      </c>
      <c r="K1057" s="10">
        <v>3</v>
      </c>
      <c r="L1057" s="13">
        <v>1</v>
      </c>
    </row>
    <row r="1058" spans="1:12">
      <c r="A1058" s="14" t="str">
        <f t="shared" si="16"/>
        <v>JUE</v>
      </c>
      <c r="B1058" s="12">
        <v>45883</v>
      </c>
      <c r="C1058" s="11">
        <v>0.73045138888888894</v>
      </c>
      <c r="D1058" s="10">
        <f>+VLOOKUP(B1058,VENTA_DIARIA!B:C,2,FALSE)</f>
        <v>0</v>
      </c>
      <c r="E1058" s="10">
        <f>+VLOOKUP(B1058,VENTA_DIARIA!B:D,3,FALSE)</f>
        <v>2</v>
      </c>
      <c r="F1058" s="13">
        <f>_xlfn.XLOOKUP(B1058, VENTA_DIARIA!B:B, VENTA_DIARIA!L:L)+0</f>
        <v>1</v>
      </c>
      <c r="G1058" s="10">
        <f>IFERROR(_xlfn.XLOOKUP(B1058, VENTA_DIARIA!B:B, VENTA_DIARIA!N:N)+0,0)</f>
        <v>0</v>
      </c>
      <c r="H1058" s="10" t="str">
        <f>_xlfn.XLOOKUP(B1058, VENTA_DIARIA!B:B, VENTA_DIARIA!H:H)</f>
        <v>▼▼ CRIT</v>
      </c>
      <c r="I1058" s="10" t="s">
        <v>166</v>
      </c>
      <c r="J1058" s="10">
        <v>4</v>
      </c>
      <c r="K1058" s="10">
        <v>3</v>
      </c>
      <c r="L1058" s="13">
        <v>1</v>
      </c>
    </row>
    <row r="1059" spans="1:12">
      <c r="A1059" s="14" t="str">
        <f t="shared" si="16"/>
        <v>JUE</v>
      </c>
      <c r="B1059" s="12">
        <v>45883</v>
      </c>
      <c r="C1059" s="11">
        <v>0.72709490740740745</v>
      </c>
      <c r="D1059" s="10">
        <f>+VLOOKUP(B1059,VENTA_DIARIA!B:C,2,FALSE)</f>
        <v>0</v>
      </c>
      <c r="E1059" s="10">
        <f>+VLOOKUP(B1059,VENTA_DIARIA!B:D,3,FALSE)</f>
        <v>2</v>
      </c>
      <c r="F1059" s="13">
        <f>_xlfn.XLOOKUP(B1059, VENTA_DIARIA!B:B, VENTA_DIARIA!L:L)+0</f>
        <v>1</v>
      </c>
      <c r="G1059" s="10">
        <f>IFERROR(_xlfn.XLOOKUP(B1059, VENTA_DIARIA!B:B, VENTA_DIARIA!N:N)+0,0)</f>
        <v>0</v>
      </c>
      <c r="H1059" s="10" t="str">
        <f>_xlfn.XLOOKUP(B1059, VENTA_DIARIA!B:B, VENTA_DIARIA!H:H)</f>
        <v>▼▼ CRIT</v>
      </c>
      <c r="I1059" s="10" t="s">
        <v>134</v>
      </c>
      <c r="J1059" s="10">
        <v>7</v>
      </c>
      <c r="K1059" s="10">
        <v>6</v>
      </c>
      <c r="L1059" s="13">
        <v>1</v>
      </c>
    </row>
    <row r="1060" spans="1:12">
      <c r="A1060" s="14" t="str">
        <f t="shared" si="16"/>
        <v>JUE</v>
      </c>
      <c r="B1060" s="12">
        <v>45883</v>
      </c>
      <c r="C1060" s="11">
        <v>0.711400462962963</v>
      </c>
      <c r="D1060" s="10">
        <f>+VLOOKUP(B1060,VENTA_DIARIA!B:C,2,FALSE)</f>
        <v>0</v>
      </c>
      <c r="E1060" s="10">
        <f>+VLOOKUP(B1060,VENTA_DIARIA!B:D,3,FALSE)</f>
        <v>2</v>
      </c>
      <c r="F1060" s="13">
        <f>_xlfn.XLOOKUP(B1060, VENTA_DIARIA!B:B, VENTA_DIARIA!L:L)+0</f>
        <v>1</v>
      </c>
      <c r="G1060" s="10">
        <f>IFERROR(_xlfn.XLOOKUP(B1060, VENTA_DIARIA!B:B, VENTA_DIARIA!N:N)+0,0)</f>
        <v>0</v>
      </c>
      <c r="H1060" s="10" t="str">
        <f>_xlfn.XLOOKUP(B1060, VENTA_DIARIA!B:B, VENTA_DIARIA!H:H)</f>
        <v>▼▼ CRIT</v>
      </c>
      <c r="I1060" s="10" t="s">
        <v>118</v>
      </c>
      <c r="J1060" s="10">
        <v>15</v>
      </c>
      <c r="K1060" s="10">
        <v>14</v>
      </c>
      <c r="L1060" s="13">
        <v>1</v>
      </c>
    </row>
    <row r="1061" spans="1:12">
      <c r="A1061" s="14" t="str">
        <f t="shared" si="16"/>
        <v>JUE</v>
      </c>
      <c r="B1061" s="12">
        <v>45883</v>
      </c>
      <c r="C1061" s="11">
        <v>0.68435185185185188</v>
      </c>
      <c r="D1061" s="10">
        <f>+VLOOKUP(B1061,VENTA_DIARIA!B:C,2,FALSE)</f>
        <v>0</v>
      </c>
      <c r="E1061" s="10">
        <f>+VLOOKUP(B1061,VENTA_DIARIA!B:D,3,FALSE)</f>
        <v>2</v>
      </c>
      <c r="F1061" s="13">
        <f>_xlfn.XLOOKUP(B1061, VENTA_DIARIA!B:B, VENTA_DIARIA!L:L)+0</f>
        <v>1</v>
      </c>
      <c r="G1061" s="10">
        <f>IFERROR(_xlfn.XLOOKUP(B1061, VENTA_DIARIA!B:B, VENTA_DIARIA!N:N)+0,0)</f>
        <v>0</v>
      </c>
      <c r="H1061" s="10" t="str">
        <f>_xlfn.XLOOKUP(B1061, VENTA_DIARIA!B:B, VENTA_DIARIA!H:H)</f>
        <v>▼▼ CRIT</v>
      </c>
      <c r="I1061" s="10" t="s">
        <v>132</v>
      </c>
      <c r="J1061" s="10">
        <v>2</v>
      </c>
      <c r="K1061" s="10">
        <v>1</v>
      </c>
      <c r="L1061" s="13">
        <v>1</v>
      </c>
    </row>
    <row r="1062" spans="1:12">
      <c r="A1062" s="14" t="str">
        <f t="shared" si="16"/>
        <v>JUE</v>
      </c>
      <c r="B1062" s="12">
        <v>45883</v>
      </c>
      <c r="C1062" s="11">
        <v>0.67608796296296292</v>
      </c>
      <c r="D1062" s="10">
        <f>+VLOOKUP(B1062,VENTA_DIARIA!B:C,2,FALSE)</f>
        <v>0</v>
      </c>
      <c r="E1062" s="10">
        <f>+VLOOKUP(B1062,VENTA_DIARIA!B:D,3,FALSE)</f>
        <v>2</v>
      </c>
      <c r="F1062" s="13">
        <f>_xlfn.XLOOKUP(B1062, VENTA_DIARIA!B:B, VENTA_DIARIA!L:L)+0</f>
        <v>1</v>
      </c>
      <c r="G1062" s="10">
        <f>IFERROR(_xlfn.XLOOKUP(B1062, VENTA_DIARIA!B:B, VENTA_DIARIA!N:N)+0,0)</f>
        <v>0</v>
      </c>
      <c r="H1062" s="10" t="str">
        <f>_xlfn.XLOOKUP(B1062, VENTA_DIARIA!B:B, VENTA_DIARIA!H:H)</f>
        <v>▼▼ CRIT</v>
      </c>
      <c r="I1062" s="10" t="s">
        <v>134</v>
      </c>
      <c r="J1062" s="10">
        <v>9</v>
      </c>
      <c r="K1062" s="10">
        <v>7</v>
      </c>
      <c r="L1062" s="13">
        <v>2</v>
      </c>
    </row>
    <row r="1063" spans="1:12">
      <c r="A1063" s="14" t="str">
        <f t="shared" si="16"/>
        <v>JUE</v>
      </c>
      <c r="B1063" s="12">
        <v>45883</v>
      </c>
      <c r="C1063" s="11">
        <v>0.67594907407407412</v>
      </c>
      <c r="D1063" s="10">
        <f>+VLOOKUP(B1063,VENTA_DIARIA!B:C,2,FALSE)</f>
        <v>0</v>
      </c>
      <c r="E1063" s="10">
        <f>+VLOOKUP(B1063,VENTA_DIARIA!B:D,3,FALSE)</f>
        <v>2</v>
      </c>
      <c r="F1063" s="13">
        <f>_xlfn.XLOOKUP(B1063, VENTA_DIARIA!B:B, VENTA_DIARIA!L:L)+0</f>
        <v>1</v>
      </c>
      <c r="G1063" s="10">
        <f>IFERROR(_xlfn.XLOOKUP(B1063, VENTA_DIARIA!B:B, VENTA_DIARIA!N:N)+0,0)</f>
        <v>0</v>
      </c>
      <c r="H1063" s="10" t="str">
        <f>_xlfn.XLOOKUP(B1063, VENTA_DIARIA!B:B, VENTA_DIARIA!H:H)</f>
        <v>▼▼ CRIT</v>
      </c>
      <c r="I1063" s="10" t="s">
        <v>85</v>
      </c>
      <c r="J1063" s="10">
        <v>4</v>
      </c>
      <c r="K1063" s="10">
        <v>2</v>
      </c>
      <c r="L1063" s="13">
        <v>2</v>
      </c>
    </row>
    <row r="1064" spans="1:12">
      <c r="A1064" s="14" t="str">
        <f t="shared" si="16"/>
        <v>JUE</v>
      </c>
      <c r="B1064" s="12">
        <v>45883</v>
      </c>
      <c r="C1064" s="11">
        <v>0.64001157407407405</v>
      </c>
      <c r="D1064" s="10">
        <f>+VLOOKUP(B1064,VENTA_DIARIA!B:C,2,FALSE)</f>
        <v>0</v>
      </c>
      <c r="E1064" s="10">
        <f>+VLOOKUP(B1064,VENTA_DIARIA!B:D,3,FALSE)</f>
        <v>2</v>
      </c>
      <c r="F1064" s="13">
        <f>_xlfn.XLOOKUP(B1064, VENTA_DIARIA!B:B, VENTA_DIARIA!L:L)+0</f>
        <v>1</v>
      </c>
      <c r="G1064" s="10">
        <f>IFERROR(_xlfn.XLOOKUP(B1064, VENTA_DIARIA!B:B, VENTA_DIARIA!N:N)+0,0)</f>
        <v>0</v>
      </c>
      <c r="H1064" s="10" t="str">
        <f>_xlfn.XLOOKUP(B1064, VENTA_DIARIA!B:B, VENTA_DIARIA!H:H)</f>
        <v>▼▼ CRIT</v>
      </c>
      <c r="I1064" s="10" t="s">
        <v>134</v>
      </c>
      <c r="J1064" s="10">
        <v>10</v>
      </c>
      <c r="K1064" s="10">
        <v>9</v>
      </c>
      <c r="L1064" s="13">
        <v>1</v>
      </c>
    </row>
    <row r="1065" spans="1:12">
      <c r="A1065" s="14" t="str">
        <f t="shared" si="16"/>
        <v>JUE</v>
      </c>
      <c r="B1065" s="12">
        <v>45883</v>
      </c>
      <c r="C1065" s="11">
        <v>0.62587962962962962</v>
      </c>
      <c r="D1065" s="10">
        <f>+VLOOKUP(B1065,VENTA_DIARIA!B:C,2,FALSE)</f>
        <v>0</v>
      </c>
      <c r="E1065" s="10">
        <f>+VLOOKUP(B1065,VENTA_DIARIA!B:D,3,FALSE)</f>
        <v>2</v>
      </c>
      <c r="F1065" s="13">
        <f>_xlfn.XLOOKUP(B1065, VENTA_DIARIA!B:B, VENTA_DIARIA!L:L)+0</f>
        <v>1</v>
      </c>
      <c r="G1065" s="10">
        <f>IFERROR(_xlfn.XLOOKUP(B1065, VENTA_DIARIA!B:B, VENTA_DIARIA!N:N)+0,0)</f>
        <v>0</v>
      </c>
      <c r="H1065" s="10" t="str">
        <f>_xlfn.XLOOKUP(B1065, VENTA_DIARIA!B:B, VENTA_DIARIA!H:H)</f>
        <v>▼▼ CRIT</v>
      </c>
      <c r="I1065" s="10" t="s">
        <v>159</v>
      </c>
      <c r="J1065" s="10">
        <v>1</v>
      </c>
      <c r="K1065" s="10">
        <v>0</v>
      </c>
      <c r="L1065" s="13">
        <v>1</v>
      </c>
    </row>
    <row r="1066" spans="1:12">
      <c r="A1066" s="14" t="str">
        <f t="shared" si="16"/>
        <v>JUE</v>
      </c>
      <c r="B1066" s="12">
        <v>45883</v>
      </c>
      <c r="C1066" s="11">
        <v>0.62587962962962962</v>
      </c>
      <c r="D1066" s="10">
        <f>+VLOOKUP(B1066,VENTA_DIARIA!B:C,2,FALSE)</f>
        <v>0</v>
      </c>
      <c r="E1066" s="10">
        <f>+VLOOKUP(B1066,VENTA_DIARIA!B:D,3,FALSE)</f>
        <v>2</v>
      </c>
      <c r="F1066" s="13">
        <f>_xlfn.XLOOKUP(B1066, VENTA_DIARIA!B:B, VENTA_DIARIA!L:L)+0</f>
        <v>1</v>
      </c>
      <c r="G1066" s="10">
        <f>IFERROR(_xlfn.XLOOKUP(B1066, VENTA_DIARIA!B:B, VENTA_DIARIA!N:N)+0,0)</f>
        <v>0</v>
      </c>
      <c r="H1066" s="10" t="str">
        <f>_xlfn.XLOOKUP(B1066, VENTA_DIARIA!B:B, VENTA_DIARIA!H:H)</f>
        <v>▼▼ CRIT</v>
      </c>
      <c r="I1066" s="10" t="s">
        <v>134</v>
      </c>
      <c r="J1066" s="10">
        <v>12</v>
      </c>
      <c r="K1066" s="10">
        <v>10</v>
      </c>
      <c r="L1066" s="13">
        <v>2</v>
      </c>
    </row>
    <row r="1067" spans="1:12">
      <c r="A1067" s="14" t="str">
        <f t="shared" si="16"/>
        <v>JUE</v>
      </c>
      <c r="B1067" s="12">
        <v>45883</v>
      </c>
      <c r="C1067" s="11">
        <v>0.62587962962962962</v>
      </c>
      <c r="D1067" s="10">
        <f>+VLOOKUP(B1067,VENTA_DIARIA!B:C,2,FALSE)</f>
        <v>0</v>
      </c>
      <c r="E1067" s="10">
        <f>+VLOOKUP(B1067,VENTA_DIARIA!B:D,3,FALSE)</f>
        <v>2</v>
      </c>
      <c r="F1067" s="13">
        <f>_xlfn.XLOOKUP(B1067, VENTA_DIARIA!B:B, VENTA_DIARIA!L:L)+0</f>
        <v>1</v>
      </c>
      <c r="G1067" s="10">
        <f>IFERROR(_xlfn.XLOOKUP(B1067, VENTA_DIARIA!B:B, VENTA_DIARIA!N:N)+0,0)</f>
        <v>0</v>
      </c>
      <c r="H1067" s="10" t="str">
        <f>_xlfn.XLOOKUP(B1067, VENTA_DIARIA!B:B, VENTA_DIARIA!H:H)</f>
        <v>▼▼ CRIT</v>
      </c>
      <c r="I1067" s="10" t="s">
        <v>101</v>
      </c>
      <c r="J1067" s="10">
        <v>1</v>
      </c>
      <c r="K1067" s="10">
        <v>0</v>
      </c>
      <c r="L1067" s="13">
        <v>1</v>
      </c>
    </row>
    <row r="1068" spans="1:12">
      <c r="A1068" s="14" t="str">
        <f t="shared" si="16"/>
        <v>JUE</v>
      </c>
      <c r="B1068" s="12">
        <v>45883</v>
      </c>
      <c r="C1068" s="11">
        <v>0.61813657407407407</v>
      </c>
      <c r="D1068" s="10">
        <f>+VLOOKUP(B1068,VENTA_DIARIA!B:C,2,FALSE)</f>
        <v>0</v>
      </c>
      <c r="E1068" s="10">
        <f>+VLOOKUP(B1068,VENTA_DIARIA!B:D,3,FALSE)</f>
        <v>2</v>
      </c>
      <c r="F1068" s="13">
        <f>_xlfn.XLOOKUP(B1068, VENTA_DIARIA!B:B, VENTA_DIARIA!L:L)+0</f>
        <v>1</v>
      </c>
      <c r="G1068" s="10">
        <f>IFERROR(_xlfn.XLOOKUP(B1068, VENTA_DIARIA!B:B, VENTA_DIARIA!N:N)+0,0)</f>
        <v>0</v>
      </c>
      <c r="H1068" s="10" t="str">
        <f>_xlfn.XLOOKUP(B1068, VENTA_DIARIA!B:B, VENTA_DIARIA!H:H)</f>
        <v>▼▼ CRIT</v>
      </c>
      <c r="I1068" s="10" t="s">
        <v>135</v>
      </c>
      <c r="J1068" s="10">
        <v>5</v>
      </c>
      <c r="K1068" s="10">
        <v>4</v>
      </c>
      <c r="L1068" s="13">
        <v>1</v>
      </c>
    </row>
    <row r="1069" spans="1:12">
      <c r="A1069" s="14" t="str">
        <f t="shared" si="16"/>
        <v>JUE</v>
      </c>
      <c r="B1069" s="12">
        <v>45883</v>
      </c>
      <c r="C1069" s="11">
        <v>0.59105324074074073</v>
      </c>
      <c r="D1069" s="10">
        <f>+VLOOKUP(B1069,VENTA_DIARIA!B:C,2,FALSE)</f>
        <v>0</v>
      </c>
      <c r="E1069" s="10">
        <f>+VLOOKUP(B1069,VENTA_DIARIA!B:D,3,FALSE)</f>
        <v>2</v>
      </c>
      <c r="F1069" s="13">
        <f>_xlfn.XLOOKUP(B1069, VENTA_DIARIA!B:B, VENTA_DIARIA!L:L)+0</f>
        <v>1</v>
      </c>
      <c r="G1069" s="10">
        <f>IFERROR(_xlfn.XLOOKUP(B1069, VENTA_DIARIA!B:B, VENTA_DIARIA!N:N)+0,0)</f>
        <v>0</v>
      </c>
      <c r="H1069" s="10" t="str">
        <f>_xlfn.XLOOKUP(B1069, VENTA_DIARIA!B:B, VENTA_DIARIA!H:H)</f>
        <v>▼▼ CRIT</v>
      </c>
      <c r="I1069" s="10" t="s">
        <v>159</v>
      </c>
      <c r="J1069" s="10">
        <v>2</v>
      </c>
      <c r="K1069" s="10">
        <v>1</v>
      </c>
      <c r="L1069" s="13">
        <v>1</v>
      </c>
    </row>
    <row r="1070" spans="1:12">
      <c r="A1070" s="14" t="str">
        <f t="shared" si="16"/>
        <v>JUE</v>
      </c>
      <c r="B1070" s="12">
        <v>45883</v>
      </c>
      <c r="C1070" s="11">
        <v>0.58782407407407411</v>
      </c>
      <c r="D1070" s="10">
        <f>+VLOOKUP(B1070,VENTA_DIARIA!B:C,2,FALSE)</f>
        <v>0</v>
      </c>
      <c r="E1070" s="10">
        <f>+VLOOKUP(B1070,VENTA_DIARIA!B:D,3,FALSE)</f>
        <v>2</v>
      </c>
      <c r="F1070" s="13">
        <f>_xlfn.XLOOKUP(B1070, VENTA_DIARIA!B:B, VENTA_DIARIA!L:L)+0</f>
        <v>1</v>
      </c>
      <c r="G1070" s="10">
        <f>IFERROR(_xlfn.XLOOKUP(B1070, VENTA_DIARIA!B:B, VENTA_DIARIA!N:N)+0,0)</f>
        <v>0</v>
      </c>
      <c r="H1070" s="10" t="str">
        <f>_xlfn.XLOOKUP(B1070, VENTA_DIARIA!B:B, VENTA_DIARIA!H:H)</f>
        <v>▼▼ CRIT</v>
      </c>
      <c r="I1070" s="10" t="s">
        <v>170</v>
      </c>
      <c r="J1070" s="10">
        <v>6</v>
      </c>
      <c r="K1070" s="10">
        <v>5</v>
      </c>
      <c r="L1070" s="13">
        <v>1</v>
      </c>
    </row>
    <row r="1071" spans="1:12">
      <c r="A1071" s="14" t="str">
        <f t="shared" si="16"/>
        <v>JUE</v>
      </c>
      <c r="B1071" s="12">
        <v>45883</v>
      </c>
      <c r="C1071" s="11">
        <v>0.58782407407407411</v>
      </c>
      <c r="D1071" s="10">
        <f>+VLOOKUP(B1071,VENTA_DIARIA!B:C,2,FALSE)</f>
        <v>0</v>
      </c>
      <c r="E1071" s="10">
        <f>+VLOOKUP(B1071,VENTA_DIARIA!B:D,3,FALSE)</f>
        <v>2</v>
      </c>
      <c r="F1071" s="13">
        <f>_xlfn.XLOOKUP(B1071, VENTA_DIARIA!B:B, VENTA_DIARIA!L:L)+0</f>
        <v>1</v>
      </c>
      <c r="G1071" s="10">
        <f>IFERROR(_xlfn.XLOOKUP(B1071, VENTA_DIARIA!B:B, VENTA_DIARIA!N:N)+0,0)</f>
        <v>0</v>
      </c>
      <c r="H1071" s="10" t="str">
        <f>_xlfn.XLOOKUP(B1071, VENTA_DIARIA!B:B, VENTA_DIARIA!H:H)</f>
        <v>▼▼ CRIT</v>
      </c>
      <c r="I1071" s="10" t="s">
        <v>167</v>
      </c>
      <c r="J1071" s="10">
        <v>3</v>
      </c>
      <c r="K1071" s="10">
        <v>2</v>
      </c>
      <c r="L1071" s="13">
        <v>1</v>
      </c>
    </row>
    <row r="1072" spans="1:12">
      <c r="A1072" s="14" t="str">
        <f t="shared" si="16"/>
        <v>JUE</v>
      </c>
      <c r="B1072" s="12">
        <v>45883</v>
      </c>
      <c r="C1072" s="11">
        <v>0.58782407407407411</v>
      </c>
      <c r="D1072" s="10">
        <f>+VLOOKUP(B1072,VENTA_DIARIA!B:C,2,FALSE)</f>
        <v>0</v>
      </c>
      <c r="E1072" s="10">
        <f>+VLOOKUP(B1072,VENTA_DIARIA!B:D,3,FALSE)</f>
        <v>2</v>
      </c>
      <c r="F1072" s="13">
        <f>_xlfn.XLOOKUP(B1072, VENTA_DIARIA!B:B, VENTA_DIARIA!L:L)+0</f>
        <v>1</v>
      </c>
      <c r="G1072" s="10">
        <f>IFERROR(_xlfn.XLOOKUP(B1072, VENTA_DIARIA!B:B, VENTA_DIARIA!N:N)+0,0)</f>
        <v>0</v>
      </c>
      <c r="H1072" s="10" t="str">
        <f>_xlfn.XLOOKUP(B1072, VENTA_DIARIA!B:B, VENTA_DIARIA!H:H)</f>
        <v>▼▼ CRIT</v>
      </c>
      <c r="I1072" s="10" t="s">
        <v>166</v>
      </c>
      <c r="J1072" s="10">
        <v>2</v>
      </c>
      <c r="K1072" s="10">
        <v>1</v>
      </c>
      <c r="L1072" s="13">
        <v>1</v>
      </c>
    </row>
    <row r="1073" spans="1:12">
      <c r="A1073" s="14" t="str">
        <f t="shared" si="16"/>
        <v>JUE</v>
      </c>
      <c r="B1073" s="12">
        <v>45883</v>
      </c>
      <c r="C1073" s="11">
        <v>0.5668981481481481</v>
      </c>
      <c r="D1073" s="10">
        <f>+VLOOKUP(B1073,VENTA_DIARIA!B:C,2,FALSE)</f>
        <v>0</v>
      </c>
      <c r="E1073" s="10">
        <f>+VLOOKUP(B1073,VENTA_DIARIA!B:D,3,FALSE)</f>
        <v>2</v>
      </c>
      <c r="F1073" s="13">
        <f>_xlfn.XLOOKUP(B1073, VENTA_DIARIA!B:B, VENTA_DIARIA!L:L)+0</f>
        <v>1</v>
      </c>
      <c r="G1073" s="10">
        <f>IFERROR(_xlfn.XLOOKUP(B1073, VENTA_DIARIA!B:B, VENTA_DIARIA!N:N)+0,0)</f>
        <v>0</v>
      </c>
      <c r="H1073" s="10" t="str">
        <f>_xlfn.XLOOKUP(B1073, VENTA_DIARIA!B:B, VENTA_DIARIA!H:H)</f>
        <v>▼▼ CRIT</v>
      </c>
      <c r="I1073" s="10" t="s">
        <v>118</v>
      </c>
      <c r="J1073" s="10">
        <v>16</v>
      </c>
      <c r="K1073" s="10">
        <v>15</v>
      </c>
      <c r="L1073" s="13">
        <v>1</v>
      </c>
    </row>
    <row r="1074" spans="1:12">
      <c r="A1074" s="14" t="str">
        <f t="shared" si="16"/>
        <v>JUE</v>
      </c>
      <c r="B1074" s="12">
        <v>45883</v>
      </c>
      <c r="C1074" s="11">
        <v>0.53210648148148143</v>
      </c>
      <c r="D1074" s="10">
        <f>+VLOOKUP(B1074,VENTA_DIARIA!B:C,2,FALSE)</f>
        <v>0</v>
      </c>
      <c r="E1074" s="10">
        <f>+VLOOKUP(B1074,VENTA_DIARIA!B:D,3,FALSE)</f>
        <v>2</v>
      </c>
      <c r="F1074" s="13">
        <f>_xlfn.XLOOKUP(B1074, VENTA_DIARIA!B:B, VENTA_DIARIA!L:L)+0</f>
        <v>1</v>
      </c>
      <c r="G1074" s="10">
        <f>IFERROR(_xlfn.XLOOKUP(B1074, VENTA_DIARIA!B:B, VENTA_DIARIA!N:N)+0,0)</f>
        <v>0</v>
      </c>
      <c r="H1074" s="10" t="str">
        <f>_xlfn.XLOOKUP(B1074, VENTA_DIARIA!B:B, VENTA_DIARIA!H:H)</f>
        <v>▼▼ CRIT</v>
      </c>
      <c r="I1074" s="10" t="s">
        <v>118</v>
      </c>
      <c r="J1074" s="10">
        <v>17</v>
      </c>
      <c r="K1074" s="10">
        <v>16</v>
      </c>
      <c r="L1074" s="13">
        <v>1</v>
      </c>
    </row>
    <row r="1075" spans="1:12">
      <c r="A1075" s="14" t="str">
        <f t="shared" si="16"/>
        <v>JUE</v>
      </c>
      <c r="B1075" s="12">
        <v>45883</v>
      </c>
      <c r="C1075" s="11">
        <v>0.5100231481481482</v>
      </c>
      <c r="D1075" s="10">
        <f>+VLOOKUP(B1075,VENTA_DIARIA!B:C,2,FALSE)</f>
        <v>0</v>
      </c>
      <c r="E1075" s="10">
        <f>+VLOOKUP(B1075,VENTA_DIARIA!B:D,3,FALSE)</f>
        <v>2</v>
      </c>
      <c r="F1075" s="13">
        <f>_xlfn.XLOOKUP(B1075, VENTA_DIARIA!B:B, VENTA_DIARIA!L:L)+0</f>
        <v>1</v>
      </c>
      <c r="G1075" s="10">
        <f>IFERROR(_xlfn.XLOOKUP(B1075, VENTA_DIARIA!B:B, VENTA_DIARIA!N:N)+0,0)</f>
        <v>0</v>
      </c>
      <c r="H1075" s="10" t="str">
        <f>_xlfn.XLOOKUP(B1075, VENTA_DIARIA!B:B, VENTA_DIARIA!H:H)</f>
        <v>▼▼ CRIT</v>
      </c>
      <c r="I1075" s="10" t="s">
        <v>100</v>
      </c>
      <c r="J1075" s="10">
        <v>3</v>
      </c>
      <c r="K1075" s="10">
        <v>2</v>
      </c>
      <c r="L1075" s="13">
        <v>1</v>
      </c>
    </row>
    <row r="1076" spans="1:12">
      <c r="A1076" s="14" t="str">
        <f t="shared" si="16"/>
        <v>JUE</v>
      </c>
      <c r="B1076" s="12">
        <v>45883</v>
      </c>
      <c r="C1076" s="11">
        <v>0.47832175925925924</v>
      </c>
      <c r="D1076" s="10">
        <f>+VLOOKUP(B1076,VENTA_DIARIA!B:C,2,FALSE)</f>
        <v>0</v>
      </c>
      <c r="E1076" s="10">
        <f>+VLOOKUP(B1076,VENTA_DIARIA!B:D,3,FALSE)</f>
        <v>2</v>
      </c>
      <c r="F1076" s="13">
        <f>_xlfn.XLOOKUP(B1076, VENTA_DIARIA!B:B, VENTA_DIARIA!L:L)+0</f>
        <v>1</v>
      </c>
      <c r="G1076" s="10">
        <f>IFERROR(_xlfn.XLOOKUP(B1076, VENTA_DIARIA!B:B, VENTA_DIARIA!N:N)+0,0)</f>
        <v>0</v>
      </c>
      <c r="H1076" s="10" t="str">
        <f>_xlfn.XLOOKUP(B1076, VENTA_DIARIA!B:B, VENTA_DIARIA!H:H)</f>
        <v>▼▼ CRIT</v>
      </c>
      <c r="I1076" s="10" t="s">
        <v>92</v>
      </c>
      <c r="J1076" s="10">
        <v>0</v>
      </c>
      <c r="K1076" s="10">
        <v>-1</v>
      </c>
      <c r="L1076" s="13">
        <v>1</v>
      </c>
    </row>
    <row r="1077" spans="1:12">
      <c r="A1077" s="14" t="str">
        <f t="shared" si="16"/>
        <v>JUE</v>
      </c>
      <c r="B1077" s="12">
        <v>45883</v>
      </c>
      <c r="C1077" s="11">
        <v>0.46881944444444446</v>
      </c>
      <c r="D1077" s="10">
        <f>+VLOOKUP(B1077,VENTA_DIARIA!B:C,2,FALSE)</f>
        <v>0</v>
      </c>
      <c r="E1077" s="10">
        <f>+VLOOKUP(B1077,VENTA_DIARIA!B:D,3,FALSE)</f>
        <v>2</v>
      </c>
      <c r="F1077" s="13">
        <f>_xlfn.XLOOKUP(B1077, VENTA_DIARIA!B:B, VENTA_DIARIA!L:L)+0</f>
        <v>1</v>
      </c>
      <c r="G1077" s="10">
        <f>IFERROR(_xlfn.XLOOKUP(B1077, VENTA_DIARIA!B:B, VENTA_DIARIA!N:N)+0,0)</f>
        <v>0</v>
      </c>
      <c r="H1077" s="10" t="str">
        <f>_xlfn.XLOOKUP(B1077, VENTA_DIARIA!B:B, VENTA_DIARIA!H:H)</f>
        <v>▼▼ CRIT</v>
      </c>
      <c r="I1077" s="10" t="s">
        <v>134</v>
      </c>
      <c r="J1077" s="10">
        <v>13</v>
      </c>
      <c r="K1077" s="10">
        <v>12</v>
      </c>
      <c r="L1077" s="13">
        <v>1</v>
      </c>
    </row>
    <row r="1078" spans="1:12">
      <c r="A1078" s="14" t="str">
        <f t="shared" si="16"/>
        <v>JUE</v>
      </c>
      <c r="B1078" s="12">
        <v>45883</v>
      </c>
      <c r="C1078" s="11">
        <v>0.46881944444444446</v>
      </c>
      <c r="D1078" s="10">
        <f>+VLOOKUP(B1078,VENTA_DIARIA!B:C,2,FALSE)</f>
        <v>0</v>
      </c>
      <c r="E1078" s="10">
        <f>+VLOOKUP(B1078,VENTA_DIARIA!B:D,3,FALSE)</f>
        <v>2</v>
      </c>
      <c r="F1078" s="13">
        <f>_xlfn.XLOOKUP(B1078, VENTA_DIARIA!B:B, VENTA_DIARIA!L:L)+0</f>
        <v>1</v>
      </c>
      <c r="G1078" s="10">
        <f>IFERROR(_xlfn.XLOOKUP(B1078, VENTA_DIARIA!B:B, VENTA_DIARIA!N:N)+0,0)</f>
        <v>0</v>
      </c>
      <c r="H1078" s="10" t="str">
        <f>_xlfn.XLOOKUP(B1078, VENTA_DIARIA!B:B, VENTA_DIARIA!H:H)</f>
        <v>▼▼ CRIT</v>
      </c>
      <c r="I1078" s="10" t="s">
        <v>142</v>
      </c>
      <c r="J1078" s="10">
        <v>22</v>
      </c>
      <c r="K1078" s="10">
        <v>21</v>
      </c>
      <c r="L1078" s="13">
        <v>1</v>
      </c>
    </row>
    <row r="1079" spans="1:12">
      <c r="A1079" s="14" t="str">
        <f t="shared" si="16"/>
        <v>JUE</v>
      </c>
      <c r="B1079" s="12">
        <v>45883</v>
      </c>
      <c r="C1079" s="11">
        <v>0.46432870370370372</v>
      </c>
      <c r="D1079" s="10">
        <f>+VLOOKUP(B1079,VENTA_DIARIA!B:C,2,FALSE)</f>
        <v>0</v>
      </c>
      <c r="E1079" s="10">
        <f>+VLOOKUP(B1079,VENTA_DIARIA!B:D,3,FALSE)</f>
        <v>2</v>
      </c>
      <c r="F1079" s="13">
        <f>_xlfn.XLOOKUP(B1079, VENTA_DIARIA!B:B, VENTA_DIARIA!L:L)+0</f>
        <v>1</v>
      </c>
      <c r="G1079" s="10">
        <f>IFERROR(_xlfn.XLOOKUP(B1079, VENTA_DIARIA!B:B, VENTA_DIARIA!N:N)+0,0)</f>
        <v>0</v>
      </c>
      <c r="H1079" s="10" t="str">
        <f>_xlfn.XLOOKUP(B1079, VENTA_DIARIA!B:B, VENTA_DIARIA!H:H)</f>
        <v>▼▼ CRIT</v>
      </c>
      <c r="I1079" s="10" t="s">
        <v>135</v>
      </c>
      <c r="J1079" s="10">
        <v>6</v>
      </c>
      <c r="K1079" s="10">
        <v>5</v>
      </c>
      <c r="L1079" s="13">
        <v>1</v>
      </c>
    </row>
    <row r="1080" spans="1:12">
      <c r="A1080" s="14" t="str">
        <f t="shared" si="16"/>
        <v>JUE</v>
      </c>
      <c r="B1080" s="12">
        <v>45883</v>
      </c>
      <c r="C1080" s="11">
        <v>0.46432870370370372</v>
      </c>
      <c r="D1080" s="10">
        <f>+VLOOKUP(B1080,VENTA_DIARIA!B:C,2,FALSE)</f>
        <v>0</v>
      </c>
      <c r="E1080" s="10">
        <f>+VLOOKUP(B1080,VENTA_DIARIA!B:D,3,FALSE)</f>
        <v>2</v>
      </c>
      <c r="F1080" s="13">
        <f>_xlfn.XLOOKUP(B1080, VENTA_DIARIA!B:B, VENTA_DIARIA!L:L)+0</f>
        <v>1</v>
      </c>
      <c r="G1080" s="10">
        <f>IFERROR(_xlfn.XLOOKUP(B1080, VENTA_DIARIA!B:B, VENTA_DIARIA!N:N)+0,0)</f>
        <v>0</v>
      </c>
      <c r="H1080" s="10" t="str">
        <f>_xlfn.XLOOKUP(B1080, VENTA_DIARIA!B:B, VENTA_DIARIA!H:H)</f>
        <v>▼▼ CRIT</v>
      </c>
      <c r="I1080" s="10" t="s">
        <v>142</v>
      </c>
      <c r="J1080" s="10">
        <v>23</v>
      </c>
      <c r="K1080" s="10">
        <v>22</v>
      </c>
      <c r="L1080" s="13">
        <v>1</v>
      </c>
    </row>
    <row r="1081" spans="1:12">
      <c r="A1081" s="14" t="str">
        <f t="shared" si="16"/>
        <v>JUE</v>
      </c>
      <c r="B1081" s="12">
        <v>45883</v>
      </c>
      <c r="C1081" s="11">
        <v>0.46432870370370372</v>
      </c>
      <c r="D1081" s="10">
        <f>+VLOOKUP(B1081,VENTA_DIARIA!B:C,2,FALSE)</f>
        <v>0</v>
      </c>
      <c r="E1081" s="10">
        <f>+VLOOKUP(B1081,VENTA_DIARIA!B:D,3,FALSE)</f>
        <v>2</v>
      </c>
      <c r="F1081" s="13">
        <f>_xlfn.XLOOKUP(B1081, VENTA_DIARIA!B:B, VENTA_DIARIA!L:L)+0</f>
        <v>1</v>
      </c>
      <c r="G1081" s="10">
        <f>IFERROR(_xlfn.XLOOKUP(B1081, VENTA_DIARIA!B:B, VENTA_DIARIA!N:N)+0,0)</f>
        <v>0</v>
      </c>
      <c r="H1081" s="10" t="str">
        <f>_xlfn.XLOOKUP(B1081, VENTA_DIARIA!B:B, VENTA_DIARIA!H:H)</f>
        <v>▼▼ CRIT</v>
      </c>
      <c r="I1081" s="10" t="s">
        <v>101</v>
      </c>
      <c r="J1081" s="10">
        <v>2</v>
      </c>
      <c r="K1081" s="10">
        <v>1</v>
      </c>
      <c r="L1081" s="13">
        <v>1</v>
      </c>
    </row>
    <row r="1082" spans="1:12">
      <c r="A1082" s="14" t="str">
        <f t="shared" si="16"/>
        <v>JUE</v>
      </c>
      <c r="B1082" s="12">
        <v>45883</v>
      </c>
      <c r="C1082" s="11">
        <v>0.45804398148148145</v>
      </c>
      <c r="D1082" s="10">
        <f>+VLOOKUP(B1082,VENTA_DIARIA!B:C,2,FALSE)</f>
        <v>0</v>
      </c>
      <c r="E1082" s="10">
        <f>+VLOOKUP(B1082,VENTA_DIARIA!B:D,3,FALSE)</f>
        <v>2</v>
      </c>
      <c r="F1082" s="13">
        <f>_xlfn.XLOOKUP(B1082, VENTA_DIARIA!B:B, VENTA_DIARIA!L:L)+0</f>
        <v>1</v>
      </c>
      <c r="G1082" s="10">
        <f>IFERROR(_xlfn.XLOOKUP(B1082, VENTA_DIARIA!B:B, VENTA_DIARIA!N:N)+0,0)</f>
        <v>0</v>
      </c>
      <c r="H1082" s="10" t="str">
        <f>_xlfn.XLOOKUP(B1082, VENTA_DIARIA!B:B, VENTA_DIARIA!H:H)</f>
        <v>▼▼ CRIT</v>
      </c>
      <c r="I1082" s="10" t="s">
        <v>167</v>
      </c>
      <c r="J1082" s="10">
        <v>4</v>
      </c>
      <c r="K1082" s="10">
        <v>3</v>
      </c>
      <c r="L1082" s="13">
        <v>1</v>
      </c>
    </row>
    <row r="1083" spans="1:12">
      <c r="A1083" s="14" t="str">
        <f t="shared" si="16"/>
        <v>JUE</v>
      </c>
      <c r="B1083" s="12">
        <v>45883</v>
      </c>
      <c r="C1083" s="11">
        <v>0.45804398148148145</v>
      </c>
      <c r="D1083" s="10">
        <f>+VLOOKUP(B1083,VENTA_DIARIA!B:C,2,FALSE)</f>
        <v>0</v>
      </c>
      <c r="E1083" s="10">
        <f>+VLOOKUP(B1083,VENTA_DIARIA!B:D,3,FALSE)</f>
        <v>2</v>
      </c>
      <c r="F1083" s="13">
        <f>_xlfn.XLOOKUP(B1083, VENTA_DIARIA!B:B, VENTA_DIARIA!L:L)+0</f>
        <v>1</v>
      </c>
      <c r="G1083" s="10">
        <f>IFERROR(_xlfn.XLOOKUP(B1083, VENTA_DIARIA!B:B, VENTA_DIARIA!N:N)+0,0)</f>
        <v>0</v>
      </c>
      <c r="H1083" s="10" t="str">
        <f>_xlfn.XLOOKUP(B1083, VENTA_DIARIA!B:B, VENTA_DIARIA!H:H)</f>
        <v>▼▼ CRIT</v>
      </c>
      <c r="I1083" s="10" t="s">
        <v>142</v>
      </c>
      <c r="J1083" s="10">
        <v>25</v>
      </c>
      <c r="K1083" s="10">
        <v>23</v>
      </c>
      <c r="L1083" s="13">
        <v>2</v>
      </c>
    </row>
    <row r="1084" spans="1:12">
      <c r="A1084" s="14" t="str">
        <f t="shared" si="16"/>
        <v>JUE</v>
      </c>
      <c r="B1084" s="12">
        <v>45883</v>
      </c>
      <c r="C1084" s="11">
        <v>0.4287037037037037</v>
      </c>
      <c r="D1084" s="10">
        <f>+VLOOKUP(B1084,VENTA_DIARIA!B:C,2,FALSE)</f>
        <v>0</v>
      </c>
      <c r="E1084" s="10">
        <f>+VLOOKUP(B1084,VENTA_DIARIA!B:D,3,FALSE)</f>
        <v>2</v>
      </c>
      <c r="F1084" s="13">
        <f>_xlfn.XLOOKUP(B1084, VENTA_DIARIA!B:B, VENTA_DIARIA!L:L)+0</f>
        <v>1</v>
      </c>
      <c r="G1084" s="10">
        <f>IFERROR(_xlfn.XLOOKUP(B1084, VENTA_DIARIA!B:B, VENTA_DIARIA!N:N)+0,0)</f>
        <v>0</v>
      </c>
      <c r="H1084" s="10" t="str">
        <f>_xlfn.XLOOKUP(B1084, VENTA_DIARIA!B:B, VENTA_DIARIA!H:H)</f>
        <v>▼▼ CRIT</v>
      </c>
      <c r="I1084" s="10" t="s">
        <v>159</v>
      </c>
      <c r="J1084" s="10">
        <v>3</v>
      </c>
      <c r="K1084" s="10">
        <v>2</v>
      </c>
      <c r="L1084" s="13">
        <v>1</v>
      </c>
    </row>
    <row r="1085" spans="1:12">
      <c r="A1085" s="14" t="str">
        <f t="shared" si="16"/>
        <v>JUE</v>
      </c>
      <c r="B1085" s="12">
        <v>45883</v>
      </c>
      <c r="C1085" s="11">
        <v>0.42778935185185185</v>
      </c>
      <c r="D1085" s="10">
        <f>+VLOOKUP(B1085,VENTA_DIARIA!B:C,2,FALSE)</f>
        <v>0</v>
      </c>
      <c r="E1085" s="10">
        <f>+VLOOKUP(B1085,VENTA_DIARIA!B:D,3,FALSE)</f>
        <v>2</v>
      </c>
      <c r="F1085" s="13">
        <f>_xlfn.XLOOKUP(B1085, VENTA_DIARIA!B:B, VENTA_DIARIA!L:L)+0</f>
        <v>1</v>
      </c>
      <c r="G1085" s="10">
        <f>IFERROR(_xlfn.XLOOKUP(B1085, VENTA_DIARIA!B:B, VENTA_DIARIA!N:N)+0,0)</f>
        <v>0</v>
      </c>
      <c r="H1085" s="10" t="str">
        <f>_xlfn.XLOOKUP(B1085, VENTA_DIARIA!B:B, VENTA_DIARIA!H:H)</f>
        <v>▼▼ CRIT</v>
      </c>
      <c r="I1085" s="10" t="s">
        <v>134</v>
      </c>
      <c r="J1085" s="10">
        <v>15</v>
      </c>
      <c r="K1085" s="10">
        <v>13</v>
      </c>
      <c r="L1085" s="13">
        <v>2</v>
      </c>
    </row>
    <row r="1086" spans="1:12">
      <c r="A1086" s="14" t="str">
        <f t="shared" si="16"/>
        <v>JUE</v>
      </c>
      <c r="B1086" s="12">
        <v>45883</v>
      </c>
      <c r="C1086" s="11">
        <v>0.42190972222222223</v>
      </c>
      <c r="D1086" s="10">
        <f>+VLOOKUP(B1086,VENTA_DIARIA!B:C,2,FALSE)</f>
        <v>0</v>
      </c>
      <c r="E1086" s="10">
        <f>+VLOOKUP(B1086,VENTA_DIARIA!B:D,3,FALSE)</f>
        <v>2</v>
      </c>
      <c r="F1086" s="13">
        <f>_xlfn.XLOOKUP(B1086, VENTA_DIARIA!B:B, VENTA_DIARIA!L:L)+0</f>
        <v>1</v>
      </c>
      <c r="G1086" s="10">
        <f>IFERROR(_xlfn.XLOOKUP(B1086, VENTA_DIARIA!B:B, VENTA_DIARIA!N:N)+0,0)</f>
        <v>0</v>
      </c>
      <c r="H1086" s="10" t="str">
        <f>_xlfn.XLOOKUP(B1086, VENTA_DIARIA!B:B, VENTA_DIARIA!H:H)</f>
        <v>▼▼ CRIT</v>
      </c>
      <c r="I1086" s="10" t="s">
        <v>135</v>
      </c>
      <c r="J1086" s="10">
        <v>7</v>
      </c>
      <c r="K1086" s="10">
        <v>6</v>
      </c>
      <c r="L1086" s="13">
        <v>1</v>
      </c>
    </row>
    <row r="1087" spans="1:12">
      <c r="A1087" s="14" t="str">
        <f t="shared" si="16"/>
        <v>JUE</v>
      </c>
      <c r="B1087" s="12">
        <v>45883</v>
      </c>
      <c r="C1087" s="11">
        <v>0.42093750000000002</v>
      </c>
      <c r="D1087" s="10">
        <f>+VLOOKUP(B1087,VENTA_DIARIA!B:C,2,FALSE)</f>
        <v>0</v>
      </c>
      <c r="E1087" s="10">
        <f>+VLOOKUP(B1087,VENTA_DIARIA!B:D,3,FALSE)</f>
        <v>2</v>
      </c>
      <c r="F1087" s="13">
        <f>_xlfn.XLOOKUP(B1087, VENTA_DIARIA!B:B, VENTA_DIARIA!L:L)+0</f>
        <v>1</v>
      </c>
      <c r="G1087" s="10">
        <f>IFERROR(_xlfn.XLOOKUP(B1087, VENTA_DIARIA!B:B, VENTA_DIARIA!N:N)+0,0)</f>
        <v>0</v>
      </c>
      <c r="H1087" s="10" t="str">
        <f>_xlfn.XLOOKUP(B1087, VENTA_DIARIA!B:B, VENTA_DIARIA!H:H)</f>
        <v>▼▼ CRIT</v>
      </c>
      <c r="I1087" s="10" t="s">
        <v>135</v>
      </c>
      <c r="J1087" s="10">
        <v>8</v>
      </c>
      <c r="K1087" s="10">
        <v>7</v>
      </c>
      <c r="L1087" s="13">
        <v>1</v>
      </c>
    </row>
    <row r="1088" spans="1:12">
      <c r="A1088" s="14" t="str">
        <f t="shared" si="16"/>
        <v>JUE</v>
      </c>
      <c r="B1088" s="12">
        <v>45883</v>
      </c>
      <c r="C1088" s="11">
        <v>0.42093750000000002</v>
      </c>
      <c r="D1088" s="10">
        <f>+VLOOKUP(B1088,VENTA_DIARIA!B:C,2,FALSE)</f>
        <v>0</v>
      </c>
      <c r="E1088" s="10">
        <f>+VLOOKUP(B1088,VENTA_DIARIA!B:D,3,FALSE)</f>
        <v>2</v>
      </c>
      <c r="F1088" s="13">
        <f>_xlfn.XLOOKUP(B1088, VENTA_DIARIA!B:B, VENTA_DIARIA!L:L)+0</f>
        <v>1</v>
      </c>
      <c r="G1088" s="10">
        <f>IFERROR(_xlfn.XLOOKUP(B1088, VENTA_DIARIA!B:B, VENTA_DIARIA!N:N)+0,0)</f>
        <v>0</v>
      </c>
      <c r="H1088" s="10" t="str">
        <f>_xlfn.XLOOKUP(B1088, VENTA_DIARIA!B:B, VENTA_DIARIA!H:H)</f>
        <v>▼▼ CRIT</v>
      </c>
      <c r="I1088" s="10" t="s">
        <v>142</v>
      </c>
      <c r="J1088" s="10">
        <v>26</v>
      </c>
      <c r="K1088" s="10">
        <v>25</v>
      </c>
      <c r="L1088" s="13">
        <v>1</v>
      </c>
    </row>
    <row r="1089" spans="1:12">
      <c r="A1089" s="14" t="str">
        <f t="shared" si="16"/>
        <v>JUE</v>
      </c>
      <c r="B1089" s="12">
        <v>45883</v>
      </c>
      <c r="C1089" s="11">
        <v>0.41510416666666666</v>
      </c>
      <c r="D1089" s="10">
        <f>+VLOOKUP(B1089,VENTA_DIARIA!B:C,2,FALSE)</f>
        <v>0</v>
      </c>
      <c r="E1089" s="10">
        <f>+VLOOKUP(B1089,VENTA_DIARIA!B:D,3,FALSE)</f>
        <v>2</v>
      </c>
      <c r="F1089" s="13">
        <f>_xlfn.XLOOKUP(B1089, VENTA_DIARIA!B:B, VENTA_DIARIA!L:L)+0</f>
        <v>1</v>
      </c>
      <c r="G1089" s="10">
        <f>IFERROR(_xlfn.XLOOKUP(B1089, VENTA_DIARIA!B:B, VENTA_DIARIA!N:N)+0,0)</f>
        <v>0</v>
      </c>
      <c r="H1089" s="10" t="str">
        <f>_xlfn.XLOOKUP(B1089, VENTA_DIARIA!B:B, VENTA_DIARIA!H:H)</f>
        <v>▼▼ CRIT</v>
      </c>
      <c r="I1089" s="10" t="s">
        <v>142</v>
      </c>
      <c r="J1089" s="10">
        <v>27</v>
      </c>
      <c r="K1089" s="10">
        <v>26</v>
      </c>
      <c r="L1089" s="13">
        <v>1</v>
      </c>
    </row>
    <row r="1090" spans="1:12">
      <c r="A1090" s="14" t="str">
        <f t="shared" ref="A1090:A1153" si="17">+UPPER(TEXT(B1090,"DDD"))</f>
        <v>JUE</v>
      </c>
      <c r="B1090" s="12">
        <v>45883</v>
      </c>
      <c r="C1090" s="11">
        <v>0.38745370370370369</v>
      </c>
      <c r="D1090" s="10">
        <f>+VLOOKUP(B1090,VENTA_DIARIA!B:C,2,FALSE)</f>
        <v>0</v>
      </c>
      <c r="E1090" s="10">
        <f>+VLOOKUP(B1090,VENTA_DIARIA!B:D,3,FALSE)</f>
        <v>2</v>
      </c>
      <c r="F1090" s="13">
        <f>_xlfn.XLOOKUP(B1090, VENTA_DIARIA!B:B, VENTA_DIARIA!L:L)+0</f>
        <v>1</v>
      </c>
      <c r="G1090" s="10">
        <f>IFERROR(_xlfn.XLOOKUP(B1090, VENTA_DIARIA!B:B, VENTA_DIARIA!N:N)+0,0)</f>
        <v>0</v>
      </c>
      <c r="H1090" s="10" t="str">
        <f>_xlfn.XLOOKUP(B1090, VENTA_DIARIA!B:B, VENTA_DIARIA!H:H)</f>
        <v>▼▼ CRIT</v>
      </c>
      <c r="I1090" s="10" t="s">
        <v>134</v>
      </c>
      <c r="J1090" s="10">
        <v>16</v>
      </c>
      <c r="K1090" s="10">
        <v>15</v>
      </c>
      <c r="L1090" s="13">
        <v>1</v>
      </c>
    </row>
    <row r="1091" spans="1:12">
      <c r="A1091" s="14" t="str">
        <f t="shared" si="17"/>
        <v>VIE</v>
      </c>
      <c r="B1091" s="12">
        <v>45884</v>
      </c>
      <c r="C1091" s="11">
        <v>0.81604166666666667</v>
      </c>
      <c r="D1091" s="10">
        <f>+VLOOKUP(B1091,VENTA_DIARIA!B:C,2,FALSE)</f>
        <v>1</v>
      </c>
      <c r="E1091" s="10">
        <f>+VLOOKUP(B1091,VENTA_DIARIA!B:D,3,FALSE)</f>
        <v>3</v>
      </c>
      <c r="F1091" s="13">
        <f>_xlfn.XLOOKUP(B1091, VENTA_DIARIA!B:B, VENTA_DIARIA!L:L)+0</f>
        <v>1</v>
      </c>
      <c r="G1091" s="10">
        <f>IFERROR(_xlfn.XLOOKUP(B1091, VENTA_DIARIA!B:B, VENTA_DIARIA!N:N)+0,0)</f>
        <v>0</v>
      </c>
      <c r="H1091" s="10" t="str">
        <f>_xlfn.XLOOKUP(B1091, VENTA_DIARIA!B:B, VENTA_DIARIA!H:H)</f>
        <v>▲ BUENO</v>
      </c>
      <c r="I1091" s="10" t="s">
        <v>134</v>
      </c>
      <c r="J1091" s="10">
        <v>24</v>
      </c>
      <c r="K1091" s="10">
        <v>22</v>
      </c>
      <c r="L1091" s="13">
        <v>2</v>
      </c>
    </row>
    <row r="1092" spans="1:12">
      <c r="A1092" s="14" t="str">
        <f t="shared" si="17"/>
        <v>VIE</v>
      </c>
      <c r="B1092" s="12">
        <v>45884</v>
      </c>
      <c r="C1092" s="11">
        <v>0.80805555555555553</v>
      </c>
      <c r="D1092" s="10">
        <f>+VLOOKUP(B1092,VENTA_DIARIA!B:C,2,FALSE)</f>
        <v>1</v>
      </c>
      <c r="E1092" s="10">
        <f>+VLOOKUP(B1092,VENTA_DIARIA!B:D,3,FALSE)</f>
        <v>3</v>
      </c>
      <c r="F1092" s="13">
        <f>_xlfn.XLOOKUP(B1092, VENTA_DIARIA!B:B, VENTA_DIARIA!L:L)+0</f>
        <v>1</v>
      </c>
      <c r="G1092" s="10">
        <f>IFERROR(_xlfn.XLOOKUP(B1092, VENTA_DIARIA!B:B, VENTA_DIARIA!N:N)+0,0)</f>
        <v>0</v>
      </c>
      <c r="H1092" s="10" t="str">
        <f>_xlfn.XLOOKUP(B1092, VENTA_DIARIA!B:B, VENTA_DIARIA!H:H)</f>
        <v>▲ BUENO</v>
      </c>
      <c r="I1092" s="10" t="s">
        <v>85</v>
      </c>
      <c r="J1092" s="10">
        <v>4</v>
      </c>
      <c r="K1092" s="10">
        <v>2</v>
      </c>
      <c r="L1092" s="13">
        <v>2</v>
      </c>
    </row>
    <row r="1093" spans="1:12">
      <c r="A1093" s="14" t="str">
        <f t="shared" si="17"/>
        <v>VIE</v>
      </c>
      <c r="B1093" s="12">
        <v>45884</v>
      </c>
      <c r="C1093" s="11">
        <v>0.80805555555555553</v>
      </c>
      <c r="D1093" s="10">
        <f>+VLOOKUP(B1093,VENTA_DIARIA!B:C,2,FALSE)</f>
        <v>1</v>
      </c>
      <c r="E1093" s="10">
        <f>+VLOOKUP(B1093,VENTA_DIARIA!B:D,3,FALSE)</f>
        <v>3</v>
      </c>
      <c r="F1093" s="13">
        <f>_xlfn.XLOOKUP(B1093, VENTA_DIARIA!B:B, VENTA_DIARIA!L:L)+0</f>
        <v>1</v>
      </c>
      <c r="G1093" s="10">
        <f>IFERROR(_xlfn.XLOOKUP(B1093, VENTA_DIARIA!B:B, VENTA_DIARIA!N:N)+0,0)</f>
        <v>0</v>
      </c>
      <c r="H1093" s="10" t="str">
        <f>_xlfn.XLOOKUP(B1093, VENTA_DIARIA!B:B, VENTA_DIARIA!H:H)</f>
        <v>▲ BUENO</v>
      </c>
      <c r="I1093" s="10" t="s">
        <v>171</v>
      </c>
      <c r="J1093" s="10">
        <v>2</v>
      </c>
      <c r="K1093" s="10">
        <v>1</v>
      </c>
      <c r="L1093" s="13">
        <v>1</v>
      </c>
    </row>
    <row r="1094" spans="1:12">
      <c r="A1094" s="14" t="str">
        <f t="shared" si="17"/>
        <v>VIE</v>
      </c>
      <c r="B1094" s="12">
        <v>45884</v>
      </c>
      <c r="C1094" s="11">
        <v>0.80805555555555553</v>
      </c>
      <c r="D1094" s="10">
        <f>+VLOOKUP(B1094,VENTA_DIARIA!B:C,2,FALSE)</f>
        <v>1</v>
      </c>
      <c r="E1094" s="10">
        <f>+VLOOKUP(B1094,VENTA_DIARIA!B:D,3,FALSE)</f>
        <v>3</v>
      </c>
      <c r="F1094" s="13">
        <f>_xlfn.XLOOKUP(B1094, VENTA_DIARIA!B:B, VENTA_DIARIA!L:L)+0</f>
        <v>1</v>
      </c>
      <c r="G1094" s="10">
        <f>IFERROR(_xlfn.XLOOKUP(B1094, VENTA_DIARIA!B:B, VENTA_DIARIA!N:N)+0,0)</f>
        <v>0</v>
      </c>
      <c r="H1094" s="10" t="str">
        <f>_xlfn.XLOOKUP(B1094, VENTA_DIARIA!B:B, VENTA_DIARIA!H:H)</f>
        <v>▲ BUENO</v>
      </c>
      <c r="I1094" s="10" t="s">
        <v>141</v>
      </c>
      <c r="J1094" s="10">
        <v>2</v>
      </c>
      <c r="K1094" s="10">
        <v>1</v>
      </c>
      <c r="L1094" s="13">
        <v>1</v>
      </c>
    </row>
    <row r="1095" spans="1:12">
      <c r="A1095" s="14" t="str">
        <f t="shared" si="17"/>
        <v>VIE</v>
      </c>
      <c r="B1095" s="12">
        <v>45884</v>
      </c>
      <c r="C1095" s="11">
        <v>0.80640046296296297</v>
      </c>
      <c r="D1095" s="10">
        <f>+VLOOKUP(B1095,VENTA_DIARIA!B:C,2,FALSE)</f>
        <v>1</v>
      </c>
      <c r="E1095" s="10">
        <f>+VLOOKUP(B1095,VENTA_DIARIA!B:D,3,FALSE)</f>
        <v>3</v>
      </c>
      <c r="F1095" s="13">
        <f>_xlfn.XLOOKUP(B1095, VENTA_DIARIA!B:B, VENTA_DIARIA!L:L)+0</f>
        <v>1</v>
      </c>
      <c r="G1095" s="10">
        <f>IFERROR(_xlfn.XLOOKUP(B1095, VENTA_DIARIA!B:B, VENTA_DIARIA!N:N)+0,0)</f>
        <v>0</v>
      </c>
      <c r="H1095" s="10" t="str">
        <f>_xlfn.XLOOKUP(B1095, VENTA_DIARIA!B:B, VENTA_DIARIA!H:H)</f>
        <v>▲ BUENO</v>
      </c>
      <c r="I1095" s="10" t="s">
        <v>136</v>
      </c>
      <c r="J1095" s="10">
        <v>17</v>
      </c>
      <c r="K1095" s="10">
        <v>15</v>
      </c>
      <c r="L1095" s="13">
        <v>2</v>
      </c>
    </row>
    <row r="1096" spans="1:12">
      <c r="A1096" s="14" t="str">
        <f t="shared" si="17"/>
        <v>VIE</v>
      </c>
      <c r="B1096" s="12">
        <v>45884</v>
      </c>
      <c r="C1096" s="11">
        <v>0.80640046296296297</v>
      </c>
      <c r="D1096" s="10">
        <f>+VLOOKUP(B1096,VENTA_DIARIA!B:C,2,FALSE)</f>
        <v>1</v>
      </c>
      <c r="E1096" s="10">
        <f>+VLOOKUP(B1096,VENTA_DIARIA!B:D,3,FALSE)</f>
        <v>3</v>
      </c>
      <c r="F1096" s="13">
        <f>_xlfn.XLOOKUP(B1096, VENTA_DIARIA!B:B, VENTA_DIARIA!L:L)+0</f>
        <v>1</v>
      </c>
      <c r="G1096" s="10">
        <f>IFERROR(_xlfn.XLOOKUP(B1096, VENTA_DIARIA!B:B, VENTA_DIARIA!N:N)+0,0)</f>
        <v>0</v>
      </c>
      <c r="H1096" s="10" t="str">
        <f>_xlfn.XLOOKUP(B1096, VENTA_DIARIA!B:B, VENTA_DIARIA!H:H)</f>
        <v>▲ BUENO</v>
      </c>
      <c r="I1096" s="10" t="s">
        <v>101</v>
      </c>
      <c r="J1096" s="10">
        <v>2</v>
      </c>
      <c r="K1096" s="10">
        <v>1</v>
      </c>
      <c r="L1096" s="13">
        <v>1</v>
      </c>
    </row>
    <row r="1097" spans="1:12">
      <c r="A1097" s="14" t="str">
        <f t="shared" si="17"/>
        <v>VIE</v>
      </c>
      <c r="B1097" s="12">
        <v>45884</v>
      </c>
      <c r="C1097" s="11">
        <v>0.8039236111111111</v>
      </c>
      <c r="D1097" s="10">
        <f>+VLOOKUP(B1097,VENTA_DIARIA!B:C,2,FALSE)</f>
        <v>1</v>
      </c>
      <c r="E1097" s="10">
        <f>+VLOOKUP(B1097,VENTA_DIARIA!B:D,3,FALSE)</f>
        <v>3</v>
      </c>
      <c r="F1097" s="13">
        <f>_xlfn.XLOOKUP(B1097, VENTA_DIARIA!B:B, VENTA_DIARIA!L:L)+0</f>
        <v>1</v>
      </c>
      <c r="G1097" s="10">
        <f>IFERROR(_xlfn.XLOOKUP(B1097, VENTA_DIARIA!B:B, VENTA_DIARIA!N:N)+0,0)</f>
        <v>0</v>
      </c>
      <c r="H1097" s="10" t="str">
        <f>_xlfn.XLOOKUP(B1097, VENTA_DIARIA!B:B, VENTA_DIARIA!H:H)</f>
        <v>▲ BUENO</v>
      </c>
      <c r="I1097" s="10" t="s">
        <v>176</v>
      </c>
      <c r="J1097" s="10">
        <v>16</v>
      </c>
      <c r="K1097" s="10">
        <v>15</v>
      </c>
      <c r="L1097" s="13">
        <v>1</v>
      </c>
    </row>
    <row r="1098" spans="1:12">
      <c r="A1098" s="14" t="str">
        <f t="shared" si="17"/>
        <v>VIE</v>
      </c>
      <c r="B1098" s="12">
        <v>45884</v>
      </c>
      <c r="C1098" s="11">
        <v>0.8039236111111111</v>
      </c>
      <c r="D1098" s="10">
        <f>+VLOOKUP(B1098,VENTA_DIARIA!B:C,2,FALSE)</f>
        <v>1</v>
      </c>
      <c r="E1098" s="10">
        <f>+VLOOKUP(B1098,VENTA_DIARIA!B:D,3,FALSE)</f>
        <v>3</v>
      </c>
      <c r="F1098" s="13">
        <f>_xlfn.XLOOKUP(B1098, VENTA_DIARIA!B:B, VENTA_DIARIA!L:L)+0</f>
        <v>1</v>
      </c>
      <c r="G1098" s="10">
        <f>IFERROR(_xlfn.XLOOKUP(B1098, VENTA_DIARIA!B:B, VENTA_DIARIA!N:N)+0,0)</f>
        <v>0</v>
      </c>
      <c r="H1098" s="10" t="str">
        <f>_xlfn.XLOOKUP(B1098, VENTA_DIARIA!B:B, VENTA_DIARIA!H:H)</f>
        <v>▲ BUENO</v>
      </c>
      <c r="I1098" s="10" t="s">
        <v>144</v>
      </c>
      <c r="J1098" s="10">
        <v>7</v>
      </c>
      <c r="K1098" s="10">
        <v>6</v>
      </c>
      <c r="L1098" s="13">
        <v>1</v>
      </c>
    </row>
    <row r="1099" spans="1:12">
      <c r="A1099" s="14" t="str">
        <f t="shared" si="17"/>
        <v>VIE</v>
      </c>
      <c r="B1099" s="12">
        <v>45884</v>
      </c>
      <c r="C1099" s="11">
        <v>0.79959490740740746</v>
      </c>
      <c r="D1099" s="10">
        <f>+VLOOKUP(B1099,VENTA_DIARIA!B:C,2,FALSE)</f>
        <v>1</v>
      </c>
      <c r="E1099" s="10">
        <f>+VLOOKUP(B1099,VENTA_DIARIA!B:D,3,FALSE)</f>
        <v>3</v>
      </c>
      <c r="F1099" s="13">
        <f>_xlfn.XLOOKUP(B1099, VENTA_DIARIA!B:B, VENTA_DIARIA!L:L)+0</f>
        <v>1</v>
      </c>
      <c r="G1099" s="10">
        <f>IFERROR(_xlfn.XLOOKUP(B1099, VENTA_DIARIA!B:B, VENTA_DIARIA!N:N)+0,0)</f>
        <v>0</v>
      </c>
      <c r="H1099" s="10" t="str">
        <f>_xlfn.XLOOKUP(B1099, VENTA_DIARIA!B:B, VENTA_DIARIA!H:H)</f>
        <v>▲ BUENO</v>
      </c>
      <c r="I1099" s="10" t="s">
        <v>132</v>
      </c>
      <c r="J1099" s="10">
        <v>5</v>
      </c>
      <c r="K1099" s="10">
        <v>4</v>
      </c>
      <c r="L1099" s="13">
        <v>1</v>
      </c>
    </row>
    <row r="1100" spans="1:12">
      <c r="A1100" s="14" t="str">
        <f t="shared" si="17"/>
        <v>VIE</v>
      </c>
      <c r="B1100" s="12">
        <v>45884</v>
      </c>
      <c r="C1100" s="11">
        <v>0.7982407407407407</v>
      </c>
      <c r="D1100" s="10">
        <f>+VLOOKUP(B1100,VENTA_DIARIA!B:C,2,FALSE)</f>
        <v>1</v>
      </c>
      <c r="E1100" s="10">
        <f>+VLOOKUP(B1100,VENTA_DIARIA!B:D,3,FALSE)</f>
        <v>3</v>
      </c>
      <c r="F1100" s="13">
        <f>_xlfn.XLOOKUP(B1100, VENTA_DIARIA!B:B, VENTA_DIARIA!L:L)+0</f>
        <v>1</v>
      </c>
      <c r="G1100" s="10">
        <f>IFERROR(_xlfn.XLOOKUP(B1100, VENTA_DIARIA!B:B, VENTA_DIARIA!N:N)+0,0)</f>
        <v>0</v>
      </c>
      <c r="H1100" s="10" t="str">
        <f>_xlfn.XLOOKUP(B1100, VENTA_DIARIA!B:B, VENTA_DIARIA!H:H)</f>
        <v>▲ BUENO</v>
      </c>
      <c r="I1100" s="10" t="s">
        <v>136</v>
      </c>
      <c r="J1100" s="10">
        <v>18</v>
      </c>
      <c r="K1100" s="10">
        <v>17</v>
      </c>
      <c r="L1100" s="13">
        <v>1</v>
      </c>
    </row>
    <row r="1101" spans="1:12">
      <c r="A1101" s="14" t="str">
        <f t="shared" si="17"/>
        <v>VIE</v>
      </c>
      <c r="B1101" s="12">
        <v>45884</v>
      </c>
      <c r="C1101" s="11">
        <v>0.7971759259259259</v>
      </c>
      <c r="D1101" s="10">
        <f>+VLOOKUP(B1101,VENTA_DIARIA!B:C,2,FALSE)</f>
        <v>1</v>
      </c>
      <c r="E1101" s="10">
        <f>+VLOOKUP(B1101,VENTA_DIARIA!B:D,3,FALSE)</f>
        <v>3</v>
      </c>
      <c r="F1101" s="13">
        <f>_xlfn.XLOOKUP(B1101, VENTA_DIARIA!B:B, VENTA_DIARIA!L:L)+0</f>
        <v>1</v>
      </c>
      <c r="G1101" s="10">
        <f>IFERROR(_xlfn.XLOOKUP(B1101, VENTA_DIARIA!B:B, VENTA_DIARIA!N:N)+0,0)</f>
        <v>0</v>
      </c>
      <c r="H1101" s="10" t="str">
        <f>_xlfn.XLOOKUP(B1101, VENTA_DIARIA!B:B, VENTA_DIARIA!H:H)</f>
        <v>▲ BUENO</v>
      </c>
      <c r="I1101" s="10" t="s">
        <v>134</v>
      </c>
      <c r="J1101" s="10">
        <v>25</v>
      </c>
      <c r="K1101" s="10">
        <v>24</v>
      </c>
      <c r="L1101" s="13">
        <v>1</v>
      </c>
    </row>
    <row r="1102" spans="1:12">
      <c r="A1102" s="14" t="str">
        <f t="shared" si="17"/>
        <v>VIE</v>
      </c>
      <c r="B1102" s="12">
        <v>45884</v>
      </c>
      <c r="C1102" s="11">
        <v>0.7971759259259259</v>
      </c>
      <c r="D1102" s="10">
        <f>+VLOOKUP(B1102,VENTA_DIARIA!B:C,2,FALSE)</f>
        <v>1</v>
      </c>
      <c r="E1102" s="10">
        <f>+VLOOKUP(B1102,VENTA_DIARIA!B:D,3,FALSE)</f>
        <v>3</v>
      </c>
      <c r="F1102" s="13">
        <f>_xlfn.XLOOKUP(B1102, VENTA_DIARIA!B:B, VENTA_DIARIA!L:L)+0</f>
        <v>1</v>
      </c>
      <c r="G1102" s="10">
        <f>IFERROR(_xlfn.XLOOKUP(B1102, VENTA_DIARIA!B:B, VENTA_DIARIA!N:N)+0,0)</f>
        <v>0</v>
      </c>
      <c r="H1102" s="10" t="str">
        <f>_xlfn.XLOOKUP(B1102, VENTA_DIARIA!B:B, VENTA_DIARIA!H:H)</f>
        <v>▲ BUENO</v>
      </c>
      <c r="I1102" s="10" t="s">
        <v>135</v>
      </c>
      <c r="J1102" s="10">
        <v>18</v>
      </c>
      <c r="K1102" s="10">
        <v>17</v>
      </c>
      <c r="L1102" s="13">
        <v>1</v>
      </c>
    </row>
    <row r="1103" spans="1:12">
      <c r="A1103" s="14" t="str">
        <f t="shared" si="17"/>
        <v>VIE</v>
      </c>
      <c r="B1103" s="12">
        <v>45884</v>
      </c>
      <c r="C1103" s="11">
        <v>0.7971759259259259</v>
      </c>
      <c r="D1103" s="10">
        <f>+VLOOKUP(B1103,VENTA_DIARIA!B:C,2,FALSE)</f>
        <v>1</v>
      </c>
      <c r="E1103" s="10">
        <f>+VLOOKUP(B1103,VENTA_DIARIA!B:D,3,FALSE)</f>
        <v>3</v>
      </c>
      <c r="F1103" s="13">
        <f>_xlfn.XLOOKUP(B1103, VENTA_DIARIA!B:B, VENTA_DIARIA!L:L)+0</f>
        <v>1</v>
      </c>
      <c r="G1103" s="10">
        <f>IFERROR(_xlfn.XLOOKUP(B1103, VENTA_DIARIA!B:B, VENTA_DIARIA!N:N)+0,0)</f>
        <v>0</v>
      </c>
      <c r="H1103" s="10" t="str">
        <f>_xlfn.XLOOKUP(B1103, VENTA_DIARIA!B:B, VENTA_DIARIA!H:H)</f>
        <v>▲ BUENO</v>
      </c>
      <c r="I1103" s="10" t="s">
        <v>165</v>
      </c>
      <c r="J1103" s="10">
        <v>3</v>
      </c>
      <c r="K1103" s="10">
        <v>2</v>
      </c>
      <c r="L1103" s="13">
        <v>1</v>
      </c>
    </row>
    <row r="1104" spans="1:12">
      <c r="A1104" s="14" t="str">
        <f t="shared" si="17"/>
        <v>VIE</v>
      </c>
      <c r="B1104" s="12">
        <v>45884</v>
      </c>
      <c r="C1104" s="11">
        <v>0.7971759259259259</v>
      </c>
      <c r="D1104" s="10">
        <f>+VLOOKUP(B1104,VENTA_DIARIA!B:C,2,FALSE)</f>
        <v>1</v>
      </c>
      <c r="E1104" s="10">
        <f>+VLOOKUP(B1104,VENTA_DIARIA!B:D,3,FALSE)</f>
        <v>3</v>
      </c>
      <c r="F1104" s="13">
        <f>_xlfn.XLOOKUP(B1104, VENTA_DIARIA!B:B, VENTA_DIARIA!L:L)+0</f>
        <v>1</v>
      </c>
      <c r="G1104" s="10">
        <f>IFERROR(_xlfn.XLOOKUP(B1104, VENTA_DIARIA!B:B, VENTA_DIARIA!N:N)+0,0)</f>
        <v>0</v>
      </c>
      <c r="H1104" s="10" t="str">
        <f>_xlfn.XLOOKUP(B1104, VENTA_DIARIA!B:B, VENTA_DIARIA!H:H)</f>
        <v>▲ BUENO</v>
      </c>
      <c r="I1104" s="10" t="s">
        <v>102</v>
      </c>
      <c r="J1104" s="10">
        <v>2</v>
      </c>
      <c r="K1104" s="10">
        <v>1</v>
      </c>
      <c r="L1104" s="13">
        <v>1</v>
      </c>
    </row>
    <row r="1105" spans="1:12">
      <c r="A1105" s="14" t="str">
        <f t="shared" si="17"/>
        <v>VIE</v>
      </c>
      <c r="B1105" s="12">
        <v>45884</v>
      </c>
      <c r="C1105" s="11">
        <v>0.78030092592592593</v>
      </c>
      <c r="D1105" s="10">
        <f>+VLOOKUP(B1105,VENTA_DIARIA!B:C,2,FALSE)</f>
        <v>1</v>
      </c>
      <c r="E1105" s="10">
        <f>+VLOOKUP(B1105,VENTA_DIARIA!B:D,3,FALSE)</f>
        <v>3</v>
      </c>
      <c r="F1105" s="13">
        <f>_xlfn.XLOOKUP(B1105, VENTA_DIARIA!B:B, VENTA_DIARIA!L:L)+0</f>
        <v>1</v>
      </c>
      <c r="G1105" s="10">
        <f>IFERROR(_xlfn.XLOOKUP(B1105, VENTA_DIARIA!B:B, VENTA_DIARIA!N:N)+0,0)</f>
        <v>0</v>
      </c>
      <c r="H1105" s="10" t="str">
        <f>_xlfn.XLOOKUP(B1105, VENTA_DIARIA!B:B, VENTA_DIARIA!H:H)</f>
        <v>▲ BUENO</v>
      </c>
      <c r="I1105" s="10" t="s">
        <v>150</v>
      </c>
      <c r="J1105" s="10">
        <v>15</v>
      </c>
      <c r="K1105" s="10">
        <v>13</v>
      </c>
      <c r="L1105" s="13">
        <v>2</v>
      </c>
    </row>
    <row r="1106" spans="1:12">
      <c r="A1106" s="14" t="str">
        <f t="shared" si="17"/>
        <v>VIE</v>
      </c>
      <c r="B1106" s="12">
        <v>45884</v>
      </c>
      <c r="C1106" s="11">
        <v>0.77239583333333328</v>
      </c>
      <c r="D1106" s="10">
        <f>+VLOOKUP(B1106,VENTA_DIARIA!B:C,2,FALSE)</f>
        <v>1</v>
      </c>
      <c r="E1106" s="10">
        <f>+VLOOKUP(B1106,VENTA_DIARIA!B:D,3,FALSE)</f>
        <v>3</v>
      </c>
      <c r="F1106" s="13">
        <f>_xlfn.XLOOKUP(B1106, VENTA_DIARIA!B:B, VENTA_DIARIA!L:L)+0</f>
        <v>1</v>
      </c>
      <c r="G1106" s="10">
        <f>IFERROR(_xlfn.XLOOKUP(B1106, VENTA_DIARIA!B:B, VENTA_DIARIA!N:N)+0,0)</f>
        <v>0</v>
      </c>
      <c r="H1106" s="10" t="str">
        <f>_xlfn.XLOOKUP(B1106, VENTA_DIARIA!B:B, VENTA_DIARIA!H:H)</f>
        <v>▲ BUENO</v>
      </c>
      <c r="I1106" s="10" t="s">
        <v>176</v>
      </c>
      <c r="J1106" s="10">
        <v>17</v>
      </c>
      <c r="K1106" s="10">
        <v>16</v>
      </c>
      <c r="L1106" s="13">
        <v>1</v>
      </c>
    </row>
    <row r="1107" spans="1:12">
      <c r="A1107" s="14" t="str">
        <f t="shared" si="17"/>
        <v>VIE</v>
      </c>
      <c r="B1107" s="12">
        <v>45884</v>
      </c>
      <c r="C1107" s="11">
        <v>0.7716319444444445</v>
      </c>
      <c r="D1107" s="10">
        <f>+VLOOKUP(B1107,VENTA_DIARIA!B:C,2,FALSE)</f>
        <v>1</v>
      </c>
      <c r="E1107" s="10">
        <f>+VLOOKUP(B1107,VENTA_DIARIA!B:D,3,FALSE)</f>
        <v>3</v>
      </c>
      <c r="F1107" s="13">
        <f>_xlfn.XLOOKUP(B1107, VENTA_DIARIA!B:B, VENTA_DIARIA!L:L)+0</f>
        <v>1</v>
      </c>
      <c r="G1107" s="10">
        <f>IFERROR(_xlfn.XLOOKUP(B1107, VENTA_DIARIA!B:B, VENTA_DIARIA!N:N)+0,0)</f>
        <v>0</v>
      </c>
      <c r="H1107" s="10" t="str">
        <f>_xlfn.XLOOKUP(B1107, VENTA_DIARIA!B:B, VENTA_DIARIA!H:H)</f>
        <v>▲ BUENO</v>
      </c>
      <c r="I1107" s="10" t="s">
        <v>134</v>
      </c>
      <c r="J1107" s="10">
        <v>27</v>
      </c>
      <c r="K1107" s="10">
        <v>25</v>
      </c>
      <c r="L1107" s="13">
        <v>2</v>
      </c>
    </row>
    <row r="1108" spans="1:12">
      <c r="A1108" s="14" t="str">
        <f t="shared" si="17"/>
        <v>VIE</v>
      </c>
      <c r="B1108" s="12">
        <v>45884</v>
      </c>
      <c r="C1108" s="11">
        <v>0.7716319444444445</v>
      </c>
      <c r="D1108" s="10">
        <f>+VLOOKUP(B1108,VENTA_DIARIA!B:C,2,FALSE)</f>
        <v>1</v>
      </c>
      <c r="E1108" s="10">
        <f>+VLOOKUP(B1108,VENTA_DIARIA!B:D,3,FALSE)</f>
        <v>3</v>
      </c>
      <c r="F1108" s="13">
        <f>_xlfn.XLOOKUP(B1108, VENTA_DIARIA!B:B, VENTA_DIARIA!L:L)+0</f>
        <v>1</v>
      </c>
      <c r="G1108" s="10">
        <f>IFERROR(_xlfn.XLOOKUP(B1108, VENTA_DIARIA!B:B, VENTA_DIARIA!N:N)+0,0)</f>
        <v>0</v>
      </c>
      <c r="H1108" s="10" t="str">
        <f>_xlfn.XLOOKUP(B1108, VENTA_DIARIA!B:B, VENTA_DIARIA!H:H)</f>
        <v>▲ BUENO</v>
      </c>
      <c r="I1108" s="10" t="s">
        <v>142</v>
      </c>
      <c r="J1108" s="10">
        <v>36</v>
      </c>
      <c r="K1108" s="10">
        <v>34</v>
      </c>
      <c r="L1108" s="13">
        <v>2</v>
      </c>
    </row>
    <row r="1109" spans="1:12">
      <c r="A1109" s="14" t="str">
        <f t="shared" si="17"/>
        <v>VIE</v>
      </c>
      <c r="B1109" s="12">
        <v>45884</v>
      </c>
      <c r="C1109" s="11">
        <v>0.76998842592592598</v>
      </c>
      <c r="D1109" s="10">
        <f>+VLOOKUP(B1109,VENTA_DIARIA!B:C,2,FALSE)</f>
        <v>1</v>
      </c>
      <c r="E1109" s="10">
        <f>+VLOOKUP(B1109,VENTA_DIARIA!B:D,3,FALSE)</f>
        <v>3</v>
      </c>
      <c r="F1109" s="13">
        <f>_xlfn.XLOOKUP(B1109, VENTA_DIARIA!B:B, VENTA_DIARIA!L:L)+0</f>
        <v>1</v>
      </c>
      <c r="G1109" s="10">
        <f>IFERROR(_xlfn.XLOOKUP(B1109, VENTA_DIARIA!B:B, VENTA_DIARIA!N:N)+0,0)</f>
        <v>0</v>
      </c>
      <c r="H1109" s="10" t="str">
        <f>_xlfn.XLOOKUP(B1109, VENTA_DIARIA!B:B, VENTA_DIARIA!H:H)</f>
        <v>▲ BUENO</v>
      </c>
      <c r="I1109" s="10" t="s">
        <v>102</v>
      </c>
      <c r="J1109" s="10">
        <v>3</v>
      </c>
      <c r="K1109" s="10">
        <v>2</v>
      </c>
      <c r="L1109" s="13">
        <v>1</v>
      </c>
    </row>
    <row r="1110" spans="1:12">
      <c r="A1110" s="14" t="str">
        <f t="shared" si="17"/>
        <v>VIE</v>
      </c>
      <c r="B1110" s="12">
        <v>45884</v>
      </c>
      <c r="C1110" s="11">
        <v>0.76847222222222222</v>
      </c>
      <c r="D1110" s="10">
        <f>+VLOOKUP(B1110,VENTA_DIARIA!B:C,2,FALSE)</f>
        <v>1</v>
      </c>
      <c r="E1110" s="10">
        <f>+VLOOKUP(B1110,VENTA_DIARIA!B:D,3,FALSE)</f>
        <v>3</v>
      </c>
      <c r="F1110" s="13">
        <f>_xlfn.XLOOKUP(B1110, VENTA_DIARIA!B:B, VENTA_DIARIA!L:L)+0</f>
        <v>1</v>
      </c>
      <c r="G1110" s="10">
        <f>IFERROR(_xlfn.XLOOKUP(B1110, VENTA_DIARIA!B:B, VENTA_DIARIA!N:N)+0,0)</f>
        <v>0</v>
      </c>
      <c r="H1110" s="10" t="str">
        <f>_xlfn.XLOOKUP(B1110, VENTA_DIARIA!B:B, VENTA_DIARIA!H:H)</f>
        <v>▲ BUENO</v>
      </c>
      <c r="I1110" s="10" t="s">
        <v>170</v>
      </c>
      <c r="J1110" s="10">
        <v>7</v>
      </c>
      <c r="K1110" s="10">
        <v>6</v>
      </c>
      <c r="L1110" s="13">
        <v>1</v>
      </c>
    </row>
    <row r="1111" spans="1:12">
      <c r="A1111" s="14" t="str">
        <f t="shared" si="17"/>
        <v>VIE</v>
      </c>
      <c r="B1111" s="12">
        <v>45884</v>
      </c>
      <c r="C1111" s="11">
        <v>0.7672106481481481</v>
      </c>
      <c r="D1111" s="10">
        <f>+VLOOKUP(B1111,VENTA_DIARIA!B:C,2,FALSE)</f>
        <v>1</v>
      </c>
      <c r="E1111" s="10">
        <f>+VLOOKUP(B1111,VENTA_DIARIA!B:D,3,FALSE)</f>
        <v>3</v>
      </c>
      <c r="F1111" s="13">
        <f>_xlfn.XLOOKUP(B1111, VENTA_DIARIA!B:B, VENTA_DIARIA!L:L)+0</f>
        <v>1</v>
      </c>
      <c r="G1111" s="10">
        <f>IFERROR(_xlfn.XLOOKUP(B1111, VENTA_DIARIA!B:B, VENTA_DIARIA!N:N)+0,0)</f>
        <v>0</v>
      </c>
      <c r="H1111" s="10" t="str">
        <f>_xlfn.XLOOKUP(B1111, VENTA_DIARIA!B:B, VENTA_DIARIA!H:H)</f>
        <v>▲ BUENO</v>
      </c>
      <c r="I1111" s="10" t="s">
        <v>177</v>
      </c>
      <c r="J1111" s="10">
        <v>10</v>
      </c>
      <c r="K1111" s="10">
        <v>9</v>
      </c>
      <c r="L1111" s="13">
        <v>1</v>
      </c>
    </row>
    <row r="1112" spans="1:12">
      <c r="A1112" s="14" t="str">
        <f t="shared" si="17"/>
        <v>VIE</v>
      </c>
      <c r="B1112" s="12">
        <v>45884</v>
      </c>
      <c r="C1112" s="11">
        <v>0.76453703703703701</v>
      </c>
      <c r="D1112" s="10">
        <f>+VLOOKUP(B1112,VENTA_DIARIA!B:C,2,FALSE)</f>
        <v>1</v>
      </c>
      <c r="E1112" s="10">
        <f>+VLOOKUP(B1112,VENTA_DIARIA!B:D,3,FALSE)</f>
        <v>3</v>
      </c>
      <c r="F1112" s="13">
        <f>_xlfn.XLOOKUP(B1112, VENTA_DIARIA!B:B, VENTA_DIARIA!L:L)+0</f>
        <v>1</v>
      </c>
      <c r="G1112" s="10">
        <f>IFERROR(_xlfn.XLOOKUP(B1112, VENTA_DIARIA!B:B, VENTA_DIARIA!N:N)+0,0)</f>
        <v>0</v>
      </c>
      <c r="H1112" s="10" t="str">
        <f>_xlfn.XLOOKUP(B1112, VENTA_DIARIA!B:B, VENTA_DIARIA!H:H)</f>
        <v>▲ BUENO</v>
      </c>
      <c r="I1112" s="10" t="s">
        <v>135</v>
      </c>
      <c r="J1112" s="10">
        <v>19</v>
      </c>
      <c r="K1112" s="10">
        <v>18</v>
      </c>
      <c r="L1112" s="13">
        <v>1</v>
      </c>
    </row>
    <row r="1113" spans="1:12">
      <c r="A1113" s="14" t="str">
        <f t="shared" si="17"/>
        <v>VIE</v>
      </c>
      <c r="B1113" s="12">
        <v>45884</v>
      </c>
      <c r="C1113" s="11">
        <v>0.76453703703703701</v>
      </c>
      <c r="D1113" s="10">
        <f>+VLOOKUP(B1113,VENTA_DIARIA!B:C,2,FALSE)</f>
        <v>1</v>
      </c>
      <c r="E1113" s="10">
        <f>+VLOOKUP(B1113,VENTA_DIARIA!B:D,3,FALSE)</f>
        <v>3</v>
      </c>
      <c r="F1113" s="13">
        <f>_xlfn.XLOOKUP(B1113, VENTA_DIARIA!B:B, VENTA_DIARIA!L:L)+0</f>
        <v>1</v>
      </c>
      <c r="G1113" s="10">
        <f>IFERROR(_xlfn.XLOOKUP(B1113, VENTA_DIARIA!B:B, VENTA_DIARIA!N:N)+0,0)</f>
        <v>0</v>
      </c>
      <c r="H1113" s="10" t="str">
        <f>_xlfn.XLOOKUP(B1113, VENTA_DIARIA!B:B, VENTA_DIARIA!H:H)</f>
        <v>▲ BUENO</v>
      </c>
      <c r="I1113" s="10" t="s">
        <v>134</v>
      </c>
      <c r="J1113" s="10">
        <v>29</v>
      </c>
      <c r="K1113" s="10">
        <v>27</v>
      </c>
      <c r="L1113" s="13">
        <v>2</v>
      </c>
    </row>
    <row r="1114" spans="1:12">
      <c r="A1114" s="14" t="str">
        <f t="shared" si="17"/>
        <v>VIE</v>
      </c>
      <c r="B1114" s="12">
        <v>45884</v>
      </c>
      <c r="C1114" s="11">
        <v>0.76326388888888885</v>
      </c>
      <c r="D1114" s="10">
        <f>+VLOOKUP(B1114,VENTA_DIARIA!B:C,2,FALSE)</f>
        <v>1</v>
      </c>
      <c r="E1114" s="10">
        <f>+VLOOKUP(B1114,VENTA_DIARIA!B:D,3,FALSE)</f>
        <v>3</v>
      </c>
      <c r="F1114" s="13">
        <f>_xlfn.XLOOKUP(B1114, VENTA_DIARIA!B:B, VENTA_DIARIA!L:L)+0</f>
        <v>1</v>
      </c>
      <c r="G1114" s="10">
        <f>IFERROR(_xlfn.XLOOKUP(B1114, VENTA_DIARIA!B:B, VENTA_DIARIA!N:N)+0,0)</f>
        <v>0</v>
      </c>
      <c r="H1114" s="10" t="str">
        <f>_xlfn.XLOOKUP(B1114, VENTA_DIARIA!B:B, VENTA_DIARIA!H:H)</f>
        <v>▲ BUENO</v>
      </c>
      <c r="I1114" s="10" t="s">
        <v>134</v>
      </c>
      <c r="J1114" s="10">
        <v>31</v>
      </c>
      <c r="K1114" s="10">
        <v>29</v>
      </c>
      <c r="L1114" s="13">
        <v>2</v>
      </c>
    </row>
    <row r="1115" spans="1:12">
      <c r="A1115" s="14" t="str">
        <f t="shared" si="17"/>
        <v>VIE</v>
      </c>
      <c r="B1115" s="12">
        <v>45884</v>
      </c>
      <c r="C1115" s="11">
        <v>0.76326388888888885</v>
      </c>
      <c r="D1115" s="10">
        <f>+VLOOKUP(B1115,VENTA_DIARIA!B:C,2,FALSE)</f>
        <v>1</v>
      </c>
      <c r="E1115" s="10">
        <f>+VLOOKUP(B1115,VENTA_DIARIA!B:D,3,FALSE)</f>
        <v>3</v>
      </c>
      <c r="F1115" s="13">
        <f>_xlfn.XLOOKUP(B1115, VENTA_DIARIA!B:B, VENTA_DIARIA!L:L)+0</f>
        <v>1</v>
      </c>
      <c r="G1115" s="10">
        <f>IFERROR(_xlfn.XLOOKUP(B1115, VENTA_DIARIA!B:B, VENTA_DIARIA!N:N)+0,0)</f>
        <v>0</v>
      </c>
      <c r="H1115" s="10" t="str">
        <f>_xlfn.XLOOKUP(B1115, VENTA_DIARIA!B:B, VENTA_DIARIA!H:H)</f>
        <v>▲ BUENO</v>
      </c>
      <c r="I1115" s="10" t="s">
        <v>173</v>
      </c>
      <c r="J1115" s="10">
        <v>6</v>
      </c>
      <c r="K1115" s="10">
        <v>5</v>
      </c>
      <c r="L1115" s="13">
        <v>1</v>
      </c>
    </row>
    <row r="1116" spans="1:12">
      <c r="A1116" s="14" t="str">
        <f t="shared" si="17"/>
        <v>VIE</v>
      </c>
      <c r="B1116" s="12">
        <v>45884</v>
      </c>
      <c r="C1116" s="11">
        <v>0.7625925925925926</v>
      </c>
      <c r="D1116" s="10">
        <f>+VLOOKUP(B1116,VENTA_DIARIA!B:C,2,FALSE)</f>
        <v>1</v>
      </c>
      <c r="E1116" s="10">
        <f>+VLOOKUP(B1116,VENTA_DIARIA!B:D,3,FALSE)</f>
        <v>3</v>
      </c>
      <c r="F1116" s="13">
        <f>_xlfn.XLOOKUP(B1116, VENTA_DIARIA!B:B, VENTA_DIARIA!L:L)+0</f>
        <v>1</v>
      </c>
      <c r="G1116" s="10">
        <f>IFERROR(_xlfn.XLOOKUP(B1116, VENTA_DIARIA!B:B, VENTA_DIARIA!N:N)+0,0)</f>
        <v>0</v>
      </c>
      <c r="H1116" s="10" t="str">
        <f>_xlfn.XLOOKUP(B1116, VENTA_DIARIA!B:B, VENTA_DIARIA!H:H)</f>
        <v>▲ BUENO</v>
      </c>
      <c r="I1116" s="10" t="s">
        <v>176</v>
      </c>
      <c r="J1116" s="10">
        <v>18</v>
      </c>
      <c r="K1116" s="10">
        <v>17</v>
      </c>
      <c r="L1116" s="13">
        <v>1</v>
      </c>
    </row>
    <row r="1117" spans="1:12">
      <c r="A1117" s="14" t="str">
        <f t="shared" si="17"/>
        <v>VIE</v>
      </c>
      <c r="B1117" s="12">
        <v>45884</v>
      </c>
      <c r="C1117" s="11">
        <v>0.76194444444444442</v>
      </c>
      <c r="D1117" s="10">
        <f>+VLOOKUP(B1117,VENTA_DIARIA!B:C,2,FALSE)</f>
        <v>1</v>
      </c>
      <c r="E1117" s="10">
        <f>+VLOOKUP(B1117,VENTA_DIARIA!B:D,3,FALSE)</f>
        <v>3</v>
      </c>
      <c r="F1117" s="13">
        <f>_xlfn.XLOOKUP(B1117, VENTA_DIARIA!B:B, VENTA_DIARIA!L:L)+0</f>
        <v>1</v>
      </c>
      <c r="G1117" s="10">
        <f>IFERROR(_xlfn.XLOOKUP(B1117, VENTA_DIARIA!B:B, VENTA_DIARIA!N:N)+0,0)</f>
        <v>0</v>
      </c>
      <c r="H1117" s="10" t="str">
        <f>_xlfn.XLOOKUP(B1117, VENTA_DIARIA!B:B, VENTA_DIARIA!H:H)</f>
        <v>▲ BUENO</v>
      </c>
      <c r="I1117" s="10" t="s">
        <v>172</v>
      </c>
      <c r="J1117" s="10">
        <v>3</v>
      </c>
      <c r="K1117" s="10">
        <v>2</v>
      </c>
      <c r="L1117" s="13">
        <v>1</v>
      </c>
    </row>
    <row r="1118" spans="1:12">
      <c r="A1118" s="14" t="str">
        <f t="shared" si="17"/>
        <v>VIE</v>
      </c>
      <c r="B1118" s="12">
        <v>45884</v>
      </c>
      <c r="C1118" s="11">
        <v>0.76194444444444442</v>
      </c>
      <c r="D1118" s="10">
        <f>+VLOOKUP(B1118,VENTA_DIARIA!B:C,2,FALSE)</f>
        <v>1</v>
      </c>
      <c r="E1118" s="10">
        <f>+VLOOKUP(B1118,VENTA_DIARIA!B:D,3,FALSE)</f>
        <v>3</v>
      </c>
      <c r="F1118" s="13">
        <f>_xlfn.XLOOKUP(B1118, VENTA_DIARIA!B:B, VENTA_DIARIA!L:L)+0</f>
        <v>1</v>
      </c>
      <c r="G1118" s="10">
        <f>IFERROR(_xlfn.XLOOKUP(B1118, VENTA_DIARIA!B:B, VENTA_DIARIA!N:N)+0,0)</f>
        <v>0</v>
      </c>
      <c r="H1118" s="10" t="str">
        <f>_xlfn.XLOOKUP(B1118, VENTA_DIARIA!B:B, VENTA_DIARIA!H:H)</f>
        <v>▲ BUENO</v>
      </c>
      <c r="I1118" s="10" t="s">
        <v>134</v>
      </c>
      <c r="J1118" s="10">
        <v>32</v>
      </c>
      <c r="K1118" s="10">
        <v>31</v>
      </c>
      <c r="L1118" s="13">
        <v>1</v>
      </c>
    </row>
    <row r="1119" spans="1:12">
      <c r="A1119" s="14" t="str">
        <f t="shared" si="17"/>
        <v>VIE</v>
      </c>
      <c r="B1119" s="12">
        <v>45884</v>
      </c>
      <c r="C1119" s="11">
        <v>0.75987268518518514</v>
      </c>
      <c r="D1119" s="10">
        <f>+VLOOKUP(B1119,VENTA_DIARIA!B:C,2,FALSE)</f>
        <v>1</v>
      </c>
      <c r="E1119" s="10">
        <f>+VLOOKUP(B1119,VENTA_DIARIA!B:D,3,FALSE)</f>
        <v>3</v>
      </c>
      <c r="F1119" s="13">
        <f>_xlfn.XLOOKUP(B1119, VENTA_DIARIA!B:B, VENTA_DIARIA!L:L)+0</f>
        <v>1</v>
      </c>
      <c r="G1119" s="10">
        <f>IFERROR(_xlfn.XLOOKUP(B1119, VENTA_DIARIA!B:B, VENTA_DIARIA!N:N)+0,0)</f>
        <v>0</v>
      </c>
      <c r="H1119" s="10" t="str">
        <f>_xlfn.XLOOKUP(B1119, VENTA_DIARIA!B:B, VENTA_DIARIA!H:H)</f>
        <v>▲ BUENO</v>
      </c>
      <c r="I1119" s="10" t="s">
        <v>170</v>
      </c>
      <c r="J1119" s="10">
        <v>8</v>
      </c>
      <c r="K1119" s="10">
        <v>7</v>
      </c>
      <c r="L1119" s="13">
        <v>1</v>
      </c>
    </row>
    <row r="1120" spans="1:12">
      <c r="A1120" s="14" t="str">
        <f t="shared" si="17"/>
        <v>VIE</v>
      </c>
      <c r="B1120" s="12">
        <v>45884</v>
      </c>
      <c r="C1120" s="11">
        <v>0.75987268518518514</v>
      </c>
      <c r="D1120" s="10">
        <f>+VLOOKUP(B1120,VENTA_DIARIA!B:C,2,FALSE)</f>
        <v>1</v>
      </c>
      <c r="E1120" s="10">
        <f>+VLOOKUP(B1120,VENTA_DIARIA!B:D,3,FALSE)</f>
        <v>3</v>
      </c>
      <c r="F1120" s="13">
        <f>_xlfn.XLOOKUP(B1120, VENTA_DIARIA!B:B, VENTA_DIARIA!L:L)+0</f>
        <v>1</v>
      </c>
      <c r="G1120" s="10">
        <f>IFERROR(_xlfn.XLOOKUP(B1120, VENTA_DIARIA!B:B, VENTA_DIARIA!N:N)+0,0)</f>
        <v>0</v>
      </c>
      <c r="H1120" s="10" t="str">
        <f>_xlfn.XLOOKUP(B1120, VENTA_DIARIA!B:B, VENTA_DIARIA!H:H)</f>
        <v>▲ BUENO</v>
      </c>
      <c r="I1120" s="10" t="s">
        <v>166</v>
      </c>
      <c r="J1120" s="10">
        <v>3</v>
      </c>
      <c r="K1120" s="10">
        <v>2</v>
      </c>
      <c r="L1120" s="13">
        <v>1</v>
      </c>
    </row>
    <row r="1121" spans="1:12">
      <c r="A1121" s="14" t="str">
        <f t="shared" si="17"/>
        <v>VIE</v>
      </c>
      <c r="B1121" s="12">
        <v>45884</v>
      </c>
      <c r="C1121" s="11">
        <v>0.75987268518518514</v>
      </c>
      <c r="D1121" s="10">
        <f>+VLOOKUP(B1121,VENTA_DIARIA!B:C,2,FALSE)</f>
        <v>1</v>
      </c>
      <c r="E1121" s="10">
        <f>+VLOOKUP(B1121,VENTA_DIARIA!B:D,3,FALSE)</f>
        <v>3</v>
      </c>
      <c r="F1121" s="13">
        <f>_xlfn.XLOOKUP(B1121, VENTA_DIARIA!B:B, VENTA_DIARIA!L:L)+0</f>
        <v>1</v>
      </c>
      <c r="G1121" s="10">
        <f>IFERROR(_xlfn.XLOOKUP(B1121, VENTA_DIARIA!B:B, VENTA_DIARIA!N:N)+0,0)</f>
        <v>0</v>
      </c>
      <c r="H1121" s="10" t="str">
        <f>_xlfn.XLOOKUP(B1121, VENTA_DIARIA!B:B, VENTA_DIARIA!H:H)</f>
        <v>▲ BUENO</v>
      </c>
      <c r="I1121" s="10" t="s">
        <v>169</v>
      </c>
      <c r="J1121" s="10">
        <v>3</v>
      </c>
      <c r="K1121" s="10">
        <v>2</v>
      </c>
      <c r="L1121" s="13">
        <v>1</v>
      </c>
    </row>
    <row r="1122" spans="1:12">
      <c r="A1122" s="14" t="str">
        <f t="shared" si="17"/>
        <v>VIE</v>
      </c>
      <c r="B1122" s="12">
        <v>45884</v>
      </c>
      <c r="C1122" s="11">
        <v>0.75770833333333332</v>
      </c>
      <c r="D1122" s="10">
        <f>+VLOOKUP(B1122,VENTA_DIARIA!B:C,2,FALSE)</f>
        <v>1</v>
      </c>
      <c r="E1122" s="10">
        <f>+VLOOKUP(B1122,VENTA_DIARIA!B:D,3,FALSE)</f>
        <v>3</v>
      </c>
      <c r="F1122" s="13">
        <f>_xlfn.XLOOKUP(B1122, VENTA_DIARIA!B:B, VENTA_DIARIA!L:L)+0</f>
        <v>1</v>
      </c>
      <c r="G1122" s="10">
        <f>IFERROR(_xlfn.XLOOKUP(B1122, VENTA_DIARIA!B:B, VENTA_DIARIA!N:N)+0,0)</f>
        <v>0</v>
      </c>
      <c r="H1122" s="10" t="str">
        <f>_xlfn.XLOOKUP(B1122, VENTA_DIARIA!B:B, VENTA_DIARIA!H:H)</f>
        <v>▲ BUENO</v>
      </c>
      <c r="I1122" s="10" t="s">
        <v>162</v>
      </c>
      <c r="J1122" s="10">
        <v>1</v>
      </c>
      <c r="K1122" s="10">
        <v>0</v>
      </c>
      <c r="L1122" s="13">
        <v>1</v>
      </c>
    </row>
    <row r="1123" spans="1:12">
      <c r="A1123" s="14" t="str">
        <f t="shared" si="17"/>
        <v>VIE</v>
      </c>
      <c r="B1123" s="12">
        <v>45884</v>
      </c>
      <c r="C1123" s="11">
        <v>0.75770833333333332</v>
      </c>
      <c r="D1123" s="10">
        <f>+VLOOKUP(B1123,VENTA_DIARIA!B:C,2,FALSE)</f>
        <v>1</v>
      </c>
      <c r="E1123" s="10">
        <f>+VLOOKUP(B1123,VENTA_DIARIA!B:D,3,FALSE)</f>
        <v>3</v>
      </c>
      <c r="F1123" s="13">
        <f>_xlfn.XLOOKUP(B1123, VENTA_DIARIA!B:B, VENTA_DIARIA!L:L)+0</f>
        <v>1</v>
      </c>
      <c r="G1123" s="10">
        <f>IFERROR(_xlfn.XLOOKUP(B1123, VENTA_DIARIA!B:B, VENTA_DIARIA!N:N)+0,0)</f>
        <v>0</v>
      </c>
      <c r="H1123" s="10" t="str">
        <f>_xlfn.XLOOKUP(B1123, VENTA_DIARIA!B:B, VENTA_DIARIA!H:H)</f>
        <v>▲ BUENO</v>
      </c>
      <c r="I1123" s="10" t="s">
        <v>106</v>
      </c>
      <c r="J1123" s="10">
        <v>2</v>
      </c>
      <c r="K1123" s="10">
        <v>1</v>
      </c>
      <c r="L1123" s="13">
        <v>1</v>
      </c>
    </row>
    <row r="1124" spans="1:12">
      <c r="A1124" s="14" t="str">
        <f t="shared" si="17"/>
        <v>VIE</v>
      </c>
      <c r="B1124" s="12">
        <v>45884</v>
      </c>
      <c r="C1124" s="11">
        <v>0.75670138888888894</v>
      </c>
      <c r="D1124" s="10">
        <f>+VLOOKUP(B1124,VENTA_DIARIA!B:C,2,FALSE)</f>
        <v>1</v>
      </c>
      <c r="E1124" s="10">
        <f>+VLOOKUP(B1124,VENTA_DIARIA!B:D,3,FALSE)</f>
        <v>3</v>
      </c>
      <c r="F1124" s="13">
        <f>_xlfn.XLOOKUP(B1124, VENTA_DIARIA!B:B, VENTA_DIARIA!L:L)+0</f>
        <v>1</v>
      </c>
      <c r="G1124" s="10">
        <f>IFERROR(_xlfn.XLOOKUP(B1124, VENTA_DIARIA!B:B, VENTA_DIARIA!N:N)+0,0)</f>
        <v>0</v>
      </c>
      <c r="H1124" s="10" t="str">
        <f>_xlfn.XLOOKUP(B1124, VENTA_DIARIA!B:B, VENTA_DIARIA!H:H)</f>
        <v>▲ BUENO</v>
      </c>
      <c r="I1124" s="10" t="s">
        <v>106</v>
      </c>
      <c r="J1124" s="10">
        <v>2</v>
      </c>
      <c r="K1124" s="10">
        <v>1</v>
      </c>
      <c r="L1124" s="13">
        <v>1</v>
      </c>
    </row>
    <row r="1125" spans="1:12">
      <c r="A1125" s="14" t="str">
        <f t="shared" si="17"/>
        <v>VIE</v>
      </c>
      <c r="B1125" s="12">
        <v>45884</v>
      </c>
      <c r="C1125" s="11">
        <v>0.75586805555555558</v>
      </c>
      <c r="D1125" s="10">
        <f>+VLOOKUP(B1125,VENTA_DIARIA!B:C,2,FALSE)</f>
        <v>1</v>
      </c>
      <c r="E1125" s="10">
        <f>+VLOOKUP(B1125,VENTA_DIARIA!B:D,3,FALSE)</f>
        <v>3</v>
      </c>
      <c r="F1125" s="13">
        <f>_xlfn.XLOOKUP(B1125, VENTA_DIARIA!B:B, VENTA_DIARIA!L:L)+0</f>
        <v>1</v>
      </c>
      <c r="G1125" s="10">
        <f>IFERROR(_xlfn.XLOOKUP(B1125, VENTA_DIARIA!B:B, VENTA_DIARIA!N:N)+0,0)</f>
        <v>0</v>
      </c>
      <c r="H1125" s="10" t="str">
        <f>_xlfn.XLOOKUP(B1125, VENTA_DIARIA!B:B, VENTA_DIARIA!H:H)</f>
        <v>▲ BUENO</v>
      </c>
      <c r="I1125" s="10" t="s">
        <v>110</v>
      </c>
      <c r="J1125" s="10">
        <v>3</v>
      </c>
      <c r="K1125" s="10">
        <v>2</v>
      </c>
      <c r="L1125" s="13">
        <v>1</v>
      </c>
    </row>
    <row r="1126" spans="1:12">
      <c r="A1126" s="14" t="str">
        <f t="shared" si="17"/>
        <v>VIE</v>
      </c>
      <c r="B1126" s="12">
        <v>45884</v>
      </c>
      <c r="C1126" s="11">
        <v>0.75506944444444446</v>
      </c>
      <c r="D1126" s="10">
        <f>+VLOOKUP(B1126,VENTA_DIARIA!B:C,2,FALSE)</f>
        <v>1</v>
      </c>
      <c r="E1126" s="10">
        <f>+VLOOKUP(B1126,VENTA_DIARIA!B:D,3,FALSE)</f>
        <v>3</v>
      </c>
      <c r="F1126" s="13">
        <f>_xlfn.XLOOKUP(B1126, VENTA_DIARIA!B:B, VENTA_DIARIA!L:L)+0</f>
        <v>1</v>
      </c>
      <c r="G1126" s="10">
        <f>IFERROR(_xlfn.XLOOKUP(B1126, VENTA_DIARIA!B:B, VENTA_DIARIA!N:N)+0,0)</f>
        <v>0</v>
      </c>
      <c r="H1126" s="10" t="str">
        <f>_xlfn.XLOOKUP(B1126, VENTA_DIARIA!B:B, VENTA_DIARIA!H:H)</f>
        <v>▲ BUENO</v>
      </c>
      <c r="I1126" s="10" t="s">
        <v>158</v>
      </c>
      <c r="J1126" s="10">
        <v>2</v>
      </c>
      <c r="K1126" s="10">
        <v>0</v>
      </c>
      <c r="L1126" s="13">
        <v>2</v>
      </c>
    </row>
    <row r="1127" spans="1:12">
      <c r="A1127" s="14" t="str">
        <f t="shared" si="17"/>
        <v>VIE</v>
      </c>
      <c r="B1127" s="12">
        <v>45884</v>
      </c>
      <c r="C1127" s="11">
        <v>0.75451388888888893</v>
      </c>
      <c r="D1127" s="10">
        <f>+VLOOKUP(B1127,VENTA_DIARIA!B:C,2,FALSE)</f>
        <v>1</v>
      </c>
      <c r="E1127" s="10">
        <f>+VLOOKUP(B1127,VENTA_DIARIA!B:D,3,FALSE)</f>
        <v>3</v>
      </c>
      <c r="F1127" s="13">
        <f>_xlfn.XLOOKUP(B1127, VENTA_DIARIA!B:B, VENTA_DIARIA!L:L)+0</f>
        <v>1</v>
      </c>
      <c r="G1127" s="10">
        <f>IFERROR(_xlfn.XLOOKUP(B1127, VENTA_DIARIA!B:B, VENTA_DIARIA!N:N)+0,0)</f>
        <v>0</v>
      </c>
      <c r="H1127" s="10" t="str">
        <f>_xlfn.XLOOKUP(B1127, VENTA_DIARIA!B:B, VENTA_DIARIA!H:H)</f>
        <v>▲ BUENO</v>
      </c>
      <c r="I1127" s="10" t="s">
        <v>136</v>
      </c>
      <c r="J1127" s="10">
        <v>18</v>
      </c>
      <c r="K1127" s="10">
        <v>17</v>
      </c>
      <c r="L1127" s="13">
        <v>1</v>
      </c>
    </row>
    <row r="1128" spans="1:12">
      <c r="A1128" s="14" t="str">
        <f t="shared" si="17"/>
        <v>VIE</v>
      </c>
      <c r="B1128" s="12">
        <v>45884</v>
      </c>
      <c r="C1128" s="11">
        <v>0.75442129629629628</v>
      </c>
      <c r="D1128" s="10">
        <f>+VLOOKUP(B1128,VENTA_DIARIA!B:C,2,FALSE)</f>
        <v>1</v>
      </c>
      <c r="E1128" s="10">
        <f>+VLOOKUP(B1128,VENTA_DIARIA!B:D,3,FALSE)</f>
        <v>3</v>
      </c>
      <c r="F1128" s="13">
        <f>_xlfn.XLOOKUP(B1128, VENTA_DIARIA!B:B, VENTA_DIARIA!L:L)+0</f>
        <v>1</v>
      </c>
      <c r="G1128" s="10">
        <f>IFERROR(_xlfn.XLOOKUP(B1128, VENTA_DIARIA!B:B, VENTA_DIARIA!N:N)+0,0)</f>
        <v>0</v>
      </c>
      <c r="H1128" s="10" t="str">
        <f>_xlfn.XLOOKUP(B1128, VENTA_DIARIA!B:B, VENTA_DIARIA!H:H)</f>
        <v>▲ BUENO</v>
      </c>
      <c r="I1128" s="10" t="s">
        <v>159</v>
      </c>
      <c r="J1128" s="10">
        <v>1</v>
      </c>
      <c r="K1128" s="10">
        <v>0</v>
      </c>
      <c r="L1128" s="13">
        <v>1</v>
      </c>
    </row>
    <row r="1129" spans="1:12">
      <c r="A1129" s="14" t="str">
        <f t="shared" si="17"/>
        <v>VIE</v>
      </c>
      <c r="B1129" s="12">
        <v>45884</v>
      </c>
      <c r="C1129" s="11">
        <v>0.75380787037037034</v>
      </c>
      <c r="D1129" s="10">
        <f>+VLOOKUP(B1129,VENTA_DIARIA!B:C,2,FALSE)</f>
        <v>1</v>
      </c>
      <c r="E1129" s="10">
        <f>+VLOOKUP(B1129,VENTA_DIARIA!B:D,3,FALSE)</f>
        <v>3</v>
      </c>
      <c r="F1129" s="13">
        <f>_xlfn.XLOOKUP(B1129, VENTA_DIARIA!B:B, VENTA_DIARIA!L:L)+0</f>
        <v>1</v>
      </c>
      <c r="G1129" s="10">
        <f>IFERROR(_xlfn.XLOOKUP(B1129, VENTA_DIARIA!B:B, VENTA_DIARIA!N:N)+0,0)</f>
        <v>0</v>
      </c>
      <c r="H1129" s="10" t="str">
        <f>_xlfn.XLOOKUP(B1129, VENTA_DIARIA!B:B, VENTA_DIARIA!H:H)</f>
        <v>▲ BUENO</v>
      </c>
      <c r="I1129" s="10" t="s">
        <v>145</v>
      </c>
      <c r="J1129" s="10">
        <v>3</v>
      </c>
      <c r="K1129" s="10">
        <v>2</v>
      </c>
      <c r="L1129" s="13">
        <v>1</v>
      </c>
    </row>
    <row r="1130" spans="1:12">
      <c r="A1130" s="14" t="str">
        <f t="shared" si="17"/>
        <v>VIE</v>
      </c>
      <c r="B1130" s="12">
        <v>45884</v>
      </c>
      <c r="C1130" s="11">
        <v>0.75300925925925921</v>
      </c>
      <c r="D1130" s="10">
        <f>+VLOOKUP(B1130,VENTA_DIARIA!B:C,2,FALSE)</f>
        <v>1</v>
      </c>
      <c r="E1130" s="10">
        <f>+VLOOKUP(B1130,VENTA_DIARIA!B:D,3,FALSE)</f>
        <v>3</v>
      </c>
      <c r="F1130" s="13">
        <f>_xlfn.XLOOKUP(B1130, VENTA_DIARIA!B:B, VENTA_DIARIA!L:L)+0</f>
        <v>1</v>
      </c>
      <c r="G1130" s="10">
        <f>IFERROR(_xlfn.XLOOKUP(B1130, VENTA_DIARIA!B:B, VENTA_DIARIA!N:N)+0,0)</f>
        <v>0</v>
      </c>
      <c r="H1130" s="10" t="str">
        <f>_xlfn.XLOOKUP(B1130, VENTA_DIARIA!B:B, VENTA_DIARIA!H:H)</f>
        <v>▲ BUENO</v>
      </c>
      <c r="I1130" s="10" t="s">
        <v>142</v>
      </c>
      <c r="J1130" s="10">
        <v>37</v>
      </c>
      <c r="K1130" s="10">
        <v>36</v>
      </c>
      <c r="L1130" s="13">
        <v>1</v>
      </c>
    </row>
    <row r="1131" spans="1:12">
      <c r="A1131" s="14" t="str">
        <f t="shared" si="17"/>
        <v>VIE</v>
      </c>
      <c r="B1131" s="12">
        <v>45884</v>
      </c>
      <c r="C1131" s="11">
        <v>0.75217592592592597</v>
      </c>
      <c r="D1131" s="10">
        <f>+VLOOKUP(B1131,VENTA_DIARIA!B:C,2,FALSE)</f>
        <v>1</v>
      </c>
      <c r="E1131" s="10">
        <f>+VLOOKUP(B1131,VENTA_DIARIA!B:D,3,FALSE)</f>
        <v>3</v>
      </c>
      <c r="F1131" s="13">
        <f>_xlfn.XLOOKUP(B1131, VENTA_DIARIA!B:B, VENTA_DIARIA!L:L)+0</f>
        <v>1</v>
      </c>
      <c r="G1131" s="10">
        <f>IFERROR(_xlfn.XLOOKUP(B1131, VENTA_DIARIA!B:B, VENTA_DIARIA!N:N)+0,0)</f>
        <v>0</v>
      </c>
      <c r="H1131" s="10" t="str">
        <f>_xlfn.XLOOKUP(B1131, VENTA_DIARIA!B:B, VENTA_DIARIA!H:H)</f>
        <v>▲ BUENO</v>
      </c>
      <c r="I1131" s="10" t="s">
        <v>159</v>
      </c>
      <c r="J1131" s="10">
        <v>2</v>
      </c>
      <c r="K1131" s="10">
        <v>1</v>
      </c>
      <c r="L1131" s="13">
        <v>1</v>
      </c>
    </row>
    <row r="1132" spans="1:12">
      <c r="A1132" s="14" t="str">
        <f t="shared" si="17"/>
        <v>VIE</v>
      </c>
      <c r="B1132" s="12">
        <v>45884</v>
      </c>
      <c r="C1132" s="11">
        <v>0.75217592592592597</v>
      </c>
      <c r="D1132" s="10">
        <f>+VLOOKUP(B1132,VENTA_DIARIA!B:C,2,FALSE)</f>
        <v>1</v>
      </c>
      <c r="E1132" s="10">
        <f>+VLOOKUP(B1132,VENTA_DIARIA!B:D,3,FALSE)</f>
        <v>3</v>
      </c>
      <c r="F1132" s="13">
        <f>_xlfn.XLOOKUP(B1132, VENTA_DIARIA!B:B, VENTA_DIARIA!L:L)+0</f>
        <v>1</v>
      </c>
      <c r="G1132" s="10">
        <f>IFERROR(_xlfn.XLOOKUP(B1132, VENTA_DIARIA!B:B, VENTA_DIARIA!N:N)+0,0)</f>
        <v>0</v>
      </c>
      <c r="H1132" s="10" t="str">
        <f>_xlfn.XLOOKUP(B1132, VENTA_DIARIA!B:B, VENTA_DIARIA!H:H)</f>
        <v>▲ BUENO</v>
      </c>
      <c r="I1132" s="10" t="s">
        <v>160</v>
      </c>
      <c r="J1132" s="10">
        <v>1</v>
      </c>
      <c r="K1132" s="10">
        <v>0</v>
      </c>
      <c r="L1132" s="13">
        <v>1</v>
      </c>
    </row>
    <row r="1133" spans="1:12">
      <c r="A1133" s="14" t="str">
        <f t="shared" si="17"/>
        <v>VIE</v>
      </c>
      <c r="B1133" s="12">
        <v>45884</v>
      </c>
      <c r="C1133" s="11">
        <v>0.75135416666666666</v>
      </c>
      <c r="D1133" s="10">
        <f>+VLOOKUP(B1133,VENTA_DIARIA!B:C,2,FALSE)</f>
        <v>1</v>
      </c>
      <c r="E1133" s="10">
        <f>+VLOOKUP(B1133,VENTA_DIARIA!B:D,3,FALSE)</f>
        <v>3</v>
      </c>
      <c r="F1133" s="13">
        <f>_xlfn.XLOOKUP(B1133, VENTA_DIARIA!B:B, VENTA_DIARIA!L:L)+0</f>
        <v>1</v>
      </c>
      <c r="G1133" s="10">
        <f>IFERROR(_xlfn.XLOOKUP(B1133, VENTA_DIARIA!B:B, VENTA_DIARIA!N:N)+0,0)</f>
        <v>0</v>
      </c>
      <c r="H1133" s="10" t="str">
        <f>_xlfn.XLOOKUP(B1133, VENTA_DIARIA!B:B, VENTA_DIARIA!H:H)</f>
        <v>▲ BUENO</v>
      </c>
      <c r="I1133" s="10" t="s">
        <v>160</v>
      </c>
      <c r="J1133" s="10">
        <v>3</v>
      </c>
      <c r="K1133" s="10">
        <v>1</v>
      </c>
      <c r="L1133" s="13">
        <v>2</v>
      </c>
    </row>
    <row r="1134" spans="1:12">
      <c r="A1134" s="14" t="str">
        <f t="shared" si="17"/>
        <v>VIE</v>
      </c>
      <c r="B1134" s="12">
        <v>45884</v>
      </c>
      <c r="C1134" s="11">
        <v>0.75034722222222228</v>
      </c>
      <c r="D1134" s="10">
        <f>+VLOOKUP(B1134,VENTA_DIARIA!B:C,2,FALSE)</f>
        <v>1</v>
      </c>
      <c r="E1134" s="10">
        <f>+VLOOKUP(B1134,VENTA_DIARIA!B:D,3,FALSE)</f>
        <v>3</v>
      </c>
      <c r="F1134" s="13">
        <f>_xlfn.XLOOKUP(B1134, VENTA_DIARIA!B:B, VENTA_DIARIA!L:L)+0</f>
        <v>1</v>
      </c>
      <c r="G1134" s="10">
        <f>IFERROR(_xlfn.XLOOKUP(B1134, VENTA_DIARIA!B:B, VENTA_DIARIA!N:N)+0,0)</f>
        <v>0</v>
      </c>
      <c r="H1134" s="10" t="str">
        <f>_xlfn.XLOOKUP(B1134, VENTA_DIARIA!B:B, VENTA_DIARIA!H:H)</f>
        <v>▲ BUENO</v>
      </c>
      <c r="I1134" s="10" t="s">
        <v>160</v>
      </c>
      <c r="J1134" s="10">
        <v>2</v>
      </c>
      <c r="K1134" s="10">
        <v>1</v>
      </c>
      <c r="L1134" s="13">
        <v>1</v>
      </c>
    </row>
    <row r="1135" spans="1:12">
      <c r="A1135" s="14" t="str">
        <f t="shared" si="17"/>
        <v>VIE</v>
      </c>
      <c r="B1135" s="12">
        <v>45884</v>
      </c>
      <c r="C1135" s="11">
        <v>0.75034722222222228</v>
      </c>
      <c r="D1135" s="10">
        <f>+VLOOKUP(B1135,VENTA_DIARIA!B:C,2,FALSE)</f>
        <v>1</v>
      </c>
      <c r="E1135" s="10">
        <f>+VLOOKUP(B1135,VENTA_DIARIA!B:D,3,FALSE)</f>
        <v>3</v>
      </c>
      <c r="F1135" s="13">
        <f>_xlfn.XLOOKUP(B1135, VENTA_DIARIA!B:B, VENTA_DIARIA!L:L)+0</f>
        <v>1</v>
      </c>
      <c r="G1135" s="10">
        <f>IFERROR(_xlfn.XLOOKUP(B1135, VENTA_DIARIA!B:B, VENTA_DIARIA!N:N)+0,0)</f>
        <v>0</v>
      </c>
      <c r="H1135" s="10" t="str">
        <f>_xlfn.XLOOKUP(B1135, VENTA_DIARIA!B:B, VENTA_DIARIA!H:H)</f>
        <v>▲ BUENO</v>
      </c>
      <c r="I1135" s="10" t="s">
        <v>142</v>
      </c>
      <c r="J1135" s="10">
        <v>38</v>
      </c>
      <c r="K1135" s="10">
        <v>37</v>
      </c>
      <c r="L1135" s="13">
        <v>1</v>
      </c>
    </row>
    <row r="1136" spans="1:12">
      <c r="A1136" s="14" t="str">
        <f t="shared" si="17"/>
        <v>VIE</v>
      </c>
      <c r="B1136" s="12">
        <v>45884</v>
      </c>
      <c r="C1136" s="11">
        <v>0.74944444444444447</v>
      </c>
      <c r="D1136" s="10">
        <f>+VLOOKUP(B1136,VENTA_DIARIA!B:C,2,FALSE)</f>
        <v>1</v>
      </c>
      <c r="E1136" s="10">
        <f>+VLOOKUP(B1136,VENTA_DIARIA!B:D,3,FALSE)</f>
        <v>3</v>
      </c>
      <c r="F1136" s="13">
        <f>_xlfn.XLOOKUP(B1136, VENTA_DIARIA!B:B, VENTA_DIARIA!L:L)+0</f>
        <v>1</v>
      </c>
      <c r="G1136" s="10">
        <f>IFERROR(_xlfn.XLOOKUP(B1136, VENTA_DIARIA!B:B, VENTA_DIARIA!N:N)+0,0)</f>
        <v>0</v>
      </c>
      <c r="H1136" s="10" t="str">
        <f>_xlfn.XLOOKUP(B1136, VENTA_DIARIA!B:B, VENTA_DIARIA!H:H)</f>
        <v>▲ BUENO</v>
      </c>
      <c r="I1136" s="10" t="s">
        <v>159</v>
      </c>
      <c r="J1136" s="10">
        <v>3</v>
      </c>
      <c r="K1136" s="10">
        <v>2</v>
      </c>
      <c r="L1136" s="13">
        <v>1</v>
      </c>
    </row>
    <row r="1137" spans="1:12">
      <c r="A1137" s="14" t="str">
        <f t="shared" si="17"/>
        <v>VIE</v>
      </c>
      <c r="B1137" s="12">
        <v>45884</v>
      </c>
      <c r="C1137" s="11">
        <v>0.74832175925925926</v>
      </c>
      <c r="D1137" s="10">
        <f>+VLOOKUP(B1137,VENTA_DIARIA!B:C,2,FALSE)</f>
        <v>1</v>
      </c>
      <c r="E1137" s="10">
        <f>+VLOOKUP(B1137,VENTA_DIARIA!B:D,3,FALSE)</f>
        <v>3</v>
      </c>
      <c r="F1137" s="13">
        <f>_xlfn.XLOOKUP(B1137, VENTA_DIARIA!B:B, VENTA_DIARIA!L:L)+0</f>
        <v>1</v>
      </c>
      <c r="G1137" s="10">
        <f>IFERROR(_xlfn.XLOOKUP(B1137, VENTA_DIARIA!B:B, VENTA_DIARIA!N:N)+0,0)</f>
        <v>0</v>
      </c>
      <c r="H1137" s="10" t="str">
        <f>_xlfn.XLOOKUP(B1137, VENTA_DIARIA!B:B, VENTA_DIARIA!H:H)</f>
        <v>▲ BUENO</v>
      </c>
      <c r="I1137" s="10" t="s">
        <v>102</v>
      </c>
      <c r="J1137" s="10">
        <v>4</v>
      </c>
      <c r="K1137" s="10">
        <v>3</v>
      </c>
      <c r="L1137" s="13">
        <v>1</v>
      </c>
    </row>
    <row r="1138" spans="1:12">
      <c r="A1138" s="14" t="str">
        <f t="shared" si="17"/>
        <v>VIE</v>
      </c>
      <c r="B1138" s="12">
        <v>45884</v>
      </c>
      <c r="C1138" s="11">
        <v>0.74832175925925926</v>
      </c>
      <c r="D1138" s="10">
        <f>+VLOOKUP(B1138,VENTA_DIARIA!B:C,2,FALSE)</f>
        <v>1</v>
      </c>
      <c r="E1138" s="10">
        <f>+VLOOKUP(B1138,VENTA_DIARIA!B:D,3,FALSE)</f>
        <v>3</v>
      </c>
      <c r="F1138" s="13">
        <f>_xlfn.XLOOKUP(B1138, VENTA_DIARIA!B:B, VENTA_DIARIA!L:L)+0</f>
        <v>1</v>
      </c>
      <c r="G1138" s="10">
        <f>IFERROR(_xlfn.XLOOKUP(B1138, VENTA_DIARIA!B:B, VENTA_DIARIA!N:N)+0,0)</f>
        <v>0</v>
      </c>
      <c r="H1138" s="10" t="str">
        <f>_xlfn.XLOOKUP(B1138, VENTA_DIARIA!B:B, VENTA_DIARIA!H:H)</f>
        <v>▲ BUENO</v>
      </c>
      <c r="I1138" s="10" t="s">
        <v>99</v>
      </c>
      <c r="J1138" s="10">
        <v>2</v>
      </c>
      <c r="K1138" s="10">
        <v>1</v>
      </c>
      <c r="L1138" s="13">
        <v>1</v>
      </c>
    </row>
    <row r="1139" spans="1:12">
      <c r="A1139" s="14" t="str">
        <f t="shared" si="17"/>
        <v>VIE</v>
      </c>
      <c r="B1139" s="12">
        <v>45884</v>
      </c>
      <c r="C1139" s="11">
        <v>0.74744212962962964</v>
      </c>
      <c r="D1139" s="10">
        <f>+VLOOKUP(B1139,VENTA_DIARIA!B:C,2,FALSE)</f>
        <v>1</v>
      </c>
      <c r="E1139" s="10">
        <f>+VLOOKUP(B1139,VENTA_DIARIA!B:D,3,FALSE)</f>
        <v>3</v>
      </c>
      <c r="F1139" s="13">
        <f>_xlfn.XLOOKUP(B1139, VENTA_DIARIA!B:B, VENTA_DIARIA!L:L)+0</f>
        <v>1</v>
      </c>
      <c r="G1139" s="10">
        <f>IFERROR(_xlfn.XLOOKUP(B1139, VENTA_DIARIA!B:B, VENTA_DIARIA!N:N)+0,0)</f>
        <v>0</v>
      </c>
      <c r="H1139" s="10" t="str">
        <f>_xlfn.XLOOKUP(B1139, VENTA_DIARIA!B:B, VENTA_DIARIA!H:H)</f>
        <v>▲ BUENO</v>
      </c>
      <c r="I1139" s="10" t="s">
        <v>144</v>
      </c>
      <c r="J1139" s="10">
        <v>8</v>
      </c>
      <c r="K1139" s="10">
        <v>7</v>
      </c>
      <c r="L1139" s="13">
        <v>1</v>
      </c>
    </row>
    <row r="1140" spans="1:12">
      <c r="A1140" s="14" t="str">
        <f t="shared" si="17"/>
        <v>VIE</v>
      </c>
      <c r="B1140" s="12">
        <v>45884</v>
      </c>
      <c r="C1140" s="11">
        <v>0.74744212962962964</v>
      </c>
      <c r="D1140" s="10">
        <f>+VLOOKUP(B1140,VENTA_DIARIA!B:C,2,FALSE)</f>
        <v>1</v>
      </c>
      <c r="E1140" s="10">
        <f>+VLOOKUP(B1140,VENTA_DIARIA!B:D,3,FALSE)</f>
        <v>3</v>
      </c>
      <c r="F1140" s="13">
        <f>_xlfn.XLOOKUP(B1140, VENTA_DIARIA!B:B, VENTA_DIARIA!L:L)+0</f>
        <v>1</v>
      </c>
      <c r="G1140" s="10">
        <f>IFERROR(_xlfn.XLOOKUP(B1140, VENTA_DIARIA!B:B, VENTA_DIARIA!N:N)+0,0)</f>
        <v>0</v>
      </c>
      <c r="H1140" s="10" t="str">
        <f>_xlfn.XLOOKUP(B1140, VENTA_DIARIA!B:B, VENTA_DIARIA!H:H)</f>
        <v>▲ BUENO</v>
      </c>
      <c r="I1140" s="10" t="s">
        <v>159</v>
      </c>
      <c r="J1140" s="10">
        <v>4</v>
      </c>
      <c r="K1140" s="10">
        <v>3</v>
      </c>
      <c r="L1140" s="13">
        <v>1</v>
      </c>
    </row>
    <row r="1141" spans="1:12">
      <c r="A1141" s="14" t="str">
        <f t="shared" si="17"/>
        <v>VIE</v>
      </c>
      <c r="B1141" s="12">
        <v>45884</v>
      </c>
      <c r="C1141" s="11">
        <v>0.74701388888888887</v>
      </c>
      <c r="D1141" s="10">
        <f>+VLOOKUP(B1141,VENTA_DIARIA!B:C,2,FALSE)</f>
        <v>1</v>
      </c>
      <c r="E1141" s="10">
        <f>+VLOOKUP(B1141,VENTA_DIARIA!B:D,3,FALSE)</f>
        <v>3</v>
      </c>
      <c r="F1141" s="13">
        <f>_xlfn.XLOOKUP(B1141, VENTA_DIARIA!B:B, VENTA_DIARIA!L:L)+0</f>
        <v>1</v>
      </c>
      <c r="G1141" s="10">
        <f>IFERROR(_xlfn.XLOOKUP(B1141, VENTA_DIARIA!B:B, VENTA_DIARIA!N:N)+0,0)</f>
        <v>0</v>
      </c>
      <c r="H1141" s="10" t="str">
        <f>_xlfn.XLOOKUP(B1141, VENTA_DIARIA!B:B, VENTA_DIARIA!H:H)</f>
        <v>▲ BUENO</v>
      </c>
      <c r="I1141" s="10" t="s">
        <v>160</v>
      </c>
      <c r="J1141" s="10">
        <v>1</v>
      </c>
      <c r="K1141" s="10">
        <v>0</v>
      </c>
      <c r="L1141" s="13">
        <v>1</v>
      </c>
    </row>
    <row r="1142" spans="1:12">
      <c r="A1142" s="14" t="str">
        <f t="shared" si="17"/>
        <v>VIE</v>
      </c>
      <c r="B1142" s="12">
        <v>45884</v>
      </c>
      <c r="C1142" s="11">
        <v>0.74543981481481481</v>
      </c>
      <c r="D1142" s="10">
        <f>+VLOOKUP(B1142,VENTA_DIARIA!B:C,2,FALSE)</f>
        <v>1</v>
      </c>
      <c r="E1142" s="10">
        <f>+VLOOKUP(B1142,VENTA_DIARIA!B:D,3,FALSE)</f>
        <v>3</v>
      </c>
      <c r="F1142" s="13">
        <f>_xlfn.XLOOKUP(B1142, VENTA_DIARIA!B:B, VENTA_DIARIA!L:L)+0</f>
        <v>1</v>
      </c>
      <c r="G1142" s="10">
        <f>IFERROR(_xlfn.XLOOKUP(B1142, VENTA_DIARIA!B:B, VENTA_DIARIA!N:N)+0,0)</f>
        <v>0</v>
      </c>
      <c r="H1142" s="10" t="str">
        <f>_xlfn.XLOOKUP(B1142, VENTA_DIARIA!B:B, VENTA_DIARIA!H:H)</f>
        <v>▲ BUENO</v>
      </c>
      <c r="I1142" s="10" t="s">
        <v>183</v>
      </c>
      <c r="J1142" s="10">
        <v>4</v>
      </c>
      <c r="K1142" s="10">
        <v>3</v>
      </c>
      <c r="L1142" s="13">
        <v>1</v>
      </c>
    </row>
    <row r="1143" spans="1:12">
      <c r="A1143" s="14" t="str">
        <f t="shared" si="17"/>
        <v>VIE</v>
      </c>
      <c r="B1143" s="12">
        <v>45884</v>
      </c>
      <c r="C1143" s="11">
        <v>0.7414236111111111</v>
      </c>
      <c r="D1143" s="10">
        <f>+VLOOKUP(B1143,VENTA_DIARIA!B:C,2,FALSE)</f>
        <v>1</v>
      </c>
      <c r="E1143" s="10">
        <f>+VLOOKUP(B1143,VENTA_DIARIA!B:D,3,FALSE)</f>
        <v>3</v>
      </c>
      <c r="F1143" s="13">
        <f>_xlfn.XLOOKUP(B1143, VENTA_DIARIA!B:B, VENTA_DIARIA!L:L)+0</f>
        <v>1</v>
      </c>
      <c r="G1143" s="10">
        <f>IFERROR(_xlfn.XLOOKUP(B1143, VENTA_DIARIA!B:B, VENTA_DIARIA!N:N)+0,0)</f>
        <v>0</v>
      </c>
      <c r="H1143" s="10" t="str">
        <f>_xlfn.XLOOKUP(B1143, VENTA_DIARIA!B:B, VENTA_DIARIA!H:H)</f>
        <v>▲ BUENO</v>
      </c>
      <c r="I1143" s="10" t="s">
        <v>172</v>
      </c>
      <c r="J1143" s="10">
        <v>4</v>
      </c>
      <c r="K1143" s="10">
        <v>3</v>
      </c>
      <c r="L1143" s="13">
        <v>1</v>
      </c>
    </row>
    <row r="1144" spans="1:12">
      <c r="A1144" s="14" t="str">
        <f t="shared" si="17"/>
        <v>VIE</v>
      </c>
      <c r="B1144" s="12">
        <v>45884</v>
      </c>
      <c r="C1144" s="11">
        <v>0.7414236111111111</v>
      </c>
      <c r="D1144" s="10">
        <f>+VLOOKUP(B1144,VENTA_DIARIA!B:C,2,FALSE)</f>
        <v>1</v>
      </c>
      <c r="E1144" s="10">
        <f>+VLOOKUP(B1144,VENTA_DIARIA!B:D,3,FALSE)</f>
        <v>3</v>
      </c>
      <c r="F1144" s="13">
        <f>_xlfn.XLOOKUP(B1144, VENTA_DIARIA!B:B, VENTA_DIARIA!L:L)+0</f>
        <v>1</v>
      </c>
      <c r="G1144" s="10">
        <f>IFERROR(_xlfn.XLOOKUP(B1144, VENTA_DIARIA!B:B, VENTA_DIARIA!N:N)+0,0)</f>
        <v>0</v>
      </c>
      <c r="H1144" s="10" t="str">
        <f>_xlfn.XLOOKUP(B1144, VENTA_DIARIA!B:B, VENTA_DIARIA!H:H)</f>
        <v>▲ BUENO</v>
      </c>
      <c r="I1144" s="10" t="s">
        <v>177</v>
      </c>
      <c r="J1144" s="10">
        <v>11</v>
      </c>
      <c r="K1144" s="10">
        <v>10</v>
      </c>
      <c r="L1144" s="13">
        <v>1</v>
      </c>
    </row>
    <row r="1145" spans="1:12">
      <c r="A1145" s="14" t="str">
        <f t="shared" si="17"/>
        <v>VIE</v>
      </c>
      <c r="B1145" s="12">
        <v>45884</v>
      </c>
      <c r="C1145" s="11">
        <v>0.74049768518518522</v>
      </c>
      <c r="D1145" s="10">
        <f>+VLOOKUP(B1145,VENTA_DIARIA!B:C,2,FALSE)</f>
        <v>1</v>
      </c>
      <c r="E1145" s="10">
        <f>+VLOOKUP(B1145,VENTA_DIARIA!B:D,3,FALSE)</f>
        <v>3</v>
      </c>
      <c r="F1145" s="13">
        <f>_xlfn.XLOOKUP(B1145, VENTA_DIARIA!B:B, VENTA_DIARIA!L:L)+0</f>
        <v>1</v>
      </c>
      <c r="G1145" s="10">
        <f>IFERROR(_xlfn.XLOOKUP(B1145, VENTA_DIARIA!B:B, VENTA_DIARIA!N:N)+0,0)</f>
        <v>0</v>
      </c>
      <c r="H1145" s="10" t="str">
        <f>_xlfn.XLOOKUP(B1145, VENTA_DIARIA!B:B, VENTA_DIARIA!H:H)</f>
        <v>▲ BUENO</v>
      </c>
      <c r="I1145" s="10" t="s">
        <v>102</v>
      </c>
      <c r="J1145" s="10">
        <v>5</v>
      </c>
      <c r="K1145" s="10">
        <v>4</v>
      </c>
      <c r="L1145" s="13">
        <v>1</v>
      </c>
    </row>
    <row r="1146" spans="1:12">
      <c r="A1146" s="14" t="str">
        <f t="shared" si="17"/>
        <v>VIE</v>
      </c>
      <c r="B1146" s="12">
        <v>45884</v>
      </c>
      <c r="C1146" s="11">
        <v>0.74049768518518522</v>
      </c>
      <c r="D1146" s="10">
        <f>+VLOOKUP(B1146,VENTA_DIARIA!B:C,2,FALSE)</f>
        <v>1</v>
      </c>
      <c r="E1146" s="10">
        <f>+VLOOKUP(B1146,VENTA_DIARIA!B:D,3,FALSE)</f>
        <v>3</v>
      </c>
      <c r="F1146" s="13">
        <f>_xlfn.XLOOKUP(B1146, VENTA_DIARIA!B:B, VENTA_DIARIA!L:L)+0</f>
        <v>1</v>
      </c>
      <c r="G1146" s="10">
        <f>IFERROR(_xlfn.XLOOKUP(B1146, VENTA_DIARIA!B:B, VENTA_DIARIA!N:N)+0,0)</f>
        <v>0</v>
      </c>
      <c r="H1146" s="10" t="str">
        <f>_xlfn.XLOOKUP(B1146, VENTA_DIARIA!B:B, VENTA_DIARIA!H:H)</f>
        <v>▲ BUENO</v>
      </c>
      <c r="I1146" s="10" t="s">
        <v>109</v>
      </c>
      <c r="J1146" s="10">
        <v>1</v>
      </c>
      <c r="K1146" s="10">
        <v>0</v>
      </c>
      <c r="L1146" s="13">
        <v>1</v>
      </c>
    </row>
    <row r="1147" spans="1:12">
      <c r="A1147" s="14" t="str">
        <f t="shared" si="17"/>
        <v>VIE</v>
      </c>
      <c r="B1147" s="12">
        <v>45884</v>
      </c>
      <c r="C1147" s="11">
        <v>0.73640046296296291</v>
      </c>
      <c r="D1147" s="10">
        <f>+VLOOKUP(B1147,VENTA_DIARIA!B:C,2,FALSE)</f>
        <v>1</v>
      </c>
      <c r="E1147" s="10">
        <f>+VLOOKUP(B1147,VENTA_DIARIA!B:D,3,FALSE)</f>
        <v>3</v>
      </c>
      <c r="F1147" s="13">
        <f>_xlfn.XLOOKUP(B1147, VENTA_DIARIA!B:B, VENTA_DIARIA!L:L)+0</f>
        <v>1</v>
      </c>
      <c r="G1147" s="10">
        <f>IFERROR(_xlfn.XLOOKUP(B1147, VENTA_DIARIA!B:B, VENTA_DIARIA!N:N)+0,0)</f>
        <v>0</v>
      </c>
      <c r="H1147" s="10" t="str">
        <f>_xlfn.XLOOKUP(B1147, VENTA_DIARIA!B:B, VENTA_DIARIA!H:H)</f>
        <v>▲ BUENO</v>
      </c>
      <c r="I1147" s="10" t="s">
        <v>118</v>
      </c>
      <c r="J1147" s="10">
        <v>13</v>
      </c>
      <c r="K1147" s="10">
        <v>12</v>
      </c>
      <c r="L1147" s="13">
        <v>1</v>
      </c>
    </row>
    <row r="1148" spans="1:12">
      <c r="A1148" s="14" t="str">
        <f t="shared" si="17"/>
        <v>VIE</v>
      </c>
      <c r="B1148" s="12">
        <v>45884</v>
      </c>
      <c r="C1148" s="11">
        <v>0.73640046296296291</v>
      </c>
      <c r="D1148" s="10">
        <f>+VLOOKUP(B1148,VENTA_DIARIA!B:C,2,FALSE)</f>
        <v>1</v>
      </c>
      <c r="E1148" s="10">
        <f>+VLOOKUP(B1148,VENTA_DIARIA!B:D,3,FALSE)</f>
        <v>3</v>
      </c>
      <c r="F1148" s="13">
        <f>_xlfn.XLOOKUP(B1148, VENTA_DIARIA!B:B, VENTA_DIARIA!L:L)+0</f>
        <v>1</v>
      </c>
      <c r="G1148" s="10">
        <f>IFERROR(_xlfn.XLOOKUP(B1148, VENTA_DIARIA!B:B, VENTA_DIARIA!N:N)+0,0)</f>
        <v>0</v>
      </c>
      <c r="H1148" s="10" t="str">
        <f>_xlfn.XLOOKUP(B1148, VENTA_DIARIA!B:B, VENTA_DIARIA!H:H)</f>
        <v>▲ BUENO</v>
      </c>
      <c r="I1148" s="10" t="s">
        <v>141</v>
      </c>
      <c r="J1148" s="10">
        <v>3</v>
      </c>
      <c r="K1148" s="10">
        <v>2</v>
      </c>
      <c r="L1148" s="13">
        <v>1</v>
      </c>
    </row>
    <row r="1149" spans="1:12">
      <c r="A1149" s="14" t="str">
        <f t="shared" si="17"/>
        <v>VIE</v>
      </c>
      <c r="B1149" s="12">
        <v>45884</v>
      </c>
      <c r="C1149" s="11">
        <v>0.73112268518518519</v>
      </c>
      <c r="D1149" s="10">
        <f>+VLOOKUP(B1149,VENTA_DIARIA!B:C,2,FALSE)</f>
        <v>1</v>
      </c>
      <c r="E1149" s="10">
        <f>+VLOOKUP(B1149,VENTA_DIARIA!B:D,3,FALSE)</f>
        <v>3</v>
      </c>
      <c r="F1149" s="13">
        <f>_xlfn.XLOOKUP(B1149, VENTA_DIARIA!B:B, VENTA_DIARIA!L:L)+0</f>
        <v>1</v>
      </c>
      <c r="G1149" s="10">
        <f>IFERROR(_xlfn.XLOOKUP(B1149, VENTA_DIARIA!B:B, VENTA_DIARIA!N:N)+0,0)</f>
        <v>0</v>
      </c>
      <c r="H1149" s="10" t="str">
        <f>_xlfn.XLOOKUP(B1149, VENTA_DIARIA!B:B, VENTA_DIARIA!H:H)</f>
        <v>▲ BUENO</v>
      </c>
      <c r="I1149" s="10" t="s">
        <v>168</v>
      </c>
      <c r="J1149" s="10">
        <v>4</v>
      </c>
      <c r="K1149" s="10">
        <v>3</v>
      </c>
      <c r="L1149" s="13">
        <v>1</v>
      </c>
    </row>
    <row r="1150" spans="1:12">
      <c r="A1150" s="14" t="str">
        <f t="shared" si="17"/>
        <v>VIE</v>
      </c>
      <c r="B1150" s="12">
        <v>45884</v>
      </c>
      <c r="C1150" s="11">
        <v>0.73112268518518519</v>
      </c>
      <c r="D1150" s="10">
        <f>+VLOOKUP(B1150,VENTA_DIARIA!B:C,2,FALSE)</f>
        <v>1</v>
      </c>
      <c r="E1150" s="10">
        <f>+VLOOKUP(B1150,VENTA_DIARIA!B:D,3,FALSE)</f>
        <v>3</v>
      </c>
      <c r="F1150" s="13">
        <f>_xlfn.XLOOKUP(B1150, VENTA_DIARIA!B:B, VENTA_DIARIA!L:L)+0</f>
        <v>1</v>
      </c>
      <c r="G1150" s="10">
        <f>IFERROR(_xlfn.XLOOKUP(B1150, VENTA_DIARIA!B:B, VENTA_DIARIA!N:N)+0,0)</f>
        <v>0</v>
      </c>
      <c r="H1150" s="10" t="str">
        <f>_xlfn.XLOOKUP(B1150, VENTA_DIARIA!B:B, VENTA_DIARIA!H:H)</f>
        <v>▲ BUENO</v>
      </c>
      <c r="I1150" s="10" t="s">
        <v>169</v>
      </c>
      <c r="J1150" s="10">
        <v>4</v>
      </c>
      <c r="K1150" s="10">
        <v>3</v>
      </c>
      <c r="L1150" s="13">
        <v>1</v>
      </c>
    </row>
    <row r="1151" spans="1:12">
      <c r="A1151" s="14" t="str">
        <f t="shared" si="17"/>
        <v>VIE</v>
      </c>
      <c r="B1151" s="12">
        <v>45884</v>
      </c>
      <c r="C1151" s="11">
        <v>0.73112268518518519</v>
      </c>
      <c r="D1151" s="10">
        <f>+VLOOKUP(B1151,VENTA_DIARIA!B:C,2,FALSE)</f>
        <v>1</v>
      </c>
      <c r="E1151" s="10">
        <f>+VLOOKUP(B1151,VENTA_DIARIA!B:D,3,FALSE)</f>
        <v>3</v>
      </c>
      <c r="F1151" s="13">
        <f>_xlfn.XLOOKUP(B1151, VENTA_DIARIA!B:B, VENTA_DIARIA!L:L)+0</f>
        <v>1</v>
      </c>
      <c r="G1151" s="10">
        <f>IFERROR(_xlfn.XLOOKUP(B1151, VENTA_DIARIA!B:B, VENTA_DIARIA!N:N)+0,0)</f>
        <v>0</v>
      </c>
      <c r="H1151" s="10" t="str">
        <f>_xlfn.XLOOKUP(B1151, VENTA_DIARIA!B:B, VENTA_DIARIA!H:H)</f>
        <v>▲ BUENO</v>
      </c>
      <c r="I1151" s="10" t="s">
        <v>154</v>
      </c>
      <c r="J1151" s="10">
        <v>3</v>
      </c>
      <c r="K1151" s="10">
        <v>2</v>
      </c>
      <c r="L1151" s="13">
        <v>1</v>
      </c>
    </row>
    <row r="1152" spans="1:12">
      <c r="A1152" s="14" t="str">
        <f t="shared" si="17"/>
        <v>VIE</v>
      </c>
      <c r="B1152" s="12">
        <v>45884</v>
      </c>
      <c r="C1152" s="11">
        <v>0.73112268518518519</v>
      </c>
      <c r="D1152" s="10">
        <f>+VLOOKUP(B1152,VENTA_DIARIA!B:C,2,FALSE)</f>
        <v>1</v>
      </c>
      <c r="E1152" s="10">
        <f>+VLOOKUP(B1152,VENTA_DIARIA!B:D,3,FALSE)</f>
        <v>3</v>
      </c>
      <c r="F1152" s="13">
        <f>_xlfn.XLOOKUP(B1152, VENTA_DIARIA!B:B, VENTA_DIARIA!L:L)+0</f>
        <v>1</v>
      </c>
      <c r="G1152" s="10">
        <f>IFERROR(_xlfn.XLOOKUP(B1152, VENTA_DIARIA!B:B, VENTA_DIARIA!N:N)+0,0)</f>
        <v>0</v>
      </c>
      <c r="H1152" s="10" t="str">
        <f>_xlfn.XLOOKUP(B1152, VENTA_DIARIA!B:B, VENTA_DIARIA!H:H)</f>
        <v>▲ BUENO</v>
      </c>
      <c r="I1152" s="10" t="s">
        <v>159</v>
      </c>
      <c r="J1152" s="10">
        <v>6</v>
      </c>
      <c r="K1152" s="10">
        <v>4</v>
      </c>
      <c r="L1152" s="13">
        <v>2</v>
      </c>
    </row>
    <row r="1153" spans="1:12">
      <c r="A1153" s="14" t="str">
        <f t="shared" si="17"/>
        <v>VIE</v>
      </c>
      <c r="B1153" s="12">
        <v>45884</v>
      </c>
      <c r="C1153" s="11">
        <v>0.72987268518518522</v>
      </c>
      <c r="D1153" s="10">
        <f>+VLOOKUP(B1153,VENTA_DIARIA!B:C,2,FALSE)</f>
        <v>1</v>
      </c>
      <c r="E1153" s="10">
        <f>+VLOOKUP(B1153,VENTA_DIARIA!B:D,3,FALSE)</f>
        <v>3</v>
      </c>
      <c r="F1153" s="13">
        <f>_xlfn.XLOOKUP(B1153, VENTA_DIARIA!B:B, VENTA_DIARIA!L:L)+0</f>
        <v>1</v>
      </c>
      <c r="G1153" s="10">
        <f>IFERROR(_xlfn.XLOOKUP(B1153, VENTA_DIARIA!B:B, VENTA_DIARIA!N:N)+0,0)</f>
        <v>0</v>
      </c>
      <c r="H1153" s="10" t="str">
        <f>_xlfn.XLOOKUP(B1153, VENTA_DIARIA!B:B, VENTA_DIARIA!H:H)</f>
        <v>▲ BUENO</v>
      </c>
      <c r="I1153" s="10" t="s">
        <v>177</v>
      </c>
      <c r="J1153" s="10">
        <v>12</v>
      </c>
      <c r="K1153" s="10">
        <v>11</v>
      </c>
      <c r="L1153" s="13">
        <v>1</v>
      </c>
    </row>
    <row r="1154" spans="1:12">
      <c r="A1154" s="14" t="str">
        <f t="shared" ref="A1154:A1217" si="18">+UPPER(TEXT(B1154,"DDD"))</f>
        <v>VIE</v>
      </c>
      <c r="B1154" s="12">
        <v>45884</v>
      </c>
      <c r="C1154" s="11">
        <v>0.72858796296296291</v>
      </c>
      <c r="D1154" s="10">
        <f>+VLOOKUP(B1154,VENTA_DIARIA!B:C,2,FALSE)</f>
        <v>1</v>
      </c>
      <c r="E1154" s="10">
        <f>+VLOOKUP(B1154,VENTA_DIARIA!B:D,3,FALSE)</f>
        <v>3</v>
      </c>
      <c r="F1154" s="13">
        <f>_xlfn.XLOOKUP(B1154, VENTA_DIARIA!B:B, VENTA_DIARIA!L:L)+0</f>
        <v>1</v>
      </c>
      <c r="G1154" s="10">
        <f>IFERROR(_xlfn.XLOOKUP(B1154, VENTA_DIARIA!B:B, VENTA_DIARIA!N:N)+0,0)</f>
        <v>0</v>
      </c>
      <c r="H1154" s="10" t="str">
        <f>_xlfn.XLOOKUP(B1154, VENTA_DIARIA!B:B, VENTA_DIARIA!H:H)</f>
        <v>▲ BUENO</v>
      </c>
      <c r="I1154" s="10" t="s">
        <v>134</v>
      </c>
      <c r="J1154" s="10">
        <v>34</v>
      </c>
      <c r="K1154" s="10">
        <v>32</v>
      </c>
      <c r="L1154" s="13">
        <v>2</v>
      </c>
    </row>
    <row r="1155" spans="1:12">
      <c r="A1155" s="14" t="str">
        <f t="shared" si="18"/>
        <v>VIE</v>
      </c>
      <c r="B1155" s="12">
        <v>45884</v>
      </c>
      <c r="C1155" s="11">
        <v>0.72858796296296291</v>
      </c>
      <c r="D1155" s="10">
        <f>+VLOOKUP(B1155,VENTA_DIARIA!B:C,2,FALSE)</f>
        <v>1</v>
      </c>
      <c r="E1155" s="10">
        <f>+VLOOKUP(B1155,VENTA_DIARIA!B:D,3,FALSE)</f>
        <v>3</v>
      </c>
      <c r="F1155" s="13">
        <f>_xlfn.XLOOKUP(B1155, VENTA_DIARIA!B:B, VENTA_DIARIA!L:L)+0</f>
        <v>1</v>
      </c>
      <c r="G1155" s="10">
        <f>IFERROR(_xlfn.XLOOKUP(B1155, VENTA_DIARIA!B:B, VENTA_DIARIA!N:N)+0,0)</f>
        <v>0</v>
      </c>
      <c r="H1155" s="10" t="str">
        <f>_xlfn.XLOOKUP(B1155, VENTA_DIARIA!B:B, VENTA_DIARIA!H:H)</f>
        <v>▲ BUENO</v>
      </c>
      <c r="I1155" s="10" t="s">
        <v>176</v>
      </c>
      <c r="J1155" s="10">
        <v>19</v>
      </c>
      <c r="K1155" s="10">
        <v>18</v>
      </c>
      <c r="L1155" s="13">
        <v>1</v>
      </c>
    </row>
    <row r="1156" spans="1:12">
      <c r="A1156" s="14" t="str">
        <f t="shared" si="18"/>
        <v>VIE</v>
      </c>
      <c r="B1156" s="12">
        <v>45884</v>
      </c>
      <c r="C1156" s="11">
        <v>0.72858796296296291</v>
      </c>
      <c r="D1156" s="10">
        <f>+VLOOKUP(B1156,VENTA_DIARIA!B:C,2,FALSE)</f>
        <v>1</v>
      </c>
      <c r="E1156" s="10">
        <f>+VLOOKUP(B1156,VENTA_DIARIA!B:D,3,FALSE)</f>
        <v>3</v>
      </c>
      <c r="F1156" s="13">
        <f>_xlfn.XLOOKUP(B1156, VENTA_DIARIA!B:B, VENTA_DIARIA!L:L)+0</f>
        <v>1</v>
      </c>
      <c r="G1156" s="10">
        <f>IFERROR(_xlfn.XLOOKUP(B1156, VENTA_DIARIA!B:B, VENTA_DIARIA!N:N)+0,0)</f>
        <v>0</v>
      </c>
      <c r="H1156" s="10" t="str">
        <f>_xlfn.XLOOKUP(B1156, VENTA_DIARIA!B:B, VENTA_DIARIA!H:H)</f>
        <v>▲ BUENO</v>
      </c>
      <c r="I1156" s="10" t="s">
        <v>109</v>
      </c>
      <c r="J1156" s="10">
        <v>2</v>
      </c>
      <c r="K1156" s="10">
        <v>1</v>
      </c>
      <c r="L1156" s="13">
        <v>1</v>
      </c>
    </row>
    <row r="1157" spans="1:12">
      <c r="A1157" s="14" t="str">
        <f t="shared" si="18"/>
        <v>VIE</v>
      </c>
      <c r="B1157" s="12">
        <v>45884</v>
      </c>
      <c r="C1157" s="11">
        <v>0.72685185185185186</v>
      </c>
      <c r="D1157" s="10">
        <f>+VLOOKUP(B1157,VENTA_DIARIA!B:C,2,FALSE)</f>
        <v>1</v>
      </c>
      <c r="E1157" s="10">
        <f>+VLOOKUP(B1157,VENTA_DIARIA!B:D,3,FALSE)</f>
        <v>3</v>
      </c>
      <c r="F1157" s="13">
        <f>_xlfn.XLOOKUP(B1157, VENTA_DIARIA!B:B, VENTA_DIARIA!L:L)+0</f>
        <v>1</v>
      </c>
      <c r="G1157" s="10">
        <f>IFERROR(_xlfn.XLOOKUP(B1157, VENTA_DIARIA!B:B, VENTA_DIARIA!N:N)+0,0)</f>
        <v>0</v>
      </c>
      <c r="H1157" s="10" t="str">
        <f>_xlfn.XLOOKUP(B1157, VENTA_DIARIA!B:B, VENTA_DIARIA!H:H)</f>
        <v>▲ BUENO</v>
      </c>
      <c r="I1157" s="10" t="s">
        <v>102</v>
      </c>
      <c r="J1157" s="10">
        <v>1</v>
      </c>
      <c r="K1157" s="10">
        <v>0</v>
      </c>
      <c r="L1157" s="13">
        <v>1</v>
      </c>
    </row>
    <row r="1158" spans="1:12">
      <c r="A1158" s="14" t="str">
        <f t="shared" si="18"/>
        <v>VIE</v>
      </c>
      <c r="B1158" s="12">
        <v>45884</v>
      </c>
      <c r="C1158" s="11">
        <v>0.72636574074074078</v>
      </c>
      <c r="D1158" s="10">
        <f>+VLOOKUP(B1158,VENTA_DIARIA!B:C,2,FALSE)</f>
        <v>1</v>
      </c>
      <c r="E1158" s="10">
        <f>+VLOOKUP(B1158,VENTA_DIARIA!B:D,3,FALSE)</f>
        <v>3</v>
      </c>
      <c r="F1158" s="13">
        <f>_xlfn.XLOOKUP(B1158, VENTA_DIARIA!B:B, VENTA_DIARIA!L:L)+0</f>
        <v>1</v>
      </c>
      <c r="G1158" s="10">
        <f>IFERROR(_xlfn.XLOOKUP(B1158, VENTA_DIARIA!B:B, VENTA_DIARIA!N:N)+0,0)</f>
        <v>0</v>
      </c>
      <c r="H1158" s="10" t="str">
        <f>_xlfn.XLOOKUP(B1158, VENTA_DIARIA!B:B, VENTA_DIARIA!H:H)</f>
        <v>▲ BUENO</v>
      </c>
      <c r="I1158" s="10" t="s">
        <v>102</v>
      </c>
      <c r="J1158" s="10">
        <v>2</v>
      </c>
      <c r="K1158" s="10">
        <v>1</v>
      </c>
      <c r="L1158" s="13">
        <v>1</v>
      </c>
    </row>
    <row r="1159" spans="1:12">
      <c r="A1159" s="14" t="str">
        <f t="shared" si="18"/>
        <v>VIE</v>
      </c>
      <c r="B1159" s="12">
        <v>45884</v>
      </c>
      <c r="C1159" s="11">
        <v>0.72047453703703701</v>
      </c>
      <c r="D1159" s="10">
        <f>+VLOOKUP(B1159,VENTA_DIARIA!B:C,2,FALSE)</f>
        <v>1</v>
      </c>
      <c r="E1159" s="10">
        <f>+VLOOKUP(B1159,VENTA_DIARIA!B:D,3,FALSE)</f>
        <v>3</v>
      </c>
      <c r="F1159" s="13">
        <f>_xlfn.XLOOKUP(B1159, VENTA_DIARIA!B:B, VENTA_DIARIA!L:L)+0</f>
        <v>1</v>
      </c>
      <c r="G1159" s="10">
        <f>IFERROR(_xlfn.XLOOKUP(B1159, VENTA_DIARIA!B:B, VENTA_DIARIA!N:N)+0,0)</f>
        <v>0</v>
      </c>
      <c r="H1159" s="10" t="str">
        <f>_xlfn.XLOOKUP(B1159, VENTA_DIARIA!B:B, VENTA_DIARIA!H:H)</f>
        <v>▲ BUENO</v>
      </c>
      <c r="I1159" s="10" t="s">
        <v>101</v>
      </c>
      <c r="J1159" s="10">
        <v>3</v>
      </c>
      <c r="K1159" s="10">
        <v>2</v>
      </c>
      <c r="L1159" s="13">
        <v>1</v>
      </c>
    </row>
    <row r="1160" spans="1:12">
      <c r="A1160" s="14" t="str">
        <f t="shared" si="18"/>
        <v>VIE</v>
      </c>
      <c r="B1160" s="12">
        <v>45884</v>
      </c>
      <c r="C1160" s="11">
        <v>0.71959490740740739</v>
      </c>
      <c r="D1160" s="10">
        <f>+VLOOKUP(B1160,VENTA_DIARIA!B:C,2,FALSE)</f>
        <v>1</v>
      </c>
      <c r="E1160" s="10">
        <f>+VLOOKUP(B1160,VENTA_DIARIA!B:D,3,FALSE)</f>
        <v>3</v>
      </c>
      <c r="F1160" s="13">
        <f>_xlfn.XLOOKUP(B1160, VENTA_DIARIA!B:B, VENTA_DIARIA!L:L)+0</f>
        <v>1</v>
      </c>
      <c r="G1160" s="10">
        <f>IFERROR(_xlfn.XLOOKUP(B1160, VENTA_DIARIA!B:B, VENTA_DIARIA!N:N)+0,0)</f>
        <v>0</v>
      </c>
      <c r="H1160" s="10" t="str">
        <f>_xlfn.XLOOKUP(B1160, VENTA_DIARIA!B:B, VENTA_DIARIA!H:H)</f>
        <v>▲ BUENO</v>
      </c>
      <c r="I1160" s="10" t="s">
        <v>102</v>
      </c>
      <c r="J1160" s="10">
        <v>3</v>
      </c>
      <c r="K1160" s="10">
        <v>2</v>
      </c>
      <c r="L1160" s="13">
        <v>1</v>
      </c>
    </row>
    <row r="1161" spans="1:12">
      <c r="A1161" s="14" t="str">
        <f t="shared" si="18"/>
        <v>VIE</v>
      </c>
      <c r="B1161" s="12">
        <v>45884</v>
      </c>
      <c r="C1161" s="11">
        <v>0.71959490740740739</v>
      </c>
      <c r="D1161" s="10">
        <f>+VLOOKUP(B1161,VENTA_DIARIA!B:C,2,FALSE)</f>
        <v>1</v>
      </c>
      <c r="E1161" s="10">
        <f>+VLOOKUP(B1161,VENTA_DIARIA!B:D,3,FALSE)</f>
        <v>3</v>
      </c>
      <c r="F1161" s="13">
        <f>_xlfn.XLOOKUP(B1161, VENTA_DIARIA!B:B, VENTA_DIARIA!L:L)+0</f>
        <v>1</v>
      </c>
      <c r="G1161" s="10">
        <f>IFERROR(_xlfn.XLOOKUP(B1161, VENTA_DIARIA!B:B, VENTA_DIARIA!N:N)+0,0)</f>
        <v>0</v>
      </c>
      <c r="H1161" s="10" t="str">
        <f>_xlfn.XLOOKUP(B1161, VENTA_DIARIA!B:B, VENTA_DIARIA!H:H)</f>
        <v>▲ BUENO</v>
      </c>
      <c r="I1161" s="10" t="s">
        <v>166</v>
      </c>
      <c r="J1161" s="10">
        <v>4</v>
      </c>
      <c r="K1161" s="10">
        <v>3</v>
      </c>
      <c r="L1161" s="13">
        <v>1</v>
      </c>
    </row>
    <row r="1162" spans="1:12">
      <c r="A1162" s="14" t="str">
        <f t="shared" si="18"/>
        <v>VIE</v>
      </c>
      <c r="B1162" s="12">
        <v>45884</v>
      </c>
      <c r="C1162" s="11">
        <v>0.71959490740740739</v>
      </c>
      <c r="D1162" s="10">
        <f>+VLOOKUP(B1162,VENTA_DIARIA!B:C,2,FALSE)</f>
        <v>1</v>
      </c>
      <c r="E1162" s="10">
        <f>+VLOOKUP(B1162,VENTA_DIARIA!B:D,3,FALSE)</f>
        <v>3</v>
      </c>
      <c r="F1162" s="13">
        <f>_xlfn.XLOOKUP(B1162, VENTA_DIARIA!B:B, VENTA_DIARIA!L:L)+0</f>
        <v>1</v>
      </c>
      <c r="G1162" s="10">
        <f>IFERROR(_xlfn.XLOOKUP(B1162, VENTA_DIARIA!B:B, VENTA_DIARIA!N:N)+0,0)</f>
        <v>0</v>
      </c>
      <c r="H1162" s="10" t="str">
        <f>_xlfn.XLOOKUP(B1162, VENTA_DIARIA!B:B, VENTA_DIARIA!H:H)</f>
        <v>▲ BUENO</v>
      </c>
      <c r="I1162" s="10" t="s">
        <v>169</v>
      </c>
      <c r="J1162" s="10">
        <v>5</v>
      </c>
      <c r="K1162" s="10">
        <v>4</v>
      </c>
      <c r="L1162" s="13">
        <v>1</v>
      </c>
    </row>
    <row r="1163" spans="1:12">
      <c r="A1163" s="14" t="str">
        <f t="shared" si="18"/>
        <v>VIE</v>
      </c>
      <c r="B1163" s="12">
        <v>45884</v>
      </c>
      <c r="C1163" s="11">
        <v>0.71858796296296301</v>
      </c>
      <c r="D1163" s="10">
        <f>+VLOOKUP(B1163,VENTA_DIARIA!B:C,2,FALSE)</f>
        <v>1</v>
      </c>
      <c r="E1163" s="10">
        <f>+VLOOKUP(B1163,VENTA_DIARIA!B:D,3,FALSE)</f>
        <v>3</v>
      </c>
      <c r="F1163" s="13">
        <f>_xlfn.XLOOKUP(B1163, VENTA_DIARIA!B:B, VENTA_DIARIA!L:L)+0</f>
        <v>1</v>
      </c>
      <c r="G1163" s="10">
        <f>IFERROR(_xlfn.XLOOKUP(B1163, VENTA_DIARIA!B:B, VENTA_DIARIA!N:N)+0,0)</f>
        <v>0</v>
      </c>
      <c r="H1163" s="10" t="str">
        <f>_xlfn.XLOOKUP(B1163, VENTA_DIARIA!B:B, VENTA_DIARIA!H:H)</f>
        <v>▲ BUENO</v>
      </c>
      <c r="I1163" s="10" t="s">
        <v>162</v>
      </c>
      <c r="J1163" s="10">
        <v>2</v>
      </c>
      <c r="K1163" s="10">
        <v>1</v>
      </c>
      <c r="L1163" s="13">
        <v>1</v>
      </c>
    </row>
    <row r="1164" spans="1:12">
      <c r="A1164" s="14" t="str">
        <f t="shared" si="18"/>
        <v>VIE</v>
      </c>
      <c r="B1164" s="12">
        <v>45884</v>
      </c>
      <c r="C1164" s="11">
        <v>0.71811342592592597</v>
      </c>
      <c r="D1164" s="10">
        <f>+VLOOKUP(B1164,VENTA_DIARIA!B:C,2,FALSE)</f>
        <v>1</v>
      </c>
      <c r="E1164" s="10">
        <f>+VLOOKUP(B1164,VENTA_DIARIA!B:D,3,FALSE)</f>
        <v>3</v>
      </c>
      <c r="F1164" s="13">
        <f>_xlfn.XLOOKUP(B1164, VENTA_DIARIA!B:B, VENTA_DIARIA!L:L)+0</f>
        <v>1</v>
      </c>
      <c r="G1164" s="10">
        <f>IFERROR(_xlfn.XLOOKUP(B1164, VENTA_DIARIA!B:B, VENTA_DIARIA!N:N)+0,0)</f>
        <v>0</v>
      </c>
      <c r="H1164" s="10" t="str">
        <f>_xlfn.XLOOKUP(B1164, VENTA_DIARIA!B:B, VENTA_DIARIA!H:H)</f>
        <v>▲ BUENO</v>
      </c>
      <c r="I1164" s="10" t="s">
        <v>162</v>
      </c>
      <c r="J1164" s="10">
        <v>3</v>
      </c>
      <c r="K1164" s="10">
        <v>2</v>
      </c>
      <c r="L1164" s="13">
        <v>1</v>
      </c>
    </row>
    <row r="1165" spans="1:12">
      <c r="A1165" s="14" t="str">
        <f t="shared" si="18"/>
        <v>VIE</v>
      </c>
      <c r="B1165" s="12">
        <v>45884</v>
      </c>
      <c r="C1165" s="11">
        <v>0.71494212962962966</v>
      </c>
      <c r="D1165" s="10">
        <f>+VLOOKUP(B1165,VENTA_DIARIA!B:C,2,FALSE)</f>
        <v>1</v>
      </c>
      <c r="E1165" s="10">
        <f>+VLOOKUP(B1165,VENTA_DIARIA!B:D,3,FALSE)</f>
        <v>3</v>
      </c>
      <c r="F1165" s="13">
        <f>_xlfn.XLOOKUP(B1165, VENTA_DIARIA!B:B, VENTA_DIARIA!L:L)+0</f>
        <v>1</v>
      </c>
      <c r="G1165" s="10">
        <f>IFERROR(_xlfn.XLOOKUP(B1165, VENTA_DIARIA!B:B, VENTA_DIARIA!N:N)+0,0)</f>
        <v>0</v>
      </c>
      <c r="H1165" s="10" t="str">
        <f>_xlfn.XLOOKUP(B1165, VENTA_DIARIA!B:B, VENTA_DIARIA!H:H)</f>
        <v>▲ BUENO</v>
      </c>
      <c r="I1165" s="10" t="s">
        <v>173</v>
      </c>
      <c r="J1165" s="10">
        <v>6</v>
      </c>
      <c r="K1165" s="10">
        <v>5</v>
      </c>
      <c r="L1165" s="13">
        <v>1</v>
      </c>
    </row>
    <row r="1166" spans="1:12">
      <c r="A1166" s="14" t="str">
        <f t="shared" si="18"/>
        <v>VIE</v>
      </c>
      <c r="B1166" s="12">
        <v>45884</v>
      </c>
      <c r="C1166" s="11">
        <v>0.71108796296296295</v>
      </c>
      <c r="D1166" s="10">
        <f>+VLOOKUP(B1166,VENTA_DIARIA!B:C,2,FALSE)</f>
        <v>1</v>
      </c>
      <c r="E1166" s="10">
        <f>+VLOOKUP(B1166,VENTA_DIARIA!B:D,3,FALSE)</f>
        <v>3</v>
      </c>
      <c r="F1166" s="13">
        <f>_xlfn.XLOOKUP(B1166, VENTA_DIARIA!B:B, VENTA_DIARIA!L:L)+0</f>
        <v>1</v>
      </c>
      <c r="G1166" s="10">
        <f>IFERROR(_xlfn.XLOOKUP(B1166, VENTA_DIARIA!B:B, VENTA_DIARIA!N:N)+0,0)</f>
        <v>0</v>
      </c>
      <c r="H1166" s="10" t="str">
        <f>_xlfn.XLOOKUP(B1166, VENTA_DIARIA!B:B, VENTA_DIARIA!H:H)</f>
        <v>▲ BUENO</v>
      </c>
      <c r="I1166" s="10" t="s">
        <v>142</v>
      </c>
      <c r="J1166" s="10">
        <v>39</v>
      </c>
      <c r="K1166" s="10">
        <v>38</v>
      </c>
      <c r="L1166" s="13">
        <v>1</v>
      </c>
    </row>
    <row r="1167" spans="1:12">
      <c r="A1167" s="14" t="str">
        <f t="shared" si="18"/>
        <v>VIE</v>
      </c>
      <c r="B1167" s="12">
        <v>45884</v>
      </c>
      <c r="C1167" s="11">
        <v>0.71108796296296295</v>
      </c>
      <c r="D1167" s="10">
        <f>+VLOOKUP(B1167,VENTA_DIARIA!B:C,2,FALSE)</f>
        <v>1</v>
      </c>
      <c r="E1167" s="10">
        <f>+VLOOKUP(B1167,VENTA_DIARIA!B:D,3,FALSE)</f>
        <v>3</v>
      </c>
      <c r="F1167" s="13">
        <f>_xlfn.XLOOKUP(B1167, VENTA_DIARIA!B:B, VENTA_DIARIA!L:L)+0</f>
        <v>1</v>
      </c>
      <c r="G1167" s="10">
        <f>IFERROR(_xlfn.XLOOKUP(B1167, VENTA_DIARIA!B:B, VENTA_DIARIA!N:N)+0,0)</f>
        <v>0</v>
      </c>
      <c r="H1167" s="10" t="str">
        <f>_xlfn.XLOOKUP(B1167, VENTA_DIARIA!B:B, VENTA_DIARIA!H:H)</f>
        <v>▲ BUENO</v>
      </c>
      <c r="I1167" s="10" t="s">
        <v>109</v>
      </c>
      <c r="J1167" s="10">
        <v>3</v>
      </c>
      <c r="K1167" s="10">
        <v>2</v>
      </c>
      <c r="L1167" s="13">
        <v>1</v>
      </c>
    </row>
    <row r="1168" spans="1:12">
      <c r="A1168" s="14" t="str">
        <f t="shared" si="18"/>
        <v>VIE</v>
      </c>
      <c r="B1168" s="12">
        <v>45884</v>
      </c>
      <c r="C1168" s="11">
        <v>0.71108796296296295</v>
      </c>
      <c r="D1168" s="10">
        <f>+VLOOKUP(B1168,VENTA_DIARIA!B:C,2,FALSE)</f>
        <v>1</v>
      </c>
      <c r="E1168" s="10">
        <f>+VLOOKUP(B1168,VENTA_DIARIA!B:D,3,FALSE)</f>
        <v>3</v>
      </c>
      <c r="F1168" s="13">
        <f>_xlfn.XLOOKUP(B1168, VENTA_DIARIA!B:B, VENTA_DIARIA!L:L)+0</f>
        <v>1</v>
      </c>
      <c r="G1168" s="10">
        <f>IFERROR(_xlfn.XLOOKUP(B1168, VENTA_DIARIA!B:B, VENTA_DIARIA!N:N)+0,0)</f>
        <v>0</v>
      </c>
      <c r="H1168" s="10" t="str">
        <f>_xlfn.XLOOKUP(B1168, VENTA_DIARIA!B:B, VENTA_DIARIA!H:H)</f>
        <v>▲ BUENO</v>
      </c>
      <c r="I1168" s="10" t="s">
        <v>101</v>
      </c>
      <c r="J1168" s="10">
        <v>4</v>
      </c>
      <c r="K1168" s="10">
        <v>3</v>
      </c>
      <c r="L1168" s="13">
        <v>1</v>
      </c>
    </row>
    <row r="1169" spans="1:12">
      <c r="A1169" s="14" t="str">
        <f t="shared" si="18"/>
        <v>VIE</v>
      </c>
      <c r="B1169" s="12">
        <v>45884</v>
      </c>
      <c r="C1169" s="11">
        <v>0.71076388888888886</v>
      </c>
      <c r="D1169" s="10">
        <f>+VLOOKUP(B1169,VENTA_DIARIA!B:C,2,FALSE)</f>
        <v>1</v>
      </c>
      <c r="E1169" s="10">
        <f>+VLOOKUP(B1169,VENTA_DIARIA!B:D,3,FALSE)</f>
        <v>3</v>
      </c>
      <c r="F1169" s="13">
        <f>_xlfn.XLOOKUP(B1169, VENTA_DIARIA!B:B, VENTA_DIARIA!L:L)+0</f>
        <v>1</v>
      </c>
      <c r="G1169" s="10">
        <f>IFERROR(_xlfn.XLOOKUP(B1169, VENTA_DIARIA!B:B, VENTA_DIARIA!N:N)+0,0)</f>
        <v>0</v>
      </c>
      <c r="H1169" s="10" t="str">
        <f>_xlfn.XLOOKUP(B1169, VENTA_DIARIA!B:B, VENTA_DIARIA!H:H)</f>
        <v>▲ BUENO</v>
      </c>
      <c r="I1169" s="10" t="s">
        <v>101</v>
      </c>
      <c r="J1169" s="10">
        <v>6</v>
      </c>
      <c r="K1169" s="10">
        <v>4</v>
      </c>
      <c r="L1169" s="13">
        <v>2</v>
      </c>
    </row>
    <row r="1170" spans="1:12">
      <c r="A1170" s="14" t="str">
        <f t="shared" si="18"/>
        <v>VIE</v>
      </c>
      <c r="B1170" s="12">
        <v>45884</v>
      </c>
      <c r="C1170" s="11">
        <v>0.71060185185185187</v>
      </c>
      <c r="D1170" s="10">
        <f>+VLOOKUP(B1170,VENTA_DIARIA!B:C,2,FALSE)</f>
        <v>1</v>
      </c>
      <c r="E1170" s="10">
        <f>+VLOOKUP(B1170,VENTA_DIARIA!B:D,3,FALSE)</f>
        <v>3</v>
      </c>
      <c r="F1170" s="13">
        <f>_xlfn.XLOOKUP(B1170, VENTA_DIARIA!B:B, VENTA_DIARIA!L:L)+0</f>
        <v>1</v>
      </c>
      <c r="G1170" s="10">
        <f>IFERROR(_xlfn.XLOOKUP(B1170, VENTA_DIARIA!B:B, VENTA_DIARIA!N:N)+0,0)</f>
        <v>0</v>
      </c>
      <c r="H1170" s="10" t="str">
        <f>_xlfn.XLOOKUP(B1170, VENTA_DIARIA!B:B, VENTA_DIARIA!H:H)</f>
        <v>▲ BUENO</v>
      </c>
      <c r="I1170" s="10" t="s">
        <v>173</v>
      </c>
      <c r="J1170" s="10">
        <v>7</v>
      </c>
      <c r="K1170" s="10">
        <v>6</v>
      </c>
      <c r="L1170" s="13">
        <v>1</v>
      </c>
    </row>
    <row r="1171" spans="1:12">
      <c r="A1171" s="14" t="str">
        <f t="shared" si="18"/>
        <v>VIE</v>
      </c>
      <c r="B1171" s="12">
        <v>45884</v>
      </c>
      <c r="C1171" s="11">
        <v>0.68210648148148145</v>
      </c>
      <c r="D1171" s="10">
        <f>+VLOOKUP(B1171,VENTA_DIARIA!B:C,2,FALSE)</f>
        <v>1</v>
      </c>
      <c r="E1171" s="10">
        <f>+VLOOKUP(B1171,VENTA_DIARIA!B:D,3,FALSE)</f>
        <v>3</v>
      </c>
      <c r="F1171" s="13">
        <f>_xlfn.XLOOKUP(B1171, VENTA_DIARIA!B:B, VENTA_DIARIA!L:L)+0</f>
        <v>1</v>
      </c>
      <c r="G1171" s="10">
        <f>IFERROR(_xlfn.XLOOKUP(B1171, VENTA_DIARIA!B:B, VENTA_DIARIA!N:N)+0,0)</f>
        <v>0</v>
      </c>
      <c r="H1171" s="10" t="str">
        <f>_xlfn.XLOOKUP(B1171, VENTA_DIARIA!B:B, VENTA_DIARIA!H:H)</f>
        <v>▲ BUENO</v>
      </c>
      <c r="I1171" s="10" t="s">
        <v>146</v>
      </c>
      <c r="J1171" s="10">
        <v>1</v>
      </c>
      <c r="K1171" s="10">
        <v>0</v>
      </c>
      <c r="L1171" s="13">
        <v>1</v>
      </c>
    </row>
    <row r="1172" spans="1:12">
      <c r="A1172" s="14" t="str">
        <f t="shared" si="18"/>
        <v>VIE</v>
      </c>
      <c r="B1172" s="12">
        <v>45884</v>
      </c>
      <c r="C1172" s="11">
        <v>0.66372685185185187</v>
      </c>
      <c r="D1172" s="10">
        <f>+VLOOKUP(B1172,VENTA_DIARIA!B:C,2,FALSE)</f>
        <v>1</v>
      </c>
      <c r="E1172" s="10">
        <f>+VLOOKUP(B1172,VENTA_DIARIA!B:D,3,FALSE)</f>
        <v>3</v>
      </c>
      <c r="F1172" s="13">
        <f>_xlfn.XLOOKUP(B1172, VENTA_DIARIA!B:B, VENTA_DIARIA!L:L)+0</f>
        <v>1</v>
      </c>
      <c r="G1172" s="10">
        <f>IFERROR(_xlfn.XLOOKUP(B1172, VENTA_DIARIA!B:B, VENTA_DIARIA!N:N)+0,0)</f>
        <v>0</v>
      </c>
      <c r="H1172" s="10" t="str">
        <f>_xlfn.XLOOKUP(B1172, VENTA_DIARIA!B:B, VENTA_DIARIA!H:H)</f>
        <v>▲ BUENO</v>
      </c>
      <c r="I1172" s="10" t="s">
        <v>152</v>
      </c>
      <c r="J1172" s="10">
        <v>8</v>
      </c>
      <c r="K1172" s="10">
        <v>7</v>
      </c>
      <c r="L1172" s="13">
        <v>1</v>
      </c>
    </row>
    <row r="1173" spans="1:12">
      <c r="A1173" s="14" t="str">
        <f t="shared" si="18"/>
        <v>VIE</v>
      </c>
      <c r="B1173" s="12">
        <v>45884</v>
      </c>
      <c r="C1173" s="11">
        <v>0.66287037037037033</v>
      </c>
      <c r="D1173" s="10">
        <f>+VLOOKUP(B1173,VENTA_DIARIA!B:C,2,FALSE)</f>
        <v>1</v>
      </c>
      <c r="E1173" s="10">
        <f>+VLOOKUP(B1173,VENTA_DIARIA!B:D,3,FALSE)</f>
        <v>3</v>
      </c>
      <c r="F1173" s="13">
        <f>_xlfn.XLOOKUP(B1173, VENTA_DIARIA!B:B, VENTA_DIARIA!L:L)+0</f>
        <v>1</v>
      </c>
      <c r="G1173" s="10">
        <f>IFERROR(_xlfn.XLOOKUP(B1173, VENTA_DIARIA!B:B, VENTA_DIARIA!N:N)+0,0)</f>
        <v>0</v>
      </c>
      <c r="H1173" s="10" t="str">
        <f>_xlfn.XLOOKUP(B1173, VENTA_DIARIA!B:B, VENTA_DIARIA!H:H)</f>
        <v>▲ BUENO</v>
      </c>
      <c r="I1173" s="10" t="s">
        <v>134</v>
      </c>
      <c r="J1173" s="10">
        <v>10</v>
      </c>
      <c r="K1173" s="10">
        <v>9</v>
      </c>
      <c r="L1173" s="13">
        <v>1</v>
      </c>
    </row>
    <row r="1174" spans="1:12">
      <c r="A1174" s="14" t="str">
        <f t="shared" si="18"/>
        <v>VIE</v>
      </c>
      <c r="B1174" s="12">
        <v>45884</v>
      </c>
      <c r="C1174" s="11">
        <v>0.64413194444444444</v>
      </c>
      <c r="D1174" s="10">
        <f>+VLOOKUP(B1174,VENTA_DIARIA!B:C,2,FALSE)</f>
        <v>1</v>
      </c>
      <c r="E1174" s="10">
        <f>+VLOOKUP(B1174,VENTA_DIARIA!B:D,3,FALSE)</f>
        <v>3</v>
      </c>
      <c r="F1174" s="13">
        <f>_xlfn.XLOOKUP(B1174, VENTA_DIARIA!B:B, VENTA_DIARIA!L:L)+0</f>
        <v>1</v>
      </c>
      <c r="G1174" s="10">
        <f>IFERROR(_xlfn.XLOOKUP(B1174, VENTA_DIARIA!B:B, VENTA_DIARIA!N:N)+0,0)</f>
        <v>0</v>
      </c>
      <c r="H1174" s="10" t="str">
        <f>_xlfn.XLOOKUP(B1174, VENTA_DIARIA!B:B, VENTA_DIARIA!H:H)</f>
        <v>▲ BUENO</v>
      </c>
      <c r="I1174" s="10" t="s">
        <v>151</v>
      </c>
      <c r="J1174" s="10">
        <v>10</v>
      </c>
      <c r="K1174" s="10">
        <v>9</v>
      </c>
      <c r="L1174" s="13">
        <v>1</v>
      </c>
    </row>
    <row r="1175" spans="1:12">
      <c r="A1175" s="14" t="str">
        <f t="shared" si="18"/>
        <v>VIE</v>
      </c>
      <c r="B1175" s="12">
        <v>45884</v>
      </c>
      <c r="C1175" s="11">
        <v>0.64413194444444444</v>
      </c>
      <c r="D1175" s="10">
        <f>+VLOOKUP(B1175,VENTA_DIARIA!B:C,2,FALSE)</f>
        <v>1</v>
      </c>
      <c r="E1175" s="10">
        <f>+VLOOKUP(B1175,VENTA_DIARIA!B:D,3,FALSE)</f>
        <v>3</v>
      </c>
      <c r="F1175" s="13">
        <f>_xlfn.XLOOKUP(B1175, VENTA_DIARIA!B:B, VENTA_DIARIA!L:L)+0</f>
        <v>1</v>
      </c>
      <c r="G1175" s="10">
        <f>IFERROR(_xlfn.XLOOKUP(B1175, VENTA_DIARIA!B:B, VENTA_DIARIA!N:N)+0,0)</f>
        <v>0</v>
      </c>
      <c r="H1175" s="10" t="str">
        <f>_xlfn.XLOOKUP(B1175, VENTA_DIARIA!B:B, VENTA_DIARIA!H:H)</f>
        <v>▲ BUENO</v>
      </c>
      <c r="I1175" s="10" t="s">
        <v>177</v>
      </c>
      <c r="J1175" s="10">
        <v>13</v>
      </c>
      <c r="K1175" s="10">
        <v>12</v>
      </c>
      <c r="L1175" s="13">
        <v>1</v>
      </c>
    </row>
    <row r="1176" spans="1:12">
      <c r="A1176" s="14" t="str">
        <f t="shared" si="18"/>
        <v>VIE</v>
      </c>
      <c r="B1176" s="12">
        <v>45884</v>
      </c>
      <c r="C1176" s="11">
        <v>0.64148148148148143</v>
      </c>
      <c r="D1176" s="10">
        <f>+VLOOKUP(B1176,VENTA_DIARIA!B:C,2,FALSE)</f>
        <v>1</v>
      </c>
      <c r="E1176" s="10">
        <f>+VLOOKUP(B1176,VENTA_DIARIA!B:D,3,FALSE)</f>
        <v>3</v>
      </c>
      <c r="F1176" s="13">
        <f>_xlfn.XLOOKUP(B1176, VENTA_DIARIA!B:B, VENTA_DIARIA!L:L)+0</f>
        <v>1</v>
      </c>
      <c r="G1176" s="10">
        <f>IFERROR(_xlfn.XLOOKUP(B1176, VENTA_DIARIA!B:B, VENTA_DIARIA!N:N)+0,0)</f>
        <v>0</v>
      </c>
      <c r="H1176" s="10" t="str">
        <f>_xlfn.XLOOKUP(B1176, VENTA_DIARIA!B:B, VENTA_DIARIA!H:H)</f>
        <v>▲ BUENO</v>
      </c>
      <c r="I1176" s="10" t="s">
        <v>145</v>
      </c>
      <c r="J1176" s="10">
        <v>2</v>
      </c>
      <c r="K1176" s="10">
        <v>1</v>
      </c>
      <c r="L1176" s="13">
        <v>1</v>
      </c>
    </row>
    <row r="1177" spans="1:12">
      <c r="A1177" s="14" t="str">
        <f t="shared" si="18"/>
        <v>VIE</v>
      </c>
      <c r="B1177" s="12">
        <v>45884</v>
      </c>
      <c r="C1177" s="11">
        <v>0.63181712962962966</v>
      </c>
      <c r="D1177" s="10">
        <f>+VLOOKUP(B1177,VENTA_DIARIA!B:C,2,FALSE)</f>
        <v>1</v>
      </c>
      <c r="E1177" s="10">
        <f>+VLOOKUP(B1177,VENTA_DIARIA!B:D,3,FALSE)</f>
        <v>3</v>
      </c>
      <c r="F1177" s="13">
        <f>_xlfn.XLOOKUP(B1177, VENTA_DIARIA!B:B, VENTA_DIARIA!L:L)+0</f>
        <v>1</v>
      </c>
      <c r="G1177" s="10">
        <f>IFERROR(_xlfn.XLOOKUP(B1177, VENTA_DIARIA!B:B, VENTA_DIARIA!N:N)+0,0)</f>
        <v>0</v>
      </c>
      <c r="H1177" s="10" t="str">
        <f>_xlfn.XLOOKUP(B1177, VENTA_DIARIA!B:B, VENTA_DIARIA!H:H)</f>
        <v>▲ BUENO</v>
      </c>
      <c r="I1177" s="10" t="s">
        <v>168</v>
      </c>
      <c r="J1177" s="10">
        <v>2</v>
      </c>
      <c r="K1177" s="10">
        <v>1</v>
      </c>
      <c r="L1177" s="13">
        <v>1</v>
      </c>
    </row>
    <row r="1178" spans="1:12">
      <c r="A1178" s="14" t="str">
        <f t="shared" si="18"/>
        <v>VIE</v>
      </c>
      <c r="B1178" s="12">
        <v>45884</v>
      </c>
      <c r="C1178" s="11">
        <v>0.63180555555555551</v>
      </c>
      <c r="D1178" s="10">
        <f>+VLOOKUP(B1178,VENTA_DIARIA!B:C,2,FALSE)</f>
        <v>1</v>
      </c>
      <c r="E1178" s="10">
        <f>+VLOOKUP(B1178,VENTA_DIARIA!B:D,3,FALSE)</f>
        <v>3</v>
      </c>
      <c r="F1178" s="13">
        <f>_xlfn.XLOOKUP(B1178, VENTA_DIARIA!B:B, VENTA_DIARIA!L:L)+0</f>
        <v>1</v>
      </c>
      <c r="G1178" s="10">
        <f>IFERROR(_xlfn.XLOOKUP(B1178, VENTA_DIARIA!B:B, VENTA_DIARIA!N:N)+0,0)</f>
        <v>0</v>
      </c>
      <c r="H1178" s="10" t="str">
        <f>_xlfn.XLOOKUP(B1178, VENTA_DIARIA!B:B, VENTA_DIARIA!H:H)</f>
        <v>▲ BUENO</v>
      </c>
      <c r="I1178" s="10" t="s">
        <v>166</v>
      </c>
      <c r="J1178" s="10">
        <v>2</v>
      </c>
      <c r="K1178" s="10">
        <v>1</v>
      </c>
      <c r="L1178" s="13">
        <v>1</v>
      </c>
    </row>
    <row r="1179" spans="1:12">
      <c r="A1179" s="14" t="str">
        <f t="shared" si="18"/>
        <v>VIE</v>
      </c>
      <c r="B1179" s="12">
        <v>45884</v>
      </c>
      <c r="C1179" s="11">
        <v>0.63180555555555551</v>
      </c>
      <c r="D1179" s="10">
        <f>+VLOOKUP(B1179,VENTA_DIARIA!B:C,2,FALSE)</f>
        <v>1</v>
      </c>
      <c r="E1179" s="10">
        <f>+VLOOKUP(B1179,VENTA_DIARIA!B:D,3,FALSE)</f>
        <v>3</v>
      </c>
      <c r="F1179" s="13">
        <f>_xlfn.XLOOKUP(B1179, VENTA_DIARIA!B:B, VENTA_DIARIA!L:L)+0</f>
        <v>1</v>
      </c>
      <c r="G1179" s="10">
        <f>IFERROR(_xlfn.XLOOKUP(B1179, VENTA_DIARIA!B:B, VENTA_DIARIA!N:N)+0,0)</f>
        <v>0</v>
      </c>
      <c r="H1179" s="10" t="str">
        <f>_xlfn.XLOOKUP(B1179, VENTA_DIARIA!B:B, VENTA_DIARIA!H:H)</f>
        <v>▲ BUENO</v>
      </c>
      <c r="I1179" s="10" t="s">
        <v>170</v>
      </c>
      <c r="J1179" s="10">
        <v>3</v>
      </c>
      <c r="K1179" s="10">
        <v>2</v>
      </c>
      <c r="L1179" s="13">
        <v>1</v>
      </c>
    </row>
    <row r="1180" spans="1:12">
      <c r="A1180" s="14" t="str">
        <f t="shared" si="18"/>
        <v>VIE</v>
      </c>
      <c r="B1180" s="12">
        <v>45884</v>
      </c>
      <c r="C1180" s="11">
        <v>0.63180555555555551</v>
      </c>
      <c r="D1180" s="10">
        <f>+VLOOKUP(B1180,VENTA_DIARIA!B:C,2,FALSE)</f>
        <v>1</v>
      </c>
      <c r="E1180" s="10">
        <f>+VLOOKUP(B1180,VENTA_DIARIA!B:D,3,FALSE)</f>
        <v>3</v>
      </c>
      <c r="F1180" s="13">
        <f>_xlfn.XLOOKUP(B1180, VENTA_DIARIA!B:B, VENTA_DIARIA!L:L)+0</f>
        <v>1</v>
      </c>
      <c r="G1180" s="10">
        <f>IFERROR(_xlfn.XLOOKUP(B1180, VENTA_DIARIA!B:B, VENTA_DIARIA!N:N)+0,0)</f>
        <v>0</v>
      </c>
      <c r="H1180" s="10" t="str">
        <f>_xlfn.XLOOKUP(B1180, VENTA_DIARIA!B:B, VENTA_DIARIA!H:H)</f>
        <v>▲ BUENO</v>
      </c>
      <c r="I1180" s="10" t="s">
        <v>169</v>
      </c>
      <c r="J1180" s="10">
        <v>3</v>
      </c>
      <c r="K1180" s="10">
        <v>2</v>
      </c>
      <c r="L1180" s="13">
        <v>1</v>
      </c>
    </row>
    <row r="1181" spans="1:12">
      <c r="A1181" s="14" t="str">
        <f t="shared" si="18"/>
        <v>VIE</v>
      </c>
      <c r="B1181" s="12">
        <v>45884</v>
      </c>
      <c r="C1181" s="11">
        <v>0.63180555555555551</v>
      </c>
      <c r="D1181" s="10">
        <f>+VLOOKUP(B1181,VENTA_DIARIA!B:C,2,FALSE)</f>
        <v>1</v>
      </c>
      <c r="E1181" s="10">
        <f>+VLOOKUP(B1181,VENTA_DIARIA!B:D,3,FALSE)</f>
        <v>3</v>
      </c>
      <c r="F1181" s="13">
        <f>_xlfn.XLOOKUP(B1181, VENTA_DIARIA!B:B, VENTA_DIARIA!L:L)+0</f>
        <v>1</v>
      </c>
      <c r="G1181" s="10">
        <f>IFERROR(_xlfn.XLOOKUP(B1181, VENTA_DIARIA!B:B, VENTA_DIARIA!N:N)+0,0)</f>
        <v>0</v>
      </c>
      <c r="H1181" s="10" t="str">
        <f>_xlfn.XLOOKUP(B1181, VENTA_DIARIA!B:B, VENTA_DIARIA!H:H)</f>
        <v>▲ BUENO</v>
      </c>
      <c r="I1181" s="10" t="s">
        <v>168</v>
      </c>
      <c r="J1181" s="10">
        <v>3</v>
      </c>
      <c r="K1181" s="10">
        <v>2</v>
      </c>
      <c r="L1181" s="13">
        <v>1</v>
      </c>
    </row>
    <row r="1182" spans="1:12">
      <c r="A1182" s="14" t="str">
        <f t="shared" si="18"/>
        <v>VIE</v>
      </c>
      <c r="B1182" s="12">
        <v>45884</v>
      </c>
      <c r="C1182" s="11">
        <v>0.56603009259259263</v>
      </c>
      <c r="D1182" s="10">
        <f>+VLOOKUP(B1182,VENTA_DIARIA!B:C,2,FALSE)</f>
        <v>1</v>
      </c>
      <c r="E1182" s="10">
        <f>+VLOOKUP(B1182,VENTA_DIARIA!B:D,3,FALSE)</f>
        <v>3</v>
      </c>
      <c r="F1182" s="13">
        <f>_xlfn.XLOOKUP(B1182, VENTA_DIARIA!B:B, VENTA_DIARIA!L:L)+0</f>
        <v>1</v>
      </c>
      <c r="G1182" s="10">
        <f>IFERROR(_xlfn.XLOOKUP(B1182, VENTA_DIARIA!B:B, VENTA_DIARIA!N:N)+0,0)</f>
        <v>0</v>
      </c>
      <c r="H1182" s="10" t="str">
        <f>_xlfn.XLOOKUP(B1182, VENTA_DIARIA!B:B, VENTA_DIARIA!H:H)</f>
        <v>▲ BUENO</v>
      </c>
      <c r="I1182" s="10" t="s">
        <v>94</v>
      </c>
      <c r="J1182" s="10">
        <v>10</v>
      </c>
      <c r="K1182" s="10">
        <v>9</v>
      </c>
      <c r="L1182" s="13">
        <v>1</v>
      </c>
    </row>
    <row r="1183" spans="1:12">
      <c r="A1183" s="14" t="str">
        <f t="shared" si="18"/>
        <v>VIE</v>
      </c>
      <c r="B1183" s="12">
        <v>45884</v>
      </c>
      <c r="C1183" s="11">
        <v>0.50475694444444441</v>
      </c>
      <c r="D1183" s="10">
        <f>+VLOOKUP(B1183,VENTA_DIARIA!B:C,2,FALSE)</f>
        <v>1</v>
      </c>
      <c r="E1183" s="10">
        <f>+VLOOKUP(B1183,VENTA_DIARIA!B:D,3,FALSE)</f>
        <v>3</v>
      </c>
      <c r="F1183" s="13">
        <f>_xlfn.XLOOKUP(B1183, VENTA_DIARIA!B:B, VENTA_DIARIA!L:L)+0</f>
        <v>1</v>
      </c>
      <c r="G1183" s="10">
        <f>IFERROR(_xlfn.XLOOKUP(B1183, VENTA_DIARIA!B:B, VENTA_DIARIA!N:N)+0,0)</f>
        <v>0</v>
      </c>
      <c r="H1183" s="10" t="str">
        <f>_xlfn.XLOOKUP(B1183, VENTA_DIARIA!B:B, VENTA_DIARIA!H:H)</f>
        <v>▲ BUENO</v>
      </c>
      <c r="I1183" s="10" t="s">
        <v>153</v>
      </c>
      <c r="J1183" s="10">
        <v>8</v>
      </c>
      <c r="K1183" s="10">
        <v>7</v>
      </c>
      <c r="L1183" s="13">
        <v>1</v>
      </c>
    </row>
    <row r="1184" spans="1:12">
      <c r="A1184" s="14" t="str">
        <f t="shared" si="18"/>
        <v>VIE</v>
      </c>
      <c r="B1184" s="12">
        <v>45884</v>
      </c>
      <c r="C1184" s="11">
        <v>0.50475694444444441</v>
      </c>
      <c r="D1184" s="10">
        <f>+VLOOKUP(B1184,VENTA_DIARIA!B:C,2,FALSE)</f>
        <v>1</v>
      </c>
      <c r="E1184" s="10">
        <f>+VLOOKUP(B1184,VENTA_DIARIA!B:D,3,FALSE)</f>
        <v>3</v>
      </c>
      <c r="F1184" s="13">
        <f>_xlfn.XLOOKUP(B1184, VENTA_DIARIA!B:B, VENTA_DIARIA!L:L)+0</f>
        <v>1</v>
      </c>
      <c r="G1184" s="10">
        <f>IFERROR(_xlfn.XLOOKUP(B1184, VENTA_DIARIA!B:B, VENTA_DIARIA!N:N)+0,0)</f>
        <v>0</v>
      </c>
      <c r="H1184" s="10" t="str">
        <f>_xlfn.XLOOKUP(B1184, VENTA_DIARIA!B:B, VENTA_DIARIA!H:H)</f>
        <v>▲ BUENO</v>
      </c>
      <c r="I1184" s="10" t="s">
        <v>152</v>
      </c>
      <c r="J1184" s="10">
        <v>9</v>
      </c>
      <c r="K1184" s="10">
        <v>8</v>
      </c>
      <c r="L1184" s="13">
        <v>1</v>
      </c>
    </row>
    <row r="1185" spans="1:12">
      <c r="A1185" s="14" t="str">
        <f t="shared" si="18"/>
        <v>VIE</v>
      </c>
      <c r="B1185" s="12">
        <v>45884</v>
      </c>
      <c r="C1185" s="11">
        <v>0.48159722222222223</v>
      </c>
      <c r="D1185" s="10">
        <f>+VLOOKUP(B1185,VENTA_DIARIA!B:C,2,FALSE)</f>
        <v>1</v>
      </c>
      <c r="E1185" s="10">
        <f>+VLOOKUP(B1185,VENTA_DIARIA!B:D,3,FALSE)</f>
        <v>3</v>
      </c>
      <c r="F1185" s="13">
        <f>_xlfn.XLOOKUP(B1185, VENTA_DIARIA!B:B, VENTA_DIARIA!L:L)+0</f>
        <v>1</v>
      </c>
      <c r="G1185" s="10">
        <f>IFERROR(_xlfn.XLOOKUP(B1185, VENTA_DIARIA!B:B, VENTA_DIARIA!N:N)+0,0)</f>
        <v>0</v>
      </c>
      <c r="H1185" s="10" t="str">
        <f>_xlfn.XLOOKUP(B1185, VENTA_DIARIA!B:B, VENTA_DIARIA!H:H)</f>
        <v>▲ BUENO</v>
      </c>
      <c r="I1185" s="10" t="s">
        <v>134</v>
      </c>
      <c r="J1185" s="10">
        <v>12</v>
      </c>
      <c r="K1185" s="10">
        <v>10</v>
      </c>
      <c r="L1185" s="13">
        <v>2</v>
      </c>
    </row>
    <row r="1186" spans="1:12">
      <c r="A1186" s="14" t="str">
        <f t="shared" si="18"/>
        <v>VIE</v>
      </c>
      <c r="B1186" s="12">
        <v>45884</v>
      </c>
      <c r="C1186" s="11">
        <v>0.47753472222222221</v>
      </c>
      <c r="D1186" s="10">
        <f>+VLOOKUP(B1186,VENTA_DIARIA!B:C,2,FALSE)</f>
        <v>1</v>
      </c>
      <c r="E1186" s="10">
        <f>+VLOOKUP(B1186,VENTA_DIARIA!B:D,3,FALSE)</f>
        <v>3</v>
      </c>
      <c r="F1186" s="13">
        <f>_xlfn.XLOOKUP(B1186, VENTA_DIARIA!B:B, VENTA_DIARIA!L:L)+0</f>
        <v>1</v>
      </c>
      <c r="G1186" s="10">
        <f>IFERROR(_xlfn.XLOOKUP(B1186, VENTA_DIARIA!B:B, VENTA_DIARIA!N:N)+0,0)</f>
        <v>0</v>
      </c>
      <c r="H1186" s="10" t="str">
        <f>_xlfn.XLOOKUP(B1186, VENTA_DIARIA!B:B, VENTA_DIARIA!H:H)</f>
        <v>▲ BUENO</v>
      </c>
      <c r="I1186" s="10" t="s">
        <v>99</v>
      </c>
      <c r="J1186" s="10">
        <v>3</v>
      </c>
      <c r="K1186" s="10">
        <v>2</v>
      </c>
      <c r="L1186" s="13">
        <v>1</v>
      </c>
    </row>
    <row r="1187" spans="1:12">
      <c r="A1187" s="14" t="str">
        <f t="shared" si="18"/>
        <v>VIE</v>
      </c>
      <c r="B1187" s="12">
        <v>45884</v>
      </c>
      <c r="C1187" s="11">
        <v>0.47753472222222221</v>
      </c>
      <c r="D1187" s="10">
        <f>+VLOOKUP(B1187,VENTA_DIARIA!B:C,2,FALSE)</f>
        <v>1</v>
      </c>
      <c r="E1187" s="10">
        <f>+VLOOKUP(B1187,VENTA_DIARIA!B:D,3,FALSE)</f>
        <v>3</v>
      </c>
      <c r="F1187" s="13">
        <f>_xlfn.XLOOKUP(B1187, VENTA_DIARIA!B:B, VENTA_DIARIA!L:L)+0</f>
        <v>1</v>
      </c>
      <c r="G1187" s="10">
        <f>IFERROR(_xlfn.XLOOKUP(B1187, VENTA_DIARIA!B:B, VENTA_DIARIA!N:N)+0,0)</f>
        <v>0</v>
      </c>
      <c r="H1187" s="10" t="str">
        <f>_xlfn.XLOOKUP(B1187, VENTA_DIARIA!B:B, VENTA_DIARIA!H:H)</f>
        <v>▲ BUENO</v>
      </c>
      <c r="I1187" s="10" t="s">
        <v>103</v>
      </c>
      <c r="J1187" s="10">
        <v>3</v>
      </c>
      <c r="K1187" s="10">
        <v>2</v>
      </c>
      <c r="L1187" s="13">
        <v>1</v>
      </c>
    </row>
    <row r="1188" spans="1:12">
      <c r="A1188" s="14" t="str">
        <f t="shared" si="18"/>
        <v>VIE</v>
      </c>
      <c r="B1188" s="12">
        <v>45884</v>
      </c>
      <c r="C1188" s="11">
        <v>0.47512731481481479</v>
      </c>
      <c r="D1188" s="10">
        <f>+VLOOKUP(B1188,VENTA_DIARIA!B:C,2,FALSE)</f>
        <v>1</v>
      </c>
      <c r="E1188" s="10">
        <f>+VLOOKUP(B1188,VENTA_DIARIA!B:D,3,FALSE)</f>
        <v>3</v>
      </c>
      <c r="F1188" s="13">
        <f>_xlfn.XLOOKUP(B1188, VENTA_DIARIA!B:B, VENTA_DIARIA!L:L)+0</f>
        <v>1</v>
      </c>
      <c r="G1188" s="10">
        <f>IFERROR(_xlfn.XLOOKUP(B1188, VENTA_DIARIA!B:B, VENTA_DIARIA!N:N)+0,0)</f>
        <v>0</v>
      </c>
      <c r="H1188" s="10" t="str">
        <f>_xlfn.XLOOKUP(B1188, VENTA_DIARIA!B:B, VENTA_DIARIA!H:H)</f>
        <v>▲ BUENO</v>
      </c>
      <c r="I1188" s="10" t="s">
        <v>94</v>
      </c>
      <c r="J1188" s="10">
        <v>11</v>
      </c>
      <c r="K1188" s="10">
        <v>10</v>
      </c>
      <c r="L1188" s="13">
        <v>1</v>
      </c>
    </row>
    <row r="1189" spans="1:12">
      <c r="A1189" s="14" t="str">
        <f t="shared" si="18"/>
        <v>VIE</v>
      </c>
      <c r="B1189" s="12">
        <v>45884</v>
      </c>
      <c r="C1189" s="11">
        <v>0.47512731481481479</v>
      </c>
      <c r="D1189" s="10">
        <f>+VLOOKUP(B1189,VENTA_DIARIA!B:C,2,FALSE)</f>
        <v>1</v>
      </c>
      <c r="E1189" s="10">
        <f>+VLOOKUP(B1189,VENTA_DIARIA!B:D,3,FALSE)</f>
        <v>3</v>
      </c>
      <c r="F1189" s="13">
        <f>_xlfn.XLOOKUP(B1189, VENTA_DIARIA!B:B, VENTA_DIARIA!L:L)+0</f>
        <v>1</v>
      </c>
      <c r="G1189" s="10">
        <f>IFERROR(_xlfn.XLOOKUP(B1189, VENTA_DIARIA!B:B, VENTA_DIARIA!N:N)+0,0)</f>
        <v>0</v>
      </c>
      <c r="H1189" s="10" t="str">
        <f>_xlfn.XLOOKUP(B1189, VENTA_DIARIA!B:B, VENTA_DIARIA!H:H)</f>
        <v>▲ BUENO</v>
      </c>
      <c r="I1189" s="10" t="s">
        <v>165</v>
      </c>
      <c r="J1189" s="10">
        <v>4</v>
      </c>
      <c r="K1189" s="10">
        <v>3</v>
      </c>
      <c r="L1189" s="13">
        <v>1</v>
      </c>
    </row>
    <row r="1190" spans="1:12">
      <c r="A1190" s="14" t="str">
        <f t="shared" si="18"/>
        <v>VIE</v>
      </c>
      <c r="B1190" s="12">
        <v>45884</v>
      </c>
      <c r="C1190" s="11">
        <v>0.46098379629629632</v>
      </c>
      <c r="D1190" s="10">
        <f>+VLOOKUP(B1190,VENTA_DIARIA!B:C,2,FALSE)</f>
        <v>1</v>
      </c>
      <c r="E1190" s="10">
        <f>+VLOOKUP(B1190,VENTA_DIARIA!B:D,3,FALSE)</f>
        <v>3</v>
      </c>
      <c r="F1190" s="13">
        <f>_xlfn.XLOOKUP(B1190, VENTA_DIARIA!B:B, VENTA_DIARIA!L:L)+0</f>
        <v>1</v>
      </c>
      <c r="G1190" s="10">
        <f>IFERROR(_xlfn.XLOOKUP(B1190, VENTA_DIARIA!B:B, VENTA_DIARIA!N:N)+0,0)</f>
        <v>0</v>
      </c>
      <c r="H1190" s="10" t="str">
        <f>_xlfn.XLOOKUP(B1190, VENTA_DIARIA!B:B, VENTA_DIARIA!H:H)</f>
        <v>▲ BUENO</v>
      </c>
      <c r="I1190" s="10" t="s">
        <v>136</v>
      </c>
      <c r="J1190" s="10">
        <v>12</v>
      </c>
      <c r="K1190" s="10">
        <v>11</v>
      </c>
      <c r="L1190" s="13">
        <v>1</v>
      </c>
    </row>
    <row r="1191" spans="1:12">
      <c r="A1191" s="14" t="str">
        <f t="shared" si="18"/>
        <v>VIE</v>
      </c>
      <c r="B1191" s="12">
        <v>45884</v>
      </c>
      <c r="C1191" s="11">
        <v>0.46098379629629632</v>
      </c>
      <c r="D1191" s="10">
        <f>+VLOOKUP(B1191,VENTA_DIARIA!B:C,2,FALSE)</f>
        <v>1</v>
      </c>
      <c r="E1191" s="10">
        <f>+VLOOKUP(B1191,VENTA_DIARIA!B:D,3,FALSE)</f>
        <v>3</v>
      </c>
      <c r="F1191" s="13">
        <f>_xlfn.XLOOKUP(B1191, VENTA_DIARIA!B:B, VENTA_DIARIA!L:L)+0</f>
        <v>1</v>
      </c>
      <c r="G1191" s="10">
        <f>IFERROR(_xlfn.XLOOKUP(B1191, VENTA_DIARIA!B:B, VENTA_DIARIA!N:N)+0,0)</f>
        <v>0</v>
      </c>
      <c r="H1191" s="10" t="str">
        <f>_xlfn.XLOOKUP(B1191, VENTA_DIARIA!B:B, VENTA_DIARIA!H:H)</f>
        <v>▲ BUENO</v>
      </c>
      <c r="I1191" s="10" t="s">
        <v>170</v>
      </c>
      <c r="J1191" s="10">
        <v>4</v>
      </c>
      <c r="K1191" s="10">
        <v>3</v>
      </c>
      <c r="L1191" s="13">
        <v>1</v>
      </c>
    </row>
    <row r="1192" spans="1:12">
      <c r="A1192" s="14" t="str">
        <f t="shared" si="18"/>
        <v>VIE</v>
      </c>
      <c r="B1192" s="12">
        <v>45884</v>
      </c>
      <c r="C1192" s="11">
        <v>0.4559259259259259</v>
      </c>
      <c r="D1192" s="10">
        <f>+VLOOKUP(B1192,VENTA_DIARIA!B:C,2,FALSE)</f>
        <v>1</v>
      </c>
      <c r="E1192" s="10">
        <f>+VLOOKUP(B1192,VENTA_DIARIA!B:D,3,FALSE)</f>
        <v>3</v>
      </c>
      <c r="F1192" s="13">
        <f>_xlfn.XLOOKUP(B1192, VENTA_DIARIA!B:B, VENTA_DIARIA!L:L)+0</f>
        <v>1</v>
      </c>
      <c r="G1192" s="10">
        <f>IFERROR(_xlfn.XLOOKUP(B1192, VENTA_DIARIA!B:B, VENTA_DIARIA!N:N)+0,0)</f>
        <v>0</v>
      </c>
      <c r="H1192" s="10" t="str">
        <f>_xlfn.XLOOKUP(B1192, VENTA_DIARIA!B:B, VENTA_DIARIA!H:H)</f>
        <v>▲ BUENO</v>
      </c>
      <c r="I1192" s="10" t="s">
        <v>166</v>
      </c>
      <c r="J1192" s="10">
        <v>3</v>
      </c>
      <c r="K1192" s="10">
        <v>2</v>
      </c>
      <c r="L1192" s="13">
        <v>1</v>
      </c>
    </row>
    <row r="1193" spans="1:12">
      <c r="A1193" s="14" t="str">
        <f t="shared" si="18"/>
        <v>VIE</v>
      </c>
      <c r="B1193" s="12">
        <v>45884</v>
      </c>
      <c r="C1193" s="11">
        <v>0.43178240740740742</v>
      </c>
      <c r="D1193" s="10">
        <f>+VLOOKUP(B1193,VENTA_DIARIA!B:C,2,FALSE)</f>
        <v>1</v>
      </c>
      <c r="E1193" s="10">
        <f>+VLOOKUP(B1193,VENTA_DIARIA!B:D,3,FALSE)</f>
        <v>3</v>
      </c>
      <c r="F1193" s="13">
        <f>_xlfn.XLOOKUP(B1193, VENTA_DIARIA!B:B, VENTA_DIARIA!L:L)+0</f>
        <v>1</v>
      </c>
      <c r="G1193" s="10">
        <f>IFERROR(_xlfn.XLOOKUP(B1193, VENTA_DIARIA!B:B, VENTA_DIARIA!N:N)+0,0)</f>
        <v>0</v>
      </c>
      <c r="H1193" s="10" t="str">
        <f>_xlfn.XLOOKUP(B1193, VENTA_DIARIA!B:B, VENTA_DIARIA!H:H)</f>
        <v>▲ BUENO</v>
      </c>
      <c r="I1193" s="10" t="s">
        <v>145</v>
      </c>
      <c r="J1193" s="10">
        <v>3</v>
      </c>
      <c r="K1193" s="10">
        <v>2</v>
      </c>
      <c r="L1193" s="13">
        <v>1</v>
      </c>
    </row>
    <row r="1194" spans="1:12">
      <c r="A1194" s="14" t="str">
        <f t="shared" si="18"/>
        <v>VIE</v>
      </c>
      <c r="B1194" s="12">
        <v>45884</v>
      </c>
      <c r="C1194" s="11">
        <v>0.43178240740740742</v>
      </c>
      <c r="D1194" s="10">
        <f>+VLOOKUP(B1194,VENTA_DIARIA!B:C,2,FALSE)</f>
        <v>1</v>
      </c>
      <c r="E1194" s="10">
        <f>+VLOOKUP(B1194,VENTA_DIARIA!B:D,3,FALSE)</f>
        <v>3</v>
      </c>
      <c r="F1194" s="13">
        <f>_xlfn.XLOOKUP(B1194, VENTA_DIARIA!B:B, VENTA_DIARIA!L:L)+0</f>
        <v>1</v>
      </c>
      <c r="G1194" s="10">
        <f>IFERROR(_xlfn.XLOOKUP(B1194, VENTA_DIARIA!B:B, VENTA_DIARIA!N:N)+0,0)</f>
        <v>0</v>
      </c>
      <c r="H1194" s="10" t="str">
        <f>_xlfn.XLOOKUP(B1194, VENTA_DIARIA!B:B, VENTA_DIARIA!H:H)</f>
        <v>▲ BUENO</v>
      </c>
      <c r="I1194" s="10" t="s">
        <v>97</v>
      </c>
      <c r="J1194" s="10">
        <v>1</v>
      </c>
      <c r="K1194" s="10">
        <v>0</v>
      </c>
      <c r="L1194" s="13">
        <v>1</v>
      </c>
    </row>
    <row r="1195" spans="1:12">
      <c r="A1195" s="14" t="str">
        <f t="shared" si="18"/>
        <v>VIE</v>
      </c>
      <c r="B1195" s="12">
        <v>45884</v>
      </c>
      <c r="C1195" s="11">
        <v>0.43026620370370372</v>
      </c>
      <c r="D1195" s="10">
        <f>+VLOOKUP(B1195,VENTA_DIARIA!B:C,2,FALSE)</f>
        <v>1</v>
      </c>
      <c r="E1195" s="10">
        <f>+VLOOKUP(B1195,VENTA_DIARIA!B:D,3,FALSE)</f>
        <v>3</v>
      </c>
      <c r="F1195" s="13">
        <f>_xlfn.XLOOKUP(B1195, VENTA_DIARIA!B:B, VENTA_DIARIA!L:L)+0</f>
        <v>1</v>
      </c>
      <c r="G1195" s="10">
        <f>IFERROR(_xlfn.XLOOKUP(B1195, VENTA_DIARIA!B:B, VENTA_DIARIA!N:N)+0,0)</f>
        <v>0</v>
      </c>
      <c r="H1195" s="10" t="str">
        <f>_xlfn.XLOOKUP(B1195, VENTA_DIARIA!B:B, VENTA_DIARIA!H:H)</f>
        <v>▲ BUENO</v>
      </c>
      <c r="I1195" s="10" t="s">
        <v>97</v>
      </c>
      <c r="J1195" s="10">
        <v>2</v>
      </c>
      <c r="K1195" s="10">
        <v>1</v>
      </c>
      <c r="L1195" s="13">
        <v>1</v>
      </c>
    </row>
    <row r="1196" spans="1:12">
      <c r="A1196" s="14" t="str">
        <f t="shared" si="18"/>
        <v>VIE</v>
      </c>
      <c r="B1196" s="12">
        <v>45884</v>
      </c>
      <c r="C1196" s="11">
        <v>0.41084490740740742</v>
      </c>
      <c r="D1196" s="10">
        <f>+VLOOKUP(B1196,VENTA_DIARIA!B:C,2,FALSE)</f>
        <v>1</v>
      </c>
      <c r="E1196" s="10">
        <f>+VLOOKUP(B1196,VENTA_DIARIA!B:D,3,FALSE)</f>
        <v>3</v>
      </c>
      <c r="F1196" s="13">
        <f>_xlfn.XLOOKUP(B1196, VENTA_DIARIA!B:B, VENTA_DIARIA!L:L)+0</f>
        <v>1</v>
      </c>
      <c r="G1196" s="10">
        <f>IFERROR(_xlfn.XLOOKUP(B1196, VENTA_DIARIA!B:B, VENTA_DIARIA!N:N)+0,0)</f>
        <v>0</v>
      </c>
      <c r="H1196" s="10" t="str">
        <f>_xlfn.XLOOKUP(B1196, VENTA_DIARIA!B:B, VENTA_DIARIA!H:H)</f>
        <v>▲ BUENO</v>
      </c>
      <c r="I1196" s="10" t="s">
        <v>85</v>
      </c>
      <c r="J1196" s="10">
        <v>5</v>
      </c>
      <c r="K1196" s="10">
        <v>4</v>
      </c>
      <c r="L1196" s="13">
        <v>1</v>
      </c>
    </row>
    <row r="1197" spans="1:12">
      <c r="A1197" s="14" t="str">
        <f t="shared" si="18"/>
        <v>VIE</v>
      </c>
      <c r="B1197" s="12">
        <v>45884</v>
      </c>
      <c r="C1197" s="11">
        <v>0.37759259259259259</v>
      </c>
      <c r="D1197" s="10">
        <f>+VLOOKUP(B1197,VENTA_DIARIA!B:C,2,FALSE)</f>
        <v>1</v>
      </c>
      <c r="E1197" s="10">
        <f>+VLOOKUP(B1197,VENTA_DIARIA!B:D,3,FALSE)</f>
        <v>3</v>
      </c>
      <c r="F1197" s="13">
        <f>_xlfn.XLOOKUP(B1197, VENTA_DIARIA!B:B, VENTA_DIARIA!L:L)+0</f>
        <v>1</v>
      </c>
      <c r="G1197" s="10">
        <f>IFERROR(_xlfn.XLOOKUP(B1197, VENTA_DIARIA!B:B, VENTA_DIARIA!N:N)+0,0)</f>
        <v>0</v>
      </c>
      <c r="H1197" s="10" t="str">
        <f>_xlfn.XLOOKUP(B1197, VENTA_DIARIA!B:B, VENTA_DIARIA!H:H)</f>
        <v>▲ BUENO</v>
      </c>
      <c r="I1197" s="10" t="s">
        <v>153</v>
      </c>
      <c r="J1197" s="10">
        <v>9</v>
      </c>
      <c r="K1197" s="10">
        <v>8</v>
      </c>
      <c r="L1197" s="13">
        <v>1</v>
      </c>
    </row>
    <row r="1198" spans="1:12">
      <c r="A1198" s="14" t="str">
        <f t="shared" si="18"/>
        <v>SÁB</v>
      </c>
      <c r="B1198" s="12">
        <v>45885</v>
      </c>
      <c r="C1198" s="11">
        <v>0.82721064814814815</v>
      </c>
      <c r="D1198" s="10">
        <f>+VLOOKUP(B1198,VENTA_DIARIA!B:C,2,FALSE)</f>
        <v>0</v>
      </c>
      <c r="E1198" s="10">
        <f>+VLOOKUP(B1198,VENTA_DIARIA!B:D,3,FALSE)</f>
        <v>3</v>
      </c>
      <c r="F1198" s="13">
        <f>_xlfn.XLOOKUP(B1198, VENTA_DIARIA!B:B, VENTA_DIARIA!L:L)+0</f>
        <v>1</v>
      </c>
      <c r="G1198" s="10">
        <f>IFERROR(_xlfn.XLOOKUP(B1198, VENTA_DIARIA!B:B, VENTA_DIARIA!N:N)+0,0)</f>
        <v>0</v>
      </c>
      <c r="H1198" s="10" t="str">
        <f>_xlfn.XLOOKUP(B1198, VENTA_DIARIA!B:B, VENTA_DIARIA!H:H)</f>
        <v>▲▲ TOP</v>
      </c>
      <c r="I1198" s="10" t="s">
        <v>99</v>
      </c>
      <c r="J1198" s="10">
        <v>2</v>
      </c>
      <c r="K1198" s="10">
        <v>1</v>
      </c>
      <c r="L1198" s="13">
        <v>1</v>
      </c>
    </row>
    <row r="1199" spans="1:12">
      <c r="A1199" s="14" t="str">
        <f t="shared" si="18"/>
        <v>SÁB</v>
      </c>
      <c r="B1199" s="12">
        <v>45885</v>
      </c>
      <c r="C1199" s="11">
        <v>0.81784722222222217</v>
      </c>
      <c r="D1199" s="10">
        <f>+VLOOKUP(B1199,VENTA_DIARIA!B:C,2,FALSE)</f>
        <v>0</v>
      </c>
      <c r="E1199" s="10">
        <f>+VLOOKUP(B1199,VENTA_DIARIA!B:D,3,FALSE)</f>
        <v>3</v>
      </c>
      <c r="F1199" s="13">
        <f>_xlfn.XLOOKUP(B1199, VENTA_DIARIA!B:B, VENTA_DIARIA!L:L)+0</f>
        <v>1</v>
      </c>
      <c r="G1199" s="10">
        <f>IFERROR(_xlfn.XLOOKUP(B1199, VENTA_DIARIA!B:B, VENTA_DIARIA!N:N)+0,0)</f>
        <v>0</v>
      </c>
      <c r="H1199" s="10" t="str">
        <f>_xlfn.XLOOKUP(B1199, VENTA_DIARIA!B:B, VENTA_DIARIA!H:H)</f>
        <v>▲▲ TOP</v>
      </c>
      <c r="I1199" s="10" t="s">
        <v>158</v>
      </c>
      <c r="J1199" s="10">
        <v>4</v>
      </c>
      <c r="K1199" s="10">
        <v>3</v>
      </c>
      <c r="L1199" s="13">
        <v>1</v>
      </c>
    </row>
    <row r="1200" spans="1:12">
      <c r="A1200" s="14" t="str">
        <f t="shared" si="18"/>
        <v>SÁB</v>
      </c>
      <c r="B1200" s="12">
        <v>45885</v>
      </c>
      <c r="C1200" s="11">
        <v>0.81784722222222217</v>
      </c>
      <c r="D1200" s="10">
        <f>+VLOOKUP(B1200,VENTA_DIARIA!B:C,2,FALSE)</f>
        <v>0</v>
      </c>
      <c r="E1200" s="10">
        <f>+VLOOKUP(B1200,VENTA_DIARIA!B:D,3,FALSE)</f>
        <v>3</v>
      </c>
      <c r="F1200" s="13">
        <f>_xlfn.XLOOKUP(B1200, VENTA_DIARIA!B:B, VENTA_DIARIA!L:L)+0</f>
        <v>1</v>
      </c>
      <c r="G1200" s="10">
        <f>IFERROR(_xlfn.XLOOKUP(B1200, VENTA_DIARIA!B:B, VENTA_DIARIA!N:N)+0,0)</f>
        <v>0</v>
      </c>
      <c r="H1200" s="10" t="str">
        <f>_xlfn.XLOOKUP(B1200, VENTA_DIARIA!B:B, VENTA_DIARIA!H:H)</f>
        <v>▲▲ TOP</v>
      </c>
      <c r="I1200" s="10" t="s">
        <v>159</v>
      </c>
      <c r="J1200" s="10">
        <v>2</v>
      </c>
      <c r="K1200" s="10">
        <v>1</v>
      </c>
      <c r="L1200" s="13">
        <v>1</v>
      </c>
    </row>
    <row r="1201" spans="1:12">
      <c r="A1201" s="14" t="str">
        <f t="shared" si="18"/>
        <v>SÁB</v>
      </c>
      <c r="B1201" s="12">
        <v>45885</v>
      </c>
      <c r="C1201" s="11">
        <v>0.81662037037037039</v>
      </c>
      <c r="D1201" s="10">
        <f>+VLOOKUP(B1201,VENTA_DIARIA!B:C,2,FALSE)</f>
        <v>0</v>
      </c>
      <c r="E1201" s="10">
        <f>+VLOOKUP(B1201,VENTA_DIARIA!B:D,3,FALSE)</f>
        <v>3</v>
      </c>
      <c r="F1201" s="13">
        <f>_xlfn.XLOOKUP(B1201, VENTA_DIARIA!B:B, VENTA_DIARIA!L:L)+0</f>
        <v>1</v>
      </c>
      <c r="G1201" s="10">
        <f>IFERROR(_xlfn.XLOOKUP(B1201, VENTA_DIARIA!B:B, VENTA_DIARIA!N:N)+0,0)</f>
        <v>0</v>
      </c>
      <c r="H1201" s="10" t="str">
        <f>_xlfn.XLOOKUP(B1201, VENTA_DIARIA!B:B, VENTA_DIARIA!H:H)</f>
        <v>▲▲ TOP</v>
      </c>
      <c r="I1201" s="10" t="s">
        <v>142</v>
      </c>
      <c r="J1201" s="10">
        <v>33</v>
      </c>
      <c r="K1201" s="10">
        <v>32</v>
      </c>
      <c r="L1201" s="13">
        <v>1</v>
      </c>
    </row>
    <row r="1202" spans="1:12">
      <c r="A1202" s="14" t="str">
        <f t="shared" si="18"/>
        <v>SÁB</v>
      </c>
      <c r="B1202" s="12">
        <v>45885</v>
      </c>
      <c r="C1202" s="11">
        <v>0.81662037037037039</v>
      </c>
      <c r="D1202" s="10">
        <f>+VLOOKUP(B1202,VENTA_DIARIA!B:C,2,FALSE)</f>
        <v>0</v>
      </c>
      <c r="E1202" s="10">
        <f>+VLOOKUP(B1202,VENTA_DIARIA!B:D,3,FALSE)</f>
        <v>3</v>
      </c>
      <c r="F1202" s="13">
        <f>_xlfn.XLOOKUP(B1202, VENTA_DIARIA!B:B, VENTA_DIARIA!L:L)+0</f>
        <v>1</v>
      </c>
      <c r="G1202" s="10">
        <f>IFERROR(_xlfn.XLOOKUP(B1202, VENTA_DIARIA!B:B, VENTA_DIARIA!N:N)+0,0)</f>
        <v>0</v>
      </c>
      <c r="H1202" s="10" t="str">
        <f>_xlfn.XLOOKUP(B1202, VENTA_DIARIA!B:B, VENTA_DIARIA!H:H)</f>
        <v>▲▲ TOP</v>
      </c>
      <c r="I1202" s="10" t="s">
        <v>134</v>
      </c>
      <c r="J1202" s="10">
        <v>22</v>
      </c>
      <c r="K1202" s="10">
        <v>20</v>
      </c>
      <c r="L1202" s="13">
        <v>2</v>
      </c>
    </row>
    <row r="1203" spans="1:12">
      <c r="A1203" s="14" t="str">
        <f t="shared" si="18"/>
        <v>SÁB</v>
      </c>
      <c r="B1203" s="12">
        <v>45885</v>
      </c>
      <c r="C1203" s="11">
        <v>0.81587962962962968</v>
      </c>
      <c r="D1203" s="10">
        <f>+VLOOKUP(B1203,VENTA_DIARIA!B:C,2,FALSE)</f>
        <v>0</v>
      </c>
      <c r="E1203" s="10">
        <f>+VLOOKUP(B1203,VENTA_DIARIA!B:D,3,FALSE)</f>
        <v>3</v>
      </c>
      <c r="F1203" s="13">
        <f>_xlfn.XLOOKUP(B1203, VENTA_DIARIA!B:B, VENTA_DIARIA!L:L)+0</f>
        <v>1</v>
      </c>
      <c r="G1203" s="10">
        <f>IFERROR(_xlfn.XLOOKUP(B1203, VENTA_DIARIA!B:B, VENTA_DIARIA!N:N)+0,0)</f>
        <v>0</v>
      </c>
      <c r="H1203" s="10" t="str">
        <f>_xlfn.XLOOKUP(B1203, VENTA_DIARIA!B:B, VENTA_DIARIA!H:H)</f>
        <v>▲▲ TOP</v>
      </c>
      <c r="I1203" s="10" t="s">
        <v>102</v>
      </c>
      <c r="J1203" s="10">
        <v>7</v>
      </c>
      <c r="K1203" s="10">
        <v>6</v>
      </c>
      <c r="L1203" s="13">
        <v>1</v>
      </c>
    </row>
    <row r="1204" spans="1:12">
      <c r="A1204" s="14" t="str">
        <f t="shared" si="18"/>
        <v>SÁB</v>
      </c>
      <c r="B1204" s="12">
        <v>45885</v>
      </c>
      <c r="C1204" s="11">
        <v>0.81587962962962968</v>
      </c>
      <c r="D1204" s="10">
        <f>+VLOOKUP(B1204,VENTA_DIARIA!B:C,2,FALSE)</f>
        <v>0</v>
      </c>
      <c r="E1204" s="10">
        <f>+VLOOKUP(B1204,VENTA_DIARIA!B:D,3,FALSE)</f>
        <v>3</v>
      </c>
      <c r="F1204" s="13">
        <f>_xlfn.XLOOKUP(B1204, VENTA_DIARIA!B:B, VENTA_DIARIA!L:L)+0</f>
        <v>1</v>
      </c>
      <c r="G1204" s="10">
        <f>IFERROR(_xlfn.XLOOKUP(B1204, VENTA_DIARIA!B:B, VENTA_DIARIA!N:N)+0,0)</f>
        <v>0</v>
      </c>
      <c r="H1204" s="10" t="str">
        <f>_xlfn.XLOOKUP(B1204, VENTA_DIARIA!B:B, VENTA_DIARIA!H:H)</f>
        <v>▲▲ TOP</v>
      </c>
      <c r="I1204" s="10" t="s">
        <v>177</v>
      </c>
      <c r="J1204" s="10">
        <v>1</v>
      </c>
      <c r="K1204" s="10">
        <v>0</v>
      </c>
      <c r="L1204" s="13">
        <v>1</v>
      </c>
    </row>
    <row r="1205" spans="1:12">
      <c r="A1205" s="14" t="str">
        <f t="shared" si="18"/>
        <v>SÁB</v>
      </c>
      <c r="B1205" s="12">
        <v>45885</v>
      </c>
      <c r="C1205" s="11">
        <v>0.80827546296296293</v>
      </c>
      <c r="D1205" s="10">
        <f>+VLOOKUP(B1205,VENTA_DIARIA!B:C,2,FALSE)</f>
        <v>0</v>
      </c>
      <c r="E1205" s="10">
        <f>+VLOOKUP(B1205,VENTA_DIARIA!B:D,3,FALSE)</f>
        <v>3</v>
      </c>
      <c r="F1205" s="13">
        <f>_xlfn.XLOOKUP(B1205, VENTA_DIARIA!B:B, VENTA_DIARIA!L:L)+0</f>
        <v>1</v>
      </c>
      <c r="G1205" s="10">
        <f>IFERROR(_xlfn.XLOOKUP(B1205, VENTA_DIARIA!B:B, VENTA_DIARIA!N:N)+0,0)</f>
        <v>0</v>
      </c>
      <c r="H1205" s="10" t="str">
        <f>_xlfn.XLOOKUP(B1205, VENTA_DIARIA!B:B, VENTA_DIARIA!H:H)</f>
        <v>▲▲ TOP</v>
      </c>
      <c r="I1205" s="10" t="s">
        <v>102</v>
      </c>
      <c r="J1205" s="10">
        <v>8</v>
      </c>
      <c r="K1205" s="10">
        <v>7</v>
      </c>
      <c r="L1205" s="13">
        <v>1</v>
      </c>
    </row>
    <row r="1206" spans="1:12">
      <c r="A1206" s="14" t="str">
        <f t="shared" si="18"/>
        <v>SÁB</v>
      </c>
      <c r="B1206" s="12">
        <v>45885</v>
      </c>
      <c r="C1206" s="11">
        <v>0.80787037037037035</v>
      </c>
      <c r="D1206" s="10">
        <f>+VLOOKUP(B1206,VENTA_DIARIA!B:C,2,FALSE)</f>
        <v>0</v>
      </c>
      <c r="E1206" s="10">
        <f>+VLOOKUP(B1206,VENTA_DIARIA!B:D,3,FALSE)</f>
        <v>3</v>
      </c>
      <c r="F1206" s="13">
        <f>_xlfn.XLOOKUP(B1206, VENTA_DIARIA!B:B, VENTA_DIARIA!L:L)+0</f>
        <v>1</v>
      </c>
      <c r="G1206" s="10">
        <f>IFERROR(_xlfn.XLOOKUP(B1206, VENTA_DIARIA!B:B, VENTA_DIARIA!N:N)+0,0)</f>
        <v>0</v>
      </c>
      <c r="H1206" s="10" t="str">
        <f>_xlfn.XLOOKUP(B1206, VENTA_DIARIA!B:B, VENTA_DIARIA!H:H)</f>
        <v>▲▲ TOP</v>
      </c>
      <c r="I1206" s="10" t="s">
        <v>152</v>
      </c>
      <c r="J1206" s="10">
        <v>12</v>
      </c>
      <c r="K1206" s="10">
        <v>11</v>
      </c>
      <c r="L1206" s="13">
        <v>1</v>
      </c>
    </row>
    <row r="1207" spans="1:12">
      <c r="A1207" s="14" t="str">
        <f t="shared" si="18"/>
        <v>SÁB</v>
      </c>
      <c r="B1207" s="12">
        <v>45885</v>
      </c>
      <c r="C1207" s="11">
        <v>0.80432870370370368</v>
      </c>
      <c r="D1207" s="10">
        <f>+VLOOKUP(B1207,VENTA_DIARIA!B:C,2,FALSE)</f>
        <v>0</v>
      </c>
      <c r="E1207" s="10">
        <f>+VLOOKUP(B1207,VENTA_DIARIA!B:D,3,FALSE)</f>
        <v>3</v>
      </c>
      <c r="F1207" s="13">
        <f>_xlfn.XLOOKUP(B1207, VENTA_DIARIA!B:B, VENTA_DIARIA!L:L)+0</f>
        <v>1</v>
      </c>
      <c r="G1207" s="10">
        <f>IFERROR(_xlfn.XLOOKUP(B1207, VENTA_DIARIA!B:B, VENTA_DIARIA!N:N)+0,0)</f>
        <v>0</v>
      </c>
      <c r="H1207" s="10" t="str">
        <f>_xlfn.XLOOKUP(B1207, VENTA_DIARIA!B:B, VENTA_DIARIA!H:H)</f>
        <v>▲▲ TOP</v>
      </c>
      <c r="I1207" s="10" t="s">
        <v>162</v>
      </c>
      <c r="J1207" s="10">
        <v>1</v>
      </c>
      <c r="K1207" s="10">
        <v>0</v>
      </c>
      <c r="L1207" s="13">
        <v>1</v>
      </c>
    </row>
    <row r="1208" spans="1:12">
      <c r="A1208" s="14" t="str">
        <f t="shared" si="18"/>
        <v>SÁB</v>
      </c>
      <c r="B1208" s="12">
        <v>45885</v>
      </c>
      <c r="C1208" s="11">
        <v>0.79715277777777782</v>
      </c>
      <c r="D1208" s="10">
        <f>+VLOOKUP(B1208,VENTA_DIARIA!B:C,2,FALSE)</f>
        <v>0</v>
      </c>
      <c r="E1208" s="10">
        <f>+VLOOKUP(B1208,VENTA_DIARIA!B:D,3,FALSE)</f>
        <v>3</v>
      </c>
      <c r="F1208" s="13">
        <f>_xlfn.XLOOKUP(B1208, VENTA_DIARIA!B:B, VENTA_DIARIA!L:L)+0</f>
        <v>1</v>
      </c>
      <c r="G1208" s="10">
        <f>IFERROR(_xlfn.XLOOKUP(B1208, VENTA_DIARIA!B:B, VENTA_DIARIA!N:N)+0,0)</f>
        <v>0</v>
      </c>
      <c r="H1208" s="10" t="str">
        <f>_xlfn.XLOOKUP(B1208, VENTA_DIARIA!B:B, VENTA_DIARIA!H:H)</f>
        <v>▲▲ TOP</v>
      </c>
      <c r="I1208" s="10" t="s">
        <v>153</v>
      </c>
      <c r="J1208" s="10">
        <v>6</v>
      </c>
      <c r="K1208" s="10">
        <v>5</v>
      </c>
      <c r="L1208" s="13">
        <v>1</v>
      </c>
    </row>
    <row r="1209" spans="1:12">
      <c r="A1209" s="14" t="str">
        <f t="shared" si="18"/>
        <v>SÁB</v>
      </c>
      <c r="B1209" s="12">
        <v>45885</v>
      </c>
      <c r="C1209" s="11">
        <v>0.79715277777777782</v>
      </c>
      <c r="D1209" s="10">
        <f>+VLOOKUP(B1209,VENTA_DIARIA!B:C,2,FALSE)</f>
        <v>0</v>
      </c>
      <c r="E1209" s="10">
        <f>+VLOOKUP(B1209,VENTA_DIARIA!B:D,3,FALSE)</f>
        <v>3</v>
      </c>
      <c r="F1209" s="13">
        <f>_xlfn.XLOOKUP(B1209, VENTA_DIARIA!B:B, VENTA_DIARIA!L:L)+0</f>
        <v>1</v>
      </c>
      <c r="G1209" s="10">
        <f>IFERROR(_xlfn.XLOOKUP(B1209, VENTA_DIARIA!B:B, VENTA_DIARIA!N:N)+0,0)</f>
        <v>0</v>
      </c>
      <c r="H1209" s="10" t="str">
        <f>_xlfn.XLOOKUP(B1209, VENTA_DIARIA!B:B, VENTA_DIARIA!H:H)</f>
        <v>▲▲ TOP</v>
      </c>
      <c r="I1209" s="10" t="s">
        <v>165</v>
      </c>
      <c r="J1209" s="10">
        <v>1</v>
      </c>
      <c r="K1209" s="10">
        <v>0</v>
      </c>
      <c r="L1209" s="13">
        <v>1</v>
      </c>
    </row>
    <row r="1210" spans="1:12">
      <c r="A1210" s="14" t="str">
        <f t="shared" si="18"/>
        <v>SÁB</v>
      </c>
      <c r="B1210" s="12">
        <v>45885</v>
      </c>
      <c r="C1210" s="11">
        <v>0.79578703703703701</v>
      </c>
      <c r="D1210" s="10">
        <f>+VLOOKUP(B1210,VENTA_DIARIA!B:C,2,FALSE)</f>
        <v>0</v>
      </c>
      <c r="E1210" s="10">
        <f>+VLOOKUP(B1210,VENTA_DIARIA!B:D,3,FALSE)</f>
        <v>3</v>
      </c>
      <c r="F1210" s="13">
        <f>_xlfn.XLOOKUP(B1210, VENTA_DIARIA!B:B, VENTA_DIARIA!L:L)+0</f>
        <v>1</v>
      </c>
      <c r="G1210" s="10">
        <f>IFERROR(_xlfn.XLOOKUP(B1210, VENTA_DIARIA!B:B, VENTA_DIARIA!N:N)+0,0)</f>
        <v>0</v>
      </c>
      <c r="H1210" s="10" t="str">
        <f>_xlfn.XLOOKUP(B1210, VENTA_DIARIA!B:B, VENTA_DIARIA!H:H)</f>
        <v>▲▲ TOP</v>
      </c>
      <c r="I1210" s="10" t="s">
        <v>176</v>
      </c>
      <c r="J1210" s="10">
        <v>12</v>
      </c>
      <c r="K1210" s="10">
        <v>11</v>
      </c>
      <c r="L1210" s="13">
        <v>1</v>
      </c>
    </row>
    <row r="1211" spans="1:12">
      <c r="A1211" s="14" t="str">
        <f t="shared" si="18"/>
        <v>SÁB</v>
      </c>
      <c r="B1211" s="12">
        <v>45885</v>
      </c>
      <c r="C1211" s="11">
        <v>0.79237268518518522</v>
      </c>
      <c r="D1211" s="10">
        <f>+VLOOKUP(B1211,VENTA_DIARIA!B:C,2,FALSE)</f>
        <v>0</v>
      </c>
      <c r="E1211" s="10">
        <f>+VLOOKUP(B1211,VENTA_DIARIA!B:D,3,FALSE)</f>
        <v>3</v>
      </c>
      <c r="F1211" s="13">
        <f>_xlfn.XLOOKUP(B1211, VENTA_DIARIA!B:B, VENTA_DIARIA!L:L)+0</f>
        <v>1</v>
      </c>
      <c r="G1211" s="10">
        <f>IFERROR(_xlfn.XLOOKUP(B1211, VENTA_DIARIA!B:B, VENTA_DIARIA!N:N)+0,0)</f>
        <v>0</v>
      </c>
      <c r="H1211" s="10" t="str">
        <f>_xlfn.XLOOKUP(B1211, VENTA_DIARIA!B:B, VENTA_DIARIA!H:H)</f>
        <v>▲▲ TOP</v>
      </c>
      <c r="I1211" s="10" t="s">
        <v>134</v>
      </c>
      <c r="J1211" s="10">
        <v>23</v>
      </c>
      <c r="K1211" s="10">
        <v>22</v>
      </c>
      <c r="L1211" s="13">
        <v>1</v>
      </c>
    </row>
    <row r="1212" spans="1:12">
      <c r="A1212" s="14" t="str">
        <f t="shared" si="18"/>
        <v>SÁB</v>
      </c>
      <c r="B1212" s="12">
        <v>45885</v>
      </c>
      <c r="C1212" s="11">
        <v>0.78809027777777774</v>
      </c>
      <c r="D1212" s="10">
        <f>+VLOOKUP(B1212,VENTA_DIARIA!B:C,2,FALSE)</f>
        <v>0</v>
      </c>
      <c r="E1212" s="10">
        <f>+VLOOKUP(B1212,VENTA_DIARIA!B:D,3,FALSE)</f>
        <v>3</v>
      </c>
      <c r="F1212" s="13">
        <f>_xlfn.XLOOKUP(B1212, VENTA_DIARIA!B:B, VENTA_DIARIA!L:L)+0</f>
        <v>1</v>
      </c>
      <c r="G1212" s="10">
        <f>IFERROR(_xlfn.XLOOKUP(B1212, VENTA_DIARIA!B:B, VENTA_DIARIA!N:N)+0,0)</f>
        <v>0</v>
      </c>
      <c r="H1212" s="10" t="str">
        <f>_xlfn.XLOOKUP(B1212, VENTA_DIARIA!B:B, VENTA_DIARIA!H:H)</f>
        <v>▲▲ TOP</v>
      </c>
      <c r="I1212" s="10" t="s">
        <v>100</v>
      </c>
      <c r="J1212" s="10">
        <v>1</v>
      </c>
      <c r="K1212" s="10">
        <v>0</v>
      </c>
      <c r="L1212" s="13">
        <v>1</v>
      </c>
    </row>
    <row r="1213" spans="1:12">
      <c r="A1213" s="14" t="str">
        <f t="shared" si="18"/>
        <v>SÁB</v>
      </c>
      <c r="B1213" s="12">
        <v>45885</v>
      </c>
      <c r="C1213" s="11">
        <v>0.78809027777777774</v>
      </c>
      <c r="D1213" s="10">
        <f>+VLOOKUP(B1213,VENTA_DIARIA!B:C,2,FALSE)</f>
        <v>0</v>
      </c>
      <c r="E1213" s="10">
        <f>+VLOOKUP(B1213,VENTA_DIARIA!B:D,3,FALSE)</f>
        <v>3</v>
      </c>
      <c r="F1213" s="13">
        <f>_xlfn.XLOOKUP(B1213, VENTA_DIARIA!B:B, VENTA_DIARIA!L:L)+0</f>
        <v>1</v>
      </c>
      <c r="G1213" s="10">
        <f>IFERROR(_xlfn.XLOOKUP(B1213, VENTA_DIARIA!B:B, VENTA_DIARIA!N:N)+0,0)</f>
        <v>0</v>
      </c>
      <c r="H1213" s="10" t="str">
        <f>_xlfn.XLOOKUP(B1213, VENTA_DIARIA!B:B, VENTA_DIARIA!H:H)</f>
        <v>▲▲ TOP</v>
      </c>
      <c r="I1213" s="10" t="s">
        <v>85</v>
      </c>
      <c r="J1213" s="10">
        <v>14</v>
      </c>
      <c r="K1213" s="10">
        <v>13</v>
      </c>
      <c r="L1213" s="13">
        <v>1</v>
      </c>
    </row>
    <row r="1214" spans="1:12">
      <c r="A1214" s="14" t="str">
        <f t="shared" si="18"/>
        <v>SÁB</v>
      </c>
      <c r="B1214" s="12">
        <v>45885</v>
      </c>
      <c r="C1214" s="11">
        <v>0.78809027777777774</v>
      </c>
      <c r="D1214" s="10">
        <f>+VLOOKUP(B1214,VENTA_DIARIA!B:C,2,FALSE)</f>
        <v>0</v>
      </c>
      <c r="E1214" s="10">
        <f>+VLOOKUP(B1214,VENTA_DIARIA!B:D,3,FALSE)</f>
        <v>3</v>
      </c>
      <c r="F1214" s="13">
        <f>_xlfn.XLOOKUP(B1214, VENTA_DIARIA!B:B, VENTA_DIARIA!L:L)+0</f>
        <v>1</v>
      </c>
      <c r="G1214" s="10">
        <f>IFERROR(_xlfn.XLOOKUP(B1214, VENTA_DIARIA!B:B, VENTA_DIARIA!N:N)+0,0)</f>
        <v>0</v>
      </c>
      <c r="H1214" s="10" t="str">
        <f>_xlfn.XLOOKUP(B1214, VENTA_DIARIA!B:B, VENTA_DIARIA!H:H)</f>
        <v>▲▲ TOP</v>
      </c>
      <c r="I1214" s="10" t="s">
        <v>146</v>
      </c>
      <c r="J1214" s="10">
        <v>4</v>
      </c>
      <c r="K1214" s="10">
        <v>3</v>
      </c>
      <c r="L1214" s="13">
        <v>1</v>
      </c>
    </row>
    <row r="1215" spans="1:12">
      <c r="A1215" s="14" t="str">
        <f t="shared" si="18"/>
        <v>SÁB</v>
      </c>
      <c r="B1215" s="12">
        <v>45885</v>
      </c>
      <c r="C1215" s="11">
        <v>0.78442129629629631</v>
      </c>
      <c r="D1215" s="10">
        <f>+VLOOKUP(B1215,VENTA_DIARIA!B:C,2,FALSE)</f>
        <v>0</v>
      </c>
      <c r="E1215" s="10">
        <f>+VLOOKUP(B1215,VENTA_DIARIA!B:D,3,FALSE)</f>
        <v>3</v>
      </c>
      <c r="F1215" s="13">
        <f>_xlfn.XLOOKUP(B1215, VENTA_DIARIA!B:B, VENTA_DIARIA!L:L)+0</f>
        <v>1</v>
      </c>
      <c r="G1215" s="10">
        <f>IFERROR(_xlfn.XLOOKUP(B1215, VENTA_DIARIA!B:B, VENTA_DIARIA!N:N)+0,0)</f>
        <v>0</v>
      </c>
      <c r="H1215" s="10" t="str">
        <f>_xlfn.XLOOKUP(B1215, VENTA_DIARIA!B:B, VENTA_DIARIA!H:H)</f>
        <v>▲▲ TOP</v>
      </c>
      <c r="I1215" s="10" t="s">
        <v>135</v>
      </c>
      <c r="J1215" s="10">
        <v>12</v>
      </c>
      <c r="K1215" s="10">
        <v>11</v>
      </c>
      <c r="L1215" s="13">
        <v>1</v>
      </c>
    </row>
    <row r="1216" spans="1:12">
      <c r="A1216" s="14" t="str">
        <f t="shared" si="18"/>
        <v>SÁB</v>
      </c>
      <c r="B1216" s="12">
        <v>45885</v>
      </c>
      <c r="C1216" s="11">
        <v>0.78214120370370366</v>
      </c>
      <c r="D1216" s="10">
        <f>+VLOOKUP(B1216,VENTA_DIARIA!B:C,2,FALSE)</f>
        <v>0</v>
      </c>
      <c r="E1216" s="10">
        <f>+VLOOKUP(B1216,VENTA_DIARIA!B:D,3,FALSE)</f>
        <v>3</v>
      </c>
      <c r="F1216" s="13">
        <f>_xlfn.XLOOKUP(B1216, VENTA_DIARIA!B:B, VENTA_DIARIA!L:L)+0</f>
        <v>1</v>
      </c>
      <c r="G1216" s="10">
        <f>IFERROR(_xlfn.XLOOKUP(B1216, VENTA_DIARIA!B:B, VENTA_DIARIA!N:N)+0,0)</f>
        <v>0</v>
      </c>
      <c r="H1216" s="10" t="str">
        <f>_xlfn.XLOOKUP(B1216, VENTA_DIARIA!B:B, VENTA_DIARIA!H:H)</f>
        <v>▲▲ TOP</v>
      </c>
      <c r="I1216" s="10" t="s">
        <v>103</v>
      </c>
      <c r="J1216" s="10">
        <v>6</v>
      </c>
      <c r="K1216" s="10">
        <v>5</v>
      </c>
      <c r="L1216" s="13">
        <v>1</v>
      </c>
    </row>
    <row r="1217" spans="1:12">
      <c r="A1217" s="14" t="str">
        <f t="shared" si="18"/>
        <v>SÁB</v>
      </c>
      <c r="B1217" s="12">
        <v>45885</v>
      </c>
      <c r="C1217" s="11">
        <v>0.78214120370370366</v>
      </c>
      <c r="D1217" s="10">
        <f>+VLOOKUP(B1217,VENTA_DIARIA!B:C,2,FALSE)</f>
        <v>0</v>
      </c>
      <c r="E1217" s="10">
        <f>+VLOOKUP(B1217,VENTA_DIARIA!B:D,3,FALSE)</f>
        <v>3</v>
      </c>
      <c r="F1217" s="13">
        <f>_xlfn.XLOOKUP(B1217, VENTA_DIARIA!B:B, VENTA_DIARIA!L:L)+0</f>
        <v>1</v>
      </c>
      <c r="G1217" s="10">
        <f>IFERROR(_xlfn.XLOOKUP(B1217, VENTA_DIARIA!B:B, VENTA_DIARIA!N:N)+0,0)</f>
        <v>0</v>
      </c>
      <c r="H1217" s="10" t="str">
        <f>_xlfn.XLOOKUP(B1217, VENTA_DIARIA!B:B, VENTA_DIARIA!H:H)</f>
        <v>▲▲ TOP</v>
      </c>
      <c r="I1217" s="10" t="s">
        <v>102</v>
      </c>
      <c r="J1217" s="10">
        <v>9</v>
      </c>
      <c r="K1217" s="10">
        <v>8</v>
      </c>
      <c r="L1217" s="13">
        <v>1</v>
      </c>
    </row>
    <row r="1218" spans="1:12">
      <c r="A1218" s="14" t="str">
        <f t="shared" ref="A1218:A1281" si="19">+UPPER(TEXT(B1218,"DDD"))</f>
        <v>SÁB</v>
      </c>
      <c r="B1218" s="12">
        <v>45885</v>
      </c>
      <c r="C1218" s="11">
        <v>0.78011574074074075</v>
      </c>
      <c r="D1218" s="10">
        <f>+VLOOKUP(B1218,VENTA_DIARIA!B:C,2,FALSE)</f>
        <v>0</v>
      </c>
      <c r="E1218" s="10">
        <f>+VLOOKUP(B1218,VENTA_DIARIA!B:D,3,FALSE)</f>
        <v>3</v>
      </c>
      <c r="F1218" s="13">
        <f>_xlfn.XLOOKUP(B1218, VENTA_DIARIA!B:B, VENTA_DIARIA!L:L)+0</f>
        <v>1</v>
      </c>
      <c r="G1218" s="10">
        <f>IFERROR(_xlfn.XLOOKUP(B1218, VENTA_DIARIA!B:B, VENTA_DIARIA!N:N)+0,0)</f>
        <v>0</v>
      </c>
      <c r="H1218" s="10" t="str">
        <f>_xlfn.XLOOKUP(B1218, VENTA_DIARIA!B:B, VENTA_DIARIA!H:H)</f>
        <v>▲▲ TOP</v>
      </c>
      <c r="I1218" s="10" t="s">
        <v>159</v>
      </c>
      <c r="J1218" s="10">
        <v>3</v>
      </c>
      <c r="K1218" s="10">
        <v>2</v>
      </c>
      <c r="L1218" s="13">
        <v>1</v>
      </c>
    </row>
    <row r="1219" spans="1:12">
      <c r="A1219" s="14" t="str">
        <f t="shared" si="19"/>
        <v>SÁB</v>
      </c>
      <c r="B1219" s="12">
        <v>45885</v>
      </c>
      <c r="C1219" s="11">
        <v>0.77880787037037036</v>
      </c>
      <c r="D1219" s="10">
        <f>+VLOOKUP(B1219,VENTA_DIARIA!B:C,2,FALSE)</f>
        <v>0</v>
      </c>
      <c r="E1219" s="10">
        <f>+VLOOKUP(B1219,VENTA_DIARIA!B:D,3,FALSE)</f>
        <v>3</v>
      </c>
      <c r="F1219" s="13">
        <f>_xlfn.XLOOKUP(B1219, VENTA_DIARIA!B:B, VENTA_DIARIA!L:L)+0</f>
        <v>1</v>
      </c>
      <c r="G1219" s="10">
        <f>IFERROR(_xlfn.XLOOKUP(B1219, VENTA_DIARIA!B:B, VENTA_DIARIA!N:N)+0,0)</f>
        <v>0</v>
      </c>
      <c r="H1219" s="10" t="str">
        <f>_xlfn.XLOOKUP(B1219, VENTA_DIARIA!B:B, VENTA_DIARIA!H:H)</f>
        <v>▲▲ TOP</v>
      </c>
      <c r="I1219" s="10" t="s">
        <v>142</v>
      </c>
      <c r="J1219" s="10">
        <v>35</v>
      </c>
      <c r="K1219" s="10">
        <v>33</v>
      </c>
      <c r="L1219" s="13">
        <v>2</v>
      </c>
    </row>
    <row r="1220" spans="1:12">
      <c r="A1220" s="14" t="str">
        <f t="shared" si="19"/>
        <v>SÁB</v>
      </c>
      <c r="B1220" s="12">
        <v>45885</v>
      </c>
      <c r="C1220" s="11">
        <v>0.77880787037037036</v>
      </c>
      <c r="D1220" s="10">
        <f>+VLOOKUP(B1220,VENTA_DIARIA!B:C,2,FALSE)</f>
        <v>0</v>
      </c>
      <c r="E1220" s="10">
        <f>+VLOOKUP(B1220,VENTA_DIARIA!B:D,3,FALSE)</f>
        <v>3</v>
      </c>
      <c r="F1220" s="13">
        <f>_xlfn.XLOOKUP(B1220, VENTA_DIARIA!B:B, VENTA_DIARIA!L:L)+0</f>
        <v>1</v>
      </c>
      <c r="G1220" s="10">
        <f>IFERROR(_xlfn.XLOOKUP(B1220, VENTA_DIARIA!B:B, VENTA_DIARIA!N:N)+0,0)</f>
        <v>0</v>
      </c>
      <c r="H1220" s="10" t="str">
        <f>_xlfn.XLOOKUP(B1220, VENTA_DIARIA!B:B, VENTA_DIARIA!H:H)</f>
        <v>▲▲ TOP</v>
      </c>
      <c r="I1220" s="10" t="s">
        <v>102</v>
      </c>
      <c r="J1220" s="10">
        <v>10</v>
      </c>
      <c r="K1220" s="10">
        <v>9</v>
      </c>
      <c r="L1220" s="13">
        <v>1</v>
      </c>
    </row>
    <row r="1221" spans="1:12">
      <c r="A1221" s="14" t="str">
        <f t="shared" si="19"/>
        <v>SÁB</v>
      </c>
      <c r="B1221" s="12">
        <v>45885</v>
      </c>
      <c r="C1221" s="11">
        <v>0.77660879629629631</v>
      </c>
      <c r="D1221" s="10">
        <f>+VLOOKUP(B1221,VENTA_DIARIA!B:C,2,FALSE)</f>
        <v>0</v>
      </c>
      <c r="E1221" s="10">
        <f>+VLOOKUP(B1221,VENTA_DIARIA!B:D,3,FALSE)</f>
        <v>3</v>
      </c>
      <c r="F1221" s="13">
        <f>_xlfn.XLOOKUP(B1221, VENTA_DIARIA!B:B, VENTA_DIARIA!L:L)+0</f>
        <v>1</v>
      </c>
      <c r="G1221" s="10">
        <f>IFERROR(_xlfn.XLOOKUP(B1221, VENTA_DIARIA!B:B, VENTA_DIARIA!N:N)+0,0)</f>
        <v>0</v>
      </c>
      <c r="H1221" s="10" t="str">
        <f>_xlfn.XLOOKUP(B1221, VENTA_DIARIA!B:B, VENTA_DIARIA!H:H)</f>
        <v>▲▲ TOP</v>
      </c>
      <c r="I1221" s="10" t="s">
        <v>134</v>
      </c>
      <c r="J1221" s="10">
        <v>25</v>
      </c>
      <c r="K1221" s="10">
        <v>23</v>
      </c>
      <c r="L1221" s="13">
        <v>2</v>
      </c>
    </row>
    <row r="1222" spans="1:12">
      <c r="A1222" s="14" t="str">
        <f t="shared" si="19"/>
        <v>SÁB</v>
      </c>
      <c r="B1222" s="12">
        <v>45885</v>
      </c>
      <c r="C1222" s="11">
        <v>0.77660879629629631</v>
      </c>
      <c r="D1222" s="10">
        <f>+VLOOKUP(B1222,VENTA_DIARIA!B:C,2,FALSE)</f>
        <v>0</v>
      </c>
      <c r="E1222" s="10">
        <f>+VLOOKUP(B1222,VENTA_DIARIA!B:D,3,FALSE)</f>
        <v>3</v>
      </c>
      <c r="F1222" s="13">
        <f>_xlfn.XLOOKUP(B1222, VENTA_DIARIA!B:B, VENTA_DIARIA!L:L)+0</f>
        <v>1</v>
      </c>
      <c r="G1222" s="10">
        <f>IFERROR(_xlfn.XLOOKUP(B1222, VENTA_DIARIA!B:B, VENTA_DIARIA!N:N)+0,0)</f>
        <v>0</v>
      </c>
      <c r="H1222" s="10" t="str">
        <f>_xlfn.XLOOKUP(B1222, VENTA_DIARIA!B:B, VENTA_DIARIA!H:H)</f>
        <v>▲▲ TOP</v>
      </c>
      <c r="I1222" s="10" t="s">
        <v>183</v>
      </c>
      <c r="J1222" s="10">
        <v>3</v>
      </c>
      <c r="K1222" s="10">
        <v>2</v>
      </c>
      <c r="L1222" s="13">
        <v>1</v>
      </c>
    </row>
    <row r="1223" spans="1:12">
      <c r="A1223" s="14" t="str">
        <f t="shared" si="19"/>
        <v>SÁB</v>
      </c>
      <c r="B1223" s="12">
        <v>45885</v>
      </c>
      <c r="C1223" s="11">
        <v>0.77471064814814816</v>
      </c>
      <c r="D1223" s="10">
        <f>+VLOOKUP(B1223,VENTA_DIARIA!B:C,2,FALSE)</f>
        <v>0</v>
      </c>
      <c r="E1223" s="10">
        <f>+VLOOKUP(B1223,VENTA_DIARIA!B:D,3,FALSE)</f>
        <v>3</v>
      </c>
      <c r="F1223" s="13">
        <f>_xlfn.XLOOKUP(B1223, VENTA_DIARIA!B:B, VENTA_DIARIA!L:L)+0</f>
        <v>1</v>
      </c>
      <c r="G1223" s="10">
        <f>IFERROR(_xlfn.XLOOKUP(B1223, VENTA_DIARIA!B:B, VENTA_DIARIA!N:N)+0,0)</f>
        <v>0</v>
      </c>
      <c r="H1223" s="10" t="str">
        <f>_xlfn.XLOOKUP(B1223, VENTA_DIARIA!B:B, VENTA_DIARIA!H:H)</f>
        <v>▲▲ TOP</v>
      </c>
      <c r="I1223" s="10" t="s">
        <v>134</v>
      </c>
      <c r="J1223" s="10">
        <v>26</v>
      </c>
      <c r="K1223" s="10">
        <v>25</v>
      </c>
      <c r="L1223" s="13">
        <v>1</v>
      </c>
    </row>
    <row r="1224" spans="1:12">
      <c r="A1224" s="14" t="str">
        <f t="shared" si="19"/>
        <v>SÁB</v>
      </c>
      <c r="B1224" s="12">
        <v>45885</v>
      </c>
      <c r="C1224" s="11">
        <v>0.77304398148148146</v>
      </c>
      <c r="D1224" s="10">
        <f>+VLOOKUP(B1224,VENTA_DIARIA!B:C,2,FALSE)</f>
        <v>0</v>
      </c>
      <c r="E1224" s="10">
        <f>+VLOOKUP(B1224,VENTA_DIARIA!B:D,3,FALSE)</f>
        <v>3</v>
      </c>
      <c r="F1224" s="13">
        <f>_xlfn.XLOOKUP(B1224, VENTA_DIARIA!B:B, VENTA_DIARIA!L:L)+0</f>
        <v>1</v>
      </c>
      <c r="G1224" s="10">
        <f>IFERROR(_xlfn.XLOOKUP(B1224, VENTA_DIARIA!B:B, VENTA_DIARIA!N:N)+0,0)</f>
        <v>0</v>
      </c>
      <c r="H1224" s="10" t="str">
        <f>_xlfn.XLOOKUP(B1224, VENTA_DIARIA!B:B, VENTA_DIARIA!H:H)</f>
        <v>▲▲ TOP</v>
      </c>
      <c r="I1224" s="10" t="s">
        <v>136</v>
      </c>
      <c r="J1224" s="10">
        <v>20</v>
      </c>
      <c r="K1224" s="10">
        <v>19</v>
      </c>
      <c r="L1224" s="13">
        <v>1</v>
      </c>
    </row>
    <row r="1225" spans="1:12">
      <c r="A1225" s="14" t="str">
        <f t="shared" si="19"/>
        <v>SÁB</v>
      </c>
      <c r="B1225" s="12">
        <v>45885</v>
      </c>
      <c r="C1225" s="11">
        <v>0.76842592592592596</v>
      </c>
      <c r="D1225" s="10">
        <f>+VLOOKUP(B1225,VENTA_DIARIA!B:C,2,FALSE)</f>
        <v>0</v>
      </c>
      <c r="E1225" s="10">
        <f>+VLOOKUP(B1225,VENTA_DIARIA!B:D,3,FALSE)</f>
        <v>3</v>
      </c>
      <c r="F1225" s="13">
        <f>_xlfn.XLOOKUP(B1225, VENTA_DIARIA!B:B, VENTA_DIARIA!L:L)+0</f>
        <v>1</v>
      </c>
      <c r="G1225" s="10">
        <f>IFERROR(_xlfn.XLOOKUP(B1225, VENTA_DIARIA!B:B, VENTA_DIARIA!N:N)+0,0)</f>
        <v>0</v>
      </c>
      <c r="H1225" s="10" t="str">
        <f>_xlfn.XLOOKUP(B1225, VENTA_DIARIA!B:B, VENTA_DIARIA!H:H)</f>
        <v>▲▲ TOP</v>
      </c>
      <c r="I1225" s="10" t="s">
        <v>177</v>
      </c>
      <c r="J1225" s="10">
        <v>3</v>
      </c>
      <c r="K1225" s="10">
        <v>1</v>
      </c>
      <c r="L1225" s="13">
        <v>2</v>
      </c>
    </row>
    <row r="1226" spans="1:12">
      <c r="A1226" s="14" t="str">
        <f t="shared" si="19"/>
        <v>SÁB</v>
      </c>
      <c r="B1226" s="12">
        <v>45885</v>
      </c>
      <c r="C1226" s="11">
        <v>0.76349537037037041</v>
      </c>
      <c r="D1226" s="10">
        <f>+VLOOKUP(B1226,VENTA_DIARIA!B:C,2,FALSE)</f>
        <v>0</v>
      </c>
      <c r="E1226" s="10">
        <f>+VLOOKUP(B1226,VENTA_DIARIA!B:D,3,FALSE)</f>
        <v>3</v>
      </c>
      <c r="F1226" s="13">
        <f>_xlfn.XLOOKUP(B1226, VENTA_DIARIA!B:B, VENTA_DIARIA!L:L)+0</f>
        <v>1</v>
      </c>
      <c r="G1226" s="10">
        <f>IFERROR(_xlfn.XLOOKUP(B1226, VENTA_DIARIA!B:B, VENTA_DIARIA!N:N)+0,0)</f>
        <v>0</v>
      </c>
      <c r="H1226" s="10" t="str">
        <f>_xlfn.XLOOKUP(B1226, VENTA_DIARIA!B:B, VENTA_DIARIA!H:H)</f>
        <v>▲▲ TOP</v>
      </c>
      <c r="I1226" s="10" t="s">
        <v>158</v>
      </c>
      <c r="J1226" s="10">
        <v>5</v>
      </c>
      <c r="K1226" s="10">
        <v>4</v>
      </c>
      <c r="L1226" s="13">
        <v>1</v>
      </c>
    </row>
    <row r="1227" spans="1:12">
      <c r="A1227" s="14" t="str">
        <f t="shared" si="19"/>
        <v>SÁB</v>
      </c>
      <c r="B1227" s="12">
        <v>45885</v>
      </c>
      <c r="C1227" s="11">
        <v>0.76035879629629632</v>
      </c>
      <c r="D1227" s="10">
        <f>+VLOOKUP(B1227,VENTA_DIARIA!B:C,2,FALSE)</f>
        <v>0</v>
      </c>
      <c r="E1227" s="10">
        <f>+VLOOKUP(B1227,VENTA_DIARIA!B:D,3,FALSE)</f>
        <v>3</v>
      </c>
      <c r="F1227" s="13">
        <f>_xlfn.XLOOKUP(B1227, VENTA_DIARIA!B:B, VENTA_DIARIA!L:L)+0</f>
        <v>1</v>
      </c>
      <c r="G1227" s="10">
        <f>IFERROR(_xlfn.XLOOKUP(B1227, VENTA_DIARIA!B:B, VENTA_DIARIA!N:N)+0,0)</f>
        <v>0</v>
      </c>
      <c r="H1227" s="10" t="str">
        <f>_xlfn.XLOOKUP(B1227, VENTA_DIARIA!B:B, VENTA_DIARIA!H:H)</f>
        <v>▲▲ TOP</v>
      </c>
      <c r="I1227" s="10" t="s">
        <v>158</v>
      </c>
      <c r="J1227" s="10">
        <v>6</v>
      </c>
      <c r="K1227" s="10">
        <v>5</v>
      </c>
      <c r="L1227" s="13">
        <v>1</v>
      </c>
    </row>
    <row r="1228" spans="1:12">
      <c r="A1228" s="14" t="str">
        <f t="shared" si="19"/>
        <v>SÁB</v>
      </c>
      <c r="B1228" s="12">
        <v>45885</v>
      </c>
      <c r="C1228" s="11">
        <v>0.75894675925925925</v>
      </c>
      <c r="D1228" s="10">
        <f>+VLOOKUP(B1228,VENTA_DIARIA!B:C,2,FALSE)</f>
        <v>0</v>
      </c>
      <c r="E1228" s="10">
        <f>+VLOOKUP(B1228,VENTA_DIARIA!B:D,3,FALSE)</f>
        <v>3</v>
      </c>
      <c r="F1228" s="13">
        <f>_xlfn.XLOOKUP(B1228, VENTA_DIARIA!B:B, VENTA_DIARIA!L:L)+0</f>
        <v>1</v>
      </c>
      <c r="G1228" s="10">
        <f>IFERROR(_xlfn.XLOOKUP(B1228, VENTA_DIARIA!B:B, VENTA_DIARIA!N:N)+0,0)</f>
        <v>0</v>
      </c>
      <c r="H1228" s="10" t="str">
        <f>_xlfn.XLOOKUP(B1228, VENTA_DIARIA!B:B, VENTA_DIARIA!H:H)</f>
        <v>▲▲ TOP</v>
      </c>
      <c r="I1228" s="10" t="s">
        <v>162</v>
      </c>
      <c r="J1228" s="10">
        <v>2</v>
      </c>
      <c r="K1228" s="10">
        <v>1</v>
      </c>
      <c r="L1228" s="13">
        <v>1</v>
      </c>
    </row>
    <row r="1229" spans="1:12">
      <c r="A1229" s="14" t="str">
        <f t="shared" si="19"/>
        <v>SÁB</v>
      </c>
      <c r="B1229" s="12">
        <v>45885</v>
      </c>
      <c r="C1229" s="11">
        <v>0.75717592592592597</v>
      </c>
      <c r="D1229" s="10">
        <f>+VLOOKUP(B1229,VENTA_DIARIA!B:C,2,FALSE)</f>
        <v>0</v>
      </c>
      <c r="E1229" s="10">
        <f>+VLOOKUP(B1229,VENTA_DIARIA!B:D,3,FALSE)</f>
        <v>3</v>
      </c>
      <c r="F1229" s="13">
        <f>_xlfn.XLOOKUP(B1229, VENTA_DIARIA!B:B, VENTA_DIARIA!L:L)+0</f>
        <v>1</v>
      </c>
      <c r="G1229" s="10">
        <f>IFERROR(_xlfn.XLOOKUP(B1229, VENTA_DIARIA!B:B, VENTA_DIARIA!N:N)+0,0)</f>
        <v>0</v>
      </c>
      <c r="H1229" s="10" t="str">
        <f>_xlfn.XLOOKUP(B1229, VENTA_DIARIA!B:B, VENTA_DIARIA!H:H)</f>
        <v>▲▲ TOP</v>
      </c>
      <c r="I1229" s="10" t="s">
        <v>176</v>
      </c>
      <c r="J1229" s="10">
        <v>13</v>
      </c>
      <c r="K1229" s="10">
        <v>12</v>
      </c>
      <c r="L1229" s="13">
        <v>1</v>
      </c>
    </row>
    <row r="1230" spans="1:12">
      <c r="A1230" s="14" t="str">
        <f t="shared" si="19"/>
        <v>SÁB</v>
      </c>
      <c r="B1230" s="12">
        <v>45885</v>
      </c>
      <c r="C1230" s="11">
        <v>0.75634259259259262</v>
      </c>
      <c r="D1230" s="10">
        <f>+VLOOKUP(B1230,VENTA_DIARIA!B:C,2,FALSE)</f>
        <v>0</v>
      </c>
      <c r="E1230" s="10">
        <f>+VLOOKUP(B1230,VENTA_DIARIA!B:D,3,FALSE)</f>
        <v>3</v>
      </c>
      <c r="F1230" s="13">
        <f>_xlfn.XLOOKUP(B1230, VENTA_DIARIA!B:B, VENTA_DIARIA!L:L)+0</f>
        <v>1</v>
      </c>
      <c r="G1230" s="10">
        <f>IFERROR(_xlfn.XLOOKUP(B1230, VENTA_DIARIA!B:B, VENTA_DIARIA!N:N)+0,0)</f>
        <v>0</v>
      </c>
      <c r="H1230" s="10" t="str">
        <f>_xlfn.XLOOKUP(B1230, VENTA_DIARIA!B:B, VENTA_DIARIA!H:H)</f>
        <v>▲▲ TOP</v>
      </c>
      <c r="I1230" s="10" t="s">
        <v>153</v>
      </c>
      <c r="J1230" s="10">
        <v>7</v>
      </c>
      <c r="K1230" s="10">
        <v>6</v>
      </c>
      <c r="L1230" s="13">
        <v>1</v>
      </c>
    </row>
    <row r="1231" spans="1:12">
      <c r="A1231" s="14" t="str">
        <f t="shared" si="19"/>
        <v>SÁB</v>
      </c>
      <c r="B1231" s="12">
        <v>45885</v>
      </c>
      <c r="C1231" s="11">
        <v>0.75634259259259262</v>
      </c>
      <c r="D1231" s="10">
        <f>+VLOOKUP(B1231,VENTA_DIARIA!B:C,2,FALSE)</f>
        <v>0</v>
      </c>
      <c r="E1231" s="10">
        <f>+VLOOKUP(B1231,VENTA_DIARIA!B:D,3,FALSE)</f>
        <v>3</v>
      </c>
      <c r="F1231" s="13">
        <f>_xlfn.XLOOKUP(B1231, VENTA_DIARIA!B:B, VENTA_DIARIA!L:L)+0</f>
        <v>1</v>
      </c>
      <c r="G1231" s="10">
        <f>IFERROR(_xlfn.XLOOKUP(B1231, VENTA_DIARIA!B:B, VENTA_DIARIA!N:N)+0,0)</f>
        <v>0</v>
      </c>
      <c r="H1231" s="10" t="str">
        <f>_xlfn.XLOOKUP(B1231, VENTA_DIARIA!B:B, VENTA_DIARIA!H:H)</f>
        <v>▲▲ TOP</v>
      </c>
      <c r="I1231" s="10" t="s">
        <v>150</v>
      </c>
      <c r="J1231" s="10">
        <v>12</v>
      </c>
      <c r="K1231" s="10">
        <v>11</v>
      </c>
      <c r="L1231" s="13">
        <v>1</v>
      </c>
    </row>
    <row r="1232" spans="1:12">
      <c r="A1232" s="14" t="str">
        <f t="shared" si="19"/>
        <v>SÁB</v>
      </c>
      <c r="B1232" s="12">
        <v>45885</v>
      </c>
      <c r="C1232" s="11">
        <v>0.75422453703703707</v>
      </c>
      <c r="D1232" s="10">
        <f>+VLOOKUP(B1232,VENTA_DIARIA!B:C,2,FALSE)</f>
        <v>0</v>
      </c>
      <c r="E1232" s="10">
        <f>+VLOOKUP(B1232,VENTA_DIARIA!B:D,3,FALSE)</f>
        <v>3</v>
      </c>
      <c r="F1232" s="13">
        <f>_xlfn.XLOOKUP(B1232, VENTA_DIARIA!B:B, VENTA_DIARIA!L:L)+0</f>
        <v>1</v>
      </c>
      <c r="G1232" s="10">
        <f>IFERROR(_xlfn.XLOOKUP(B1232, VENTA_DIARIA!B:B, VENTA_DIARIA!N:N)+0,0)</f>
        <v>0</v>
      </c>
      <c r="H1232" s="10" t="str">
        <f>_xlfn.XLOOKUP(B1232, VENTA_DIARIA!B:B, VENTA_DIARIA!H:H)</f>
        <v>▲▲ TOP</v>
      </c>
      <c r="I1232" s="10" t="s">
        <v>105</v>
      </c>
      <c r="J1232" s="10">
        <v>4</v>
      </c>
      <c r="K1232" s="10">
        <v>3</v>
      </c>
      <c r="L1232" s="13">
        <v>1</v>
      </c>
    </row>
    <row r="1233" spans="1:12">
      <c r="A1233" s="14" t="str">
        <f t="shared" si="19"/>
        <v>SÁB</v>
      </c>
      <c r="B1233" s="12">
        <v>45885</v>
      </c>
      <c r="C1233" s="11">
        <v>0.75422453703703707</v>
      </c>
      <c r="D1233" s="10">
        <f>+VLOOKUP(B1233,VENTA_DIARIA!B:C,2,FALSE)</f>
        <v>0</v>
      </c>
      <c r="E1233" s="10">
        <f>+VLOOKUP(B1233,VENTA_DIARIA!B:D,3,FALSE)</f>
        <v>3</v>
      </c>
      <c r="F1233" s="13">
        <f>_xlfn.XLOOKUP(B1233, VENTA_DIARIA!B:B, VENTA_DIARIA!L:L)+0</f>
        <v>1</v>
      </c>
      <c r="G1233" s="10">
        <f>IFERROR(_xlfn.XLOOKUP(B1233, VENTA_DIARIA!B:B, VENTA_DIARIA!N:N)+0,0)</f>
        <v>0</v>
      </c>
      <c r="H1233" s="10" t="str">
        <f>_xlfn.XLOOKUP(B1233, VENTA_DIARIA!B:B, VENTA_DIARIA!H:H)</f>
        <v>▲▲ TOP</v>
      </c>
      <c r="I1233" s="10" t="s">
        <v>159</v>
      </c>
      <c r="J1233" s="10">
        <v>4</v>
      </c>
      <c r="K1233" s="10">
        <v>3</v>
      </c>
      <c r="L1233" s="13">
        <v>1</v>
      </c>
    </row>
    <row r="1234" spans="1:12">
      <c r="A1234" s="14" t="str">
        <f t="shared" si="19"/>
        <v>SÁB</v>
      </c>
      <c r="B1234" s="12">
        <v>45885</v>
      </c>
      <c r="C1234" s="11">
        <v>0.75422453703703707</v>
      </c>
      <c r="D1234" s="10">
        <f>+VLOOKUP(B1234,VENTA_DIARIA!B:C,2,FALSE)</f>
        <v>0</v>
      </c>
      <c r="E1234" s="10">
        <f>+VLOOKUP(B1234,VENTA_DIARIA!B:D,3,FALSE)</f>
        <v>3</v>
      </c>
      <c r="F1234" s="13">
        <f>_xlfn.XLOOKUP(B1234, VENTA_DIARIA!B:B, VENTA_DIARIA!L:L)+0</f>
        <v>1</v>
      </c>
      <c r="G1234" s="10">
        <f>IFERROR(_xlfn.XLOOKUP(B1234, VENTA_DIARIA!B:B, VENTA_DIARIA!N:N)+0,0)</f>
        <v>0</v>
      </c>
      <c r="H1234" s="10" t="str">
        <f>_xlfn.XLOOKUP(B1234, VENTA_DIARIA!B:B, VENTA_DIARIA!H:H)</f>
        <v>▲▲ TOP</v>
      </c>
      <c r="I1234" s="10" t="s">
        <v>144</v>
      </c>
      <c r="J1234" s="10">
        <v>7</v>
      </c>
      <c r="K1234" s="10">
        <v>6</v>
      </c>
      <c r="L1234" s="13">
        <v>1</v>
      </c>
    </row>
    <row r="1235" spans="1:12">
      <c r="A1235" s="14" t="str">
        <f t="shared" si="19"/>
        <v>SÁB</v>
      </c>
      <c r="B1235" s="12">
        <v>45885</v>
      </c>
      <c r="C1235" s="11">
        <v>0.75289351851851849</v>
      </c>
      <c r="D1235" s="10">
        <f>+VLOOKUP(B1235,VENTA_DIARIA!B:C,2,FALSE)</f>
        <v>0</v>
      </c>
      <c r="E1235" s="10">
        <f>+VLOOKUP(B1235,VENTA_DIARIA!B:D,3,FALSE)</f>
        <v>3</v>
      </c>
      <c r="F1235" s="13">
        <f>_xlfn.XLOOKUP(B1235, VENTA_DIARIA!B:B, VENTA_DIARIA!L:L)+0</f>
        <v>1</v>
      </c>
      <c r="G1235" s="10">
        <f>IFERROR(_xlfn.XLOOKUP(B1235, VENTA_DIARIA!B:B, VENTA_DIARIA!N:N)+0,0)</f>
        <v>0</v>
      </c>
      <c r="H1235" s="10" t="str">
        <f>_xlfn.XLOOKUP(B1235, VENTA_DIARIA!B:B, VENTA_DIARIA!H:H)</f>
        <v>▲▲ TOP</v>
      </c>
      <c r="I1235" s="10" t="s">
        <v>132</v>
      </c>
      <c r="J1235" s="10">
        <v>3</v>
      </c>
      <c r="K1235" s="10">
        <v>2</v>
      </c>
      <c r="L1235" s="13">
        <v>1</v>
      </c>
    </row>
    <row r="1236" spans="1:12">
      <c r="A1236" s="14" t="str">
        <f t="shared" si="19"/>
        <v>SÁB</v>
      </c>
      <c r="B1236" s="12">
        <v>45885</v>
      </c>
      <c r="C1236" s="11">
        <v>0.75289351851851849</v>
      </c>
      <c r="D1236" s="10">
        <f>+VLOOKUP(B1236,VENTA_DIARIA!B:C,2,FALSE)</f>
        <v>0</v>
      </c>
      <c r="E1236" s="10">
        <f>+VLOOKUP(B1236,VENTA_DIARIA!B:D,3,FALSE)</f>
        <v>3</v>
      </c>
      <c r="F1236" s="13">
        <f>_xlfn.XLOOKUP(B1236, VENTA_DIARIA!B:B, VENTA_DIARIA!L:L)+0</f>
        <v>1</v>
      </c>
      <c r="G1236" s="10">
        <f>IFERROR(_xlfn.XLOOKUP(B1236, VENTA_DIARIA!B:B, VENTA_DIARIA!N:N)+0,0)</f>
        <v>0</v>
      </c>
      <c r="H1236" s="10" t="str">
        <f>_xlfn.XLOOKUP(B1236, VENTA_DIARIA!B:B, VENTA_DIARIA!H:H)</f>
        <v>▲▲ TOP</v>
      </c>
      <c r="I1236" s="10" t="s">
        <v>135</v>
      </c>
      <c r="J1236" s="10">
        <v>13</v>
      </c>
      <c r="K1236" s="10">
        <v>12</v>
      </c>
      <c r="L1236" s="13">
        <v>1</v>
      </c>
    </row>
    <row r="1237" spans="1:12">
      <c r="A1237" s="14" t="str">
        <f t="shared" si="19"/>
        <v>SÁB</v>
      </c>
      <c r="B1237" s="12">
        <v>45885</v>
      </c>
      <c r="C1237" s="11">
        <v>0.75223379629629628</v>
      </c>
      <c r="D1237" s="10">
        <f>+VLOOKUP(B1237,VENTA_DIARIA!B:C,2,FALSE)</f>
        <v>0</v>
      </c>
      <c r="E1237" s="10">
        <f>+VLOOKUP(B1237,VENTA_DIARIA!B:D,3,FALSE)</f>
        <v>3</v>
      </c>
      <c r="F1237" s="13">
        <f>_xlfn.XLOOKUP(B1237, VENTA_DIARIA!B:B, VENTA_DIARIA!L:L)+0</f>
        <v>1</v>
      </c>
      <c r="G1237" s="10">
        <f>IFERROR(_xlfn.XLOOKUP(B1237, VENTA_DIARIA!B:B, VENTA_DIARIA!N:N)+0,0)</f>
        <v>0</v>
      </c>
      <c r="H1237" s="10" t="str">
        <f>_xlfn.XLOOKUP(B1237, VENTA_DIARIA!B:B, VENTA_DIARIA!H:H)</f>
        <v>▲▲ TOP</v>
      </c>
      <c r="I1237" s="10" t="s">
        <v>141</v>
      </c>
      <c r="J1237" s="10">
        <v>1</v>
      </c>
      <c r="K1237" s="10">
        <v>0</v>
      </c>
      <c r="L1237" s="13">
        <v>1</v>
      </c>
    </row>
    <row r="1238" spans="1:12">
      <c r="A1238" s="14" t="str">
        <f t="shared" si="19"/>
        <v>SÁB</v>
      </c>
      <c r="B1238" s="12">
        <v>45885</v>
      </c>
      <c r="C1238" s="11">
        <v>0.75223379629629628</v>
      </c>
      <c r="D1238" s="10">
        <f>+VLOOKUP(B1238,VENTA_DIARIA!B:C,2,FALSE)</f>
        <v>0</v>
      </c>
      <c r="E1238" s="10">
        <f>+VLOOKUP(B1238,VENTA_DIARIA!B:D,3,FALSE)</f>
        <v>3</v>
      </c>
      <c r="F1238" s="13">
        <f>_xlfn.XLOOKUP(B1238, VENTA_DIARIA!B:B, VENTA_DIARIA!L:L)+0</f>
        <v>1</v>
      </c>
      <c r="G1238" s="10">
        <f>IFERROR(_xlfn.XLOOKUP(B1238, VENTA_DIARIA!B:B, VENTA_DIARIA!N:N)+0,0)</f>
        <v>0</v>
      </c>
      <c r="H1238" s="10" t="str">
        <f>_xlfn.XLOOKUP(B1238, VENTA_DIARIA!B:B, VENTA_DIARIA!H:H)</f>
        <v>▲▲ TOP</v>
      </c>
      <c r="I1238" s="10" t="s">
        <v>102</v>
      </c>
      <c r="J1238" s="10">
        <v>11</v>
      </c>
      <c r="K1238" s="10">
        <v>10</v>
      </c>
      <c r="L1238" s="13">
        <v>1</v>
      </c>
    </row>
    <row r="1239" spans="1:12">
      <c r="A1239" s="14" t="str">
        <f t="shared" si="19"/>
        <v>SÁB</v>
      </c>
      <c r="B1239" s="12">
        <v>45885</v>
      </c>
      <c r="C1239" s="11">
        <v>0.74998842592592596</v>
      </c>
      <c r="D1239" s="10">
        <f>+VLOOKUP(B1239,VENTA_DIARIA!B:C,2,FALSE)</f>
        <v>0</v>
      </c>
      <c r="E1239" s="10">
        <f>+VLOOKUP(B1239,VENTA_DIARIA!B:D,3,FALSE)</f>
        <v>3</v>
      </c>
      <c r="F1239" s="13">
        <f>_xlfn.XLOOKUP(B1239, VENTA_DIARIA!B:B, VENTA_DIARIA!L:L)+0</f>
        <v>1</v>
      </c>
      <c r="G1239" s="10">
        <f>IFERROR(_xlfn.XLOOKUP(B1239, VENTA_DIARIA!B:B, VENTA_DIARIA!N:N)+0,0)</f>
        <v>0</v>
      </c>
      <c r="H1239" s="10" t="str">
        <f>_xlfn.XLOOKUP(B1239, VENTA_DIARIA!B:B, VENTA_DIARIA!H:H)</f>
        <v>▲▲ TOP</v>
      </c>
      <c r="I1239" s="10" t="s">
        <v>159</v>
      </c>
      <c r="J1239" s="10">
        <v>5</v>
      </c>
      <c r="K1239" s="10">
        <v>4</v>
      </c>
      <c r="L1239" s="13">
        <v>1</v>
      </c>
    </row>
    <row r="1240" spans="1:12">
      <c r="A1240" s="14" t="str">
        <f t="shared" si="19"/>
        <v>SÁB</v>
      </c>
      <c r="B1240" s="12">
        <v>45885</v>
      </c>
      <c r="C1240" s="11">
        <v>0.74998842592592596</v>
      </c>
      <c r="D1240" s="10">
        <f>+VLOOKUP(B1240,VENTA_DIARIA!B:C,2,FALSE)</f>
        <v>0</v>
      </c>
      <c r="E1240" s="10">
        <f>+VLOOKUP(B1240,VENTA_DIARIA!B:D,3,FALSE)</f>
        <v>3</v>
      </c>
      <c r="F1240" s="13">
        <f>_xlfn.XLOOKUP(B1240, VENTA_DIARIA!B:B, VENTA_DIARIA!L:L)+0</f>
        <v>1</v>
      </c>
      <c r="G1240" s="10">
        <f>IFERROR(_xlfn.XLOOKUP(B1240, VENTA_DIARIA!B:B, VENTA_DIARIA!N:N)+0,0)</f>
        <v>0</v>
      </c>
      <c r="H1240" s="10" t="str">
        <f>_xlfn.XLOOKUP(B1240, VENTA_DIARIA!B:B, VENTA_DIARIA!H:H)</f>
        <v>▲▲ TOP</v>
      </c>
      <c r="I1240" s="10" t="s">
        <v>132</v>
      </c>
      <c r="J1240" s="10">
        <v>4</v>
      </c>
      <c r="K1240" s="10">
        <v>3</v>
      </c>
      <c r="L1240" s="13">
        <v>1</v>
      </c>
    </row>
    <row r="1241" spans="1:12">
      <c r="A1241" s="14" t="str">
        <f t="shared" si="19"/>
        <v>SÁB</v>
      </c>
      <c r="B1241" s="12">
        <v>45885</v>
      </c>
      <c r="C1241" s="11">
        <v>0.74736111111111114</v>
      </c>
      <c r="D1241" s="10">
        <f>+VLOOKUP(B1241,VENTA_DIARIA!B:C,2,FALSE)</f>
        <v>0</v>
      </c>
      <c r="E1241" s="10">
        <f>+VLOOKUP(B1241,VENTA_DIARIA!B:D,3,FALSE)</f>
        <v>3</v>
      </c>
      <c r="F1241" s="13">
        <f>_xlfn.XLOOKUP(B1241, VENTA_DIARIA!B:B, VENTA_DIARIA!L:L)+0</f>
        <v>1</v>
      </c>
      <c r="G1241" s="10">
        <f>IFERROR(_xlfn.XLOOKUP(B1241, VENTA_DIARIA!B:B, VENTA_DIARIA!N:N)+0,0)</f>
        <v>0</v>
      </c>
      <c r="H1241" s="10" t="str">
        <f>_xlfn.XLOOKUP(B1241, VENTA_DIARIA!B:B, VENTA_DIARIA!H:H)</f>
        <v>▲▲ TOP</v>
      </c>
      <c r="I1241" s="10" t="s">
        <v>142</v>
      </c>
      <c r="J1241" s="10">
        <v>36</v>
      </c>
      <c r="K1241" s="10">
        <v>35</v>
      </c>
      <c r="L1241" s="13">
        <v>1</v>
      </c>
    </row>
    <row r="1242" spans="1:12">
      <c r="A1242" s="14" t="str">
        <f t="shared" si="19"/>
        <v>SÁB</v>
      </c>
      <c r="B1242" s="12">
        <v>45885</v>
      </c>
      <c r="C1242" s="11">
        <v>0.73613425925925924</v>
      </c>
      <c r="D1242" s="10">
        <f>+VLOOKUP(B1242,VENTA_DIARIA!B:C,2,FALSE)</f>
        <v>0</v>
      </c>
      <c r="E1242" s="10">
        <f>+VLOOKUP(B1242,VENTA_DIARIA!B:D,3,FALSE)</f>
        <v>3</v>
      </c>
      <c r="F1242" s="13">
        <f>_xlfn.XLOOKUP(B1242, VENTA_DIARIA!B:B, VENTA_DIARIA!L:L)+0</f>
        <v>1</v>
      </c>
      <c r="G1242" s="10">
        <f>IFERROR(_xlfn.XLOOKUP(B1242, VENTA_DIARIA!B:B, VENTA_DIARIA!N:N)+0,0)</f>
        <v>0</v>
      </c>
      <c r="H1242" s="10" t="str">
        <f>_xlfn.XLOOKUP(B1242, VENTA_DIARIA!B:B, VENTA_DIARIA!H:H)</f>
        <v>▲▲ TOP</v>
      </c>
      <c r="I1242" s="10" t="s">
        <v>85</v>
      </c>
      <c r="J1242" s="10">
        <v>15</v>
      </c>
      <c r="K1242" s="10">
        <v>14</v>
      </c>
      <c r="L1242" s="13">
        <v>1</v>
      </c>
    </row>
    <row r="1243" spans="1:12">
      <c r="A1243" s="14" t="str">
        <f t="shared" si="19"/>
        <v>SÁB</v>
      </c>
      <c r="B1243" s="12">
        <v>45885</v>
      </c>
      <c r="C1243" s="11">
        <v>0.73053240740740744</v>
      </c>
      <c r="D1243" s="10">
        <f>+VLOOKUP(B1243,VENTA_DIARIA!B:C,2,FALSE)</f>
        <v>0</v>
      </c>
      <c r="E1243" s="10">
        <f>+VLOOKUP(B1243,VENTA_DIARIA!B:D,3,FALSE)</f>
        <v>3</v>
      </c>
      <c r="F1243" s="13">
        <f>_xlfn.XLOOKUP(B1243, VENTA_DIARIA!B:B, VENTA_DIARIA!L:L)+0</f>
        <v>1</v>
      </c>
      <c r="G1243" s="10">
        <f>IFERROR(_xlfn.XLOOKUP(B1243, VENTA_DIARIA!B:B, VENTA_DIARIA!N:N)+0,0)</f>
        <v>0</v>
      </c>
      <c r="H1243" s="10" t="str">
        <f>_xlfn.XLOOKUP(B1243, VENTA_DIARIA!B:B, VENTA_DIARIA!H:H)</f>
        <v>▲▲ TOP</v>
      </c>
      <c r="I1243" s="10" t="s">
        <v>164</v>
      </c>
      <c r="J1243" s="10">
        <v>1</v>
      </c>
      <c r="K1243" s="10">
        <v>0</v>
      </c>
      <c r="L1243" s="13">
        <v>1</v>
      </c>
    </row>
    <row r="1244" spans="1:12">
      <c r="A1244" s="14" t="str">
        <f t="shared" si="19"/>
        <v>SÁB</v>
      </c>
      <c r="B1244" s="12">
        <v>45885</v>
      </c>
      <c r="C1244" s="11">
        <v>0.72921296296296301</v>
      </c>
      <c r="D1244" s="10">
        <f>+VLOOKUP(B1244,VENTA_DIARIA!B:C,2,FALSE)</f>
        <v>0</v>
      </c>
      <c r="E1244" s="10">
        <f>+VLOOKUP(B1244,VENTA_DIARIA!B:D,3,FALSE)</f>
        <v>3</v>
      </c>
      <c r="F1244" s="13">
        <f>_xlfn.XLOOKUP(B1244, VENTA_DIARIA!B:B, VENTA_DIARIA!L:L)+0</f>
        <v>1</v>
      </c>
      <c r="G1244" s="10">
        <f>IFERROR(_xlfn.XLOOKUP(B1244, VENTA_DIARIA!B:B, VENTA_DIARIA!N:N)+0,0)</f>
        <v>0</v>
      </c>
      <c r="H1244" s="10" t="str">
        <f>_xlfn.XLOOKUP(B1244, VENTA_DIARIA!B:B, VENTA_DIARIA!H:H)</f>
        <v>▲▲ TOP</v>
      </c>
      <c r="I1244" s="10" t="s">
        <v>135</v>
      </c>
      <c r="J1244" s="10">
        <v>14</v>
      </c>
      <c r="K1244" s="10">
        <v>13</v>
      </c>
      <c r="L1244" s="13">
        <v>1</v>
      </c>
    </row>
    <row r="1245" spans="1:12">
      <c r="A1245" s="14" t="str">
        <f t="shared" si="19"/>
        <v>SÁB</v>
      </c>
      <c r="B1245" s="12">
        <v>45885</v>
      </c>
      <c r="C1245" s="11">
        <v>0.72837962962962965</v>
      </c>
      <c r="D1245" s="10">
        <f>+VLOOKUP(B1245,VENTA_DIARIA!B:C,2,FALSE)</f>
        <v>0</v>
      </c>
      <c r="E1245" s="10">
        <f>+VLOOKUP(B1245,VENTA_DIARIA!B:D,3,FALSE)</f>
        <v>3</v>
      </c>
      <c r="F1245" s="13">
        <f>_xlfn.XLOOKUP(B1245, VENTA_DIARIA!B:B, VENTA_DIARIA!L:L)+0</f>
        <v>1</v>
      </c>
      <c r="G1245" s="10">
        <f>IFERROR(_xlfn.XLOOKUP(B1245, VENTA_DIARIA!B:B, VENTA_DIARIA!N:N)+0,0)</f>
        <v>0</v>
      </c>
      <c r="H1245" s="10" t="str">
        <f>_xlfn.XLOOKUP(B1245, VENTA_DIARIA!B:B, VENTA_DIARIA!H:H)</f>
        <v>▲▲ TOP</v>
      </c>
      <c r="I1245" s="10" t="s">
        <v>162</v>
      </c>
      <c r="J1245" s="10">
        <v>4</v>
      </c>
      <c r="K1245" s="10">
        <v>2</v>
      </c>
      <c r="L1245" s="13">
        <v>2</v>
      </c>
    </row>
    <row r="1246" spans="1:12">
      <c r="A1246" s="14" t="str">
        <f t="shared" si="19"/>
        <v>SÁB</v>
      </c>
      <c r="B1246" s="12">
        <v>45885</v>
      </c>
      <c r="C1246" s="11">
        <v>0.72837962962962965</v>
      </c>
      <c r="D1246" s="10">
        <f>+VLOOKUP(B1246,VENTA_DIARIA!B:C,2,FALSE)</f>
        <v>0</v>
      </c>
      <c r="E1246" s="10">
        <f>+VLOOKUP(B1246,VENTA_DIARIA!B:D,3,FALSE)</f>
        <v>3</v>
      </c>
      <c r="F1246" s="13">
        <f>_xlfn.XLOOKUP(B1246, VENTA_DIARIA!B:B, VENTA_DIARIA!L:L)+0</f>
        <v>1</v>
      </c>
      <c r="G1246" s="10">
        <f>IFERROR(_xlfn.XLOOKUP(B1246, VENTA_DIARIA!B:B, VENTA_DIARIA!N:N)+0,0)</f>
        <v>0</v>
      </c>
      <c r="H1246" s="10" t="str">
        <f>_xlfn.XLOOKUP(B1246, VENTA_DIARIA!B:B, VENTA_DIARIA!H:H)</f>
        <v>▲▲ TOP</v>
      </c>
      <c r="I1246" s="10" t="s">
        <v>132</v>
      </c>
      <c r="J1246" s="10">
        <v>5</v>
      </c>
      <c r="K1246" s="10">
        <v>4</v>
      </c>
      <c r="L1246" s="13">
        <v>1</v>
      </c>
    </row>
    <row r="1247" spans="1:12">
      <c r="A1247" s="14" t="str">
        <f t="shared" si="19"/>
        <v>SÁB</v>
      </c>
      <c r="B1247" s="12">
        <v>45885</v>
      </c>
      <c r="C1247" s="11">
        <v>0.72837962962962965</v>
      </c>
      <c r="D1247" s="10">
        <f>+VLOOKUP(B1247,VENTA_DIARIA!B:C,2,FALSE)</f>
        <v>0</v>
      </c>
      <c r="E1247" s="10">
        <f>+VLOOKUP(B1247,VENTA_DIARIA!B:D,3,FALSE)</f>
        <v>3</v>
      </c>
      <c r="F1247" s="13">
        <f>_xlfn.XLOOKUP(B1247, VENTA_DIARIA!B:B, VENTA_DIARIA!L:L)+0</f>
        <v>1</v>
      </c>
      <c r="G1247" s="10">
        <f>IFERROR(_xlfn.XLOOKUP(B1247, VENTA_DIARIA!B:B, VENTA_DIARIA!N:N)+0,0)</f>
        <v>0</v>
      </c>
      <c r="H1247" s="10" t="str">
        <f>_xlfn.XLOOKUP(B1247, VENTA_DIARIA!B:B, VENTA_DIARIA!H:H)</f>
        <v>▲▲ TOP</v>
      </c>
      <c r="I1247" s="10" t="s">
        <v>97</v>
      </c>
      <c r="J1247" s="10">
        <v>1</v>
      </c>
      <c r="K1247" s="10">
        <v>0</v>
      </c>
      <c r="L1247" s="13">
        <v>1</v>
      </c>
    </row>
    <row r="1248" spans="1:12">
      <c r="A1248" s="14" t="str">
        <f t="shared" si="19"/>
        <v>SÁB</v>
      </c>
      <c r="B1248" s="12">
        <v>45885</v>
      </c>
      <c r="C1248" s="11">
        <v>0.72717592592592595</v>
      </c>
      <c r="D1248" s="10">
        <f>+VLOOKUP(B1248,VENTA_DIARIA!B:C,2,FALSE)</f>
        <v>0</v>
      </c>
      <c r="E1248" s="10">
        <f>+VLOOKUP(B1248,VENTA_DIARIA!B:D,3,FALSE)</f>
        <v>3</v>
      </c>
      <c r="F1248" s="13">
        <f>_xlfn.XLOOKUP(B1248, VENTA_DIARIA!B:B, VENTA_DIARIA!L:L)+0</f>
        <v>1</v>
      </c>
      <c r="G1248" s="10">
        <f>IFERROR(_xlfn.XLOOKUP(B1248, VENTA_DIARIA!B:B, VENTA_DIARIA!N:N)+0,0)</f>
        <v>0</v>
      </c>
      <c r="H1248" s="10" t="str">
        <f>_xlfn.XLOOKUP(B1248, VENTA_DIARIA!B:B, VENTA_DIARIA!H:H)</f>
        <v>▲▲ TOP</v>
      </c>
      <c r="I1248" s="10" t="s">
        <v>177</v>
      </c>
      <c r="J1248" s="10">
        <v>4</v>
      </c>
      <c r="K1248" s="10">
        <v>3</v>
      </c>
      <c r="L1248" s="13">
        <v>1</v>
      </c>
    </row>
    <row r="1249" spans="1:12">
      <c r="A1249" s="14" t="str">
        <f t="shared" si="19"/>
        <v>SÁB</v>
      </c>
      <c r="B1249" s="12">
        <v>45885</v>
      </c>
      <c r="C1249" s="11">
        <v>0.72717592592592595</v>
      </c>
      <c r="D1249" s="10">
        <f>+VLOOKUP(B1249,VENTA_DIARIA!B:C,2,FALSE)</f>
        <v>0</v>
      </c>
      <c r="E1249" s="10">
        <f>+VLOOKUP(B1249,VENTA_DIARIA!B:D,3,FALSE)</f>
        <v>3</v>
      </c>
      <c r="F1249" s="13">
        <f>_xlfn.XLOOKUP(B1249, VENTA_DIARIA!B:B, VENTA_DIARIA!L:L)+0</f>
        <v>1</v>
      </c>
      <c r="G1249" s="10">
        <f>IFERROR(_xlfn.XLOOKUP(B1249, VENTA_DIARIA!B:B, VENTA_DIARIA!N:N)+0,0)</f>
        <v>0</v>
      </c>
      <c r="H1249" s="10" t="str">
        <f>_xlfn.XLOOKUP(B1249, VENTA_DIARIA!B:B, VENTA_DIARIA!H:H)</f>
        <v>▲▲ TOP</v>
      </c>
      <c r="I1249" s="10" t="s">
        <v>146</v>
      </c>
      <c r="J1249" s="10">
        <v>5</v>
      </c>
      <c r="K1249" s="10">
        <v>4</v>
      </c>
      <c r="L1249" s="13">
        <v>1</v>
      </c>
    </row>
    <row r="1250" spans="1:12">
      <c r="A1250" s="14" t="str">
        <f t="shared" si="19"/>
        <v>SÁB</v>
      </c>
      <c r="B1250" s="12">
        <v>45885</v>
      </c>
      <c r="C1250" s="11">
        <v>0.72503472222222221</v>
      </c>
      <c r="D1250" s="10">
        <f>+VLOOKUP(B1250,VENTA_DIARIA!B:C,2,FALSE)</f>
        <v>0</v>
      </c>
      <c r="E1250" s="10">
        <f>+VLOOKUP(B1250,VENTA_DIARIA!B:D,3,FALSE)</f>
        <v>3</v>
      </c>
      <c r="F1250" s="13">
        <f>_xlfn.XLOOKUP(B1250, VENTA_DIARIA!B:B, VENTA_DIARIA!L:L)+0</f>
        <v>1</v>
      </c>
      <c r="G1250" s="10">
        <f>IFERROR(_xlfn.XLOOKUP(B1250, VENTA_DIARIA!B:B, VENTA_DIARIA!N:N)+0,0)</f>
        <v>0</v>
      </c>
      <c r="H1250" s="10" t="str">
        <f>_xlfn.XLOOKUP(B1250, VENTA_DIARIA!B:B, VENTA_DIARIA!H:H)</f>
        <v>▲▲ TOP</v>
      </c>
      <c r="I1250" s="10" t="s">
        <v>153</v>
      </c>
      <c r="J1250" s="10">
        <v>8</v>
      </c>
      <c r="K1250" s="10">
        <v>7</v>
      </c>
      <c r="L1250" s="13">
        <v>1</v>
      </c>
    </row>
    <row r="1251" spans="1:12">
      <c r="A1251" s="14" t="str">
        <f t="shared" si="19"/>
        <v>SÁB</v>
      </c>
      <c r="B1251" s="12">
        <v>45885</v>
      </c>
      <c r="C1251" s="11">
        <v>0.72390046296296295</v>
      </c>
      <c r="D1251" s="10">
        <f>+VLOOKUP(B1251,VENTA_DIARIA!B:C,2,FALSE)</f>
        <v>0</v>
      </c>
      <c r="E1251" s="10">
        <f>+VLOOKUP(B1251,VENTA_DIARIA!B:D,3,FALSE)</f>
        <v>3</v>
      </c>
      <c r="F1251" s="13">
        <f>_xlfn.XLOOKUP(B1251, VENTA_DIARIA!B:B, VENTA_DIARIA!L:L)+0</f>
        <v>1</v>
      </c>
      <c r="G1251" s="10">
        <f>IFERROR(_xlfn.XLOOKUP(B1251, VENTA_DIARIA!B:B, VENTA_DIARIA!N:N)+0,0)</f>
        <v>0</v>
      </c>
      <c r="H1251" s="10" t="str">
        <f>_xlfn.XLOOKUP(B1251, VENTA_DIARIA!B:B, VENTA_DIARIA!H:H)</f>
        <v>▲▲ TOP</v>
      </c>
      <c r="I1251" s="10" t="s">
        <v>134</v>
      </c>
      <c r="J1251" s="10">
        <v>28</v>
      </c>
      <c r="K1251" s="10">
        <v>26</v>
      </c>
      <c r="L1251" s="13">
        <v>2</v>
      </c>
    </row>
    <row r="1252" spans="1:12">
      <c r="A1252" s="14" t="str">
        <f t="shared" si="19"/>
        <v>SÁB</v>
      </c>
      <c r="B1252" s="12">
        <v>45885</v>
      </c>
      <c r="C1252" s="11">
        <v>0.72390046296296295</v>
      </c>
      <c r="D1252" s="10">
        <f>+VLOOKUP(B1252,VENTA_DIARIA!B:C,2,FALSE)</f>
        <v>0</v>
      </c>
      <c r="E1252" s="10">
        <f>+VLOOKUP(B1252,VENTA_DIARIA!B:D,3,FALSE)</f>
        <v>3</v>
      </c>
      <c r="F1252" s="13">
        <f>_xlfn.XLOOKUP(B1252, VENTA_DIARIA!B:B, VENTA_DIARIA!L:L)+0</f>
        <v>1</v>
      </c>
      <c r="G1252" s="10">
        <f>IFERROR(_xlfn.XLOOKUP(B1252, VENTA_DIARIA!B:B, VENTA_DIARIA!N:N)+0,0)</f>
        <v>0</v>
      </c>
      <c r="H1252" s="10" t="str">
        <f>_xlfn.XLOOKUP(B1252, VENTA_DIARIA!B:B, VENTA_DIARIA!H:H)</f>
        <v>▲▲ TOP</v>
      </c>
      <c r="I1252" s="10" t="s">
        <v>142</v>
      </c>
      <c r="J1252" s="10">
        <v>37</v>
      </c>
      <c r="K1252" s="10">
        <v>36</v>
      </c>
      <c r="L1252" s="13">
        <v>1</v>
      </c>
    </row>
    <row r="1253" spans="1:12">
      <c r="A1253" s="14" t="str">
        <f t="shared" si="19"/>
        <v>SÁB</v>
      </c>
      <c r="B1253" s="12">
        <v>45885</v>
      </c>
      <c r="C1253" s="11">
        <v>0.71916666666666662</v>
      </c>
      <c r="D1253" s="10">
        <f>+VLOOKUP(B1253,VENTA_DIARIA!B:C,2,FALSE)</f>
        <v>0</v>
      </c>
      <c r="E1253" s="10">
        <f>+VLOOKUP(B1253,VENTA_DIARIA!B:D,3,FALSE)</f>
        <v>3</v>
      </c>
      <c r="F1253" s="13">
        <f>_xlfn.XLOOKUP(B1253, VENTA_DIARIA!B:B, VENTA_DIARIA!L:L)+0</f>
        <v>1</v>
      </c>
      <c r="G1253" s="10">
        <f>IFERROR(_xlfn.XLOOKUP(B1253, VENTA_DIARIA!B:B, VENTA_DIARIA!N:N)+0,0)</f>
        <v>0</v>
      </c>
      <c r="H1253" s="10" t="str">
        <f>_xlfn.XLOOKUP(B1253, VENTA_DIARIA!B:B, VENTA_DIARIA!H:H)</f>
        <v>▲▲ TOP</v>
      </c>
      <c r="I1253" s="10" t="s">
        <v>141</v>
      </c>
      <c r="J1253" s="10">
        <v>2</v>
      </c>
      <c r="K1253" s="10">
        <v>1</v>
      </c>
      <c r="L1253" s="13">
        <v>1</v>
      </c>
    </row>
    <row r="1254" spans="1:12">
      <c r="A1254" s="14" t="str">
        <f t="shared" si="19"/>
        <v>SÁB</v>
      </c>
      <c r="B1254" s="12">
        <v>45885</v>
      </c>
      <c r="C1254" s="11">
        <v>0.71916666666666662</v>
      </c>
      <c r="D1254" s="10">
        <f>+VLOOKUP(B1254,VENTA_DIARIA!B:C,2,FALSE)</f>
        <v>0</v>
      </c>
      <c r="E1254" s="10">
        <f>+VLOOKUP(B1254,VENTA_DIARIA!B:D,3,FALSE)</f>
        <v>3</v>
      </c>
      <c r="F1254" s="13">
        <f>_xlfn.XLOOKUP(B1254, VENTA_DIARIA!B:B, VENTA_DIARIA!L:L)+0</f>
        <v>1</v>
      </c>
      <c r="G1254" s="10">
        <f>IFERROR(_xlfn.XLOOKUP(B1254, VENTA_DIARIA!B:B, VENTA_DIARIA!N:N)+0,0)</f>
        <v>0</v>
      </c>
      <c r="H1254" s="10" t="str">
        <f>_xlfn.XLOOKUP(B1254, VENTA_DIARIA!B:B, VENTA_DIARIA!H:H)</f>
        <v>▲▲ TOP</v>
      </c>
      <c r="I1254" s="10" t="s">
        <v>142</v>
      </c>
      <c r="J1254" s="10">
        <v>38</v>
      </c>
      <c r="K1254" s="10">
        <v>37</v>
      </c>
      <c r="L1254" s="13">
        <v>1</v>
      </c>
    </row>
    <row r="1255" spans="1:12">
      <c r="A1255" s="14" t="str">
        <f t="shared" si="19"/>
        <v>SÁB</v>
      </c>
      <c r="B1255" s="12">
        <v>45885</v>
      </c>
      <c r="C1255" s="11">
        <v>0.71916666666666662</v>
      </c>
      <c r="D1255" s="10">
        <f>+VLOOKUP(B1255,VENTA_DIARIA!B:C,2,FALSE)</f>
        <v>0</v>
      </c>
      <c r="E1255" s="10">
        <f>+VLOOKUP(B1255,VENTA_DIARIA!B:D,3,FALSE)</f>
        <v>3</v>
      </c>
      <c r="F1255" s="13">
        <f>_xlfn.XLOOKUP(B1255, VENTA_DIARIA!B:B, VENTA_DIARIA!L:L)+0</f>
        <v>1</v>
      </c>
      <c r="G1255" s="10">
        <f>IFERROR(_xlfn.XLOOKUP(B1255, VENTA_DIARIA!B:B, VENTA_DIARIA!N:N)+0,0)</f>
        <v>0</v>
      </c>
      <c r="H1255" s="10" t="str">
        <f>_xlfn.XLOOKUP(B1255, VENTA_DIARIA!B:B, VENTA_DIARIA!H:H)</f>
        <v>▲▲ TOP</v>
      </c>
      <c r="I1255" s="10" t="s">
        <v>162</v>
      </c>
      <c r="J1255" s="10">
        <v>5</v>
      </c>
      <c r="K1255" s="10">
        <v>4</v>
      </c>
      <c r="L1255" s="13">
        <v>1</v>
      </c>
    </row>
    <row r="1256" spans="1:12">
      <c r="A1256" s="14" t="str">
        <f t="shared" si="19"/>
        <v>SÁB</v>
      </c>
      <c r="B1256" s="12">
        <v>45885</v>
      </c>
      <c r="C1256" s="11">
        <v>0.71916666666666662</v>
      </c>
      <c r="D1256" s="10">
        <f>+VLOOKUP(B1256,VENTA_DIARIA!B:C,2,FALSE)</f>
        <v>0</v>
      </c>
      <c r="E1256" s="10">
        <f>+VLOOKUP(B1256,VENTA_DIARIA!B:D,3,FALSE)</f>
        <v>3</v>
      </c>
      <c r="F1256" s="13">
        <f>_xlfn.XLOOKUP(B1256, VENTA_DIARIA!B:B, VENTA_DIARIA!L:L)+0</f>
        <v>1</v>
      </c>
      <c r="G1256" s="10">
        <f>IFERROR(_xlfn.XLOOKUP(B1256, VENTA_DIARIA!B:B, VENTA_DIARIA!N:N)+0,0)</f>
        <v>0</v>
      </c>
      <c r="H1256" s="10" t="str">
        <f>_xlfn.XLOOKUP(B1256, VENTA_DIARIA!B:B, VENTA_DIARIA!H:H)</f>
        <v>▲▲ TOP</v>
      </c>
      <c r="I1256" s="10" t="s">
        <v>103</v>
      </c>
      <c r="J1256" s="10">
        <v>7</v>
      </c>
      <c r="K1256" s="10">
        <v>6</v>
      </c>
      <c r="L1256" s="13">
        <v>1</v>
      </c>
    </row>
    <row r="1257" spans="1:12">
      <c r="A1257" s="14" t="str">
        <f t="shared" si="19"/>
        <v>SÁB</v>
      </c>
      <c r="B1257" s="12">
        <v>45885</v>
      </c>
      <c r="C1257" s="11">
        <v>0.71219907407407412</v>
      </c>
      <c r="D1257" s="10">
        <f>+VLOOKUP(B1257,VENTA_DIARIA!B:C,2,FALSE)</f>
        <v>0</v>
      </c>
      <c r="E1257" s="10">
        <f>+VLOOKUP(B1257,VENTA_DIARIA!B:D,3,FALSE)</f>
        <v>3</v>
      </c>
      <c r="F1257" s="13">
        <f>_xlfn.XLOOKUP(B1257, VENTA_DIARIA!B:B, VENTA_DIARIA!L:L)+0</f>
        <v>1</v>
      </c>
      <c r="G1257" s="10">
        <f>IFERROR(_xlfn.XLOOKUP(B1257, VENTA_DIARIA!B:B, VENTA_DIARIA!N:N)+0,0)</f>
        <v>0</v>
      </c>
      <c r="H1257" s="10" t="str">
        <f>_xlfn.XLOOKUP(B1257, VENTA_DIARIA!B:B, VENTA_DIARIA!H:H)</f>
        <v>▲▲ TOP</v>
      </c>
      <c r="I1257" s="10" t="s">
        <v>99</v>
      </c>
      <c r="J1257" s="10">
        <v>3</v>
      </c>
      <c r="K1257" s="10">
        <v>2</v>
      </c>
      <c r="L1257" s="13">
        <v>1</v>
      </c>
    </row>
    <row r="1258" spans="1:12">
      <c r="A1258" s="14" t="str">
        <f t="shared" si="19"/>
        <v>SÁB</v>
      </c>
      <c r="B1258" s="12">
        <v>45885</v>
      </c>
      <c r="C1258" s="11">
        <v>0.71219907407407412</v>
      </c>
      <c r="D1258" s="10">
        <f>+VLOOKUP(B1258,VENTA_DIARIA!B:C,2,FALSE)</f>
        <v>0</v>
      </c>
      <c r="E1258" s="10">
        <f>+VLOOKUP(B1258,VENTA_DIARIA!B:D,3,FALSE)</f>
        <v>3</v>
      </c>
      <c r="F1258" s="13">
        <f>_xlfn.XLOOKUP(B1258, VENTA_DIARIA!B:B, VENTA_DIARIA!L:L)+0</f>
        <v>1</v>
      </c>
      <c r="G1258" s="10">
        <f>IFERROR(_xlfn.XLOOKUP(B1258, VENTA_DIARIA!B:B, VENTA_DIARIA!N:N)+0,0)</f>
        <v>0</v>
      </c>
      <c r="H1258" s="10" t="str">
        <f>_xlfn.XLOOKUP(B1258, VENTA_DIARIA!B:B, VENTA_DIARIA!H:H)</f>
        <v>▲▲ TOP</v>
      </c>
      <c r="I1258" s="10" t="s">
        <v>85</v>
      </c>
      <c r="J1258" s="10">
        <v>16</v>
      </c>
      <c r="K1258" s="10">
        <v>15</v>
      </c>
      <c r="L1258" s="13">
        <v>1</v>
      </c>
    </row>
    <row r="1259" spans="1:12">
      <c r="A1259" s="14" t="str">
        <f t="shared" si="19"/>
        <v>SÁB</v>
      </c>
      <c r="B1259" s="12">
        <v>45885</v>
      </c>
      <c r="C1259" s="11">
        <v>0.70917824074074076</v>
      </c>
      <c r="D1259" s="10">
        <f>+VLOOKUP(B1259,VENTA_DIARIA!B:C,2,FALSE)</f>
        <v>0</v>
      </c>
      <c r="E1259" s="10">
        <f>+VLOOKUP(B1259,VENTA_DIARIA!B:D,3,FALSE)</f>
        <v>3</v>
      </c>
      <c r="F1259" s="13">
        <f>_xlfn.XLOOKUP(B1259, VENTA_DIARIA!B:B, VENTA_DIARIA!L:L)+0</f>
        <v>1</v>
      </c>
      <c r="G1259" s="10">
        <f>IFERROR(_xlfn.XLOOKUP(B1259, VENTA_DIARIA!B:B, VENTA_DIARIA!N:N)+0,0)</f>
        <v>0</v>
      </c>
      <c r="H1259" s="10" t="str">
        <f>_xlfn.XLOOKUP(B1259, VENTA_DIARIA!B:B, VENTA_DIARIA!H:H)</f>
        <v>▲▲ TOP</v>
      </c>
      <c r="I1259" s="10" t="s">
        <v>177</v>
      </c>
      <c r="J1259" s="10">
        <v>5</v>
      </c>
      <c r="K1259" s="10">
        <v>4</v>
      </c>
      <c r="L1259" s="13">
        <v>1</v>
      </c>
    </row>
    <row r="1260" spans="1:12">
      <c r="A1260" s="14" t="str">
        <f t="shared" si="19"/>
        <v>SÁB</v>
      </c>
      <c r="B1260" s="12">
        <v>45885</v>
      </c>
      <c r="C1260" s="11">
        <v>0.70777777777777773</v>
      </c>
      <c r="D1260" s="10">
        <f>+VLOOKUP(B1260,VENTA_DIARIA!B:C,2,FALSE)</f>
        <v>0</v>
      </c>
      <c r="E1260" s="10">
        <f>+VLOOKUP(B1260,VENTA_DIARIA!B:D,3,FALSE)</f>
        <v>3</v>
      </c>
      <c r="F1260" s="13">
        <f>_xlfn.XLOOKUP(B1260, VENTA_DIARIA!B:B, VENTA_DIARIA!L:L)+0</f>
        <v>1</v>
      </c>
      <c r="G1260" s="10">
        <f>IFERROR(_xlfn.XLOOKUP(B1260, VENTA_DIARIA!B:B, VENTA_DIARIA!N:N)+0,0)</f>
        <v>0</v>
      </c>
      <c r="H1260" s="10" t="str">
        <f>_xlfn.XLOOKUP(B1260, VENTA_DIARIA!B:B, VENTA_DIARIA!H:H)</f>
        <v>▲▲ TOP</v>
      </c>
      <c r="I1260" s="10" t="s">
        <v>162</v>
      </c>
      <c r="J1260" s="10">
        <v>6</v>
      </c>
      <c r="K1260" s="10">
        <v>5</v>
      </c>
      <c r="L1260" s="13">
        <v>1</v>
      </c>
    </row>
    <row r="1261" spans="1:12">
      <c r="A1261" s="14" t="str">
        <f t="shared" si="19"/>
        <v>SÁB</v>
      </c>
      <c r="B1261" s="12">
        <v>45885</v>
      </c>
      <c r="C1261" s="11">
        <v>0.70777777777777773</v>
      </c>
      <c r="D1261" s="10">
        <f>+VLOOKUP(B1261,VENTA_DIARIA!B:C,2,FALSE)</f>
        <v>0</v>
      </c>
      <c r="E1261" s="10">
        <f>+VLOOKUP(B1261,VENTA_DIARIA!B:D,3,FALSE)</f>
        <v>3</v>
      </c>
      <c r="F1261" s="13">
        <f>_xlfn.XLOOKUP(B1261, VENTA_DIARIA!B:B, VENTA_DIARIA!L:L)+0</f>
        <v>1</v>
      </c>
      <c r="G1261" s="10">
        <f>IFERROR(_xlfn.XLOOKUP(B1261, VENTA_DIARIA!B:B, VENTA_DIARIA!N:N)+0,0)</f>
        <v>0</v>
      </c>
      <c r="H1261" s="10" t="str">
        <f>_xlfn.XLOOKUP(B1261, VENTA_DIARIA!B:B, VENTA_DIARIA!H:H)</f>
        <v>▲▲ TOP</v>
      </c>
      <c r="I1261" s="10" t="s">
        <v>170</v>
      </c>
      <c r="J1261" s="10">
        <v>5</v>
      </c>
      <c r="K1261" s="10">
        <v>4</v>
      </c>
      <c r="L1261" s="13">
        <v>1</v>
      </c>
    </row>
    <row r="1262" spans="1:12">
      <c r="A1262" s="14" t="str">
        <f t="shared" si="19"/>
        <v>SÁB</v>
      </c>
      <c r="B1262" s="12">
        <v>45885</v>
      </c>
      <c r="C1262" s="11">
        <v>0.70777777777777773</v>
      </c>
      <c r="D1262" s="10">
        <f>+VLOOKUP(B1262,VENTA_DIARIA!B:C,2,FALSE)</f>
        <v>0</v>
      </c>
      <c r="E1262" s="10">
        <f>+VLOOKUP(B1262,VENTA_DIARIA!B:D,3,FALSE)</f>
        <v>3</v>
      </c>
      <c r="F1262" s="13">
        <f>_xlfn.XLOOKUP(B1262, VENTA_DIARIA!B:B, VENTA_DIARIA!L:L)+0</f>
        <v>1</v>
      </c>
      <c r="G1262" s="10">
        <f>IFERROR(_xlfn.XLOOKUP(B1262, VENTA_DIARIA!B:B, VENTA_DIARIA!N:N)+0,0)</f>
        <v>0</v>
      </c>
      <c r="H1262" s="10" t="str">
        <f>_xlfn.XLOOKUP(B1262, VENTA_DIARIA!B:B, VENTA_DIARIA!H:H)</f>
        <v>▲▲ TOP</v>
      </c>
      <c r="I1262" s="10" t="s">
        <v>167</v>
      </c>
      <c r="J1262" s="10">
        <v>1</v>
      </c>
      <c r="K1262" s="10">
        <v>0</v>
      </c>
      <c r="L1262" s="13">
        <v>1</v>
      </c>
    </row>
    <row r="1263" spans="1:12">
      <c r="A1263" s="14" t="str">
        <f t="shared" si="19"/>
        <v>SÁB</v>
      </c>
      <c r="B1263" s="12">
        <v>45885</v>
      </c>
      <c r="C1263" s="11">
        <v>0.70581018518518523</v>
      </c>
      <c r="D1263" s="10">
        <f>+VLOOKUP(B1263,VENTA_DIARIA!B:C,2,FALSE)</f>
        <v>0</v>
      </c>
      <c r="E1263" s="10">
        <f>+VLOOKUP(B1263,VENTA_DIARIA!B:D,3,FALSE)</f>
        <v>3</v>
      </c>
      <c r="F1263" s="13">
        <f>_xlfn.XLOOKUP(B1263, VENTA_DIARIA!B:B, VENTA_DIARIA!L:L)+0</f>
        <v>1</v>
      </c>
      <c r="G1263" s="10">
        <f>IFERROR(_xlfn.XLOOKUP(B1263, VENTA_DIARIA!B:B, VENTA_DIARIA!N:N)+0,0)</f>
        <v>0</v>
      </c>
      <c r="H1263" s="10" t="str">
        <f>_xlfn.XLOOKUP(B1263, VENTA_DIARIA!B:B, VENTA_DIARIA!H:H)</f>
        <v>▲▲ TOP</v>
      </c>
      <c r="I1263" s="10" t="s">
        <v>146</v>
      </c>
      <c r="J1263" s="10">
        <v>6</v>
      </c>
      <c r="K1263" s="10">
        <v>5</v>
      </c>
      <c r="L1263" s="13">
        <v>1</v>
      </c>
    </row>
    <row r="1264" spans="1:12">
      <c r="A1264" s="14" t="str">
        <f t="shared" si="19"/>
        <v>SÁB</v>
      </c>
      <c r="B1264" s="12">
        <v>45885</v>
      </c>
      <c r="C1264" s="11">
        <v>0.70581018518518523</v>
      </c>
      <c r="D1264" s="10">
        <f>+VLOOKUP(B1264,VENTA_DIARIA!B:C,2,FALSE)</f>
        <v>0</v>
      </c>
      <c r="E1264" s="10">
        <f>+VLOOKUP(B1264,VENTA_DIARIA!B:D,3,FALSE)</f>
        <v>3</v>
      </c>
      <c r="F1264" s="13">
        <f>_xlfn.XLOOKUP(B1264, VENTA_DIARIA!B:B, VENTA_DIARIA!L:L)+0</f>
        <v>1</v>
      </c>
      <c r="G1264" s="10">
        <f>IFERROR(_xlfn.XLOOKUP(B1264, VENTA_DIARIA!B:B, VENTA_DIARIA!N:N)+0,0)</f>
        <v>0</v>
      </c>
      <c r="H1264" s="10" t="str">
        <f>_xlfn.XLOOKUP(B1264, VENTA_DIARIA!B:B, VENTA_DIARIA!H:H)</f>
        <v>▲▲ TOP</v>
      </c>
      <c r="I1264" s="10" t="s">
        <v>134</v>
      </c>
      <c r="J1264" s="10">
        <v>30</v>
      </c>
      <c r="K1264" s="10">
        <v>28</v>
      </c>
      <c r="L1264" s="13">
        <v>2</v>
      </c>
    </row>
    <row r="1265" spans="1:12">
      <c r="A1265" s="14" t="str">
        <f t="shared" si="19"/>
        <v>SÁB</v>
      </c>
      <c r="B1265" s="12">
        <v>45885</v>
      </c>
      <c r="C1265" s="11">
        <v>0.70129629629629631</v>
      </c>
      <c r="D1265" s="10">
        <f>+VLOOKUP(B1265,VENTA_DIARIA!B:C,2,FALSE)</f>
        <v>0</v>
      </c>
      <c r="E1265" s="10">
        <f>+VLOOKUP(B1265,VENTA_DIARIA!B:D,3,FALSE)</f>
        <v>3</v>
      </c>
      <c r="F1265" s="13">
        <f>_xlfn.XLOOKUP(B1265, VENTA_DIARIA!B:B, VENTA_DIARIA!L:L)+0</f>
        <v>1</v>
      </c>
      <c r="G1265" s="10">
        <f>IFERROR(_xlfn.XLOOKUP(B1265, VENTA_DIARIA!B:B, VENTA_DIARIA!N:N)+0,0)</f>
        <v>0</v>
      </c>
      <c r="H1265" s="10" t="str">
        <f>_xlfn.XLOOKUP(B1265, VENTA_DIARIA!B:B, VENTA_DIARIA!H:H)</f>
        <v>▲▲ TOP</v>
      </c>
      <c r="I1265" s="10" t="s">
        <v>136</v>
      </c>
      <c r="J1265" s="10">
        <v>21</v>
      </c>
      <c r="K1265" s="10">
        <v>20</v>
      </c>
      <c r="L1265" s="13">
        <v>1</v>
      </c>
    </row>
    <row r="1266" spans="1:12">
      <c r="A1266" s="14" t="str">
        <f t="shared" si="19"/>
        <v>SÁB</v>
      </c>
      <c r="B1266" s="12">
        <v>45885</v>
      </c>
      <c r="C1266" s="11">
        <v>0.69603009259259263</v>
      </c>
      <c r="D1266" s="10">
        <f>+VLOOKUP(B1266,VENTA_DIARIA!B:C,2,FALSE)</f>
        <v>0</v>
      </c>
      <c r="E1266" s="10">
        <f>+VLOOKUP(B1266,VENTA_DIARIA!B:D,3,FALSE)</f>
        <v>3</v>
      </c>
      <c r="F1266" s="13">
        <f>_xlfn.XLOOKUP(B1266, VENTA_DIARIA!B:B, VENTA_DIARIA!L:L)+0</f>
        <v>1</v>
      </c>
      <c r="G1266" s="10">
        <f>IFERROR(_xlfn.XLOOKUP(B1266, VENTA_DIARIA!B:B, VENTA_DIARIA!N:N)+0,0)</f>
        <v>0</v>
      </c>
      <c r="H1266" s="10" t="str">
        <f>_xlfn.XLOOKUP(B1266, VENTA_DIARIA!B:B, VENTA_DIARIA!H:H)</f>
        <v>▲▲ TOP</v>
      </c>
      <c r="I1266" s="10" t="s">
        <v>159</v>
      </c>
      <c r="J1266" s="10">
        <v>6</v>
      </c>
      <c r="K1266" s="10">
        <v>5</v>
      </c>
      <c r="L1266" s="13">
        <v>1</v>
      </c>
    </row>
    <row r="1267" spans="1:12">
      <c r="A1267" s="14" t="str">
        <f t="shared" si="19"/>
        <v>SÁB</v>
      </c>
      <c r="B1267" s="12">
        <v>45885</v>
      </c>
      <c r="C1267" s="11">
        <v>0.69603009259259263</v>
      </c>
      <c r="D1267" s="10">
        <f>+VLOOKUP(B1267,VENTA_DIARIA!B:C,2,FALSE)</f>
        <v>0</v>
      </c>
      <c r="E1267" s="10">
        <f>+VLOOKUP(B1267,VENTA_DIARIA!B:D,3,FALSE)</f>
        <v>3</v>
      </c>
      <c r="F1267" s="13">
        <f>_xlfn.XLOOKUP(B1267, VENTA_DIARIA!B:B, VENTA_DIARIA!L:L)+0</f>
        <v>1</v>
      </c>
      <c r="G1267" s="10">
        <f>IFERROR(_xlfn.XLOOKUP(B1267, VENTA_DIARIA!B:B, VENTA_DIARIA!N:N)+0,0)</f>
        <v>0</v>
      </c>
      <c r="H1267" s="10" t="str">
        <f>_xlfn.XLOOKUP(B1267, VENTA_DIARIA!B:B, VENTA_DIARIA!H:H)</f>
        <v>▲▲ TOP</v>
      </c>
      <c r="I1267" s="10" t="s">
        <v>144</v>
      </c>
      <c r="J1267" s="10">
        <v>8</v>
      </c>
      <c r="K1267" s="10">
        <v>7</v>
      </c>
      <c r="L1267" s="13">
        <v>1</v>
      </c>
    </row>
    <row r="1268" spans="1:12">
      <c r="A1268" s="14" t="str">
        <f t="shared" si="19"/>
        <v>SÁB</v>
      </c>
      <c r="B1268" s="12">
        <v>45885</v>
      </c>
      <c r="C1268" s="11">
        <v>0.69212962962962965</v>
      </c>
      <c r="D1268" s="10">
        <f>+VLOOKUP(B1268,VENTA_DIARIA!B:C,2,FALSE)</f>
        <v>0</v>
      </c>
      <c r="E1268" s="10">
        <f>+VLOOKUP(B1268,VENTA_DIARIA!B:D,3,FALSE)</f>
        <v>3</v>
      </c>
      <c r="F1268" s="13">
        <f>_xlfn.XLOOKUP(B1268, VENTA_DIARIA!B:B, VENTA_DIARIA!L:L)+0</f>
        <v>1</v>
      </c>
      <c r="G1268" s="10">
        <f>IFERROR(_xlfn.XLOOKUP(B1268, VENTA_DIARIA!B:B, VENTA_DIARIA!N:N)+0,0)</f>
        <v>0</v>
      </c>
      <c r="H1268" s="10" t="str">
        <f>_xlfn.XLOOKUP(B1268, VENTA_DIARIA!B:B, VENTA_DIARIA!H:H)</f>
        <v>▲▲ TOP</v>
      </c>
      <c r="I1268" s="10" t="s">
        <v>99</v>
      </c>
      <c r="J1268" s="10">
        <v>4</v>
      </c>
      <c r="K1268" s="10">
        <v>3</v>
      </c>
      <c r="L1268" s="13">
        <v>1</v>
      </c>
    </row>
    <row r="1269" spans="1:12">
      <c r="A1269" s="14" t="str">
        <f t="shared" si="19"/>
        <v>SÁB</v>
      </c>
      <c r="B1269" s="12">
        <v>45885</v>
      </c>
      <c r="C1269" s="11">
        <v>0.6865162037037037</v>
      </c>
      <c r="D1269" s="10">
        <f>+VLOOKUP(B1269,VENTA_DIARIA!B:C,2,FALSE)</f>
        <v>0</v>
      </c>
      <c r="E1269" s="10">
        <f>+VLOOKUP(B1269,VENTA_DIARIA!B:D,3,FALSE)</f>
        <v>3</v>
      </c>
      <c r="F1269" s="13">
        <f>_xlfn.XLOOKUP(B1269, VENTA_DIARIA!B:B, VENTA_DIARIA!L:L)+0</f>
        <v>1</v>
      </c>
      <c r="G1269" s="10">
        <f>IFERROR(_xlfn.XLOOKUP(B1269, VENTA_DIARIA!B:B, VENTA_DIARIA!N:N)+0,0)</f>
        <v>0</v>
      </c>
      <c r="H1269" s="10" t="str">
        <f>_xlfn.XLOOKUP(B1269, VENTA_DIARIA!B:B, VENTA_DIARIA!H:H)</f>
        <v>▲▲ TOP</v>
      </c>
      <c r="I1269" s="10" t="s">
        <v>128</v>
      </c>
      <c r="J1269" s="10">
        <v>5</v>
      </c>
      <c r="K1269" s="10">
        <v>4</v>
      </c>
      <c r="L1269" s="13">
        <v>1</v>
      </c>
    </row>
    <row r="1270" spans="1:12">
      <c r="A1270" s="14" t="str">
        <f t="shared" si="19"/>
        <v>SÁB</v>
      </c>
      <c r="B1270" s="12">
        <v>45885</v>
      </c>
      <c r="C1270" s="11">
        <v>0.68168981481481483</v>
      </c>
      <c r="D1270" s="10">
        <f>+VLOOKUP(B1270,VENTA_DIARIA!B:C,2,FALSE)</f>
        <v>0</v>
      </c>
      <c r="E1270" s="10">
        <f>+VLOOKUP(B1270,VENTA_DIARIA!B:D,3,FALSE)</f>
        <v>3</v>
      </c>
      <c r="F1270" s="13">
        <f>_xlfn.XLOOKUP(B1270, VENTA_DIARIA!B:B, VENTA_DIARIA!L:L)+0</f>
        <v>1</v>
      </c>
      <c r="G1270" s="10">
        <f>IFERROR(_xlfn.XLOOKUP(B1270, VENTA_DIARIA!B:B, VENTA_DIARIA!N:N)+0,0)</f>
        <v>0</v>
      </c>
      <c r="H1270" s="10" t="str">
        <f>_xlfn.XLOOKUP(B1270, VENTA_DIARIA!B:B, VENTA_DIARIA!H:H)</f>
        <v>▲▲ TOP</v>
      </c>
      <c r="I1270" s="10" t="s">
        <v>99</v>
      </c>
      <c r="J1270" s="10">
        <v>5</v>
      </c>
      <c r="K1270" s="10">
        <v>4</v>
      </c>
      <c r="L1270" s="13">
        <v>1</v>
      </c>
    </row>
    <row r="1271" spans="1:12">
      <c r="A1271" s="14" t="str">
        <f t="shared" si="19"/>
        <v>SÁB</v>
      </c>
      <c r="B1271" s="12">
        <v>45885</v>
      </c>
      <c r="C1271" s="11">
        <v>0.67</v>
      </c>
      <c r="D1271" s="10">
        <f>+VLOOKUP(B1271,VENTA_DIARIA!B:C,2,FALSE)</f>
        <v>0</v>
      </c>
      <c r="E1271" s="10">
        <f>+VLOOKUP(B1271,VENTA_DIARIA!B:D,3,FALSE)</f>
        <v>3</v>
      </c>
      <c r="F1271" s="13">
        <f>_xlfn.XLOOKUP(B1271, VENTA_DIARIA!B:B, VENTA_DIARIA!L:L)+0</f>
        <v>1</v>
      </c>
      <c r="G1271" s="10">
        <f>IFERROR(_xlfn.XLOOKUP(B1271, VENTA_DIARIA!B:B, VENTA_DIARIA!N:N)+0,0)</f>
        <v>0</v>
      </c>
      <c r="H1271" s="10" t="str">
        <f>_xlfn.XLOOKUP(B1271, VENTA_DIARIA!B:B, VENTA_DIARIA!H:H)</f>
        <v>▲▲ TOP</v>
      </c>
      <c r="I1271" s="10" t="s">
        <v>165</v>
      </c>
      <c r="J1271" s="10">
        <v>2</v>
      </c>
      <c r="K1271" s="10">
        <v>1</v>
      </c>
      <c r="L1271" s="13">
        <v>1</v>
      </c>
    </row>
    <row r="1272" spans="1:12">
      <c r="A1272" s="14" t="str">
        <f t="shared" si="19"/>
        <v>SÁB</v>
      </c>
      <c r="B1272" s="12">
        <v>45885</v>
      </c>
      <c r="C1272" s="11">
        <v>0.67</v>
      </c>
      <c r="D1272" s="10">
        <f>+VLOOKUP(B1272,VENTA_DIARIA!B:C,2,FALSE)</f>
        <v>0</v>
      </c>
      <c r="E1272" s="10">
        <f>+VLOOKUP(B1272,VENTA_DIARIA!B:D,3,FALSE)</f>
        <v>3</v>
      </c>
      <c r="F1272" s="13">
        <f>_xlfn.XLOOKUP(B1272, VENTA_DIARIA!B:B, VENTA_DIARIA!L:L)+0</f>
        <v>1</v>
      </c>
      <c r="G1272" s="10">
        <f>IFERROR(_xlfn.XLOOKUP(B1272, VENTA_DIARIA!B:B, VENTA_DIARIA!N:N)+0,0)</f>
        <v>0</v>
      </c>
      <c r="H1272" s="10" t="str">
        <f>_xlfn.XLOOKUP(B1272, VENTA_DIARIA!B:B, VENTA_DIARIA!H:H)</f>
        <v>▲▲ TOP</v>
      </c>
      <c r="I1272" s="10" t="s">
        <v>173</v>
      </c>
      <c r="J1272" s="10">
        <v>4</v>
      </c>
      <c r="K1272" s="10">
        <v>3</v>
      </c>
      <c r="L1272" s="13">
        <v>1</v>
      </c>
    </row>
    <row r="1273" spans="1:12">
      <c r="A1273" s="14" t="str">
        <f t="shared" si="19"/>
        <v>SÁB</v>
      </c>
      <c r="B1273" s="12">
        <v>45885</v>
      </c>
      <c r="C1273" s="11">
        <v>0.67</v>
      </c>
      <c r="D1273" s="10">
        <f>+VLOOKUP(B1273,VENTA_DIARIA!B:C,2,FALSE)</f>
        <v>0</v>
      </c>
      <c r="E1273" s="10">
        <f>+VLOOKUP(B1273,VENTA_DIARIA!B:D,3,FALSE)</f>
        <v>3</v>
      </c>
      <c r="F1273" s="13">
        <f>_xlfn.XLOOKUP(B1273, VENTA_DIARIA!B:B, VENTA_DIARIA!L:L)+0</f>
        <v>1</v>
      </c>
      <c r="G1273" s="10">
        <f>IFERROR(_xlfn.XLOOKUP(B1273, VENTA_DIARIA!B:B, VENTA_DIARIA!N:N)+0,0)</f>
        <v>0</v>
      </c>
      <c r="H1273" s="10" t="str">
        <f>_xlfn.XLOOKUP(B1273, VENTA_DIARIA!B:B, VENTA_DIARIA!H:H)</f>
        <v>▲▲ TOP</v>
      </c>
      <c r="I1273" s="10" t="s">
        <v>164</v>
      </c>
      <c r="J1273" s="10">
        <v>2</v>
      </c>
      <c r="K1273" s="10">
        <v>1</v>
      </c>
      <c r="L1273" s="13">
        <v>1</v>
      </c>
    </row>
    <row r="1274" spans="1:12">
      <c r="A1274" s="14" t="str">
        <f t="shared" si="19"/>
        <v>SÁB</v>
      </c>
      <c r="B1274" s="12">
        <v>45885</v>
      </c>
      <c r="C1274" s="11">
        <v>0.66822916666666665</v>
      </c>
      <c r="D1274" s="10">
        <f>+VLOOKUP(B1274,VENTA_DIARIA!B:C,2,FALSE)</f>
        <v>0</v>
      </c>
      <c r="E1274" s="10">
        <f>+VLOOKUP(B1274,VENTA_DIARIA!B:D,3,FALSE)</f>
        <v>3</v>
      </c>
      <c r="F1274" s="13">
        <f>_xlfn.XLOOKUP(B1274, VENTA_DIARIA!B:B, VENTA_DIARIA!L:L)+0</f>
        <v>1</v>
      </c>
      <c r="G1274" s="10">
        <f>IFERROR(_xlfn.XLOOKUP(B1274, VENTA_DIARIA!B:B, VENTA_DIARIA!N:N)+0,0)</f>
        <v>0</v>
      </c>
      <c r="H1274" s="10" t="str">
        <f>_xlfn.XLOOKUP(B1274, VENTA_DIARIA!B:B, VENTA_DIARIA!H:H)</f>
        <v>▲▲ TOP</v>
      </c>
      <c r="I1274" s="10" t="s">
        <v>134</v>
      </c>
      <c r="J1274" s="10">
        <v>31</v>
      </c>
      <c r="K1274" s="10">
        <v>30</v>
      </c>
      <c r="L1274" s="13">
        <v>1</v>
      </c>
    </row>
    <row r="1275" spans="1:12">
      <c r="A1275" s="14" t="str">
        <f t="shared" si="19"/>
        <v>SÁB</v>
      </c>
      <c r="B1275" s="12">
        <v>45885</v>
      </c>
      <c r="C1275" s="11">
        <v>0.65143518518518517</v>
      </c>
      <c r="D1275" s="10">
        <f>+VLOOKUP(B1275,VENTA_DIARIA!B:C,2,FALSE)</f>
        <v>0</v>
      </c>
      <c r="E1275" s="10">
        <f>+VLOOKUP(B1275,VENTA_DIARIA!B:D,3,FALSE)</f>
        <v>3</v>
      </c>
      <c r="F1275" s="13">
        <f>_xlfn.XLOOKUP(B1275, VENTA_DIARIA!B:B, VENTA_DIARIA!L:L)+0</f>
        <v>1</v>
      </c>
      <c r="G1275" s="10">
        <f>IFERROR(_xlfn.XLOOKUP(B1275, VENTA_DIARIA!B:B, VENTA_DIARIA!N:N)+0,0)</f>
        <v>0</v>
      </c>
      <c r="H1275" s="10" t="str">
        <f>_xlfn.XLOOKUP(B1275, VENTA_DIARIA!B:B, VENTA_DIARIA!H:H)</f>
        <v>▲▲ TOP</v>
      </c>
      <c r="I1275" s="10" t="s">
        <v>97</v>
      </c>
      <c r="J1275" s="10">
        <v>2</v>
      </c>
      <c r="K1275" s="10">
        <v>1</v>
      </c>
      <c r="L1275" s="13">
        <v>1</v>
      </c>
    </row>
    <row r="1276" spans="1:12">
      <c r="A1276" s="14" t="str">
        <f t="shared" si="19"/>
        <v>SÁB</v>
      </c>
      <c r="B1276" s="12">
        <v>45885</v>
      </c>
      <c r="C1276" s="11">
        <v>0.65143518518518517</v>
      </c>
      <c r="D1276" s="10">
        <f>+VLOOKUP(B1276,VENTA_DIARIA!B:C,2,FALSE)</f>
        <v>0</v>
      </c>
      <c r="E1276" s="10">
        <f>+VLOOKUP(B1276,VENTA_DIARIA!B:D,3,FALSE)</f>
        <v>3</v>
      </c>
      <c r="F1276" s="13">
        <f>_xlfn.XLOOKUP(B1276, VENTA_DIARIA!B:B, VENTA_DIARIA!L:L)+0</f>
        <v>1</v>
      </c>
      <c r="G1276" s="10">
        <f>IFERROR(_xlfn.XLOOKUP(B1276, VENTA_DIARIA!B:B, VENTA_DIARIA!N:N)+0,0)</f>
        <v>0</v>
      </c>
      <c r="H1276" s="10" t="str">
        <f>_xlfn.XLOOKUP(B1276, VENTA_DIARIA!B:B, VENTA_DIARIA!H:H)</f>
        <v>▲▲ TOP</v>
      </c>
      <c r="I1276" s="10" t="s">
        <v>167</v>
      </c>
      <c r="J1276" s="10">
        <v>3</v>
      </c>
      <c r="K1276" s="10">
        <v>1</v>
      </c>
      <c r="L1276" s="13">
        <v>2</v>
      </c>
    </row>
    <row r="1277" spans="1:12">
      <c r="A1277" s="14" t="str">
        <f t="shared" si="19"/>
        <v>SÁB</v>
      </c>
      <c r="B1277" s="12">
        <v>45885</v>
      </c>
      <c r="C1277" s="11">
        <v>0.64776620370370375</v>
      </c>
      <c r="D1277" s="10">
        <f>+VLOOKUP(B1277,VENTA_DIARIA!B:C,2,FALSE)</f>
        <v>0</v>
      </c>
      <c r="E1277" s="10">
        <f>+VLOOKUP(B1277,VENTA_DIARIA!B:D,3,FALSE)</f>
        <v>3</v>
      </c>
      <c r="F1277" s="13">
        <f>_xlfn.XLOOKUP(B1277, VENTA_DIARIA!B:B, VENTA_DIARIA!L:L)+0</f>
        <v>1</v>
      </c>
      <c r="G1277" s="10">
        <f>IFERROR(_xlfn.XLOOKUP(B1277, VENTA_DIARIA!B:B, VENTA_DIARIA!N:N)+0,0)</f>
        <v>0</v>
      </c>
      <c r="H1277" s="10" t="str">
        <f>_xlfn.XLOOKUP(B1277, VENTA_DIARIA!B:B, VENTA_DIARIA!H:H)</f>
        <v>▲▲ TOP</v>
      </c>
      <c r="I1277" s="10" t="s">
        <v>163</v>
      </c>
      <c r="J1277" s="10">
        <v>5</v>
      </c>
      <c r="K1277" s="10">
        <v>3</v>
      </c>
      <c r="L1277" s="13">
        <v>2</v>
      </c>
    </row>
    <row r="1278" spans="1:12">
      <c r="A1278" s="14" t="str">
        <f t="shared" si="19"/>
        <v>SÁB</v>
      </c>
      <c r="B1278" s="12">
        <v>45885</v>
      </c>
      <c r="C1278" s="11">
        <v>0.64776620370370375</v>
      </c>
      <c r="D1278" s="10">
        <f>+VLOOKUP(B1278,VENTA_DIARIA!B:C,2,FALSE)</f>
        <v>0</v>
      </c>
      <c r="E1278" s="10">
        <f>+VLOOKUP(B1278,VENTA_DIARIA!B:D,3,FALSE)</f>
        <v>3</v>
      </c>
      <c r="F1278" s="13">
        <f>_xlfn.XLOOKUP(B1278, VENTA_DIARIA!B:B, VENTA_DIARIA!L:L)+0</f>
        <v>1</v>
      </c>
      <c r="G1278" s="10">
        <f>IFERROR(_xlfn.XLOOKUP(B1278, VENTA_DIARIA!B:B, VENTA_DIARIA!N:N)+0,0)</f>
        <v>0</v>
      </c>
      <c r="H1278" s="10" t="str">
        <f>_xlfn.XLOOKUP(B1278, VENTA_DIARIA!B:B, VENTA_DIARIA!H:H)</f>
        <v>▲▲ TOP</v>
      </c>
      <c r="I1278" s="10" t="s">
        <v>85</v>
      </c>
      <c r="J1278" s="10">
        <v>2</v>
      </c>
      <c r="K1278" s="10">
        <v>0</v>
      </c>
      <c r="L1278" s="13">
        <v>2</v>
      </c>
    </row>
    <row r="1279" spans="1:12">
      <c r="A1279" s="14" t="str">
        <f t="shared" si="19"/>
        <v>SÁB</v>
      </c>
      <c r="B1279" s="12">
        <v>45885</v>
      </c>
      <c r="C1279" s="11">
        <v>0.63952546296296298</v>
      </c>
      <c r="D1279" s="10">
        <f>+VLOOKUP(B1279,VENTA_DIARIA!B:C,2,FALSE)</f>
        <v>0</v>
      </c>
      <c r="E1279" s="10">
        <f>+VLOOKUP(B1279,VENTA_DIARIA!B:D,3,FALSE)</f>
        <v>3</v>
      </c>
      <c r="F1279" s="13">
        <f>_xlfn.XLOOKUP(B1279, VENTA_DIARIA!B:B, VENTA_DIARIA!L:L)+0</f>
        <v>1</v>
      </c>
      <c r="G1279" s="10">
        <f>IFERROR(_xlfn.XLOOKUP(B1279, VENTA_DIARIA!B:B, VENTA_DIARIA!N:N)+0,0)</f>
        <v>0</v>
      </c>
      <c r="H1279" s="10" t="str">
        <f>_xlfn.XLOOKUP(B1279, VENTA_DIARIA!B:B, VENTA_DIARIA!H:H)</f>
        <v>▲▲ TOP</v>
      </c>
      <c r="I1279" s="10" t="s">
        <v>168</v>
      </c>
      <c r="J1279" s="10">
        <v>2</v>
      </c>
      <c r="K1279" s="10">
        <v>0</v>
      </c>
      <c r="L1279" s="13">
        <v>2</v>
      </c>
    </row>
    <row r="1280" spans="1:12">
      <c r="A1280" s="14" t="str">
        <f t="shared" si="19"/>
        <v>SÁB</v>
      </c>
      <c r="B1280" s="12">
        <v>45885</v>
      </c>
      <c r="C1280" s="11">
        <v>0.63952546296296298</v>
      </c>
      <c r="D1280" s="10">
        <f>+VLOOKUP(B1280,VENTA_DIARIA!B:C,2,FALSE)</f>
        <v>0</v>
      </c>
      <c r="E1280" s="10">
        <f>+VLOOKUP(B1280,VENTA_DIARIA!B:D,3,FALSE)</f>
        <v>3</v>
      </c>
      <c r="F1280" s="13">
        <f>_xlfn.XLOOKUP(B1280, VENTA_DIARIA!B:B, VENTA_DIARIA!L:L)+0</f>
        <v>1</v>
      </c>
      <c r="G1280" s="10">
        <f>IFERROR(_xlfn.XLOOKUP(B1280, VENTA_DIARIA!B:B, VENTA_DIARIA!N:N)+0,0)</f>
        <v>0</v>
      </c>
      <c r="H1280" s="10" t="str">
        <f>_xlfn.XLOOKUP(B1280, VENTA_DIARIA!B:B, VENTA_DIARIA!H:H)</f>
        <v>▲▲ TOP</v>
      </c>
      <c r="I1280" s="10" t="s">
        <v>167</v>
      </c>
      <c r="J1280" s="10">
        <v>4</v>
      </c>
      <c r="K1280" s="10">
        <v>3</v>
      </c>
      <c r="L1280" s="13">
        <v>1</v>
      </c>
    </row>
    <row r="1281" spans="1:12">
      <c r="A1281" s="14" t="str">
        <f t="shared" si="19"/>
        <v>SÁB</v>
      </c>
      <c r="B1281" s="12">
        <v>45885</v>
      </c>
      <c r="C1281" s="11">
        <v>0.63952546296296298</v>
      </c>
      <c r="D1281" s="10">
        <f>+VLOOKUP(B1281,VENTA_DIARIA!B:C,2,FALSE)</f>
        <v>0</v>
      </c>
      <c r="E1281" s="10">
        <f>+VLOOKUP(B1281,VENTA_DIARIA!B:D,3,FALSE)</f>
        <v>3</v>
      </c>
      <c r="F1281" s="13">
        <f>_xlfn.XLOOKUP(B1281, VENTA_DIARIA!B:B, VENTA_DIARIA!L:L)+0</f>
        <v>1</v>
      </c>
      <c r="G1281" s="10">
        <f>IFERROR(_xlfn.XLOOKUP(B1281, VENTA_DIARIA!B:B, VENTA_DIARIA!N:N)+0,0)</f>
        <v>0</v>
      </c>
      <c r="H1281" s="10" t="str">
        <f>_xlfn.XLOOKUP(B1281, VENTA_DIARIA!B:B, VENTA_DIARIA!H:H)</f>
        <v>▲▲ TOP</v>
      </c>
      <c r="I1281" s="10" t="s">
        <v>169</v>
      </c>
      <c r="J1281" s="10">
        <v>2</v>
      </c>
      <c r="K1281" s="10">
        <v>0</v>
      </c>
      <c r="L1281" s="13">
        <v>2</v>
      </c>
    </row>
    <row r="1282" spans="1:12">
      <c r="A1282" s="14" t="str">
        <f t="shared" ref="A1282:A1345" si="20">+UPPER(TEXT(B1282,"DDD"))</f>
        <v>SÁB</v>
      </c>
      <c r="B1282" s="12">
        <v>45885</v>
      </c>
      <c r="C1282" s="11">
        <v>0.6363657407407407</v>
      </c>
      <c r="D1282" s="10">
        <f>+VLOOKUP(B1282,VENTA_DIARIA!B:C,2,FALSE)</f>
        <v>0</v>
      </c>
      <c r="E1282" s="10">
        <f>+VLOOKUP(B1282,VENTA_DIARIA!B:D,3,FALSE)</f>
        <v>3</v>
      </c>
      <c r="F1282" s="13">
        <f>_xlfn.XLOOKUP(B1282, VENTA_DIARIA!B:B, VENTA_DIARIA!L:L)+0</f>
        <v>1</v>
      </c>
      <c r="G1282" s="10">
        <f>IFERROR(_xlfn.XLOOKUP(B1282, VENTA_DIARIA!B:B, VENTA_DIARIA!N:N)+0,0)</f>
        <v>0</v>
      </c>
      <c r="H1282" s="10" t="str">
        <f>_xlfn.XLOOKUP(B1282, VENTA_DIARIA!B:B, VENTA_DIARIA!H:H)</f>
        <v>▲▲ TOP</v>
      </c>
      <c r="I1282" s="10" t="s">
        <v>173</v>
      </c>
      <c r="J1282" s="10">
        <v>5</v>
      </c>
      <c r="K1282" s="10">
        <v>4</v>
      </c>
      <c r="L1282" s="13">
        <v>1</v>
      </c>
    </row>
    <row r="1283" spans="1:12">
      <c r="A1283" s="14" t="str">
        <f t="shared" si="20"/>
        <v>SÁB</v>
      </c>
      <c r="B1283" s="12">
        <v>45885</v>
      </c>
      <c r="C1283" s="11">
        <v>0.6363657407407407</v>
      </c>
      <c r="D1283" s="10">
        <f>+VLOOKUP(B1283,VENTA_DIARIA!B:C,2,FALSE)</f>
        <v>0</v>
      </c>
      <c r="E1283" s="10">
        <f>+VLOOKUP(B1283,VENTA_DIARIA!B:D,3,FALSE)</f>
        <v>3</v>
      </c>
      <c r="F1283" s="13">
        <f>_xlfn.XLOOKUP(B1283, VENTA_DIARIA!B:B, VENTA_DIARIA!L:L)+0</f>
        <v>1</v>
      </c>
      <c r="G1283" s="10">
        <f>IFERROR(_xlfn.XLOOKUP(B1283, VENTA_DIARIA!B:B, VENTA_DIARIA!N:N)+0,0)</f>
        <v>0</v>
      </c>
      <c r="H1283" s="10" t="str">
        <f>_xlfn.XLOOKUP(B1283, VENTA_DIARIA!B:B, VENTA_DIARIA!H:H)</f>
        <v>▲▲ TOP</v>
      </c>
      <c r="I1283" s="10" t="s">
        <v>168</v>
      </c>
      <c r="J1283" s="10">
        <v>3</v>
      </c>
      <c r="K1283" s="10">
        <v>2</v>
      </c>
      <c r="L1283" s="13">
        <v>1</v>
      </c>
    </row>
    <row r="1284" spans="1:12">
      <c r="A1284" s="14" t="str">
        <f t="shared" si="20"/>
        <v>SÁB</v>
      </c>
      <c r="B1284" s="12">
        <v>45885</v>
      </c>
      <c r="C1284" s="11">
        <v>0.6363657407407407</v>
      </c>
      <c r="D1284" s="10">
        <f>+VLOOKUP(B1284,VENTA_DIARIA!B:C,2,FALSE)</f>
        <v>0</v>
      </c>
      <c r="E1284" s="10">
        <f>+VLOOKUP(B1284,VENTA_DIARIA!B:D,3,FALSE)</f>
        <v>3</v>
      </c>
      <c r="F1284" s="13">
        <f>_xlfn.XLOOKUP(B1284, VENTA_DIARIA!B:B, VENTA_DIARIA!L:L)+0</f>
        <v>1</v>
      </c>
      <c r="G1284" s="10">
        <f>IFERROR(_xlfn.XLOOKUP(B1284, VENTA_DIARIA!B:B, VENTA_DIARIA!N:N)+0,0)</f>
        <v>0</v>
      </c>
      <c r="H1284" s="10" t="str">
        <f>_xlfn.XLOOKUP(B1284, VENTA_DIARIA!B:B, VENTA_DIARIA!H:H)</f>
        <v>▲▲ TOP</v>
      </c>
      <c r="I1284" s="10" t="s">
        <v>167</v>
      </c>
      <c r="J1284" s="10">
        <v>5</v>
      </c>
      <c r="K1284" s="10">
        <v>4</v>
      </c>
      <c r="L1284" s="13">
        <v>1</v>
      </c>
    </row>
    <row r="1285" spans="1:12">
      <c r="A1285" s="14" t="str">
        <f t="shared" si="20"/>
        <v>SÁB</v>
      </c>
      <c r="B1285" s="12">
        <v>45885</v>
      </c>
      <c r="C1285" s="11">
        <v>0.6363657407407407</v>
      </c>
      <c r="D1285" s="10">
        <f>+VLOOKUP(B1285,VENTA_DIARIA!B:C,2,FALSE)</f>
        <v>0</v>
      </c>
      <c r="E1285" s="10">
        <f>+VLOOKUP(B1285,VENTA_DIARIA!B:D,3,FALSE)</f>
        <v>3</v>
      </c>
      <c r="F1285" s="13">
        <f>_xlfn.XLOOKUP(B1285, VENTA_DIARIA!B:B, VENTA_DIARIA!L:L)+0</f>
        <v>1</v>
      </c>
      <c r="G1285" s="10">
        <f>IFERROR(_xlfn.XLOOKUP(B1285, VENTA_DIARIA!B:B, VENTA_DIARIA!N:N)+0,0)</f>
        <v>0</v>
      </c>
      <c r="H1285" s="10" t="str">
        <f>_xlfn.XLOOKUP(B1285, VENTA_DIARIA!B:B, VENTA_DIARIA!H:H)</f>
        <v>▲▲ TOP</v>
      </c>
      <c r="I1285" s="10" t="s">
        <v>166</v>
      </c>
      <c r="J1285" s="10">
        <v>1</v>
      </c>
      <c r="K1285" s="10">
        <v>0</v>
      </c>
      <c r="L1285" s="13">
        <v>1</v>
      </c>
    </row>
    <row r="1286" spans="1:12">
      <c r="A1286" s="14" t="str">
        <f t="shared" si="20"/>
        <v>SÁB</v>
      </c>
      <c r="B1286" s="12">
        <v>45885</v>
      </c>
      <c r="C1286" s="11">
        <v>0.63300925925925922</v>
      </c>
      <c r="D1286" s="10">
        <f>+VLOOKUP(B1286,VENTA_DIARIA!B:C,2,FALSE)</f>
        <v>0</v>
      </c>
      <c r="E1286" s="10">
        <f>+VLOOKUP(B1286,VENTA_DIARIA!B:D,3,FALSE)</f>
        <v>3</v>
      </c>
      <c r="F1286" s="13">
        <f>_xlfn.XLOOKUP(B1286, VENTA_DIARIA!B:B, VENTA_DIARIA!L:L)+0</f>
        <v>1</v>
      </c>
      <c r="G1286" s="10">
        <f>IFERROR(_xlfn.XLOOKUP(B1286, VENTA_DIARIA!B:B, VENTA_DIARIA!N:N)+0,0)</f>
        <v>0</v>
      </c>
      <c r="H1286" s="10" t="str">
        <f>_xlfn.XLOOKUP(B1286, VENTA_DIARIA!B:B, VENTA_DIARIA!H:H)</f>
        <v>▲▲ TOP</v>
      </c>
      <c r="I1286" s="10" t="s">
        <v>134</v>
      </c>
      <c r="J1286" s="10">
        <v>7</v>
      </c>
      <c r="K1286" s="10">
        <v>6</v>
      </c>
      <c r="L1286" s="13">
        <v>1</v>
      </c>
    </row>
    <row r="1287" spans="1:12">
      <c r="A1287" s="14" t="str">
        <f t="shared" si="20"/>
        <v>SÁB</v>
      </c>
      <c r="B1287" s="12">
        <v>45885</v>
      </c>
      <c r="C1287" s="11">
        <v>0.62811342592592589</v>
      </c>
      <c r="D1287" s="10">
        <f>+VLOOKUP(B1287,VENTA_DIARIA!B:C,2,FALSE)</f>
        <v>0</v>
      </c>
      <c r="E1287" s="10">
        <f>+VLOOKUP(B1287,VENTA_DIARIA!B:D,3,FALSE)</f>
        <v>3</v>
      </c>
      <c r="F1287" s="13">
        <f>_xlfn.XLOOKUP(B1287, VENTA_DIARIA!B:B, VENTA_DIARIA!L:L)+0</f>
        <v>1</v>
      </c>
      <c r="G1287" s="10">
        <f>IFERROR(_xlfn.XLOOKUP(B1287, VENTA_DIARIA!B:B, VENTA_DIARIA!N:N)+0,0)</f>
        <v>0</v>
      </c>
      <c r="H1287" s="10" t="str">
        <f>_xlfn.XLOOKUP(B1287, VENTA_DIARIA!B:B, VENTA_DIARIA!H:H)</f>
        <v>▲▲ TOP</v>
      </c>
      <c r="I1287" s="10" t="s">
        <v>142</v>
      </c>
      <c r="J1287" s="10">
        <v>30</v>
      </c>
      <c r="K1287" s="10">
        <v>29</v>
      </c>
      <c r="L1287" s="13">
        <v>1</v>
      </c>
    </row>
    <row r="1288" spans="1:12">
      <c r="A1288" s="14" t="str">
        <f t="shared" si="20"/>
        <v>SÁB</v>
      </c>
      <c r="B1288" s="12">
        <v>45885</v>
      </c>
      <c r="C1288" s="11">
        <v>0.62575231481481486</v>
      </c>
      <c r="D1288" s="10">
        <f>+VLOOKUP(B1288,VENTA_DIARIA!B:C,2,FALSE)</f>
        <v>0</v>
      </c>
      <c r="E1288" s="10">
        <f>+VLOOKUP(B1288,VENTA_DIARIA!B:D,3,FALSE)</f>
        <v>3</v>
      </c>
      <c r="F1288" s="13">
        <f>_xlfn.XLOOKUP(B1288, VENTA_DIARIA!B:B, VENTA_DIARIA!L:L)+0</f>
        <v>1</v>
      </c>
      <c r="G1288" s="10">
        <f>IFERROR(_xlfn.XLOOKUP(B1288, VENTA_DIARIA!B:B, VENTA_DIARIA!N:N)+0,0)</f>
        <v>0</v>
      </c>
      <c r="H1288" s="10" t="str">
        <f>_xlfn.XLOOKUP(B1288, VENTA_DIARIA!B:B, VENTA_DIARIA!H:H)</f>
        <v>▲▲ TOP</v>
      </c>
      <c r="I1288" s="10" t="s">
        <v>118</v>
      </c>
      <c r="J1288" s="10">
        <v>10</v>
      </c>
      <c r="K1288" s="10">
        <v>9</v>
      </c>
      <c r="L1288" s="13">
        <v>1</v>
      </c>
    </row>
    <row r="1289" spans="1:12">
      <c r="A1289" s="14" t="str">
        <f t="shared" si="20"/>
        <v>SÁB</v>
      </c>
      <c r="B1289" s="12">
        <v>45885</v>
      </c>
      <c r="C1289" s="11">
        <v>0.60310185185185183</v>
      </c>
      <c r="D1289" s="10">
        <f>+VLOOKUP(B1289,VENTA_DIARIA!B:C,2,FALSE)</f>
        <v>0</v>
      </c>
      <c r="E1289" s="10">
        <f>+VLOOKUP(B1289,VENTA_DIARIA!B:D,3,FALSE)</f>
        <v>3</v>
      </c>
      <c r="F1289" s="13">
        <f>_xlfn.XLOOKUP(B1289, VENTA_DIARIA!B:B, VENTA_DIARIA!L:L)+0</f>
        <v>1</v>
      </c>
      <c r="G1289" s="10">
        <f>IFERROR(_xlfn.XLOOKUP(B1289, VENTA_DIARIA!B:B, VENTA_DIARIA!N:N)+0,0)</f>
        <v>0</v>
      </c>
      <c r="H1289" s="10" t="str">
        <f>_xlfn.XLOOKUP(B1289, VENTA_DIARIA!B:B, VENTA_DIARIA!H:H)</f>
        <v>▲▲ TOP</v>
      </c>
      <c r="I1289" s="10" t="s">
        <v>119</v>
      </c>
      <c r="J1289" s="10">
        <v>7</v>
      </c>
      <c r="K1289" s="10">
        <v>6</v>
      </c>
      <c r="L1289" s="13">
        <v>1</v>
      </c>
    </row>
    <row r="1290" spans="1:12">
      <c r="A1290" s="14" t="str">
        <f t="shared" si="20"/>
        <v>SÁB</v>
      </c>
      <c r="B1290" s="12">
        <v>45885</v>
      </c>
      <c r="C1290" s="11">
        <v>0.56839120370370366</v>
      </c>
      <c r="D1290" s="10">
        <f>+VLOOKUP(B1290,VENTA_DIARIA!B:C,2,FALSE)</f>
        <v>0</v>
      </c>
      <c r="E1290" s="10">
        <f>+VLOOKUP(B1290,VENTA_DIARIA!B:D,3,FALSE)</f>
        <v>3</v>
      </c>
      <c r="F1290" s="13">
        <f>_xlfn.XLOOKUP(B1290, VENTA_DIARIA!B:B, VENTA_DIARIA!L:L)+0</f>
        <v>1</v>
      </c>
      <c r="G1290" s="10">
        <f>IFERROR(_xlfn.XLOOKUP(B1290, VENTA_DIARIA!B:B, VENTA_DIARIA!N:N)+0,0)</f>
        <v>0</v>
      </c>
      <c r="H1290" s="10" t="str">
        <f>_xlfn.XLOOKUP(B1290, VENTA_DIARIA!B:B, VENTA_DIARIA!H:H)</f>
        <v>▲▲ TOP</v>
      </c>
      <c r="I1290" s="10" t="s">
        <v>98</v>
      </c>
      <c r="J1290" s="10">
        <v>1</v>
      </c>
      <c r="K1290" s="10">
        <v>0</v>
      </c>
      <c r="L1290" s="13">
        <v>1</v>
      </c>
    </row>
    <row r="1291" spans="1:12">
      <c r="A1291" s="14" t="str">
        <f t="shared" si="20"/>
        <v>SÁB</v>
      </c>
      <c r="B1291" s="12">
        <v>45885</v>
      </c>
      <c r="C1291" s="11">
        <v>0.56839120370370366</v>
      </c>
      <c r="D1291" s="10">
        <f>+VLOOKUP(B1291,VENTA_DIARIA!B:C,2,FALSE)</f>
        <v>0</v>
      </c>
      <c r="E1291" s="10">
        <f>+VLOOKUP(B1291,VENTA_DIARIA!B:D,3,FALSE)</f>
        <v>3</v>
      </c>
      <c r="F1291" s="13">
        <f>_xlfn.XLOOKUP(B1291, VENTA_DIARIA!B:B, VENTA_DIARIA!L:L)+0</f>
        <v>1</v>
      </c>
      <c r="G1291" s="10">
        <f>IFERROR(_xlfn.XLOOKUP(B1291, VENTA_DIARIA!B:B, VENTA_DIARIA!N:N)+0,0)</f>
        <v>0</v>
      </c>
      <c r="H1291" s="10" t="str">
        <f>_xlfn.XLOOKUP(B1291, VENTA_DIARIA!B:B, VENTA_DIARIA!H:H)</f>
        <v>▲▲ TOP</v>
      </c>
      <c r="I1291" s="10" t="s">
        <v>132</v>
      </c>
      <c r="J1291" s="10">
        <v>3</v>
      </c>
      <c r="K1291" s="10">
        <v>1</v>
      </c>
      <c r="L1291" s="13">
        <v>2</v>
      </c>
    </row>
    <row r="1292" spans="1:12">
      <c r="A1292" s="14" t="str">
        <f t="shared" si="20"/>
        <v>SÁB</v>
      </c>
      <c r="B1292" s="12">
        <v>45885</v>
      </c>
      <c r="C1292" s="11">
        <v>0.56263888888888891</v>
      </c>
      <c r="D1292" s="10">
        <f>+VLOOKUP(B1292,VENTA_DIARIA!B:C,2,FALSE)</f>
        <v>0</v>
      </c>
      <c r="E1292" s="10">
        <f>+VLOOKUP(B1292,VENTA_DIARIA!B:D,3,FALSE)</f>
        <v>3</v>
      </c>
      <c r="F1292" s="13">
        <f>_xlfn.XLOOKUP(B1292, VENTA_DIARIA!B:B, VENTA_DIARIA!L:L)+0</f>
        <v>1</v>
      </c>
      <c r="G1292" s="10">
        <f>IFERROR(_xlfn.XLOOKUP(B1292, VENTA_DIARIA!B:B, VENTA_DIARIA!N:N)+0,0)</f>
        <v>0</v>
      </c>
      <c r="H1292" s="10" t="str">
        <f>_xlfn.XLOOKUP(B1292, VENTA_DIARIA!B:B, VENTA_DIARIA!H:H)</f>
        <v>▲▲ TOP</v>
      </c>
      <c r="I1292" s="10" t="s">
        <v>118</v>
      </c>
      <c r="J1292" s="10">
        <v>11</v>
      </c>
      <c r="K1292" s="10">
        <v>10</v>
      </c>
      <c r="L1292" s="13">
        <v>1</v>
      </c>
    </row>
    <row r="1293" spans="1:12">
      <c r="A1293" s="14" t="str">
        <f t="shared" si="20"/>
        <v>SÁB</v>
      </c>
      <c r="B1293" s="12">
        <v>45885</v>
      </c>
      <c r="C1293" s="11">
        <v>0.55032407407407402</v>
      </c>
      <c r="D1293" s="10">
        <f>+VLOOKUP(B1293,VENTA_DIARIA!B:C,2,FALSE)</f>
        <v>0</v>
      </c>
      <c r="E1293" s="10">
        <f>+VLOOKUP(B1293,VENTA_DIARIA!B:D,3,FALSE)</f>
        <v>3</v>
      </c>
      <c r="F1293" s="13">
        <f>_xlfn.XLOOKUP(B1293, VENTA_DIARIA!B:B, VENTA_DIARIA!L:L)+0</f>
        <v>1</v>
      </c>
      <c r="G1293" s="10">
        <f>IFERROR(_xlfn.XLOOKUP(B1293, VENTA_DIARIA!B:B, VENTA_DIARIA!N:N)+0,0)</f>
        <v>0</v>
      </c>
      <c r="H1293" s="10" t="str">
        <f>_xlfn.XLOOKUP(B1293, VENTA_DIARIA!B:B, VENTA_DIARIA!H:H)</f>
        <v>▲▲ TOP</v>
      </c>
      <c r="I1293" s="10" t="s">
        <v>98</v>
      </c>
      <c r="J1293" s="10">
        <v>2</v>
      </c>
      <c r="K1293" s="10">
        <v>1</v>
      </c>
      <c r="L1293" s="13">
        <v>1</v>
      </c>
    </row>
    <row r="1294" spans="1:12">
      <c r="A1294" s="14" t="str">
        <f t="shared" si="20"/>
        <v>SÁB</v>
      </c>
      <c r="B1294" s="12">
        <v>45885</v>
      </c>
      <c r="C1294" s="11">
        <v>0.55032407407407402</v>
      </c>
      <c r="D1294" s="10">
        <f>+VLOOKUP(B1294,VENTA_DIARIA!B:C,2,FALSE)</f>
        <v>0</v>
      </c>
      <c r="E1294" s="10">
        <f>+VLOOKUP(B1294,VENTA_DIARIA!B:D,3,FALSE)</f>
        <v>3</v>
      </c>
      <c r="F1294" s="13">
        <f>_xlfn.XLOOKUP(B1294, VENTA_DIARIA!B:B, VENTA_DIARIA!L:L)+0</f>
        <v>1</v>
      </c>
      <c r="G1294" s="10">
        <f>IFERROR(_xlfn.XLOOKUP(B1294, VENTA_DIARIA!B:B, VENTA_DIARIA!N:N)+0,0)</f>
        <v>0</v>
      </c>
      <c r="H1294" s="10" t="str">
        <f>_xlfn.XLOOKUP(B1294, VENTA_DIARIA!B:B, VENTA_DIARIA!H:H)</f>
        <v>▲▲ TOP</v>
      </c>
      <c r="I1294" s="10" t="s">
        <v>94</v>
      </c>
      <c r="J1294" s="10">
        <v>9</v>
      </c>
      <c r="K1294" s="10">
        <v>8</v>
      </c>
      <c r="L1294" s="13">
        <v>1</v>
      </c>
    </row>
    <row r="1295" spans="1:12">
      <c r="A1295" s="14" t="str">
        <f t="shared" si="20"/>
        <v>SÁB</v>
      </c>
      <c r="B1295" s="12">
        <v>45885</v>
      </c>
      <c r="C1295" s="11">
        <v>0.54118055555555555</v>
      </c>
      <c r="D1295" s="10">
        <f>+VLOOKUP(B1295,VENTA_DIARIA!B:C,2,FALSE)</f>
        <v>0</v>
      </c>
      <c r="E1295" s="10">
        <f>+VLOOKUP(B1295,VENTA_DIARIA!B:D,3,FALSE)</f>
        <v>3</v>
      </c>
      <c r="F1295" s="13">
        <f>_xlfn.XLOOKUP(B1295, VENTA_DIARIA!B:B, VENTA_DIARIA!L:L)+0</f>
        <v>1</v>
      </c>
      <c r="G1295" s="10">
        <f>IFERROR(_xlfn.XLOOKUP(B1295, VENTA_DIARIA!B:B, VENTA_DIARIA!N:N)+0,0)</f>
        <v>0</v>
      </c>
      <c r="H1295" s="10" t="str">
        <f>_xlfn.XLOOKUP(B1295, VENTA_DIARIA!B:B, VENTA_DIARIA!H:H)</f>
        <v>▲▲ TOP</v>
      </c>
      <c r="I1295" s="10" t="s">
        <v>150</v>
      </c>
      <c r="J1295" s="10">
        <v>13</v>
      </c>
      <c r="K1295" s="10">
        <v>12</v>
      </c>
      <c r="L1295" s="13">
        <v>1</v>
      </c>
    </row>
    <row r="1296" spans="1:12">
      <c r="A1296" s="14" t="str">
        <f t="shared" si="20"/>
        <v>SÁB</v>
      </c>
      <c r="B1296" s="12">
        <v>45885</v>
      </c>
      <c r="C1296" s="11">
        <v>0.54118055555555555</v>
      </c>
      <c r="D1296" s="10">
        <f>+VLOOKUP(B1296,VENTA_DIARIA!B:C,2,FALSE)</f>
        <v>0</v>
      </c>
      <c r="E1296" s="10">
        <f>+VLOOKUP(B1296,VENTA_DIARIA!B:D,3,FALSE)</f>
        <v>3</v>
      </c>
      <c r="F1296" s="13">
        <f>_xlfn.XLOOKUP(B1296, VENTA_DIARIA!B:B, VENTA_DIARIA!L:L)+0</f>
        <v>1</v>
      </c>
      <c r="G1296" s="10">
        <f>IFERROR(_xlfn.XLOOKUP(B1296, VENTA_DIARIA!B:B, VENTA_DIARIA!N:N)+0,0)</f>
        <v>0</v>
      </c>
      <c r="H1296" s="10" t="str">
        <f>_xlfn.XLOOKUP(B1296, VENTA_DIARIA!B:B, VENTA_DIARIA!H:H)</f>
        <v>▲▲ TOP</v>
      </c>
      <c r="I1296" s="10" t="s">
        <v>134</v>
      </c>
      <c r="J1296" s="10">
        <v>9</v>
      </c>
      <c r="K1296" s="10">
        <v>7</v>
      </c>
      <c r="L1296" s="13">
        <v>2</v>
      </c>
    </row>
    <row r="1297" spans="1:12">
      <c r="A1297" s="14" t="str">
        <f t="shared" si="20"/>
        <v>SÁB</v>
      </c>
      <c r="B1297" s="12">
        <v>45885</v>
      </c>
      <c r="C1297" s="11">
        <v>0.54118055555555555</v>
      </c>
      <c r="D1297" s="10">
        <f>+VLOOKUP(B1297,VENTA_DIARIA!B:C,2,FALSE)</f>
        <v>0</v>
      </c>
      <c r="E1297" s="10">
        <f>+VLOOKUP(B1297,VENTA_DIARIA!B:D,3,FALSE)</f>
        <v>3</v>
      </c>
      <c r="F1297" s="13">
        <f>_xlfn.XLOOKUP(B1297, VENTA_DIARIA!B:B, VENTA_DIARIA!L:L)+0</f>
        <v>1</v>
      </c>
      <c r="G1297" s="10">
        <f>IFERROR(_xlfn.XLOOKUP(B1297, VENTA_DIARIA!B:B, VENTA_DIARIA!N:N)+0,0)</f>
        <v>0</v>
      </c>
      <c r="H1297" s="10" t="str">
        <f>_xlfn.XLOOKUP(B1297, VENTA_DIARIA!B:B, VENTA_DIARIA!H:H)</f>
        <v>▲▲ TOP</v>
      </c>
      <c r="I1297" s="10" t="s">
        <v>132</v>
      </c>
      <c r="J1297" s="10">
        <v>4</v>
      </c>
      <c r="K1297" s="10">
        <v>3</v>
      </c>
      <c r="L1297" s="13">
        <v>1</v>
      </c>
    </row>
    <row r="1298" spans="1:12">
      <c r="A1298" s="14" t="str">
        <f t="shared" si="20"/>
        <v>SÁB</v>
      </c>
      <c r="B1298" s="12">
        <v>45885</v>
      </c>
      <c r="C1298" s="11">
        <v>0.53995370370370366</v>
      </c>
      <c r="D1298" s="10">
        <f>+VLOOKUP(B1298,VENTA_DIARIA!B:C,2,FALSE)</f>
        <v>0</v>
      </c>
      <c r="E1298" s="10">
        <f>+VLOOKUP(B1298,VENTA_DIARIA!B:D,3,FALSE)</f>
        <v>3</v>
      </c>
      <c r="F1298" s="13">
        <f>_xlfn.XLOOKUP(B1298, VENTA_DIARIA!B:B, VENTA_DIARIA!L:L)+0</f>
        <v>1</v>
      </c>
      <c r="G1298" s="10">
        <f>IFERROR(_xlfn.XLOOKUP(B1298, VENTA_DIARIA!B:B, VENTA_DIARIA!N:N)+0,0)</f>
        <v>0</v>
      </c>
      <c r="H1298" s="10" t="str">
        <f>_xlfn.XLOOKUP(B1298, VENTA_DIARIA!B:B, VENTA_DIARIA!H:H)</f>
        <v>▲▲ TOP</v>
      </c>
      <c r="I1298" s="10" t="s">
        <v>119</v>
      </c>
      <c r="J1298" s="10">
        <v>8</v>
      </c>
      <c r="K1298" s="10">
        <v>7</v>
      </c>
      <c r="L1298" s="13">
        <v>1</v>
      </c>
    </row>
    <row r="1299" spans="1:12">
      <c r="A1299" s="14" t="str">
        <f t="shared" si="20"/>
        <v>SÁB</v>
      </c>
      <c r="B1299" s="12">
        <v>45885</v>
      </c>
      <c r="C1299" s="11">
        <v>0.53942129629629632</v>
      </c>
      <c r="D1299" s="10">
        <f>+VLOOKUP(B1299,VENTA_DIARIA!B:C,2,FALSE)</f>
        <v>0</v>
      </c>
      <c r="E1299" s="10">
        <f>+VLOOKUP(B1299,VENTA_DIARIA!B:D,3,FALSE)</f>
        <v>3</v>
      </c>
      <c r="F1299" s="13">
        <f>_xlfn.XLOOKUP(B1299, VENTA_DIARIA!B:B, VENTA_DIARIA!L:L)+0</f>
        <v>1</v>
      </c>
      <c r="G1299" s="10">
        <f>IFERROR(_xlfn.XLOOKUP(B1299, VENTA_DIARIA!B:B, VENTA_DIARIA!N:N)+0,0)</f>
        <v>0</v>
      </c>
      <c r="H1299" s="10" t="str">
        <f>_xlfn.XLOOKUP(B1299, VENTA_DIARIA!B:B, VENTA_DIARIA!H:H)</f>
        <v>▲▲ TOP</v>
      </c>
      <c r="I1299" s="10" t="s">
        <v>93</v>
      </c>
      <c r="J1299" s="10">
        <v>25</v>
      </c>
      <c r="K1299" s="10">
        <v>24</v>
      </c>
      <c r="L1299" s="13">
        <v>1</v>
      </c>
    </row>
    <row r="1300" spans="1:12">
      <c r="A1300" s="14" t="str">
        <f t="shared" si="20"/>
        <v>SÁB</v>
      </c>
      <c r="B1300" s="12">
        <v>45885</v>
      </c>
      <c r="C1300" s="11">
        <v>0.50593750000000004</v>
      </c>
      <c r="D1300" s="10">
        <f>+VLOOKUP(B1300,VENTA_DIARIA!B:C,2,FALSE)</f>
        <v>0</v>
      </c>
      <c r="E1300" s="10">
        <f>+VLOOKUP(B1300,VENTA_DIARIA!B:D,3,FALSE)</f>
        <v>3</v>
      </c>
      <c r="F1300" s="13">
        <f>_xlfn.XLOOKUP(B1300, VENTA_DIARIA!B:B, VENTA_DIARIA!L:L)+0</f>
        <v>1</v>
      </c>
      <c r="G1300" s="10">
        <f>IFERROR(_xlfn.XLOOKUP(B1300, VENTA_DIARIA!B:B, VENTA_DIARIA!N:N)+0,0)</f>
        <v>0</v>
      </c>
      <c r="H1300" s="10" t="str">
        <f>_xlfn.XLOOKUP(B1300, VENTA_DIARIA!B:B, VENTA_DIARIA!H:H)</f>
        <v>▲▲ TOP</v>
      </c>
      <c r="I1300" s="10" t="s">
        <v>134</v>
      </c>
      <c r="J1300" s="10">
        <v>13</v>
      </c>
      <c r="K1300" s="10">
        <v>9</v>
      </c>
      <c r="L1300" s="13">
        <v>4</v>
      </c>
    </row>
    <row r="1301" spans="1:12">
      <c r="A1301" s="14" t="str">
        <f t="shared" si="20"/>
        <v>SÁB</v>
      </c>
      <c r="B1301" s="12">
        <v>45885</v>
      </c>
      <c r="C1301" s="11">
        <v>0.4971875</v>
      </c>
      <c r="D1301" s="10">
        <f>+VLOOKUP(B1301,VENTA_DIARIA!B:C,2,FALSE)</f>
        <v>0</v>
      </c>
      <c r="E1301" s="10">
        <f>+VLOOKUP(B1301,VENTA_DIARIA!B:D,3,FALSE)</f>
        <v>3</v>
      </c>
      <c r="F1301" s="13">
        <f>_xlfn.XLOOKUP(B1301, VENTA_DIARIA!B:B, VENTA_DIARIA!L:L)+0</f>
        <v>1</v>
      </c>
      <c r="G1301" s="10">
        <f>IFERROR(_xlfn.XLOOKUP(B1301, VENTA_DIARIA!B:B, VENTA_DIARIA!N:N)+0,0)</f>
        <v>0</v>
      </c>
      <c r="H1301" s="10" t="str">
        <f>_xlfn.XLOOKUP(B1301, VENTA_DIARIA!B:B, VENTA_DIARIA!H:H)</f>
        <v>▲▲ TOP</v>
      </c>
      <c r="I1301" s="10" t="s">
        <v>153</v>
      </c>
      <c r="J1301" s="10">
        <v>12</v>
      </c>
      <c r="K1301" s="10">
        <v>8</v>
      </c>
      <c r="L1301" s="13">
        <v>4</v>
      </c>
    </row>
    <row r="1302" spans="1:12">
      <c r="A1302" s="14" t="str">
        <f t="shared" si="20"/>
        <v>SÁB</v>
      </c>
      <c r="B1302" s="12">
        <v>45885</v>
      </c>
      <c r="C1302" s="11">
        <v>0.49600694444444443</v>
      </c>
      <c r="D1302" s="10">
        <f>+VLOOKUP(B1302,VENTA_DIARIA!B:C,2,FALSE)</f>
        <v>0</v>
      </c>
      <c r="E1302" s="10">
        <f>+VLOOKUP(B1302,VENTA_DIARIA!B:D,3,FALSE)</f>
        <v>3</v>
      </c>
      <c r="F1302" s="13">
        <f>_xlfn.XLOOKUP(B1302, VENTA_DIARIA!B:B, VENTA_DIARIA!L:L)+0</f>
        <v>1</v>
      </c>
      <c r="G1302" s="10">
        <f>IFERROR(_xlfn.XLOOKUP(B1302, VENTA_DIARIA!B:B, VENTA_DIARIA!N:N)+0,0)</f>
        <v>0</v>
      </c>
      <c r="H1302" s="10" t="str">
        <f>_xlfn.XLOOKUP(B1302, VENTA_DIARIA!B:B, VENTA_DIARIA!H:H)</f>
        <v>▲▲ TOP</v>
      </c>
      <c r="I1302" s="10" t="s">
        <v>99</v>
      </c>
      <c r="J1302" s="10">
        <v>1</v>
      </c>
      <c r="K1302" s="10">
        <v>0</v>
      </c>
      <c r="L1302" s="13">
        <v>1</v>
      </c>
    </row>
    <row r="1303" spans="1:12">
      <c r="A1303" s="14" t="str">
        <f t="shared" si="20"/>
        <v>SÁB</v>
      </c>
      <c r="B1303" s="12">
        <v>45885</v>
      </c>
      <c r="C1303" s="11">
        <v>0.48049768518518521</v>
      </c>
      <c r="D1303" s="10">
        <f>+VLOOKUP(B1303,VENTA_DIARIA!B:C,2,FALSE)</f>
        <v>0</v>
      </c>
      <c r="E1303" s="10">
        <f>+VLOOKUP(B1303,VENTA_DIARIA!B:D,3,FALSE)</f>
        <v>3</v>
      </c>
      <c r="F1303" s="13">
        <f>_xlfn.XLOOKUP(B1303, VENTA_DIARIA!B:B, VENTA_DIARIA!L:L)+0</f>
        <v>1</v>
      </c>
      <c r="G1303" s="10">
        <f>IFERROR(_xlfn.XLOOKUP(B1303, VENTA_DIARIA!B:B, VENTA_DIARIA!N:N)+0,0)</f>
        <v>0</v>
      </c>
      <c r="H1303" s="10" t="str">
        <f>_xlfn.XLOOKUP(B1303, VENTA_DIARIA!B:B, VENTA_DIARIA!H:H)</f>
        <v>▲▲ TOP</v>
      </c>
      <c r="I1303" s="10" t="s">
        <v>83</v>
      </c>
      <c r="J1303" s="10">
        <v>9</v>
      </c>
      <c r="K1303" s="10">
        <v>8</v>
      </c>
      <c r="L1303" s="13">
        <v>1</v>
      </c>
    </row>
    <row r="1304" spans="1:12">
      <c r="A1304" s="14" t="str">
        <f t="shared" si="20"/>
        <v>SÁB</v>
      </c>
      <c r="B1304" s="12">
        <v>45885</v>
      </c>
      <c r="C1304" s="11">
        <v>0.47736111111111112</v>
      </c>
      <c r="D1304" s="10">
        <f>+VLOOKUP(B1304,VENTA_DIARIA!B:C,2,FALSE)</f>
        <v>0</v>
      </c>
      <c r="E1304" s="10">
        <f>+VLOOKUP(B1304,VENTA_DIARIA!B:D,3,FALSE)</f>
        <v>3</v>
      </c>
      <c r="F1304" s="13">
        <f>_xlfn.XLOOKUP(B1304, VENTA_DIARIA!B:B, VENTA_DIARIA!L:L)+0</f>
        <v>1</v>
      </c>
      <c r="G1304" s="10">
        <f>IFERROR(_xlfn.XLOOKUP(B1304, VENTA_DIARIA!B:B, VENTA_DIARIA!N:N)+0,0)</f>
        <v>0</v>
      </c>
      <c r="H1304" s="10" t="str">
        <f>_xlfn.XLOOKUP(B1304, VENTA_DIARIA!B:B, VENTA_DIARIA!H:H)</f>
        <v>▲▲ TOP</v>
      </c>
      <c r="I1304" s="10" t="s">
        <v>134</v>
      </c>
      <c r="J1304" s="10">
        <v>16</v>
      </c>
      <c r="K1304" s="10">
        <v>13</v>
      </c>
      <c r="L1304" s="13">
        <v>3</v>
      </c>
    </row>
    <row r="1305" spans="1:12">
      <c r="A1305" s="14" t="str">
        <f t="shared" si="20"/>
        <v>SÁB</v>
      </c>
      <c r="B1305" s="12">
        <v>45885</v>
      </c>
      <c r="C1305" s="11">
        <v>0.47734953703703703</v>
      </c>
      <c r="D1305" s="10">
        <f>+VLOOKUP(B1305,VENTA_DIARIA!B:C,2,FALSE)</f>
        <v>0</v>
      </c>
      <c r="E1305" s="10">
        <f>+VLOOKUP(B1305,VENTA_DIARIA!B:D,3,FALSE)</f>
        <v>3</v>
      </c>
      <c r="F1305" s="13">
        <f>_xlfn.XLOOKUP(B1305, VENTA_DIARIA!B:B, VENTA_DIARIA!L:L)+0</f>
        <v>1</v>
      </c>
      <c r="G1305" s="10">
        <f>IFERROR(_xlfn.XLOOKUP(B1305, VENTA_DIARIA!B:B, VENTA_DIARIA!N:N)+0,0)</f>
        <v>0</v>
      </c>
      <c r="H1305" s="10" t="str">
        <f>_xlfn.XLOOKUP(B1305, VENTA_DIARIA!B:B, VENTA_DIARIA!H:H)</f>
        <v>▲▲ TOP</v>
      </c>
      <c r="I1305" s="10" t="s">
        <v>134</v>
      </c>
      <c r="J1305" s="10">
        <v>17</v>
      </c>
      <c r="K1305" s="10">
        <v>16</v>
      </c>
      <c r="L1305" s="13">
        <v>1</v>
      </c>
    </row>
    <row r="1306" spans="1:12">
      <c r="A1306" s="14" t="str">
        <f t="shared" si="20"/>
        <v>SÁB</v>
      </c>
      <c r="B1306" s="12">
        <v>45885</v>
      </c>
      <c r="C1306" s="11">
        <v>0.47324074074074074</v>
      </c>
      <c r="D1306" s="10">
        <f>+VLOOKUP(B1306,VENTA_DIARIA!B:C,2,FALSE)</f>
        <v>0</v>
      </c>
      <c r="E1306" s="10">
        <f>+VLOOKUP(B1306,VENTA_DIARIA!B:D,3,FALSE)</f>
        <v>3</v>
      </c>
      <c r="F1306" s="13">
        <f>_xlfn.XLOOKUP(B1306, VENTA_DIARIA!B:B, VENTA_DIARIA!L:L)+0</f>
        <v>1</v>
      </c>
      <c r="G1306" s="10">
        <f>IFERROR(_xlfn.XLOOKUP(B1306, VENTA_DIARIA!B:B, VENTA_DIARIA!N:N)+0,0)</f>
        <v>0</v>
      </c>
      <c r="H1306" s="10" t="str">
        <f>_xlfn.XLOOKUP(B1306, VENTA_DIARIA!B:B, VENTA_DIARIA!H:H)</f>
        <v>▲▲ TOP</v>
      </c>
      <c r="I1306" s="10" t="s">
        <v>135</v>
      </c>
      <c r="J1306" s="10">
        <v>15</v>
      </c>
      <c r="K1306" s="10">
        <v>14</v>
      </c>
      <c r="L1306" s="13">
        <v>1</v>
      </c>
    </row>
    <row r="1307" spans="1:12">
      <c r="A1307" s="14" t="str">
        <f t="shared" si="20"/>
        <v>SÁB</v>
      </c>
      <c r="B1307" s="12">
        <v>45885</v>
      </c>
      <c r="C1307" s="11">
        <v>0.47237268518518516</v>
      </c>
      <c r="D1307" s="10">
        <f>+VLOOKUP(B1307,VENTA_DIARIA!B:C,2,FALSE)</f>
        <v>0</v>
      </c>
      <c r="E1307" s="10">
        <f>+VLOOKUP(B1307,VENTA_DIARIA!B:D,3,FALSE)</f>
        <v>3</v>
      </c>
      <c r="F1307" s="13">
        <f>_xlfn.XLOOKUP(B1307, VENTA_DIARIA!B:B, VENTA_DIARIA!L:L)+0</f>
        <v>1</v>
      </c>
      <c r="G1307" s="10">
        <f>IFERROR(_xlfn.XLOOKUP(B1307, VENTA_DIARIA!B:B, VENTA_DIARIA!N:N)+0,0)</f>
        <v>0</v>
      </c>
      <c r="H1307" s="10" t="str">
        <f>_xlfn.XLOOKUP(B1307, VENTA_DIARIA!B:B, VENTA_DIARIA!H:H)</f>
        <v>▲▲ TOP</v>
      </c>
      <c r="I1307" s="10" t="s">
        <v>176</v>
      </c>
      <c r="J1307" s="10">
        <v>14</v>
      </c>
      <c r="K1307" s="10">
        <v>13</v>
      </c>
      <c r="L1307" s="13">
        <v>1</v>
      </c>
    </row>
    <row r="1308" spans="1:12">
      <c r="A1308" s="14" t="str">
        <f t="shared" si="20"/>
        <v>SÁB</v>
      </c>
      <c r="B1308" s="12">
        <v>45885</v>
      </c>
      <c r="C1308" s="11">
        <v>0.47237268518518516</v>
      </c>
      <c r="D1308" s="10">
        <f>+VLOOKUP(B1308,VENTA_DIARIA!B:C,2,FALSE)</f>
        <v>0</v>
      </c>
      <c r="E1308" s="10">
        <f>+VLOOKUP(B1308,VENTA_DIARIA!B:D,3,FALSE)</f>
        <v>3</v>
      </c>
      <c r="F1308" s="13">
        <f>_xlfn.XLOOKUP(B1308, VENTA_DIARIA!B:B, VENTA_DIARIA!L:L)+0</f>
        <v>1</v>
      </c>
      <c r="G1308" s="10">
        <f>IFERROR(_xlfn.XLOOKUP(B1308, VENTA_DIARIA!B:B, VENTA_DIARIA!N:N)+0,0)</f>
        <v>0</v>
      </c>
      <c r="H1308" s="10" t="str">
        <f>_xlfn.XLOOKUP(B1308, VENTA_DIARIA!B:B, VENTA_DIARIA!H:H)</f>
        <v>▲▲ TOP</v>
      </c>
      <c r="I1308" s="10" t="s">
        <v>134</v>
      </c>
      <c r="J1308" s="10">
        <v>18</v>
      </c>
      <c r="K1308" s="10">
        <v>17</v>
      </c>
      <c r="L1308" s="13">
        <v>1</v>
      </c>
    </row>
    <row r="1309" spans="1:12">
      <c r="A1309" s="14" t="str">
        <f t="shared" si="20"/>
        <v>SÁB</v>
      </c>
      <c r="B1309" s="12">
        <v>45885</v>
      </c>
      <c r="C1309" s="11">
        <v>0.46355324074074072</v>
      </c>
      <c r="D1309" s="10">
        <f>+VLOOKUP(B1309,VENTA_DIARIA!B:C,2,FALSE)</f>
        <v>0</v>
      </c>
      <c r="E1309" s="10">
        <f>+VLOOKUP(B1309,VENTA_DIARIA!B:D,3,FALSE)</f>
        <v>3</v>
      </c>
      <c r="F1309" s="13">
        <f>_xlfn.XLOOKUP(B1309, VENTA_DIARIA!B:B, VENTA_DIARIA!L:L)+0</f>
        <v>1</v>
      </c>
      <c r="G1309" s="10">
        <f>IFERROR(_xlfn.XLOOKUP(B1309, VENTA_DIARIA!B:B, VENTA_DIARIA!N:N)+0,0)</f>
        <v>0</v>
      </c>
      <c r="H1309" s="10" t="str">
        <f>_xlfn.XLOOKUP(B1309, VENTA_DIARIA!B:B, VENTA_DIARIA!H:H)</f>
        <v>▲▲ TOP</v>
      </c>
      <c r="I1309" s="10" t="s">
        <v>177</v>
      </c>
      <c r="J1309" s="10">
        <v>6</v>
      </c>
      <c r="K1309" s="10">
        <v>5</v>
      </c>
      <c r="L1309" s="13">
        <v>1</v>
      </c>
    </row>
    <row r="1310" spans="1:12">
      <c r="A1310" s="14" t="str">
        <f t="shared" si="20"/>
        <v>SÁB</v>
      </c>
      <c r="B1310" s="12">
        <v>45885</v>
      </c>
      <c r="C1310" s="11">
        <v>0.46204861111111112</v>
      </c>
      <c r="D1310" s="10">
        <f>+VLOOKUP(B1310,VENTA_DIARIA!B:C,2,FALSE)</f>
        <v>0</v>
      </c>
      <c r="E1310" s="10">
        <f>+VLOOKUP(B1310,VENTA_DIARIA!B:D,3,FALSE)</f>
        <v>3</v>
      </c>
      <c r="F1310" s="13">
        <f>_xlfn.XLOOKUP(B1310, VENTA_DIARIA!B:B, VENTA_DIARIA!L:L)+0</f>
        <v>1</v>
      </c>
      <c r="G1310" s="10">
        <f>IFERROR(_xlfn.XLOOKUP(B1310, VENTA_DIARIA!B:B, VENTA_DIARIA!N:N)+0,0)</f>
        <v>0</v>
      </c>
      <c r="H1310" s="10" t="str">
        <f>_xlfn.XLOOKUP(B1310, VENTA_DIARIA!B:B, VENTA_DIARIA!H:H)</f>
        <v>▲▲ TOP</v>
      </c>
      <c r="I1310" s="10" t="s">
        <v>177</v>
      </c>
      <c r="J1310" s="10">
        <v>7</v>
      </c>
      <c r="K1310" s="10">
        <v>6</v>
      </c>
      <c r="L1310" s="13">
        <v>1</v>
      </c>
    </row>
    <row r="1311" spans="1:12">
      <c r="A1311" s="14" t="str">
        <f t="shared" si="20"/>
        <v>SÁB</v>
      </c>
      <c r="B1311" s="12">
        <v>45885</v>
      </c>
      <c r="C1311" s="11">
        <v>0.4573726851851852</v>
      </c>
      <c r="D1311" s="10">
        <f>+VLOOKUP(B1311,VENTA_DIARIA!B:C,2,FALSE)</f>
        <v>0</v>
      </c>
      <c r="E1311" s="10">
        <f>+VLOOKUP(B1311,VENTA_DIARIA!B:D,3,FALSE)</f>
        <v>3</v>
      </c>
      <c r="F1311" s="13">
        <f>_xlfn.XLOOKUP(B1311, VENTA_DIARIA!B:B, VENTA_DIARIA!L:L)+0</f>
        <v>1</v>
      </c>
      <c r="G1311" s="10">
        <f>IFERROR(_xlfn.XLOOKUP(B1311, VENTA_DIARIA!B:B, VENTA_DIARIA!N:N)+0,0)</f>
        <v>0</v>
      </c>
      <c r="H1311" s="10" t="str">
        <f>_xlfn.XLOOKUP(B1311, VENTA_DIARIA!B:B, VENTA_DIARIA!H:H)</f>
        <v>▲▲ TOP</v>
      </c>
      <c r="I1311" s="10" t="s">
        <v>145</v>
      </c>
      <c r="J1311" s="10">
        <v>2</v>
      </c>
      <c r="K1311" s="10">
        <v>1</v>
      </c>
      <c r="L1311" s="13">
        <v>1</v>
      </c>
    </row>
    <row r="1312" spans="1:12">
      <c r="A1312" s="14" t="str">
        <f t="shared" si="20"/>
        <v>SÁB</v>
      </c>
      <c r="B1312" s="12">
        <v>45885</v>
      </c>
      <c r="C1312" s="11">
        <v>0.4573726851851852</v>
      </c>
      <c r="D1312" s="10">
        <f>+VLOOKUP(B1312,VENTA_DIARIA!B:C,2,FALSE)</f>
        <v>0</v>
      </c>
      <c r="E1312" s="10">
        <f>+VLOOKUP(B1312,VENTA_DIARIA!B:D,3,FALSE)</f>
        <v>3</v>
      </c>
      <c r="F1312" s="13">
        <f>_xlfn.XLOOKUP(B1312, VENTA_DIARIA!B:B, VENTA_DIARIA!L:L)+0</f>
        <v>1</v>
      </c>
      <c r="G1312" s="10">
        <f>IFERROR(_xlfn.XLOOKUP(B1312, VENTA_DIARIA!B:B, VENTA_DIARIA!N:N)+0,0)</f>
        <v>0</v>
      </c>
      <c r="H1312" s="10" t="str">
        <f>_xlfn.XLOOKUP(B1312, VENTA_DIARIA!B:B, VENTA_DIARIA!H:H)</f>
        <v>▲▲ TOP</v>
      </c>
      <c r="I1312" s="10" t="s">
        <v>177</v>
      </c>
      <c r="J1312" s="10">
        <v>8</v>
      </c>
      <c r="K1312" s="10">
        <v>7</v>
      </c>
      <c r="L1312" s="13">
        <v>1</v>
      </c>
    </row>
    <row r="1313" spans="1:12">
      <c r="A1313" s="14" t="str">
        <f t="shared" si="20"/>
        <v>SÁB</v>
      </c>
      <c r="B1313" s="12">
        <v>45885</v>
      </c>
      <c r="C1313" s="11">
        <v>0.42046296296296298</v>
      </c>
      <c r="D1313" s="10">
        <f>+VLOOKUP(B1313,VENTA_DIARIA!B:C,2,FALSE)</f>
        <v>0</v>
      </c>
      <c r="E1313" s="10">
        <f>+VLOOKUP(B1313,VENTA_DIARIA!B:D,3,FALSE)</f>
        <v>3</v>
      </c>
      <c r="F1313" s="13">
        <f>_xlfn.XLOOKUP(B1313, VENTA_DIARIA!B:B, VENTA_DIARIA!L:L)+0</f>
        <v>1</v>
      </c>
      <c r="G1313" s="10">
        <f>IFERROR(_xlfn.XLOOKUP(B1313, VENTA_DIARIA!B:B, VENTA_DIARIA!N:N)+0,0)</f>
        <v>0</v>
      </c>
      <c r="H1313" s="10" t="str">
        <f>_xlfn.XLOOKUP(B1313, VENTA_DIARIA!B:B, VENTA_DIARIA!H:H)</f>
        <v>▲▲ TOP</v>
      </c>
      <c r="I1313" s="10" t="s">
        <v>136</v>
      </c>
      <c r="J1313" s="10">
        <v>15</v>
      </c>
      <c r="K1313" s="10">
        <v>14</v>
      </c>
      <c r="L1313" s="13">
        <v>1</v>
      </c>
    </row>
    <row r="1314" spans="1:12">
      <c r="A1314" s="14" t="str">
        <f t="shared" si="20"/>
        <v>SÁB</v>
      </c>
      <c r="B1314" s="12">
        <v>45885</v>
      </c>
      <c r="C1314" s="11">
        <v>0.42046296296296298</v>
      </c>
      <c r="D1314" s="10">
        <f>+VLOOKUP(B1314,VENTA_DIARIA!B:C,2,FALSE)</f>
        <v>0</v>
      </c>
      <c r="E1314" s="10">
        <f>+VLOOKUP(B1314,VENTA_DIARIA!B:D,3,FALSE)</f>
        <v>3</v>
      </c>
      <c r="F1314" s="13">
        <f>_xlfn.XLOOKUP(B1314, VENTA_DIARIA!B:B, VENTA_DIARIA!L:L)+0</f>
        <v>1</v>
      </c>
      <c r="G1314" s="10">
        <f>IFERROR(_xlfn.XLOOKUP(B1314, VENTA_DIARIA!B:B, VENTA_DIARIA!N:N)+0,0)</f>
        <v>0</v>
      </c>
      <c r="H1314" s="10" t="str">
        <f>_xlfn.XLOOKUP(B1314, VENTA_DIARIA!B:B, VENTA_DIARIA!H:H)</f>
        <v>▲▲ TOP</v>
      </c>
      <c r="I1314" s="10" t="s">
        <v>135</v>
      </c>
      <c r="J1314" s="10">
        <v>17</v>
      </c>
      <c r="K1314" s="10">
        <v>15</v>
      </c>
      <c r="L1314" s="13">
        <v>2</v>
      </c>
    </row>
    <row r="1315" spans="1:12">
      <c r="A1315" s="14" t="str">
        <f t="shared" si="20"/>
        <v>SÁB</v>
      </c>
      <c r="B1315" s="12">
        <v>45885</v>
      </c>
      <c r="C1315" s="11">
        <v>0.41128472222222223</v>
      </c>
      <c r="D1315" s="10">
        <f>+VLOOKUP(B1315,VENTA_DIARIA!B:C,2,FALSE)</f>
        <v>0</v>
      </c>
      <c r="E1315" s="10">
        <f>+VLOOKUP(B1315,VENTA_DIARIA!B:D,3,FALSE)</f>
        <v>3</v>
      </c>
      <c r="F1315" s="13">
        <f>_xlfn.XLOOKUP(B1315, VENTA_DIARIA!B:B, VENTA_DIARIA!L:L)+0</f>
        <v>1</v>
      </c>
      <c r="G1315" s="10">
        <f>IFERROR(_xlfn.XLOOKUP(B1315, VENTA_DIARIA!B:B, VENTA_DIARIA!N:N)+0,0)</f>
        <v>0</v>
      </c>
      <c r="H1315" s="10" t="str">
        <f>_xlfn.XLOOKUP(B1315, VENTA_DIARIA!B:B, VENTA_DIARIA!H:H)</f>
        <v>▲▲ TOP</v>
      </c>
      <c r="I1315" s="10" t="s">
        <v>167</v>
      </c>
      <c r="J1315" s="10">
        <v>6</v>
      </c>
      <c r="K1315" s="10">
        <v>5</v>
      </c>
      <c r="L1315" s="13">
        <v>1</v>
      </c>
    </row>
    <row r="1316" spans="1:12">
      <c r="A1316" s="14" t="str">
        <f t="shared" si="20"/>
        <v>SÁB</v>
      </c>
      <c r="B1316" s="12">
        <v>45885</v>
      </c>
      <c r="C1316" s="11">
        <v>0.41128472222222223</v>
      </c>
      <c r="D1316" s="10">
        <f>+VLOOKUP(B1316,VENTA_DIARIA!B:C,2,FALSE)</f>
        <v>0</v>
      </c>
      <c r="E1316" s="10">
        <f>+VLOOKUP(B1316,VENTA_DIARIA!B:D,3,FALSE)</f>
        <v>3</v>
      </c>
      <c r="F1316" s="13">
        <f>_xlfn.XLOOKUP(B1316, VENTA_DIARIA!B:B, VENTA_DIARIA!L:L)+0</f>
        <v>1</v>
      </c>
      <c r="G1316" s="10">
        <f>IFERROR(_xlfn.XLOOKUP(B1316, VENTA_DIARIA!B:B, VENTA_DIARIA!N:N)+0,0)</f>
        <v>0</v>
      </c>
      <c r="H1316" s="10" t="str">
        <f>_xlfn.XLOOKUP(B1316, VENTA_DIARIA!B:B, VENTA_DIARIA!H:H)</f>
        <v>▲▲ TOP</v>
      </c>
      <c r="I1316" s="10" t="s">
        <v>166</v>
      </c>
      <c r="J1316" s="10">
        <v>2</v>
      </c>
      <c r="K1316" s="10">
        <v>1</v>
      </c>
      <c r="L1316" s="13">
        <v>1</v>
      </c>
    </row>
    <row r="1317" spans="1:12">
      <c r="A1317" s="14" t="str">
        <f t="shared" si="20"/>
        <v>SÁB</v>
      </c>
      <c r="B1317" s="12">
        <v>45885</v>
      </c>
      <c r="C1317" s="11">
        <v>0.41128472222222223</v>
      </c>
      <c r="D1317" s="10">
        <f>+VLOOKUP(B1317,VENTA_DIARIA!B:C,2,FALSE)</f>
        <v>0</v>
      </c>
      <c r="E1317" s="10">
        <f>+VLOOKUP(B1317,VENTA_DIARIA!B:D,3,FALSE)</f>
        <v>3</v>
      </c>
      <c r="F1317" s="13">
        <f>_xlfn.XLOOKUP(B1317, VENTA_DIARIA!B:B, VENTA_DIARIA!L:L)+0</f>
        <v>1</v>
      </c>
      <c r="G1317" s="10">
        <f>IFERROR(_xlfn.XLOOKUP(B1317, VENTA_DIARIA!B:B, VENTA_DIARIA!N:N)+0,0)</f>
        <v>0</v>
      </c>
      <c r="H1317" s="10" t="str">
        <f>_xlfn.XLOOKUP(B1317, VENTA_DIARIA!B:B, VENTA_DIARIA!H:H)</f>
        <v>▲▲ TOP</v>
      </c>
      <c r="I1317" s="10" t="s">
        <v>170</v>
      </c>
      <c r="J1317" s="10">
        <v>6</v>
      </c>
      <c r="K1317" s="10">
        <v>5</v>
      </c>
      <c r="L1317" s="13">
        <v>1</v>
      </c>
    </row>
    <row r="1318" spans="1:12">
      <c r="A1318" s="14" t="str">
        <f t="shared" si="20"/>
        <v>SÁB</v>
      </c>
      <c r="B1318" s="12">
        <v>45885</v>
      </c>
      <c r="C1318" s="11">
        <v>0.41128472222222223</v>
      </c>
      <c r="D1318" s="10">
        <f>+VLOOKUP(B1318,VENTA_DIARIA!B:C,2,FALSE)</f>
        <v>0</v>
      </c>
      <c r="E1318" s="10">
        <f>+VLOOKUP(B1318,VENTA_DIARIA!B:D,3,FALSE)</f>
        <v>3</v>
      </c>
      <c r="F1318" s="13">
        <f>_xlfn.XLOOKUP(B1318, VENTA_DIARIA!B:B, VENTA_DIARIA!L:L)+0</f>
        <v>1</v>
      </c>
      <c r="G1318" s="10">
        <f>IFERROR(_xlfn.XLOOKUP(B1318, VENTA_DIARIA!B:B, VENTA_DIARIA!N:N)+0,0)</f>
        <v>0</v>
      </c>
      <c r="H1318" s="10" t="str">
        <f>_xlfn.XLOOKUP(B1318, VENTA_DIARIA!B:B, VENTA_DIARIA!H:H)</f>
        <v>▲▲ TOP</v>
      </c>
      <c r="I1318" s="10" t="s">
        <v>152</v>
      </c>
      <c r="J1318" s="10">
        <v>13</v>
      </c>
      <c r="K1318" s="10">
        <v>12</v>
      </c>
      <c r="L1318" s="13">
        <v>1</v>
      </c>
    </row>
    <row r="1319" spans="1:12">
      <c r="A1319" s="14" t="str">
        <f t="shared" si="20"/>
        <v>SÁB</v>
      </c>
      <c r="B1319" s="12">
        <v>45885</v>
      </c>
      <c r="C1319" s="11">
        <v>0.41128472222222223</v>
      </c>
      <c r="D1319" s="10">
        <f>+VLOOKUP(B1319,VENTA_DIARIA!B:C,2,FALSE)</f>
        <v>0</v>
      </c>
      <c r="E1319" s="10">
        <f>+VLOOKUP(B1319,VENTA_DIARIA!B:D,3,FALSE)</f>
        <v>3</v>
      </c>
      <c r="F1319" s="13">
        <f>_xlfn.XLOOKUP(B1319, VENTA_DIARIA!B:B, VENTA_DIARIA!L:L)+0</f>
        <v>1</v>
      </c>
      <c r="G1319" s="10">
        <f>IFERROR(_xlfn.XLOOKUP(B1319, VENTA_DIARIA!B:B, VENTA_DIARIA!N:N)+0,0)</f>
        <v>0</v>
      </c>
      <c r="H1319" s="10" t="str">
        <f>_xlfn.XLOOKUP(B1319, VENTA_DIARIA!B:B, VENTA_DIARIA!H:H)</f>
        <v>▲▲ TOP</v>
      </c>
      <c r="I1319" s="10" t="s">
        <v>153</v>
      </c>
      <c r="J1319" s="10">
        <v>13</v>
      </c>
      <c r="K1319" s="10">
        <v>12</v>
      </c>
      <c r="L1319" s="13">
        <v>1</v>
      </c>
    </row>
    <row r="1320" spans="1:12">
      <c r="A1320" s="14" t="str">
        <f t="shared" si="20"/>
        <v>SÁB</v>
      </c>
      <c r="B1320" s="12">
        <v>45885</v>
      </c>
      <c r="C1320" s="11">
        <v>0.41128472222222223</v>
      </c>
      <c r="D1320" s="10">
        <f>+VLOOKUP(B1320,VENTA_DIARIA!B:C,2,FALSE)</f>
        <v>0</v>
      </c>
      <c r="E1320" s="10">
        <f>+VLOOKUP(B1320,VENTA_DIARIA!B:D,3,FALSE)</f>
        <v>3</v>
      </c>
      <c r="F1320" s="13">
        <f>_xlfn.XLOOKUP(B1320, VENTA_DIARIA!B:B, VENTA_DIARIA!L:L)+0</f>
        <v>1</v>
      </c>
      <c r="G1320" s="10">
        <f>IFERROR(_xlfn.XLOOKUP(B1320, VENTA_DIARIA!B:B, VENTA_DIARIA!N:N)+0,0)</f>
        <v>0</v>
      </c>
      <c r="H1320" s="10" t="str">
        <f>_xlfn.XLOOKUP(B1320, VENTA_DIARIA!B:B, VENTA_DIARIA!H:H)</f>
        <v>▲▲ TOP</v>
      </c>
      <c r="I1320" s="10" t="s">
        <v>144</v>
      </c>
      <c r="J1320" s="10">
        <v>6</v>
      </c>
      <c r="K1320" s="10">
        <v>5</v>
      </c>
      <c r="L1320" s="13">
        <v>1</v>
      </c>
    </row>
    <row r="1321" spans="1:12">
      <c r="A1321" s="14" t="str">
        <f t="shared" si="20"/>
        <v>SÁB</v>
      </c>
      <c r="B1321" s="12">
        <v>45885</v>
      </c>
      <c r="C1321" s="11">
        <v>0.41128472222222223</v>
      </c>
      <c r="D1321" s="10">
        <f>+VLOOKUP(B1321,VENTA_DIARIA!B:C,2,FALSE)</f>
        <v>0</v>
      </c>
      <c r="E1321" s="10">
        <f>+VLOOKUP(B1321,VENTA_DIARIA!B:D,3,FALSE)</f>
        <v>3</v>
      </c>
      <c r="F1321" s="13">
        <f>_xlfn.XLOOKUP(B1321, VENTA_DIARIA!B:B, VENTA_DIARIA!L:L)+0</f>
        <v>1</v>
      </c>
      <c r="G1321" s="10">
        <f>IFERROR(_xlfn.XLOOKUP(B1321, VENTA_DIARIA!B:B, VENTA_DIARIA!N:N)+0,0)</f>
        <v>0</v>
      </c>
      <c r="H1321" s="10" t="str">
        <f>_xlfn.XLOOKUP(B1321, VENTA_DIARIA!B:B, VENTA_DIARIA!H:H)</f>
        <v>▲▲ TOP</v>
      </c>
      <c r="I1321" s="10" t="s">
        <v>142</v>
      </c>
      <c r="J1321" s="10">
        <v>32</v>
      </c>
      <c r="K1321" s="10">
        <v>30</v>
      </c>
      <c r="L1321" s="13">
        <v>2</v>
      </c>
    </row>
    <row r="1322" spans="1:12">
      <c r="A1322" s="14" t="str">
        <f t="shared" si="20"/>
        <v>SÁB</v>
      </c>
      <c r="B1322" s="12">
        <v>45885</v>
      </c>
      <c r="C1322" s="11">
        <v>0.40708333333333335</v>
      </c>
      <c r="D1322" s="10">
        <f>+VLOOKUP(B1322,VENTA_DIARIA!B:C,2,FALSE)</f>
        <v>0</v>
      </c>
      <c r="E1322" s="10">
        <f>+VLOOKUP(B1322,VENTA_DIARIA!B:D,3,FALSE)</f>
        <v>3</v>
      </c>
      <c r="F1322" s="13">
        <f>_xlfn.XLOOKUP(B1322, VENTA_DIARIA!B:B, VENTA_DIARIA!L:L)+0</f>
        <v>1</v>
      </c>
      <c r="G1322" s="10">
        <f>IFERROR(_xlfn.XLOOKUP(B1322, VENTA_DIARIA!B:B, VENTA_DIARIA!N:N)+0,0)</f>
        <v>0</v>
      </c>
      <c r="H1322" s="10" t="str">
        <f>_xlfn.XLOOKUP(B1322, VENTA_DIARIA!B:B, VENTA_DIARIA!H:H)</f>
        <v>▲▲ TOP</v>
      </c>
      <c r="I1322" s="10" t="s">
        <v>134</v>
      </c>
      <c r="J1322" s="10">
        <v>20</v>
      </c>
      <c r="K1322" s="10">
        <v>18</v>
      </c>
      <c r="L1322" s="13">
        <v>2</v>
      </c>
    </row>
    <row r="1323" spans="1:12">
      <c r="A1323" s="14" t="str">
        <f t="shared" si="20"/>
        <v>SÁB</v>
      </c>
      <c r="B1323" s="12">
        <v>45885</v>
      </c>
      <c r="C1323" s="11">
        <v>0.40708333333333335</v>
      </c>
      <c r="D1323" s="10">
        <f>+VLOOKUP(B1323,VENTA_DIARIA!B:C,2,FALSE)</f>
        <v>0</v>
      </c>
      <c r="E1323" s="10">
        <f>+VLOOKUP(B1323,VENTA_DIARIA!B:D,3,FALSE)</f>
        <v>3</v>
      </c>
      <c r="F1323" s="13">
        <f>_xlfn.XLOOKUP(B1323, VENTA_DIARIA!B:B, VENTA_DIARIA!L:L)+0</f>
        <v>1</v>
      </c>
      <c r="G1323" s="10">
        <f>IFERROR(_xlfn.XLOOKUP(B1323, VENTA_DIARIA!B:B, VENTA_DIARIA!N:N)+0,0)</f>
        <v>0</v>
      </c>
      <c r="H1323" s="10" t="str">
        <f>_xlfn.XLOOKUP(B1323, VENTA_DIARIA!B:B, VENTA_DIARIA!H:H)</f>
        <v>▲▲ TOP</v>
      </c>
      <c r="I1323" s="10" t="s">
        <v>100</v>
      </c>
      <c r="J1323" s="10">
        <v>2</v>
      </c>
      <c r="K1323" s="10">
        <v>1</v>
      </c>
      <c r="L1323" s="13">
        <v>1</v>
      </c>
    </row>
    <row r="1324" spans="1:12">
      <c r="A1324" s="14" t="str">
        <f t="shared" si="20"/>
        <v>SÁB</v>
      </c>
      <c r="B1324" s="12">
        <v>45885</v>
      </c>
      <c r="C1324" s="11">
        <v>0.4057175925925926</v>
      </c>
      <c r="D1324" s="10">
        <f>+VLOOKUP(B1324,VENTA_DIARIA!B:C,2,FALSE)</f>
        <v>0</v>
      </c>
      <c r="E1324" s="10">
        <f>+VLOOKUP(B1324,VENTA_DIARIA!B:D,3,FALSE)</f>
        <v>3</v>
      </c>
      <c r="F1324" s="13">
        <f>_xlfn.XLOOKUP(B1324, VENTA_DIARIA!B:B, VENTA_DIARIA!L:L)+0</f>
        <v>1</v>
      </c>
      <c r="G1324" s="10">
        <f>IFERROR(_xlfn.XLOOKUP(B1324, VENTA_DIARIA!B:B, VENTA_DIARIA!N:N)+0,0)</f>
        <v>0</v>
      </c>
      <c r="H1324" s="10" t="str">
        <f>_xlfn.XLOOKUP(B1324, VENTA_DIARIA!B:B, VENTA_DIARIA!H:H)</f>
        <v>▲▲ TOP</v>
      </c>
      <c r="I1324" s="10" t="s">
        <v>177</v>
      </c>
      <c r="J1324" s="10">
        <v>9</v>
      </c>
      <c r="K1324" s="10">
        <v>8</v>
      </c>
      <c r="L1324" s="13">
        <v>1</v>
      </c>
    </row>
    <row r="1325" spans="1:12">
      <c r="A1325" s="14" t="str">
        <f t="shared" si="20"/>
        <v>SÁB</v>
      </c>
      <c r="B1325" s="12">
        <v>45885</v>
      </c>
      <c r="C1325" s="11">
        <v>0.4057175925925926</v>
      </c>
      <c r="D1325" s="10">
        <f>+VLOOKUP(B1325,VENTA_DIARIA!B:C,2,FALSE)</f>
        <v>0</v>
      </c>
      <c r="E1325" s="10">
        <f>+VLOOKUP(B1325,VENTA_DIARIA!B:D,3,FALSE)</f>
        <v>3</v>
      </c>
      <c r="F1325" s="13">
        <f>_xlfn.XLOOKUP(B1325, VENTA_DIARIA!B:B, VENTA_DIARIA!L:L)+0</f>
        <v>1</v>
      </c>
      <c r="G1325" s="10">
        <f>IFERROR(_xlfn.XLOOKUP(B1325, VENTA_DIARIA!B:B, VENTA_DIARIA!N:N)+0,0)</f>
        <v>0</v>
      </c>
      <c r="H1325" s="10" t="str">
        <f>_xlfn.XLOOKUP(B1325, VENTA_DIARIA!B:B, VENTA_DIARIA!H:H)</f>
        <v>▲▲ TOP</v>
      </c>
      <c r="I1325" s="10" t="s">
        <v>100</v>
      </c>
      <c r="J1325" s="10">
        <v>3</v>
      </c>
      <c r="K1325" s="10">
        <v>2</v>
      </c>
      <c r="L1325" s="13">
        <v>1</v>
      </c>
    </row>
    <row r="1326" spans="1:12">
      <c r="A1326" s="14" t="str">
        <f t="shared" si="20"/>
        <v>SÁB</v>
      </c>
      <c r="B1326" s="12">
        <v>45885</v>
      </c>
      <c r="C1326" s="11">
        <v>0.37731481481481483</v>
      </c>
      <c r="D1326" s="10">
        <f>+VLOOKUP(B1326,VENTA_DIARIA!B:C,2,FALSE)</f>
        <v>0</v>
      </c>
      <c r="E1326" s="10">
        <f>+VLOOKUP(B1326,VENTA_DIARIA!B:D,3,FALSE)</f>
        <v>3</v>
      </c>
      <c r="F1326" s="13">
        <f>_xlfn.XLOOKUP(B1326, VENTA_DIARIA!B:B, VENTA_DIARIA!L:L)+0</f>
        <v>1</v>
      </c>
      <c r="G1326" s="10">
        <f>IFERROR(_xlfn.XLOOKUP(B1326, VENTA_DIARIA!B:B, VENTA_DIARIA!N:N)+0,0)</f>
        <v>0</v>
      </c>
      <c r="H1326" s="10" t="str">
        <f>_xlfn.XLOOKUP(B1326, VENTA_DIARIA!B:B, VENTA_DIARIA!H:H)</f>
        <v>▲▲ TOP</v>
      </c>
      <c r="I1326" s="10" t="s">
        <v>176</v>
      </c>
      <c r="J1326" s="10">
        <v>15</v>
      </c>
      <c r="K1326" s="10">
        <v>14</v>
      </c>
      <c r="L1326" s="13">
        <v>1</v>
      </c>
    </row>
    <row r="1327" spans="1:12">
      <c r="A1327" s="14" t="str">
        <f t="shared" si="20"/>
        <v>SÁB</v>
      </c>
      <c r="B1327" s="12">
        <v>45885</v>
      </c>
      <c r="C1327" s="11">
        <v>0.37342592592592594</v>
      </c>
      <c r="D1327" s="10">
        <f>+VLOOKUP(B1327,VENTA_DIARIA!B:C,2,FALSE)</f>
        <v>0</v>
      </c>
      <c r="E1327" s="10">
        <f>+VLOOKUP(B1327,VENTA_DIARIA!B:D,3,FALSE)</f>
        <v>3</v>
      </c>
      <c r="F1327" s="13">
        <f>_xlfn.XLOOKUP(B1327, VENTA_DIARIA!B:B, VENTA_DIARIA!L:L)+0</f>
        <v>1</v>
      </c>
      <c r="G1327" s="10">
        <f>IFERROR(_xlfn.XLOOKUP(B1327, VENTA_DIARIA!B:B, VENTA_DIARIA!N:N)+0,0)</f>
        <v>0</v>
      </c>
      <c r="H1327" s="10" t="str">
        <f>_xlfn.XLOOKUP(B1327, VENTA_DIARIA!B:B, VENTA_DIARIA!H:H)</f>
        <v>▲▲ TOP</v>
      </c>
      <c r="I1327" s="10" t="s">
        <v>142</v>
      </c>
      <c r="J1327" s="10">
        <v>33</v>
      </c>
      <c r="K1327" s="10">
        <v>32</v>
      </c>
      <c r="L1327" s="13">
        <v>1</v>
      </c>
    </row>
    <row r="1328" spans="1:12">
      <c r="A1328" s="14" t="str">
        <f t="shared" si="20"/>
        <v>SÁB</v>
      </c>
      <c r="B1328" s="12">
        <v>45885</v>
      </c>
      <c r="C1328" s="11">
        <v>0.37193287037037037</v>
      </c>
      <c r="D1328" s="10">
        <f>+VLOOKUP(B1328,VENTA_DIARIA!B:C,2,FALSE)</f>
        <v>0</v>
      </c>
      <c r="E1328" s="10">
        <f>+VLOOKUP(B1328,VENTA_DIARIA!B:D,3,FALSE)</f>
        <v>3</v>
      </c>
      <c r="F1328" s="13">
        <f>_xlfn.XLOOKUP(B1328, VENTA_DIARIA!B:B, VENTA_DIARIA!L:L)+0</f>
        <v>1</v>
      </c>
      <c r="G1328" s="10">
        <f>IFERROR(_xlfn.XLOOKUP(B1328, VENTA_DIARIA!B:B, VENTA_DIARIA!N:N)+0,0)</f>
        <v>0</v>
      </c>
      <c r="H1328" s="10" t="str">
        <f>_xlfn.XLOOKUP(B1328, VENTA_DIARIA!B:B, VENTA_DIARIA!H:H)</f>
        <v>▲▲ TOP</v>
      </c>
      <c r="I1328" s="10" t="s">
        <v>134</v>
      </c>
      <c r="J1328" s="10">
        <v>22</v>
      </c>
      <c r="K1328" s="10">
        <v>20</v>
      </c>
      <c r="L1328" s="13">
        <v>2</v>
      </c>
    </row>
    <row r="1329" spans="1:12">
      <c r="A1329" s="14" t="str">
        <f t="shared" si="20"/>
        <v>SÁB</v>
      </c>
      <c r="B1329" s="12">
        <v>45885</v>
      </c>
      <c r="C1329" s="11">
        <v>0.37193287037037037</v>
      </c>
      <c r="D1329" s="10">
        <f>+VLOOKUP(B1329,VENTA_DIARIA!B:C,2,FALSE)</f>
        <v>0</v>
      </c>
      <c r="E1329" s="10">
        <f>+VLOOKUP(B1329,VENTA_DIARIA!B:D,3,FALSE)</f>
        <v>3</v>
      </c>
      <c r="F1329" s="13">
        <f>_xlfn.XLOOKUP(B1329, VENTA_DIARIA!B:B, VENTA_DIARIA!L:L)+0</f>
        <v>1</v>
      </c>
      <c r="G1329" s="10">
        <f>IFERROR(_xlfn.XLOOKUP(B1329, VENTA_DIARIA!B:B, VENTA_DIARIA!N:N)+0,0)</f>
        <v>0</v>
      </c>
      <c r="H1329" s="10" t="str">
        <f>_xlfn.XLOOKUP(B1329, VENTA_DIARIA!B:B, VENTA_DIARIA!H:H)</f>
        <v>▲▲ TOP</v>
      </c>
      <c r="I1329" s="10" t="s">
        <v>142</v>
      </c>
      <c r="J1329" s="10">
        <v>34</v>
      </c>
      <c r="K1329" s="10">
        <v>33</v>
      </c>
      <c r="L1329" s="13">
        <v>1</v>
      </c>
    </row>
    <row r="1330" spans="1:12">
      <c r="A1330" s="14" t="str">
        <f t="shared" si="20"/>
        <v>SÁB</v>
      </c>
      <c r="B1330" s="12">
        <v>45885</v>
      </c>
      <c r="C1330" s="11">
        <v>0.36895833333333333</v>
      </c>
      <c r="D1330" s="10">
        <f>+VLOOKUP(B1330,VENTA_DIARIA!B:C,2,FALSE)</f>
        <v>0</v>
      </c>
      <c r="E1330" s="10">
        <f>+VLOOKUP(B1330,VENTA_DIARIA!B:D,3,FALSE)</f>
        <v>3</v>
      </c>
      <c r="F1330" s="13">
        <f>_xlfn.XLOOKUP(B1330, VENTA_DIARIA!B:B, VENTA_DIARIA!L:L)+0</f>
        <v>1</v>
      </c>
      <c r="G1330" s="10">
        <f>IFERROR(_xlfn.XLOOKUP(B1330, VENTA_DIARIA!B:B, VENTA_DIARIA!N:N)+0,0)</f>
        <v>0</v>
      </c>
      <c r="H1330" s="10" t="str">
        <f>_xlfn.XLOOKUP(B1330, VENTA_DIARIA!B:B, VENTA_DIARIA!H:H)</f>
        <v>▲▲ TOP</v>
      </c>
      <c r="I1330" s="10" t="s">
        <v>118</v>
      </c>
      <c r="J1330" s="10">
        <v>12</v>
      </c>
      <c r="K1330" s="10">
        <v>11</v>
      </c>
      <c r="L1330" s="13">
        <v>1</v>
      </c>
    </row>
    <row r="1331" spans="1:12">
      <c r="A1331" s="14" t="str">
        <f t="shared" si="20"/>
        <v>SÁB</v>
      </c>
      <c r="B1331" s="12">
        <v>45885</v>
      </c>
      <c r="C1331" s="11">
        <v>0.36854166666666666</v>
      </c>
      <c r="D1331" s="10">
        <f>+VLOOKUP(B1331,VENTA_DIARIA!B:C,2,FALSE)</f>
        <v>0</v>
      </c>
      <c r="E1331" s="10">
        <f>+VLOOKUP(B1331,VENTA_DIARIA!B:D,3,FALSE)</f>
        <v>3</v>
      </c>
      <c r="F1331" s="13">
        <f>_xlfn.XLOOKUP(B1331, VENTA_DIARIA!B:B, VENTA_DIARIA!L:L)+0</f>
        <v>1</v>
      </c>
      <c r="G1331" s="10">
        <f>IFERROR(_xlfn.XLOOKUP(B1331, VENTA_DIARIA!B:B, VENTA_DIARIA!N:N)+0,0)</f>
        <v>0</v>
      </c>
      <c r="H1331" s="10" t="str">
        <f>_xlfn.XLOOKUP(B1331, VENTA_DIARIA!B:B, VENTA_DIARIA!H:H)</f>
        <v>▲▲ TOP</v>
      </c>
      <c r="I1331" s="10" t="s">
        <v>106</v>
      </c>
      <c r="J1331" s="10">
        <v>1</v>
      </c>
      <c r="K1331" s="10">
        <v>0</v>
      </c>
      <c r="L1331" s="13">
        <v>1</v>
      </c>
    </row>
    <row r="1332" spans="1:12">
      <c r="A1332" s="14" t="str">
        <f t="shared" si="20"/>
        <v>SÁB</v>
      </c>
      <c r="B1332" s="12">
        <v>45885</v>
      </c>
      <c r="C1332" s="11">
        <v>0.36671296296296296</v>
      </c>
      <c r="D1332" s="10">
        <f>+VLOOKUP(B1332,VENTA_DIARIA!B:C,2,FALSE)</f>
        <v>0</v>
      </c>
      <c r="E1332" s="10">
        <f>+VLOOKUP(B1332,VENTA_DIARIA!B:D,3,FALSE)</f>
        <v>3</v>
      </c>
      <c r="F1332" s="13">
        <f>_xlfn.XLOOKUP(B1332, VENTA_DIARIA!B:B, VENTA_DIARIA!L:L)+0</f>
        <v>1</v>
      </c>
      <c r="G1332" s="10">
        <f>IFERROR(_xlfn.XLOOKUP(B1332, VENTA_DIARIA!B:B, VENTA_DIARIA!N:N)+0,0)</f>
        <v>0</v>
      </c>
      <c r="H1332" s="10" t="str">
        <f>_xlfn.XLOOKUP(B1332, VENTA_DIARIA!B:B, VENTA_DIARIA!H:H)</f>
        <v>▲▲ TOP</v>
      </c>
      <c r="I1332" s="10" t="s">
        <v>136</v>
      </c>
      <c r="J1332" s="10">
        <v>15</v>
      </c>
      <c r="K1332" s="10">
        <v>14</v>
      </c>
      <c r="L1332" s="13">
        <v>1</v>
      </c>
    </row>
    <row r="1333" spans="1:12">
      <c r="A1333" s="14" t="str">
        <f t="shared" si="20"/>
        <v>SÁB</v>
      </c>
      <c r="B1333" s="12">
        <v>45885</v>
      </c>
      <c r="C1333" s="11">
        <v>0.36666666666666664</v>
      </c>
      <c r="D1333" s="10">
        <f>+VLOOKUP(B1333,VENTA_DIARIA!B:C,2,FALSE)</f>
        <v>0</v>
      </c>
      <c r="E1333" s="10">
        <f>+VLOOKUP(B1333,VENTA_DIARIA!B:D,3,FALSE)</f>
        <v>3</v>
      </c>
      <c r="F1333" s="13">
        <f>_xlfn.XLOOKUP(B1333, VENTA_DIARIA!B:B, VENTA_DIARIA!L:L)+0</f>
        <v>1</v>
      </c>
      <c r="G1333" s="10">
        <f>IFERROR(_xlfn.XLOOKUP(B1333, VENTA_DIARIA!B:B, VENTA_DIARIA!N:N)+0,0)</f>
        <v>0</v>
      </c>
      <c r="H1333" s="10" t="str">
        <f>_xlfn.XLOOKUP(B1333, VENTA_DIARIA!B:B, VENTA_DIARIA!H:H)</f>
        <v>▲▲ TOP</v>
      </c>
      <c r="I1333" s="10" t="s">
        <v>152</v>
      </c>
      <c r="J1333" s="10">
        <v>14</v>
      </c>
      <c r="K1333" s="10">
        <v>13</v>
      </c>
      <c r="L1333" s="13">
        <v>1</v>
      </c>
    </row>
    <row r="1334" spans="1:12">
      <c r="A1334" s="14" t="str">
        <f t="shared" si="20"/>
        <v>DOM</v>
      </c>
      <c r="B1334" s="12">
        <v>45886</v>
      </c>
      <c r="C1334" s="11">
        <v>0.87417824074074069</v>
      </c>
      <c r="D1334" s="10">
        <f>+VLOOKUP(B1334,VENTA_DIARIA!B:C,2,FALSE)</f>
        <v>1</v>
      </c>
      <c r="E1334" s="10">
        <f>+VLOOKUP(B1334,VENTA_DIARIA!B:D,3,FALSE)</f>
        <v>3</v>
      </c>
      <c r="F1334" s="13">
        <f>_xlfn.XLOOKUP(B1334, VENTA_DIARIA!B:B, VENTA_DIARIA!L:L)+0</f>
        <v>1</v>
      </c>
      <c r="G1334" s="10">
        <f>IFERROR(_xlfn.XLOOKUP(B1334, VENTA_DIARIA!B:B, VENTA_DIARIA!N:N)+0,0)</f>
        <v>0</v>
      </c>
      <c r="H1334" s="10" t="str">
        <f>_xlfn.XLOOKUP(B1334, VENTA_DIARIA!B:B, VENTA_DIARIA!H:H)</f>
        <v>▲▲ TOP</v>
      </c>
      <c r="I1334" s="10" t="s">
        <v>163</v>
      </c>
      <c r="J1334" s="10">
        <v>6</v>
      </c>
      <c r="K1334" s="10">
        <v>5</v>
      </c>
      <c r="L1334" s="13">
        <v>1</v>
      </c>
    </row>
    <row r="1335" spans="1:12">
      <c r="A1335" s="14" t="str">
        <f t="shared" si="20"/>
        <v>DOM</v>
      </c>
      <c r="B1335" s="12">
        <v>45886</v>
      </c>
      <c r="C1335" s="11">
        <v>0.87348379629629624</v>
      </c>
      <c r="D1335" s="10">
        <f>+VLOOKUP(B1335,VENTA_DIARIA!B:C,2,FALSE)</f>
        <v>1</v>
      </c>
      <c r="E1335" s="10">
        <f>+VLOOKUP(B1335,VENTA_DIARIA!B:D,3,FALSE)</f>
        <v>3</v>
      </c>
      <c r="F1335" s="13">
        <f>_xlfn.XLOOKUP(B1335, VENTA_DIARIA!B:B, VENTA_DIARIA!L:L)+0</f>
        <v>1</v>
      </c>
      <c r="G1335" s="10">
        <f>IFERROR(_xlfn.XLOOKUP(B1335, VENTA_DIARIA!B:B, VENTA_DIARIA!N:N)+0,0)</f>
        <v>0</v>
      </c>
      <c r="H1335" s="10" t="str">
        <f>_xlfn.XLOOKUP(B1335, VENTA_DIARIA!B:B, VENTA_DIARIA!H:H)</f>
        <v>▲▲ TOP</v>
      </c>
      <c r="I1335" s="10" t="s">
        <v>120</v>
      </c>
      <c r="J1335" s="10">
        <v>5</v>
      </c>
      <c r="K1335" s="10">
        <v>4</v>
      </c>
      <c r="L1335" s="13">
        <v>1</v>
      </c>
    </row>
    <row r="1336" spans="1:12">
      <c r="A1336" s="14" t="str">
        <f t="shared" si="20"/>
        <v>DOM</v>
      </c>
      <c r="B1336" s="12">
        <v>45886</v>
      </c>
      <c r="C1336" s="11">
        <v>0.87241898148148145</v>
      </c>
      <c r="D1336" s="10">
        <f>+VLOOKUP(B1336,VENTA_DIARIA!B:C,2,FALSE)</f>
        <v>1</v>
      </c>
      <c r="E1336" s="10">
        <f>+VLOOKUP(B1336,VENTA_DIARIA!B:D,3,FALSE)</f>
        <v>3</v>
      </c>
      <c r="F1336" s="13">
        <f>_xlfn.XLOOKUP(B1336, VENTA_DIARIA!B:B, VENTA_DIARIA!L:L)+0</f>
        <v>1</v>
      </c>
      <c r="G1336" s="10">
        <f>IFERROR(_xlfn.XLOOKUP(B1336, VENTA_DIARIA!B:B, VENTA_DIARIA!N:N)+0,0)</f>
        <v>0</v>
      </c>
      <c r="H1336" s="10" t="str">
        <f>_xlfn.XLOOKUP(B1336, VENTA_DIARIA!B:B, VENTA_DIARIA!H:H)</f>
        <v>▲▲ TOP</v>
      </c>
      <c r="I1336" s="10" t="s">
        <v>121</v>
      </c>
      <c r="J1336" s="10">
        <v>4</v>
      </c>
      <c r="K1336" s="10">
        <v>3</v>
      </c>
      <c r="L1336" s="13">
        <v>1</v>
      </c>
    </row>
    <row r="1337" spans="1:12">
      <c r="A1337" s="14" t="str">
        <f t="shared" si="20"/>
        <v>DOM</v>
      </c>
      <c r="B1337" s="12">
        <v>45886</v>
      </c>
      <c r="C1337" s="11">
        <v>0.87241898148148145</v>
      </c>
      <c r="D1337" s="10">
        <f>+VLOOKUP(B1337,VENTA_DIARIA!B:C,2,FALSE)</f>
        <v>1</v>
      </c>
      <c r="E1337" s="10">
        <f>+VLOOKUP(B1337,VENTA_DIARIA!B:D,3,FALSE)</f>
        <v>3</v>
      </c>
      <c r="F1337" s="13">
        <f>_xlfn.XLOOKUP(B1337, VENTA_DIARIA!B:B, VENTA_DIARIA!L:L)+0</f>
        <v>1</v>
      </c>
      <c r="G1337" s="10">
        <f>IFERROR(_xlfn.XLOOKUP(B1337, VENTA_DIARIA!B:B, VENTA_DIARIA!N:N)+0,0)</f>
        <v>0</v>
      </c>
      <c r="H1337" s="10" t="str">
        <f>_xlfn.XLOOKUP(B1337, VENTA_DIARIA!B:B, VENTA_DIARIA!H:H)</f>
        <v>▲▲ TOP</v>
      </c>
      <c r="I1337" s="10" t="s">
        <v>120</v>
      </c>
      <c r="J1337" s="10">
        <v>5</v>
      </c>
      <c r="K1337" s="10">
        <v>4</v>
      </c>
      <c r="L1337" s="13">
        <v>1</v>
      </c>
    </row>
    <row r="1338" spans="1:12">
      <c r="A1338" s="14" t="str">
        <f t="shared" si="20"/>
        <v>DOM</v>
      </c>
      <c r="B1338" s="12">
        <v>45886</v>
      </c>
      <c r="C1338" s="11">
        <v>0.84368055555555554</v>
      </c>
      <c r="D1338" s="10">
        <f>+VLOOKUP(B1338,VENTA_DIARIA!B:C,2,FALSE)</f>
        <v>1</v>
      </c>
      <c r="E1338" s="10">
        <f>+VLOOKUP(B1338,VENTA_DIARIA!B:D,3,FALSE)</f>
        <v>3</v>
      </c>
      <c r="F1338" s="13">
        <f>_xlfn.XLOOKUP(B1338, VENTA_DIARIA!B:B, VENTA_DIARIA!L:L)+0</f>
        <v>1</v>
      </c>
      <c r="G1338" s="10">
        <f>IFERROR(_xlfn.XLOOKUP(B1338, VENTA_DIARIA!B:B, VENTA_DIARIA!N:N)+0,0)</f>
        <v>0</v>
      </c>
      <c r="H1338" s="10" t="str">
        <f>_xlfn.XLOOKUP(B1338, VENTA_DIARIA!B:B, VENTA_DIARIA!H:H)</f>
        <v>▲▲ TOP</v>
      </c>
      <c r="I1338" s="10" t="s">
        <v>167</v>
      </c>
      <c r="J1338" s="10">
        <v>2</v>
      </c>
      <c r="K1338" s="10">
        <v>1</v>
      </c>
      <c r="L1338" s="13">
        <v>1</v>
      </c>
    </row>
    <row r="1339" spans="1:12">
      <c r="A1339" s="14" t="str">
        <f t="shared" si="20"/>
        <v>DOM</v>
      </c>
      <c r="B1339" s="12">
        <v>45886</v>
      </c>
      <c r="C1339" s="11">
        <v>0.84366898148148151</v>
      </c>
      <c r="D1339" s="10">
        <f>+VLOOKUP(B1339,VENTA_DIARIA!B:C,2,FALSE)</f>
        <v>1</v>
      </c>
      <c r="E1339" s="10">
        <f>+VLOOKUP(B1339,VENTA_DIARIA!B:D,3,FALSE)</f>
        <v>3</v>
      </c>
      <c r="F1339" s="13">
        <f>_xlfn.XLOOKUP(B1339, VENTA_DIARIA!B:B, VENTA_DIARIA!L:L)+0</f>
        <v>1</v>
      </c>
      <c r="G1339" s="10">
        <f>IFERROR(_xlfn.XLOOKUP(B1339, VENTA_DIARIA!B:B, VENTA_DIARIA!N:N)+0,0)</f>
        <v>0</v>
      </c>
      <c r="H1339" s="10" t="str">
        <f>_xlfn.XLOOKUP(B1339, VENTA_DIARIA!B:B, VENTA_DIARIA!H:H)</f>
        <v>▲▲ TOP</v>
      </c>
      <c r="I1339" s="10" t="s">
        <v>168</v>
      </c>
      <c r="J1339" s="10">
        <v>3</v>
      </c>
      <c r="K1339" s="10">
        <v>1</v>
      </c>
      <c r="L1339" s="13">
        <v>2</v>
      </c>
    </row>
    <row r="1340" spans="1:12">
      <c r="A1340" s="14" t="str">
        <f t="shared" si="20"/>
        <v>DOM</v>
      </c>
      <c r="B1340" s="12">
        <v>45886</v>
      </c>
      <c r="C1340" s="11">
        <v>0.84366898148148151</v>
      </c>
      <c r="D1340" s="10">
        <f>+VLOOKUP(B1340,VENTA_DIARIA!B:C,2,FALSE)</f>
        <v>1</v>
      </c>
      <c r="E1340" s="10">
        <f>+VLOOKUP(B1340,VENTA_DIARIA!B:D,3,FALSE)</f>
        <v>3</v>
      </c>
      <c r="F1340" s="13">
        <f>_xlfn.XLOOKUP(B1340, VENTA_DIARIA!B:B, VENTA_DIARIA!L:L)+0</f>
        <v>1</v>
      </c>
      <c r="G1340" s="10">
        <f>IFERROR(_xlfn.XLOOKUP(B1340, VENTA_DIARIA!B:B, VENTA_DIARIA!N:N)+0,0)</f>
        <v>0</v>
      </c>
      <c r="H1340" s="10" t="str">
        <f>_xlfn.XLOOKUP(B1340, VENTA_DIARIA!B:B, VENTA_DIARIA!H:H)</f>
        <v>▲▲ TOP</v>
      </c>
      <c r="I1340" s="10" t="s">
        <v>170</v>
      </c>
      <c r="J1340" s="10">
        <v>9</v>
      </c>
      <c r="K1340" s="10">
        <v>7</v>
      </c>
      <c r="L1340" s="13">
        <v>2</v>
      </c>
    </row>
    <row r="1341" spans="1:12">
      <c r="A1341" s="14" t="str">
        <f t="shared" si="20"/>
        <v>DOM</v>
      </c>
      <c r="B1341" s="12">
        <v>45886</v>
      </c>
      <c r="C1341" s="11">
        <v>0.83811342592592597</v>
      </c>
      <c r="D1341" s="10">
        <f>+VLOOKUP(B1341,VENTA_DIARIA!B:C,2,FALSE)</f>
        <v>1</v>
      </c>
      <c r="E1341" s="10">
        <f>+VLOOKUP(B1341,VENTA_DIARIA!B:D,3,FALSE)</f>
        <v>3</v>
      </c>
      <c r="F1341" s="13">
        <f>_xlfn.XLOOKUP(B1341, VENTA_DIARIA!B:B, VENTA_DIARIA!L:L)+0</f>
        <v>1</v>
      </c>
      <c r="G1341" s="10">
        <f>IFERROR(_xlfn.XLOOKUP(B1341, VENTA_DIARIA!B:B, VENTA_DIARIA!N:N)+0,0)</f>
        <v>0</v>
      </c>
      <c r="H1341" s="10" t="str">
        <f>_xlfn.XLOOKUP(B1341, VENTA_DIARIA!B:B, VENTA_DIARIA!H:H)</f>
        <v>▲▲ TOP</v>
      </c>
      <c r="I1341" s="10" t="s">
        <v>127</v>
      </c>
      <c r="J1341" s="10">
        <v>5</v>
      </c>
      <c r="K1341" s="10">
        <v>4</v>
      </c>
      <c r="L1341" s="13">
        <v>1</v>
      </c>
    </row>
    <row r="1342" spans="1:12">
      <c r="A1342" s="14" t="str">
        <f t="shared" si="20"/>
        <v>DOM</v>
      </c>
      <c r="B1342" s="12">
        <v>45886</v>
      </c>
      <c r="C1342" s="11">
        <v>0.82268518518518519</v>
      </c>
      <c r="D1342" s="10">
        <f>+VLOOKUP(B1342,VENTA_DIARIA!B:C,2,FALSE)</f>
        <v>1</v>
      </c>
      <c r="E1342" s="10">
        <f>+VLOOKUP(B1342,VENTA_DIARIA!B:D,3,FALSE)</f>
        <v>3</v>
      </c>
      <c r="F1342" s="13">
        <f>_xlfn.XLOOKUP(B1342, VENTA_DIARIA!B:B, VENTA_DIARIA!L:L)+0</f>
        <v>1</v>
      </c>
      <c r="G1342" s="10">
        <f>IFERROR(_xlfn.XLOOKUP(B1342, VENTA_DIARIA!B:B, VENTA_DIARIA!N:N)+0,0)</f>
        <v>0</v>
      </c>
      <c r="H1342" s="10" t="str">
        <f>_xlfn.XLOOKUP(B1342, VENTA_DIARIA!B:B, VENTA_DIARIA!H:H)</f>
        <v>▲▲ TOP</v>
      </c>
      <c r="I1342" s="10" t="s">
        <v>163</v>
      </c>
      <c r="J1342" s="10">
        <v>7</v>
      </c>
      <c r="K1342" s="10">
        <v>6</v>
      </c>
      <c r="L1342" s="13">
        <v>1</v>
      </c>
    </row>
    <row r="1343" spans="1:12">
      <c r="A1343" s="14" t="str">
        <f t="shared" si="20"/>
        <v>DOM</v>
      </c>
      <c r="B1343" s="12">
        <v>45886</v>
      </c>
      <c r="C1343" s="11">
        <v>0.82190972222222225</v>
      </c>
      <c r="D1343" s="10">
        <f>+VLOOKUP(B1343,VENTA_DIARIA!B:C,2,FALSE)</f>
        <v>1</v>
      </c>
      <c r="E1343" s="10">
        <f>+VLOOKUP(B1343,VENTA_DIARIA!B:D,3,FALSE)</f>
        <v>3</v>
      </c>
      <c r="F1343" s="13">
        <f>_xlfn.XLOOKUP(B1343, VENTA_DIARIA!B:B, VENTA_DIARIA!L:L)+0</f>
        <v>1</v>
      </c>
      <c r="G1343" s="10">
        <f>IFERROR(_xlfn.XLOOKUP(B1343, VENTA_DIARIA!B:B, VENTA_DIARIA!N:N)+0,0)</f>
        <v>0</v>
      </c>
      <c r="H1343" s="10" t="str">
        <f>_xlfn.XLOOKUP(B1343, VENTA_DIARIA!B:B, VENTA_DIARIA!H:H)</f>
        <v>▲▲ TOP</v>
      </c>
      <c r="I1343" s="10" t="s">
        <v>154</v>
      </c>
      <c r="J1343" s="10">
        <v>1</v>
      </c>
      <c r="K1343" s="10">
        <v>0</v>
      </c>
      <c r="L1343" s="13">
        <v>1</v>
      </c>
    </row>
    <row r="1344" spans="1:12">
      <c r="A1344" s="14" t="str">
        <f t="shared" si="20"/>
        <v>DOM</v>
      </c>
      <c r="B1344" s="12">
        <v>45886</v>
      </c>
      <c r="C1344" s="11">
        <v>0.82190972222222225</v>
      </c>
      <c r="D1344" s="10">
        <f>+VLOOKUP(B1344,VENTA_DIARIA!B:C,2,FALSE)</f>
        <v>1</v>
      </c>
      <c r="E1344" s="10">
        <f>+VLOOKUP(B1344,VENTA_DIARIA!B:D,3,FALSE)</f>
        <v>3</v>
      </c>
      <c r="F1344" s="13">
        <f>_xlfn.XLOOKUP(B1344, VENTA_DIARIA!B:B, VENTA_DIARIA!L:L)+0</f>
        <v>1</v>
      </c>
      <c r="G1344" s="10">
        <f>IFERROR(_xlfn.XLOOKUP(B1344, VENTA_DIARIA!B:B, VENTA_DIARIA!N:N)+0,0)</f>
        <v>0</v>
      </c>
      <c r="H1344" s="10" t="str">
        <f>_xlfn.XLOOKUP(B1344, VENTA_DIARIA!B:B, VENTA_DIARIA!H:H)</f>
        <v>▲▲ TOP</v>
      </c>
      <c r="I1344" s="10" t="s">
        <v>83</v>
      </c>
      <c r="J1344" s="10">
        <v>6</v>
      </c>
      <c r="K1344" s="10">
        <v>5</v>
      </c>
      <c r="L1344" s="13">
        <v>1</v>
      </c>
    </row>
    <row r="1345" spans="1:12">
      <c r="A1345" s="14" t="str">
        <f t="shared" si="20"/>
        <v>DOM</v>
      </c>
      <c r="B1345" s="12">
        <v>45886</v>
      </c>
      <c r="C1345" s="11">
        <v>0.82190972222222225</v>
      </c>
      <c r="D1345" s="10">
        <f>+VLOOKUP(B1345,VENTA_DIARIA!B:C,2,FALSE)</f>
        <v>1</v>
      </c>
      <c r="E1345" s="10">
        <f>+VLOOKUP(B1345,VENTA_DIARIA!B:D,3,FALSE)</f>
        <v>3</v>
      </c>
      <c r="F1345" s="13">
        <f>_xlfn.XLOOKUP(B1345, VENTA_DIARIA!B:B, VENTA_DIARIA!L:L)+0</f>
        <v>1</v>
      </c>
      <c r="G1345" s="10">
        <f>IFERROR(_xlfn.XLOOKUP(B1345, VENTA_DIARIA!B:B, VENTA_DIARIA!N:N)+0,0)</f>
        <v>0</v>
      </c>
      <c r="H1345" s="10" t="str">
        <f>_xlfn.XLOOKUP(B1345, VENTA_DIARIA!B:B, VENTA_DIARIA!H:H)</f>
        <v>▲▲ TOP</v>
      </c>
      <c r="I1345" s="10" t="s">
        <v>102</v>
      </c>
      <c r="J1345" s="10">
        <v>3</v>
      </c>
      <c r="K1345" s="10">
        <v>2</v>
      </c>
      <c r="L1345" s="13">
        <v>1</v>
      </c>
    </row>
    <row r="1346" spans="1:12">
      <c r="A1346" s="14" t="str">
        <f t="shared" ref="A1346:A1409" si="21">+UPPER(TEXT(B1346,"DDD"))</f>
        <v>DOM</v>
      </c>
      <c r="B1346" s="12">
        <v>45886</v>
      </c>
      <c r="C1346" s="11">
        <v>0.82190972222222225</v>
      </c>
      <c r="D1346" s="10">
        <f>+VLOOKUP(B1346,VENTA_DIARIA!B:C,2,FALSE)</f>
        <v>1</v>
      </c>
      <c r="E1346" s="10">
        <f>+VLOOKUP(B1346,VENTA_DIARIA!B:D,3,FALSE)</f>
        <v>3</v>
      </c>
      <c r="F1346" s="13">
        <f>_xlfn.XLOOKUP(B1346, VENTA_DIARIA!B:B, VENTA_DIARIA!L:L)+0</f>
        <v>1</v>
      </c>
      <c r="G1346" s="10">
        <f>IFERROR(_xlfn.XLOOKUP(B1346, VENTA_DIARIA!B:B, VENTA_DIARIA!N:N)+0,0)</f>
        <v>0</v>
      </c>
      <c r="H1346" s="10" t="str">
        <f>_xlfn.XLOOKUP(B1346, VENTA_DIARIA!B:B, VENTA_DIARIA!H:H)</f>
        <v>▲▲ TOP</v>
      </c>
      <c r="I1346" s="10" t="s">
        <v>101</v>
      </c>
      <c r="J1346" s="10">
        <v>2</v>
      </c>
      <c r="K1346" s="10">
        <v>1</v>
      </c>
      <c r="L1346" s="13">
        <v>1</v>
      </c>
    </row>
    <row r="1347" spans="1:12">
      <c r="A1347" s="14" t="str">
        <f t="shared" si="21"/>
        <v>DOM</v>
      </c>
      <c r="B1347" s="12">
        <v>45886</v>
      </c>
      <c r="C1347" s="11">
        <v>0.82011574074074078</v>
      </c>
      <c r="D1347" s="10">
        <f>+VLOOKUP(B1347,VENTA_DIARIA!B:C,2,FALSE)</f>
        <v>1</v>
      </c>
      <c r="E1347" s="10">
        <f>+VLOOKUP(B1347,VENTA_DIARIA!B:D,3,FALSE)</f>
        <v>3</v>
      </c>
      <c r="F1347" s="13">
        <f>_xlfn.XLOOKUP(B1347, VENTA_DIARIA!B:B, VENTA_DIARIA!L:L)+0</f>
        <v>1</v>
      </c>
      <c r="G1347" s="10">
        <f>IFERROR(_xlfn.XLOOKUP(B1347, VENTA_DIARIA!B:B, VENTA_DIARIA!N:N)+0,0)</f>
        <v>0</v>
      </c>
      <c r="H1347" s="10" t="str">
        <f>_xlfn.XLOOKUP(B1347, VENTA_DIARIA!B:B, VENTA_DIARIA!H:H)</f>
        <v>▲▲ TOP</v>
      </c>
      <c r="I1347" s="10" t="s">
        <v>101</v>
      </c>
      <c r="J1347" s="10">
        <v>1</v>
      </c>
      <c r="K1347" s="10">
        <v>0</v>
      </c>
      <c r="L1347" s="13">
        <v>1</v>
      </c>
    </row>
    <row r="1348" spans="1:12">
      <c r="A1348" s="14" t="str">
        <f t="shared" si="21"/>
        <v>DOM</v>
      </c>
      <c r="B1348" s="12">
        <v>45886</v>
      </c>
      <c r="C1348" s="11">
        <v>0.81909722222222225</v>
      </c>
      <c r="D1348" s="10">
        <f>+VLOOKUP(B1348,VENTA_DIARIA!B:C,2,FALSE)</f>
        <v>1</v>
      </c>
      <c r="E1348" s="10">
        <f>+VLOOKUP(B1348,VENTA_DIARIA!B:D,3,FALSE)</f>
        <v>3</v>
      </c>
      <c r="F1348" s="13">
        <f>_xlfn.XLOOKUP(B1348, VENTA_DIARIA!B:B, VENTA_DIARIA!L:L)+0</f>
        <v>1</v>
      </c>
      <c r="G1348" s="10">
        <f>IFERROR(_xlfn.XLOOKUP(B1348, VENTA_DIARIA!B:B, VENTA_DIARIA!N:N)+0,0)</f>
        <v>0</v>
      </c>
      <c r="H1348" s="10" t="str">
        <f>_xlfn.XLOOKUP(B1348, VENTA_DIARIA!B:B, VENTA_DIARIA!H:H)</f>
        <v>▲▲ TOP</v>
      </c>
      <c r="I1348" s="10" t="s">
        <v>93</v>
      </c>
      <c r="J1348" s="10">
        <v>23</v>
      </c>
      <c r="K1348" s="10">
        <v>22</v>
      </c>
      <c r="L1348" s="13">
        <v>1</v>
      </c>
    </row>
    <row r="1349" spans="1:12">
      <c r="A1349" s="14" t="str">
        <f t="shared" si="21"/>
        <v>DOM</v>
      </c>
      <c r="B1349" s="12">
        <v>45886</v>
      </c>
      <c r="C1349" s="11">
        <v>0.81909722222222225</v>
      </c>
      <c r="D1349" s="10">
        <f>+VLOOKUP(B1349,VENTA_DIARIA!B:C,2,FALSE)</f>
        <v>1</v>
      </c>
      <c r="E1349" s="10">
        <f>+VLOOKUP(B1349,VENTA_DIARIA!B:D,3,FALSE)</f>
        <v>3</v>
      </c>
      <c r="F1349" s="13">
        <f>_xlfn.XLOOKUP(B1349, VENTA_DIARIA!B:B, VENTA_DIARIA!L:L)+0</f>
        <v>1</v>
      </c>
      <c r="G1349" s="10">
        <f>IFERROR(_xlfn.XLOOKUP(B1349, VENTA_DIARIA!B:B, VENTA_DIARIA!N:N)+0,0)</f>
        <v>0</v>
      </c>
      <c r="H1349" s="10" t="str">
        <f>_xlfn.XLOOKUP(B1349, VENTA_DIARIA!B:B, VENTA_DIARIA!H:H)</f>
        <v>▲▲ TOP</v>
      </c>
      <c r="I1349" s="10" t="s">
        <v>142</v>
      </c>
      <c r="J1349" s="10">
        <v>21</v>
      </c>
      <c r="K1349" s="10">
        <v>20</v>
      </c>
      <c r="L1349" s="13">
        <v>1</v>
      </c>
    </row>
    <row r="1350" spans="1:12">
      <c r="A1350" s="14" t="str">
        <f t="shared" si="21"/>
        <v>DOM</v>
      </c>
      <c r="B1350" s="12">
        <v>45886</v>
      </c>
      <c r="C1350" s="11">
        <v>0.81909722222222225</v>
      </c>
      <c r="D1350" s="10">
        <f>+VLOOKUP(B1350,VENTA_DIARIA!B:C,2,FALSE)</f>
        <v>1</v>
      </c>
      <c r="E1350" s="10">
        <f>+VLOOKUP(B1350,VENTA_DIARIA!B:D,3,FALSE)</f>
        <v>3</v>
      </c>
      <c r="F1350" s="13">
        <f>_xlfn.XLOOKUP(B1350, VENTA_DIARIA!B:B, VENTA_DIARIA!L:L)+0</f>
        <v>1</v>
      </c>
      <c r="G1350" s="10">
        <f>IFERROR(_xlfn.XLOOKUP(B1350, VENTA_DIARIA!B:B, VENTA_DIARIA!N:N)+0,0)</f>
        <v>0</v>
      </c>
      <c r="H1350" s="10" t="str">
        <f>_xlfn.XLOOKUP(B1350, VENTA_DIARIA!B:B, VENTA_DIARIA!H:H)</f>
        <v>▲▲ TOP</v>
      </c>
      <c r="I1350" s="10" t="s">
        <v>152</v>
      </c>
      <c r="J1350" s="10">
        <v>7</v>
      </c>
      <c r="K1350" s="10">
        <v>6</v>
      </c>
      <c r="L1350" s="13">
        <v>1</v>
      </c>
    </row>
    <row r="1351" spans="1:12">
      <c r="A1351" s="14" t="str">
        <f t="shared" si="21"/>
        <v>DOM</v>
      </c>
      <c r="B1351" s="12">
        <v>45886</v>
      </c>
      <c r="C1351" s="11">
        <v>0.81716435185185188</v>
      </c>
      <c r="D1351" s="10">
        <f>+VLOOKUP(B1351,VENTA_DIARIA!B:C,2,FALSE)</f>
        <v>1</v>
      </c>
      <c r="E1351" s="10">
        <f>+VLOOKUP(B1351,VENTA_DIARIA!B:D,3,FALSE)</f>
        <v>3</v>
      </c>
      <c r="F1351" s="13">
        <f>_xlfn.XLOOKUP(B1351, VENTA_DIARIA!B:B, VENTA_DIARIA!L:L)+0</f>
        <v>1</v>
      </c>
      <c r="G1351" s="10">
        <f>IFERROR(_xlfn.XLOOKUP(B1351, VENTA_DIARIA!B:B, VENTA_DIARIA!N:N)+0,0)</f>
        <v>0</v>
      </c>
      <c r="H1351" s="10" t="str">
        <f>_xlfn.XLOOKUP(B1351, VENTA_DIARIA!B:B, VENTA_DIARIA!H:H)</f>
        <v>▲▲ TOP</v>
      </c>
      <c r="I1351" s="10" t="s">
        <v>134</v>
      </c>
      <c r="J1351" s="10">
        <v>23</v>
      </c>
      <c r="K1351" s="10">
        <v>22</v>
      </c>
      <c r="L1351" s="13">
        <v>1</v>
      </c>
    </row>
    <row r="1352" spans="1:12">
      <c r="A1352" s="14" t="str">
        <f t="shared" si="21"/>
        <v>DOM</v>
      </c>
      <c r="B1352" s="12">
        <v>45886</v>
      </c>
      <c r="C1352" s="11">
        <v>0.81716435185185188</v>
      </c>
      <c r="D1352" s="10">
        <f>+VLOOKUP(B1352,VENTA_DIARIA!B:C,2,FALSE)</f>
        <v>1</v>
      </c>
      <c r="E1352" s="10">
        <f>+VLOOKUP(B1352,VENTA_DIARIA!B:D,3,FALSE)</f>
        <v>3</v>
      </c>
      <c r="F1352" s="13">
        <f>_xlfn.XLOOKUP(B1352, VENTA_DIARIA!B:B, VENTA_DIARIA!L:L)+0</f>
        <v>1</v>
      </c>
      <c r="G1352" s="10">
        <f>IFERROR(_xlfn.XLOOKUP(B1352, VENTA_DIARIA!B:B, VENTA_DIARIA!N:N)+0,0)</f>
        <v>0</v>
      </c>
      <c r="H1352" s="10" t="str">
        <f>_xlfn.XLOOKUP(B1352, VENTA_DIARIA!B:B, VENTA_DIARIA!H:H)</f>
        <v>▲▲ TOP</v>
      </c>
      <c r="I1352" s="10" t="s">
        <v>166</v>
      </c>
      <c r="J1352" s="10">
        <v>1</v>
      </c>
      <c r="K1352" s="10">
        <v>0</v>
      </c>
      <c r="L1352" s="13">
        <v>1</v>
      </c>
    </row>
    <row r="1353" spans="1:12">
      <c r="A1353" s="14" t="str">
        <f t="shared" si="21"/>
        <v>DOM</v>
      </c>
      <c r="B1353" s="12">
        <v>45886</v>
      </c>
      <c r="C1353" s="11">
        <v>0.81716435185185188</v>
      </c>
      <c r="D1353" s="10">
        <f>+VLOOKUP(B1353,VENTA_DIARIA!B:C,2,FALSE)</f>
        <v>1</v>
      </c>
      <c r="E1353" s="10">
        <f>+VLOOKUP(B1353,VENTA_DIARIA!B:D,3,FALSE)</f>
        <v>3</v>
      </c>
      <c r="F1353" s="13">
        <f>_xlfn.XLOOKUP(B1353, VENTA_DIARIA!B:B, VENTA_DIARIA!L:L)+0</f>
        <v>1</v>
      </c>
      <c r="G1353" s="10">
        <f>IFERROR(_xlfn.XLOOKUP(B1353, VENTA_DIARIA!B:B, VENTA_DIARIA!N:N)+0,0)</f>
        <v>0</v>
      </c>
      <c r="H1353" s="10" t="str">
        <f>_xlfn.XLOOKUP(B1353, VENTA_DIARIA!B:B, VENTA_DIARIA!H:H)</f>
        <v>▲▲ TOP</v>
      </c>
      <c r="I1353" s="10" t="s">
        <v>169</v>
      </c>
      <c r="J1353" s="10">
        <v>1</v>
      </c>
      <c r="K1353" s="10">
        <v>0</v>
      </c>
      <c r="L1353" s="13">
        <v>1</v>
      </c>
    </row>
    <row r="1354" spans="1:12">
      <c r="A1354" s="14" t="str">
        <f t="shared" si="21"/>
        <v>DOM</v>
      </c>
      <c r="B1354" s="12">
        <v>45886</v>
      </c>
      <c r="C1354" s="11">
        <v>0.81716435185185188</v>
      </c>
      <c r="D1354" s="10">
        <f>+VLOOKUP(B1354,VENTA_DIARIA!B:C,2,FALSE)</f>
        <v>1</v>
      </c>
      <c r="E1354" s="10">
        <f>+VLOOKUP(B1354,VENTA_DIARIA!B:D,3,FALSE)</f>
        <v>3</v>
      </c>
      <c r="F1354" s="13">
        <f>_xlfn.XLOOKUP(B1354, VENTA_DIARIA!B:B, VENTA_DIARIA!L:L)+0</f>
        <v>1</v>
      </c>
      <c r="G1354" s="10">
        <f>IFERROR(_xlfn.XLOOKUP(B1354, VENTA_DIARIA!B:B, VENTA_DIARIA!N:N)+0,0)</f>
        <v>0</v>
      </c>
      <c r="H1354" s="10" t="str">
        <f>_xlfn.XLOOKUP(B1354, VENTA_DIARIA!B:B, VENTA_DIARIA!H:H)</f>
        <v>▲▲ TOP</v>
      </c>
      <c r="I1354" s="10" t="s">
        <v>168</v>
      </c>
      <c r="J1354" s="10">
        <v>4</v>
      </c>
      <c r="K1354" s="10">
        <v>3</v>
      </c>
      <c r="L1354" s="13">
        <v>1</v>
      </c>
    </row>
    <row r="1355" spans="1:12">
      <c r="A1355" s="14" t="str">
        <f t="shared" si="21"/>
        <v>DOM</v>
      </c>
      <c r="B1355" s="12">
        <v>45886</v>
      </c>
      <c r="C1355" s="11">
        <v>0.8159143518518519</v>
      </c>
      <c r="D1355" s="10">
        <f>+VLOOKUP(B1355,VENTA_DIARIA!B:C,2,FALSE)</f>
        <v>1</v>
      </c>
      <c r="E1355" s="10">
        <f>+VLOOKUP(B1355,VENTA_DIARIA!B:D,3,FALSE)</f>
        <v>3</v>
      </c>
      <c r="F1355" s="13">
        <f>_xlfn.XLOOKUP(B1355, VENTA_DIARIA!B:B, VENTA_DIARIA!L:L)+0</f>
        <v>1</v>
      </c>
      <c r="G1355" s="10">
        <f>IFERROR(_xlfn.XLOOKUP(B1355, VENTA_DIARIA!B:B, VENTA_DIARIA!N:N)+0,0)</f>
        <v>0</v>
      </c>
      <c r="H1355" s="10" t="str">
        <f>_xlfn.XLOOKUP(B1355, VENTA_DIARIA!B:B, VENTA_DIARIA!H:H)</f>
        <v>▲▲ TOP</v>
      </c>
      <c r="I1355" s="10" t="s">
        <v>137</v>
      </c>
      <c r="J1355" s="10">
        <v>1</v>
      </c>
      <c r="K1355" s="10">
        <v>0</v>
      </c>
      <c r="L1355" s="13">
        <v>1</v>
      </c>
    </row>
    <row r="1356" spans="1:12">
      <c r="A1356" s="14" t="str">
        <f t="shared" si="21"/>
        <v>DOM</v>
      </c>
      <c r="B1356" s="12">
        <v>45886</v>
      </c>
      <c r="C1356" s="11">
        <v>0.8159143518518519</v>
      </c>
      <c r="D1356" s="10">
        <f>+VLOOKUP(B1356,VENTA_DIARIA!B:C,2,FALSE)</f>
        <v>1</v>
      </c>
      <c r="E1356" s="10">
        <f>+VLOOKUP(B1356,VENTA_DIARIA!B:D,3,FALSE)</f>
        <v>3</v>
      </c>
      <c r="F1356" s="13">
        <f>_xlfn.XLOOKUP(B1356, VENTA_DIARIA!B:B, VENTA_DIARIA!L:L)+0</f>
        <v>1</v>
      </c>
      <c r="G1356" s="10">
        <f>IFERROR(_xlfn.XLOOKUP(B1356, VENTA_DIARIA!B:B, VENTA_DIARIA!N:N)+0,0)</f>
        <v>0</v>
      </c>
      <c r="H1356" s="10" t="str">
        <f>_xlfn.XLOOKUP(B1356, VENTA_DIARIA!B:B, VENTA_DIARIA!H:H)</f>
        <v>▲▲ TOP</v>
      </c>
      <c r="I1356" s="10" t="s">
        <v>134</v>
      </c>
      <c r="J1356" s="10">
        <v>25</v>
      </c>
      <c r="K1356" s="10">
        <v>23</v>
      </c>
      <c r="L1356" s="13">
        <v>2</v>
      </c>
    </row>
    <row r="1357" spans="1:12">
      <c r="A1357" s="14" t="str">
        <f t="shared" si="21"/>
        <v>DOM</v>
      </c>
      <c r="B1357" s="12">
        <v>45886</v>
      </c>
      <c r="C1357" s="11">
        <v>0.81462962962962959</v>
      </c>
      <c r="D1357" s="10">
        <f>+VLOOKUP(B1357,VENTA_DIARIA!B:C,2,FALSE)</f>
        <v>1</v>
      </c>
      <c r="E1357" s="10">
        <f>+VLOOKUP(B1357,VENTA_DIARIA!B:D,3,FALSE)</f>
        <v>3</v>
      </c>
      <c r="F1357" s="13">
        <f>_xlfn.XLOOKUP(B1357, VENTA_DIARIA!B:B, VENTA_DIARIA!L:L)+0</f>
        <v>1</v>
      </c>
      <c r="G1357" s="10">
        <f>IFERROR(_xlfn.XLOOKUP(B1357, VENTA_DIARIA!B:B, VENTA_DIARIA!N:N)+0,0)</f>
        <v>0</v>
      </c>
      <c r="H1357" s="10" t="str">
        <f>_xlfn.XLOOKUP(B1357, VENTA_DIARIA!B:B, VENTA_DIARIA!H:H)</f>
        <v>▲▲ TOP</v>
      </c>
      <c r="I1357" s="10" t="s">
        <v>150</v>
      </c>
      <c r="J1357" s="10">
        <v>11</v>
      </c>
      <c r="K1357" s="10">
        <v>10</v>
      </c>
      <c r="L1357" s="13">
        <v>1</v>
      </c>
    </row>
    <row r="1358" spans="1:12">
      <c r="A1358" s="14" t="str">
        <f t="shared" si="21"/>
        <v>DOM</v>
      </c>
      <c r="B1358" s="12">
        <v>45886</v>
      </c>
      <c r="C1358" s="11">
        <v>0.81462962962962959</v>
      </c>
      <c r="D1358" s="10">
        <f>+VLOOKUP(B1358,VENTA_DIARIA!B:C,2,FALSE)</f>
        <v>1</v>
      </c>
      <c r="E1358" s="10">
        <f>+VLOOKUP(B1358,VENTA_DIARIA!B:D,3,FALSE)</f>
        <v>3</v>
      </c>
      <c r="F1358" s="13">
        <f>_xlfn.XLOOKUP(B1358, VENTA_DIARIA!B:B, VENTA_DIARIA!L:L)+0</f>
        <v>1</v>
      </c>
      <c r="G1358" s="10">
        <f>IFERROR(_xlfn.XLOOKUP(B1358, VENTA_DIARIA!B:B, VENTA_DIARIA!N:N)+0,0)</f>
        <v>0</v>
      </c>
      <c r="H1358" s="10" t="str">
        <f>_xlfn.XLOOKUP(B1358, VENTA_DIARIA!B:B, VENTA_DIARIA!H:H)</f>
        <v>▲▲ TOP</v>
      </c>
      <c r="I1358" s="10" t="s">
        <v>151</v>
      </c>
      <c r="J1358" s="10">
        <v>14</v>
      </c>
      <c r="K1358" s="10">
        <v>13</v>
      </c>
      <c r="L1358" s="13">
        <v>1</v>
      </c>
    </row>
    <row r="1359" spans="1:12">
      <c r="A1359" s="14" t="str">
        <f t="shared" si="21"/>
        <v>DOM</v>
      </c>
      <c r="B1359" s="12">
        <v>45886</v>
      </c>
      <c r="C1359" s="11">
        <v>0.81462962962962959</v>
      </c>
      <c r="D1359" s="10">
        <f>+VLOOKUP(B1359,VENTA_DIARIA!B:C,2,FALSE)</f>
        <v>1</v>
      </c>
      <c r="E1359" s="10">
        <f>+VLOOKUP(B1359,VENTA_DIARIA!B:D,3,FALSE)</f>
        <v>3</v>
      </c>
      <c r="F1359" s="13">
        <f>_xlfn.XLOOKUP(B1359, VENTA_DIARIA!B:B, VENTA_DIARIA!L:L)+0</f>
        <v>1</v>
      </c>
      <c r="G1359" s="10">
        <f>IFERROR(_xlfn.XLOOKUP(B1359, VENTA_DIARIA!B:B, VENTA_DIARIA!N:N)+0,0)</f>
        <v>0</v>
      </c>
      <c r="H1359" s="10" t="str">
        <f>_xlfn.XLOOKUP(B1359, VENTA_DIARIA!B:B, VENTA_DIARIA!H:H)</f>
        <v>▲▲ TOP</v>
      </c>
      <c r="I1359" s="10" t="s">
        <v>132</v>
      </c>
      <c r="J1359" s="10">
        <v>4</v>
      </c>
      <c r="K1359" s="10">
        <v>3</v>
      </c>
      <c r="L1359" s="13">
        <v>1</v>
      </c>
    </row>
    <row r="1360" spans="1:12">
      <c r="A1360" s="14" t="str">
        <f t="shared" si="21"/>
        <v>DOM</v>
      </c>
      <c r="B1360" s="12">
        <v>45886</v>
      </c>
      <c r="C1360" s="11">
        <v>0.81274305555555559</v>
      </c>
      <c r="D1360" s="10">
        <f>+VLOOKUP(B1360,VENTA_DIARIA!B:C,2,FALSE)</f>
        <v>1</v>
      </c>
      <c r="E1360" s="10">
        <f>+VLOOKUP(B1360,VENTA_DIARIA!B:D,3,FALSE)</f>
        <v>3</v>
      </c>
      <c r="F1360" s="13">
        <f>_xlfn.XLOOKUP(B1360, VENTA_DIARIA!B:B, VENTA_DIARIA!L:L)+0</f>
        <v>1</v>
      </c>
      <c r="G1360" s="10">
        <f>IFERROR(_xlfn.XLOOKUP(B1360, VENTA_DIARIA!B:B, VENTA_DIARIA!N:N)+0,0)</f>
        <v>0</v>
      </c>
      <c r="H1360" s="10" t="str">
        <f>_xlfn.XLOOKUP(B1360, VENTA_DIARIA!B:B, VENTA_DIARIA!H:H)</f>
        <v>▲▲ TOP</v>
      </c>
      <c r="I1360" s="10" t="s">
        <v>169</v>
      </c>
      <c r="J1360" s="10">
        <v>2</v>
      </c>
      <c r="K1360" s="10">
        <v>1</v>
      </c>
      <c r="L1360" s="13">
        <v>1</v>
      </c>
    </row>
    <row r="1361" spans="1:12">
      <c r="A1361" s="14" t="str">
        <f t="shared" si="21"/>
        <v>DOM</v>
      </c>
      <c r="B1361" s="12">
        <v>45886</v>
      </c>
      <c r="C1361" s="11">
        <v>0.81274305555555559</v>
      </c>
      <c r="D1361" s="10">
        <f>+VLOOKUP(B1361,VENTA_DIARIA!B:C,2,FALSE)</f>
        <v>1</v>
      </c>
      <c r="E1361" s="10">
        <f>+VLOOKUP(B1361,VENTA_DIARIA!B:D,3,FALSE)</f>
        <v>3</v>
      </c>
      <c r="F1361" s="13">
        <f>_xlfn.XLOOKUP(B1361, VENTA_DIARIA!B:B, VENTA_DIARIA!L:L)+0</f>
        <v>1</v>
      </c>
      <c r="G1361" s="10">
        <f>IFERROR(_xlfn.XLOOKUP(B1361, VENTA_DIARIA!B:B, VENTA_DIARIA!N:N)+0,0)</f>
        <v>0</v>
      </c>
      <c r="H1361" s="10" t="str">
        <f>_xlfn.XLOOKUP(B1361, VENTA_DIARIA!B:B, VENTA_DIARIA!H:H)</f>
        <v>▲▲ TOP</v>
      </c>
      <c r="I1361" s="10" t="s">
        <v>152</v>
      </c>
      <c r="J1361" s="10">
        <v>8</v>
      </c>
      <c r="K1361" s="10">
        <v>7</v>
      </c>
      <c r="L1361" s="13">
        <v>1</v>
      </c>
    </row>
    <row r="1362" spans="1:12">
      <c r="A1362" s="14" t="str">
        <f t="shared" si="21"/>
        <v>DOM</v>
      </c>
      <c r="B1362" s="12">
        <v>45886</v>
      </c>
      <c r="C1362" s="11">
        <v>0.81274305555555559</v>
      </c>
      <c r="D1362" s="10">
        <f>+VLOOKUP(B1362,VENTA_DIARIA!B:C,2,FALSE)</f>
        <v>1</v>
      </c>
      <c r="E1362" s="10">
        <f>+VLOOKUP(B1362,VENTA_DIARIA!B:D,3,FALSE)</f>
        <v>3</v>
      </c>
      <c r="F1362" s="13">
        <f>_xlfn.XLOOKUP(B1362, VENTA_DIARIA!B:B, VENTA_DIARIA!L:L)+0</f>
        <v>1</v>
      </c>
      <c r="G1362" s="10">
        <f>IFERROR(_xlfn.XLOOKUP(B1362, VENTA_DIARIA!B:B, VENTA_DIARIA!N:N)+0,0)</f>
        <v>0</v>
      </c>
      <c r="H1362" s="10" t="str">
        <f>_xlfn.XLOOKUP(B1362, VENTA_DIARIA!B:B, VENTA_DIARIA!H:H)</f>
        <v>▲▲ TOP</v>
      </c>
      <c r="I1362" s="10" t="s">
        <v>132</v>
      </c>
      <c r="J1362" s="10">
        <v>5</v>
      </c>
      <c r="K1362" s="10">
        <v>4</v>
      </c>
      <c r="L1362" s="13">
        <v>1</v>
      </c>
    </row>
    <row r="1363" spans="1:12">
      <c r="A1363" s="14" t="str">
        <f t="shared" si="21"/>
        <v>DOM</v>
      </c>
      <c r="B1363" s="12">
        <v>45886</v>
      </c>
      <c r="C1363" s="11">
        <v>0.81274305555555559</v>
      </c>
      <c r="D1363" s="10">
        <f>+VLOOKUP(B1363,VENTA_DIARIA!B:C,2,FALSE)</f>
        <v>1</v>
      </c>
      <c r="E1363" s="10">
        <f>+VLOOKUP(B1363,VENTA_DIARIA!B:D,3,FALSE)</f>
        <v>3</v>
      </c>
      <c r="F1363" s="13">
        <f>_xlfn.XLOOKUP(B1363, VENTA_DIARIA!B:B, VENTA_DIARIA!L:L)+0</f>
        <v>1</v>
      </c>
      <c r="G1363" s="10">
        <f>IFERROR(_xlfn.XLOOKUP(B1363, VENTA_DIARIA!B:B, VENTA_DIARIA!N:N)+0,0)</f>
        <v>0</v>
      </c>
      <c r="H1363" s="10" t="str">
        <f>_xlfn.XLOOKUP(B1363, VENTA_DIARIA!B:B, VENTA_DIARIA!H:H)</f>
        <v>▲▲ TOP</v>
      </c>
      <c r="I1363" s="10" t="s">
        <v>146</v>
      </c>
      <c r="J1363" s="10">
        <v>6</v>
      </c>
      <c r="K1363" s="10">
        <v>5</v>
      </c>
      <c r="L1363" s="13">
        <v>1</v>
      </c>
    </row>
    <row r="1364" spans="1:12">
      <c r="A1364" s="14" t="str">
        <f t="shared" si="21"/>
        <v>DOM</v>
      </c>
      <c r="B1364" s="12">
        <v>45886</v>
      </c>
      <c r="C1364" s="11">
        <v>0.81057870370370366</v>
      </c>
      <c r="D1364" s="10">
        <f>+VLOOKUP(B1364,VENTA_DIARIA!B:C,2,FALSE)</f>
        <v>1</v>
      </c>
      <c r="E1364" s="10">
        <f>+VLOOKUP(B1364,VENTA_DIARIA!B:D,3,FALSE)</f>
        <v>3</v>
      </c>
      <c r="F1364" s="13">
        <f>_xlfn.XLOOKUP(B1364, VENTA_DIARIA!B:B, VENTA_DIARIA!L:L)+0</f>
        <v>1</v>
      </c>
      <c r="G1364" s="10">
        <f>IFERROR(_xlfn.XLOOKUP(B1364, VENTA_DIARIA!B:B, VENTA_DIARIA!N:N)+0,0)</f>
        <v>0</v>
      </c>
      <c r="H1364" s="10" t="str">
        <f>_xlfn.XLOOKUP(B1364, VENTA_DIARIA!B:B, VENTA_DIARIA!H:H)</f>
        <v>▲▲ TOP</v>
      </c>
      <c r="I1364" s="10" t="s">
        <v>101</v>
      </c>
      <c r="J1364" s="10">
        <v>2</v>
      </c>
      <c r="K1364" s="10">
        <v>1</v>
      </c>
      <c r="L1364" s="13">
        <v>1</v>
      </c>
    </row>
    <row r="1365" spans="1:12">
      <c r="A1365" s="14" t="str">
        <f t="shared" si="21"/>
        <v>DOM</v>
      </c>
      <c r="B1365" s="12">
        <v>45886</v>
      </c>
      <c r="C1365" s="11">
        <v>0.81057870370370366</v>
      </c>
      <c r="D1365" s="10">
        <f>+VLOOKUP(B1365,VENTA_DIARIA!B:C,2,FALSE)</f>
        <v>1</v>
      </c>
      <c r="E1365" s="10">
        <f>+VLOOKUP(B1365,VENTA_DIARIA!B:D,3,FALSE)</f>
        <v>3</v>
      </c>
      <c r="F1365" s="13">
        <f>_xlfn.XLOOKUP(B1365, VENTA_DIARIA!B:B, VENTA_DIARIA!L:L)+0</f>
        <v>1</v>
      </c>
      <c r="G1365" s="10">
        <f>IFERROR(_xlfn.XLOOKUP(B1365, VENTA_DIARIA!B:B, VENTA_DIARIA!N:N)+0,0)</f>
        <v>0</v>
      </c>
      <c r="H1365" s="10" t="str">
        <f>_xlfn.XLOOKUP(B1365, VENTA_DIARIA!B:B, VENTA_DIARIA!H:H)</f>
        <v>▲▲ TOP</v>
      </c>
      <c r="I1365" s="10" t="s">
        <v>160</v>
      </c>
      <c r="J1365" s="10">
        <v>4</v>
      </c>
      <c r="K1365" s="10">
        <v>2</v>
      </c>
      <c r="L1365" s="13">
        <v>2</v>
      </c>
    </row>
    <row r="1366" spans="1:12">
      <c r="A1366" s="14" t="str">
        <f t="shared" si="21"/>
        <v>DOM</v>
      </c>
      <c r="B1366" s="12">
        <v>45886</v>
      </c>
      <c r="C1366" s="11">
        <v>0.81057870370370366</v>
      </c>
      <c r="D1366" s="10">
        <f>+VLOOKUP(B1366,VENTA_DIARIA!B:C,2,FALSE)</f>
        <v>1</v>
      </c>
      <c r="E1366" s="10">
        <f>+VLOOKUP(B1366,VENTA_DIARIA!B:D,3,FALSE)</f>
        <v>3</v>
      </c>
      <c r="F1366" s="13">
        <f>_xlfn.XLOOKUP(B1366, VENTA_DIARIA!B:B, VENTA_DIARIA!L:L)+0</f>
        <v>1</v>
      </c>
      <c r="G1366" s="10">
        <f>IFERROR(_xlfn.XLOOKUP(B1366, VENTA_DIARIA!B:B, VENTA_DIARIA!N:N)+0,0)</f>
        <v>0</v>
      </c>
      <c r="H1366" s="10" t="str">
        <f>_xlfn.XLOOKUP(B1366, VENTA_DIARIA!B:B, VENTA_DIARIA!H:H)</f>
        <v>▲▲ TOP</v>
      </c>
      <c r="I1366" s="10" t="s">
        <v>169</v>
      </c>
      <c r="J1366" s="10">
        <v>3</v>
      </c>
      <c r="K1366" s="10">
        <v>2</v>
      </c>
      <c r="L1366" s="13">
        <v>1</v>
      </c>
    </row>
    <row r="1367" spans="1:12">
      <c r="A1367" s="14" t="str">
        <f t="shared" si="21"/>
        <v>DOM</v>
      </c>
      <c r="B1367" s="12">
        <v>45886</v>
      </c>
      <c r="C1367" s="11">
        <v>0.81057870370370366</v>
      </c>
      <c r="D1367" s="10">
        <f>+VLOOKUP(B1367,VENTA_DIARIA!B:C,2,FALSE)</f>
        <v>1</v>
      </c>
      <c r="E1367" s="10">
        <f>+VLOOKUP(B1367,VENTA_DIARIA!B:D,3,FALSE)</f>
        <v>3</v>
      </c>
      <c r="F1367" s="13">
        <f>_xlfn.XLOOKUP(B1367, VENTA_DIARIA!B:B, VENTA_DIARIA!L:L)+0</f>
        <v>1</v>
      </c>
      <c r="G1367" s="10">
        <f>IFERROR(_xlfn.XLOOKUP(B1367, VENTA_DIARIA!B:B, VENTA_DIARIA!N:N)+0,0)</f>
        <v>0</v>
      </c>
      <c r="H1367" s="10" t="str">
        <f>_xlfn.XLOOKUP(B1367, VENTA_DIARIA!B:B, VENTA_DIARIA!H:H)</f>
        <v>▲▲ TOP</v>
      </c>
      <c r="I1367" s="10" t="s">
        <v>93</v>
      </c>
      <c r="J1367" s="10">
        <v>24</v>
      </c>
      <c r="K1367" s="10">
        <v>23</v>
      </c>
      <c r="L1367" s="13">
        <v>1</v>
      </c>
    </row>
    <row r="1368" spans="1:12">
      <c r="A1368" s="14" t="str">
        <f t="shared" si="21"/>
        <v>DOM</v>
      </c>
      <c r="B1368" s="12">
        <v>45886</v>
      </c>
      <c r="C1368" s="11">
        <v>0.81057870370370366</v>
      </c>
      <c r="D1368" s="10">
        <f>+VLOOKUP(B1368,VENTA_DIARIA!B:C,2,FALSE)</f>
        <v>1</v>
      </c>
      <c r="E1368" s="10">
        <f>+VLOOKUP(B1368,VENTA_DIARIA!B:D,3,FALSE)</f>
        <v>3</v>
      </c>
      <c r="F1368" s="13">
        <f>_xlfn.XLOOKUP(B1368, VENTA_DIARIA!B:B, VENTA_DIARIA!L:L)+0</f>
        <v>1</v>
      </c>
      <c r="G1368" s="10">
        <f>IFERROR(_xlfn.XLOOKUP(B1368, VENTA_DIARIA!B:B, VENTA_DIARIA!N:N)+0,0)</f>
        <v>0</v>
      </c>
      <c r="H1368" s="10" t="str">
        <f>_xlfn.XLOOKUP(B1368, VENTA_DIARIA!B:B, VENTA_DIARIA!H:H)</f>
        <v>▲▲ TOP</v>
      </c>
      <c r="I1368" s="10" t="s">
        <v>85</v>
      </c>
      <c r="J1368" s="10">
        <v>10</v>
      </c>
      <c r="K1368" s="10">
        <v>9</v>
      </c>
      <c r="L1368" s="13">
        <v>1</v>
      </c>
    </row>
    <row r="1369" spans="1:12">
      <c r="A1369" s="14" t="str">
        <f t="shared" si="21"/>
        <v>DOM</v>
      </c>
      <c r="B1369" s="12">
        <v>45886</v>
      </c>
      <c r="C1369" s="11">
        <v>0.80891203703703707</v>
      </c>
      <c r="D1369" s="10">
        <f>+VLOOKUP(B1369,VENTA_DIARIA!B:C,2,FALSE)</f>
        <v>1</v>
      </c>
      <c r="E1369" s="10">
        <f>+VLOOKUP(B1369,VENTA_DIARIA!B:D,3,FALSE)</f>
        <v>3</v>
      </c>
      <c r="F1369" s="13">
        <f>_xlfn.XLOOKUP(B1369, VENTA_DIARIA!B:B, VENTA_DIARIA!L:L)+0</f>
        <v>1</v>
      </c>
      <c r="G1369" s="10">
        <f>IFERROR(_xlfn.XLOOKUP(B1369, VENTA_DIARIA!B:B, VENTA_DIARIA!N:N)+0,0)</f>
        <v>0</v>
      </c>
      <c r="H1369" s="10" t="str">
        <f>_xlfn.XLOOKUP(B1369, VENTA_DIARIA!B:B, VENTA_DIARIA!H:H)</f>
        <v>▲▲ TOP</v>
      </c>
      <c r="I1369" s="10" t="s">
        <v>92</v>
      </c>
      <c r="J1369" s="10">
        <v>-3</v>
      </c>
      <c r="K1369" s="10">
        <v>-4</v>
      </c>
      <c r="L1369" s="13">
        <v>1</v>
      </c>
    </row>
    <row r="1370" spans="1:12">
      <c r="A1370" s="14" t="str">
        <f t="shared" si="21"/>
        <v>DOM</v>
      </c>
      <c r="B1370" s="12">
        <v>45886</v>
      </c>
      <c r="C1370" s="11">
        <v>0.80891203703703707</v>
      </c>
      <c r="D1370" s="10">
        <f>+VLOOKUP(B1370,VENTA_DIARIA!B:C,2,FALSE)</f>
        <v>1</v>
      </c>
      <c r="E1370" s="10">
        <f>+VLOOKUP(B1370,VENTA_DIARIA!B:D,3,FALSE)</f>
        <v>3</v>
      </c>
      <c r="F1370" s="13">
        <f>_xlfn.XLOOKUP(B1370, VENTA_DIARIA!B:B, VENTA_DIARIA!L:L)+0</f>
        <v>1</v>
      </c>
      <c r="G1370" s="10">
        <f>IFERROR(_xlfn.XLOOKUP(B1370, VENTA_DIARIA!B:B, VENTA_DIARIA!N:N)+0,0)</f>
        <v>0</v>
      </c>
      <c r="H1370" s="10" t="str">
        <f>_xlfn.XLOOKUP(B1370, VENTA_DIARIA!B:B, VENTA_DIARIA!H:H)</f>
        <v>▲▲ TOP</v>
      </c>
      <c r="I1370" s="10" t="s">
        <v>134</v>
      </c>
      <c r="J1370" s="10">
        <v>26</v>
      </c>
      <c r="K1370" s="10">
        <v>25</v>
      </c>
      <c r="L1370" s="13">
        <v>1</v>
      </c>
    </row>
    <row r="1371" spans="1:12">
      <c r="A1371" s="14" t="str">
        <f t="shared" si="21"/>
        <v>DOM</v>
      </c>
      <c r="B1371" s="12">
        <v>45886</v>
      </c>
      <c r="C1371" s="11">
        <v>0.80891203703703707</v>
      </c>
      <c r="D1371" s="10">
        <f>+VLOOKUP(B1371,VENTA_DIARIA!B:C,2,FALSE)</f>
        <v>1</v>
      </c>
      <c r="E1371" s="10">
        <f>+VLOOKUP(B1371,VENTA_DIARIA!B:D,3,FALSE)</f>
        <v>3</v>
      </c>
      <c r="F1371" s="13">
        <f>_xlfn.XLOOKUP(B1371, VENTA_DIARIA!B:B, VENTA_DIARIA!L:L)+0</f>
        <v>1</v>
      </c>
      <c r="G1371" s="10">
        <f>IFERROR(_xlfn.XLOOKUP(B1371, VENTA_DIARIA!B:B, VENTA_DIARIA!N:N)+0,0)</f>
        <v>0</v>
      </c>
      <c r="H1371" s="10" t="str">
        <f>_xlfn.XLOOKUP(B1371, VENTA_DIARIA!B:B, VENTA_DIARIA!H:H)</f>
        <v>▲▲ TOP</v>
      </c>
      <c r="I1371" s="10" t="s">
        <v>89</v>
      </c>
      <c r="J1371" s="10">
        <v>9</v>
      </c>
      <c r="K1371" s="10">
        <v>8</v>
      </c>
      <c r="L1371" s="13">
        <v>1</v>
      </c>
    </row>
    <row r="1372" spans="1:12">
      <c r="A1372" s="14" t="str">
        <f t="shared" si="21"/>
        <v>DOM</v>
      </c>
      <c r="B1372" s="12">
        <v>45886</v>
      </c>
      <c r="C1372" s="11">
        <v>0.80819444444444444</v>
      </c>
      <c r="D1372" s="10">
        <f>+VLOOKUP(B1372,VENTA_DIARIA!B:C,2,FALSE)</f>
        <v>1</v>
      </c>
      <c r="E1372" s="10">
        <f>+VLOOKUP(B1372,VENTA_DIARIA!B:D,3,FALSE)</f>
        <v>3</v>
      </c>
      <c r="F1372" s="13">
        <f>_xlfn.XLOOKUP(B1372, VENTA_DIARIA!B:B, VENTA_DIARIA!L:L)+0</f>
        <v>1</v>
      </c>
      <c r="G1372" s="10">
        <f>IFERROR(_xlfn.XLOOKUP(B1372, VENTA_DIARIA!B:B, VENTA_DIARIA!N:N)+0,0)</f>
        <v>0</v>
      </c>
      <c r="H1372" s="10" t="str">
        <f>_xlfn.XLOOKUP(B1372, VENTA_DIARIA!B:B, VENTA_DIARIA!H:H)</f>
        <v>▲▲ TOP</v>
      </c>
      <c r="I1372" s="10" t="s">
        <v>132</v>
      </c>
      <c r="J1372" s="10">
        <v>6</v>
      </c>
      <c r="K1372" s="10">
        <v>5</v>
      </c>
      <c r="L1372" s="13">
        <v>1</v>
      </c>
    </row>
    <row r="1373" spans="1:12">
      <c r="A1373" s="14" t="str">
        <f t="shared" si="21"/>
        <v>DOM</v>
      </c>
      <c r="B1373" s="12">
        <v>45886</v>
      </c>
      <c r="C1373" s="11">
        <v>0.80819444444444444</v>
      </c>
      <c r="D1373" s="10">
        <f>+VLOOKUP(B1373,VENTA_DIARIA!B:C,2,FALSE)</f>
        <v>1</v>
      </c>
      <c r="E1373" s="10">
        <f>+VLOOKUP(B1373,VENTA_DIARIA!B:D,3,FALSE)</f>
        <v>3</v>
      </c>
      <c r="F1373" s="13">
        <f>_xlfn.XLOOKUP(B1373, VENTA_DIARIA!B:B, VENTA_DIARIA!L:L)+0</f>
        <v>1</v>
      </c>
      <c r="G1373" s="10">
        <f>IFERROR(_xlfn.XLOOKUP(B1373, VENTA_DIARIA!B:B, VENTA_DIARIA!N:N)+0,0)</f>
        <v>0</v>
      </c>
      <c r="H1373" s="10" t="str">
        <f>_xlfn.XLOOKUP(B1373, VENTA_DIARIA!B:B, VENTA_DIARIA!H:H)</f>
        <v>▲▲ TOP</v>
      </c>
      <c r="I1373" s="10" t="s">
        <v>159</v>
      </c>
      <c r="J1373" s="10">
        <v>4</v>
      </c>
      <c r="K1373" s="10">
        <v>3</v>
      </c>
      <c r="L1373" s="13">
        <v>1</v>
      </c>
    </row>
    <row r="1374" spans="1:12">
      <c r="A1374" s="14" t="str">
        <f t="shared" si="21"/>
        <v>DOM</v>
      </c>
      <c r="B1374" s="12">
        <v>45886</v>
      </c>
      <c r="C1374" s="11">
        <v>0.80819444444444444</v>
      </c>
      <c r="D1374" s="10">
        <f>+VLOOKUP(B1374,VENTA_DIARIA!B:C,2,FALSE)</f>
        <v>1</v>
      </c>
      <c r="E1374" s="10">
        <f>+VLOOKUP(B1374,VENTA_DIARIA!B:D,3,FALSE)</f>
        <v>3</v>
      </c>
      <c r="F1374" s="13">
        <f>_xlfn.XLOOKUP(B1374, VENTA_DIARIA!B:B, VENTA_DIARIA!L:L)+0</f>
        <v>1</v>
      </c>
      <c r="G1374" s="10">
        <f>IFERROR(_xlfn.XLOOKUP(B1374, VENTA_DIARIA!B:B, VENTA_DIARIA!N:N)+0,0)</f>
        <v>0</v>
      </c>
      <c r="H1374" s="10" t="str">
        <f>_xlfn.XLOOKUP(B1374, VENTA_DIARIA!B:B, VENTA_DIARIA!H:H)</f>
        <v>▲▲ TOP</v>
      </c>
      <c r="I1374" s="10" t="s">
        <v>160</v>
      </c>
      <c r="J1374" s="10">
        <v>5</v>
      </c>
      <c r="K1374" s="10">
        <v>4</v>
      </c>
      <c r="L1374" s="13">
        <v>1</v>
      </c>
    </row>
    <row r="1375" spans="1:12">
      <c r="A1375" s="14" t="str">
        <f t="shared" si="21"/>
        <v>DOM</v>
      </c>
      <c r="B1375" s="12">
        <v>45886</v>
      </c>
      <c r="C1375" s="11">
        <v>0.80599537037037039</v>
      </c>
      <c r="D1375" s="10">
        <f>+VLOOKUP(B1375,VENTA_DIARIA!B:C,2,FALSE)</f>
        <v>1</v>
      </c>
      <c r="E1375" s="10">
        <f>+VLOOKUP(B1375,VENTA_DIARIA!B:D,3,FALSE)</f>
        <v>3</v>
      </c>
      <c r="F1375" s="13">
        <f>_xlfn.XLOOKUP(B1375, VENTA_DIARIA!B:B, VENTA_DIARIA!L:L)+0</f>
        <v>1</v>
      </c>
      <c r="G1375" s="10">
        <f>IFERROR(_xlfn.XLOOKUP(B1375, VENTA_DIARIA!B:B, VENTA_DIARIA!N:N)+0,0)</f>
        <v>0</v>
      </c>
      <c r="H1375" s="10" t="str">
        <f>_xlfn.XLOOKUP(B1375, VENTA_DIARIA!B:B, VENTA_DIARIA!H:H)</f>
        <v>▲▲ TOP</v>
      </c>
      <c r="I1375" s="10" t="s">
        <v>137</v>
      </c>
      <c r="J1375" s="10">
        <v>1</v>
      </c>
      <c r="K1375" s="10">
        <v>0</v>
      </c>
      <c r="L1375" s="13">
        <v>1</v>
      </c>
    </row>
    <row r="1376" spans="1:12">
      <c r="A1376" s="14" t="str">
        <f t="shared" si="21"/>
        <v>DOM</v>
      </c>
      <c r="B1376" s="12">
        <v>45886</v>
      </c>
      <c r="C1376" s="11">
        <v>0.80483796296296295</v>
      </c>
      <c r="D1376" s="10">
        <f>+VLOOKUP(B1376,VENTA_DIARIA!B:C,2,FALSE)</f>
        <v>1</v>
      </c>
      <c r="E1376" s="10">
        <f>+VLOOKUP(B1376,VENTA_DIARIA!B:D,3,FALSE)</f>
        <v>3</v>
      </c>
      <c r="F1376" s="13">
        <f>_xlfn.XLOOKUP(B1376, VENTA_DIARIA!B:B, VENTA_DIARIA!L:L)+0</f>
        <v>1</v>
      </c>
      <c r="G1376" s="10">
        <f>IFERROR(_xlfn.XLOOKUP(B1376, VENTA_DIARIA!B:B, VENTA_DIARIA!N:N)+0,0)</f>
        <v>0</v>
      </c>
      <c r="H1376" s="10" t="str">
        <f>_xlfn.XLOOKUP(B1376, VENTA_DIARIA!B:B, VENTA_DIARIA!H:H)</f>
        <v>▲▲ TOP</v>
      </c>
      <c r="I1376" s="10" t="s">
        <v>164</v>
      </c>
      <c r="J1376" s="10">
        <v>3</v>
      </c>
      <c r="K1376" s="10">
        <v>2</v>
      </c>
      <c r="L1376" s="13">
        <v>1</v>
      </c>
    </row>
    <row r="1377" spans="1:12">
      <c r="A1377" s="14" t="str">
        <f t="shared" si="21"/>
        <v>DOM</v>
      </c>
      <c r="B1377" s="12">
        <v>45886</v>
      </c>
      <c r="C1377" s="11">
        <v>0.80483796296296295</v>
      </c>
      <c r="D1377" s="10">
        <f>+VLOOKUP(B1377,VENTA_DIARIA!B:C,2,FALSE)</f>
        <v>1</v>
      </c>
      <c r="E1377" s="10">
        <f>+VLOOKUP(B1377,VENTA_DIARIA!B:D,3,FALSE)</f>
        <v>3</v>
      </c>
      <c r="F1377" s="13">
        <f>_xlfn.XLOOKUP(B1377, VENTA_DIARIA!B:B, VENTA_DIARIA!L:L)+0</f>
        <v>1</v>
      </c>
      <c r="G1377" s="10">
        <f>IFERROR(_xlfn.XLOOKUP(B1377, VENTA_DIARIA!B:B, VENTA_DIARIA!N:N)+0,0)</f>
        <v>0</v>
      </c>
      <c r="H1377" s="10" t="str">
        <f>_xlfn.XLOOKUP(B1377, VENTA_DIARIA!B:B, VENTA_DIARIA!H:H)</f>
        <v>▲▲ TOP</v>
      </c>
      <c r="I1377" s="10" t="s">
        <v>91</v>
      </c>
      <c r="J1377" s="10">
        <v>-12</v>
      </c>
      <c r="K1377" s="10">
        <v>-13</v>
      </c>
      <c r="L1377" s="13">
        <v>1</v>
      </c>
    </row>
    <row r="1378" spans="1:12">
      <c r="A1378" s="14" t="str">
        <f t="shared" si="21"/>
        <v>DOM</v>
      </c>
      <c r="B1378" s="12">
        <v>45886</v>
      </c>
      <c r="C1378" s="11">
        <v>0.80363425925925924</v>
      </c>
      <c r="D1378" s="10">
        <f>+VLOOKUP(B1378,VENTA_DIARIA!B:C,2,FALSE)</f>
        <v>1</v>
      </c>
      <c r="E1378" s="10">
        <f>+VLOOKUP(B1378,VENTA_DIARIA!B:D,3,FALSE)</f>
        <v>3</v>
      </c>
      <c r="F1378" s="13">
        <f>_xlfn.XLOOKUP(B1378, VENTA_DIARIA!B:B, VENTA_DIARIA!L:L)+0</f>
        <v>1</v>
      </c>
      <c r="G1378" s="10">
        <f>IFERROR(_xlfn.XLOOKUP(B1378, VENTA_DIARIA!B:B, VENTA_DIARIA!N:N)+0,0)</f>
        <v>0</v>
      </c>
      <c r="H1378" s="10" t="str">
        <f>_xlfn.XLOOKUP(B1378, VENTA_DIARIA!B:B, VENTA_DIARIA!H:H)</f>
        <v>▲▲ TOP</v>
      </c>
      <c r="I1378" s="10" t="s">
        <v>134</v>
      </c>
      <c r="J1378" s="10">
        <v>27</v>
      </c>
      <c r="K1378" s="10">
        <v>26</v>
      </c>
      <c r="L1378" s="13">
        <v>1</v>
      </c>
    </row>
    <row r="1379" spans="1:12">
      <c r="A1379" s="14" t="str">
        <f t="shared" si="21"/>
        <v>DOM</v>
      </c>
      <c r="B1379" s="12">
        <v>45886</v>
      </c>
      <c r="C1379" s="11">
        <v>0.80363425925925924</v>
      </c>
      <c r="D1379" s="10">
        <f>+VLOOKUP(B1379,VENTA_DIARIA!B:C,2,FALSE)</f>
        <v>1</v>
      </c>
      <c r="E1379" s="10">
        <f>+VLOOKUP(B1379,VENTA_DIARIA!B:D,3,FALSE)</f>
        <v>3</v>
      </c>
      <c r="F1379" s="13">
        <f>_xlfn.XLOOKUP(B1379, VENTA_DIARIA!B:B, VENTA_DIARIA!L:L)+0</f>
        <v>1</v>
      </c>
      <c r="G1379" s="10">
        <f>IFERROR(_xlfn.XLOOKUP(B1379, VENTA_DIARIA!B:B, VENTA_DIARIA!N:N)+0,0)</f>
        <v>0</v>
      </c>
      <c r="H1379" s="10" t="str">
        <f>_xlfn.XLOOKUP(B1379, VENTA_DIARIA!B:B, VENTA_DIARIA!H:H)</f>
        <v>▲▲ TOP</v>
      </c>
      <c r="I1379" s="10" t="s">
        <v>162</v>
      </c>
      <c r="J1379" s="10">
        <v>8</v>
      </c>
      <c r="K1379" s="10">
        <v>7</v>
      </c>
      <c r="L1379" s="13">
        <v>1</v>
      </c>
    </row>
    <row r="1380" spans="1:12">
      <c r="A1380" s="14" t="str">
        <f t="shared" si="21"/>
        <v>DOM</v>
      </c>
      <c r="B1380" s="12">
        <v>45886</v>
      </c>
      <c r="C1380" s="11">
        <v>0.80363425925925924</v>
      </c>
      <c r="D1380" s="10">
        <f>+VLOOKUP(B1380,VENTA_DIARIA!B:C,2,FALSE)</f>
        <v>1</v>
      </c>
      <c r="E1380" s="10">
        <f>+VLOOKUP(B1380,VENTA_DIARIA!B:D,3,FALSE)</f>
        <v>3</v>
      </c>
      <c r="F1380" s="13">
        <f>_xlfn.XLOOKUP(B1380, VENTA_DIARIA!B:B, VENTA_DIARIA!L:L)+0</f>
        <v>1</v>
      </c>
      <c r="G1380" s="10">
        <f>IFERROR(_xlfn.XLOOKUP(B1380, VENTA_DIARIA!B:B, VENTA_DIARIA!N:N)+0,0)</f>
        <v>0</v>
      </c>
      <c r="H1380" s="10" t="str">
        <f>_xlfn.XLOOKUP(B1380, VENTA_DIARIA!B:B, VENTA_DIARIA!H:H)</f>
        <v>▲▲ TOP</v>
      </c>
      <c r="I1380" s="10" t="s">
        <v>159</v>
      </c>
      <c r="J1380" s="10">
        <v>5</v>
      </c>
      <c r="K1380" s="10">
        <v>4</v>
      </c>
      <c r="L1380" s="13">
        <v>1</v>
      </c>
    </row>
    <row r="1381" spans="1:12">
      <c r="A1381" s="14" t="str">
        <f t="shared" si="21"/>
        <v>DOM</v>
      </c>
      <c r="B1381" s="12">
        <v>45886</v>
      </c>
      <c r="C1381" s="11">
        <v>0.80363425925925924</v>
      </c>
      <c r="D1381" s="10">
        <f>+VLOOKUP(B1381,VENTA_DIARIA!B:C,2,FALSE)</f>
        <v>1</v>
      </c>
      <c r="E1381" s="10">
        <f>+VLOOKUP(B1381,VENTA_DIARIA!B:D,3,FALSE)</f>
        <v>3</v>
      </c>
      <c r="F1381" s="13">
        <f>_xlfn.XLOOKUP(B1381, VENTA_DIARIA!B:B, VENTA_DIARIA!L:L)+0</f>
        <v>1</v>
      </c>
      <c r="G1381" s="10">
        <f>IFERROR(_xlfn.XLOOKUP(B1381, VENTA_DIARIA!B:B, VENTA_DIARIA!N:N)+0,0)</f>
        <v>0</v>
      </c>
      <c r="H1381" s="10" t="str">
        <f>_xlfn.XLOOKUP(B1381, VENTA_DIARIA!B:B, VENTA_DIARIA!H:H)</f>
        <v>▲▲ TOP</v>
      </c>
      <c r="I1381" s="10" t="s">
        <v>166</v>
      </c>
      <c r="J1381" s="10">
        <v>2</v>
      </c>
      <c r="K1381" s="10">
        <v>1</v>
      </c>
      <c r="L1381" s="13">
        <v>1</v>
      </c>
    </row>
    <row r="1382" spans="1:12">
      <c r="A1382" s="14" t="str">
        <f t="shared" si="21"/>
        <v>DOM</v>
      </c>
      <c r="B1382" s="12">
        <v>45886</v>
      </c>
      <c r="C1382" s="11">
        <v>0.80363425925925924</v>
      </c>
      <c r="D1382" s="10">
        <f>+VLOOKUP(B1382,VENTA_DIARIA!B:C,2,FALSE)</f>
        <v>1</v>
      </c>
      <c r="E1382" s="10">
        <f>+VLOOKUP(B1382,VENTA_DIARIA!B:D,3,FALSE)</f>
        <v>3</v>
      </c>
      <c r="F1382" s="13">
        <f>_xlfn.XLOOKUP(B1382, VENTA_DIARIA!B:B, VENTA_DIARIA!L:L)+0</f>
        <v>1</v>
      </c>
      <c r="G1382" s="10">
        <f>IFERROR(_xlfn.XLOOKUP(B1382, VENTA_DIARIA!B:B, VENTA_DIARIA!N:N)+0,0)</f>
        <v>0</v>
      </c>
      <c r="H1382" s="10" t="str">
        <f>_xlfn.XLOOKUP(B1382, VENTA_DIARIA!B:B, VENTA_DIARIA!H:H)</f>
        <v>▲▲ TOP</v>
      </c>
      <c r="I1382" s="10" t="s">
        <v>168</v>
      </c>
      <c r="J1382" s="10">
        <v>5</v>
      </c>
      <c r="K1382" s="10">
        <v>4</v>
      </c>
      <c r="L1382" s="13">
        <v>1</v>
      </c>
    </row>
    <row r="1383" spans="1:12">
      <c r="A1383" s="14" t="str">
        <f t="shared" si="21"/>
        <v>DOM</v>
      </c>
      <c r="B1383" s="12">
        <v>45886</v>
      </c>
      <c r="C1383" s="11">
        <v>0.80363425925925924</v>
      </c>
      <c r="D1383" s="10">
        <f>+VLOOKUP(B1383,VENTA_DIARIA!B:C,2,FALSE)</f>
        <v>1</v>
      </c>
      <c r="E1383" s="10">
        <f>+VLOOKUP(B1383,VENTA_DIARIA!B:D,3,FALSE)</f>
        <v>3</v>
      </c>
      <c r="F1383" s="13">
        <f>_xlfn.XLOOKUP(B1383, VENTA_DIARIA!B:B, VENTA_DIARIA!L:L)+0</f>
        <v>1</v>
      </c>
      <c r="G1383" s="10">
        <f>IFERROR(_xlfn.XLOOKUP(B1383, VENTA_DIARIA!B:B, VENTA_DIARIA!N:N)+0,0)</f>
        <v>0</v>
      </c>
      <c r="H1383" s="10" t="str">
        <f>_xlfn.XLOOKUP(B1383, VENTA_DIARIA!B:B, VENTA_DIARIA!H:H)</f>
        <v>▲▲ TOP</v>
      </c>
      <c r="I1383" s="10" t="s">
        <v>169</v>
      </c>
      <c r="J1383" s="10">
        <v>4</v>
      </c>
      <c r="K1383" s="10">
        <v>3</v>
      </c>
      <c r="L1383" s="13">
        <v>1</v>
      </c>
    </row>
    <row r="1384" spans="1:12">
      <c r="A1384" s="14" t="str">
        <f t="shared" si="21"/>
        <v>DOM</v>
      </c>
      <c r="B1384" s="12">
        <v>45886</v>
      </c>
      <c r="C1384" s="11">
        <v>0.80172453703703705</v>
      </c>
      <c r="D1384" s="10">
        <f>+VLOOKUP(B1384,VENTA_DIARIA!B:C,2,FALSE)</f>
        <v>1</v>
      </c>
      <c r="E1384" s="10">
        <f>+VLOOKUP(B1384,VENTA_DIARIA!B:D,3,FALSE)</f>
        <v>3</v>
      </c>
      <c r="F1384" s="13">
        <f>_xlfn.XLOOKUP(B1384, VENTA_DIARIA!B:B, VENTA_DIARIA!L:L)+0</f>
        <v>1</v>
      </c>
      <c r="G1384" s="10">
        <f>IFERROR(_xlfn.XLOOKUP(B1384, VENTA_DIARIA!B:B, VENTA_DIARIA!N:N)+0,0)</f>
        <v>0</v>
      </c>
      <c r="H1384" s="10" t="str">
        <f>_xlfn.XLOOKUP(B1384, VENTA_DIARIA!B:B, VENTA_DIARIA!H:H)</f>
        <v>▲▲ TOP</v>
      </c>
      <c r="I1384" s="10" t="s">
        <v>103</v>
      </c>
      <c r="J1384" s="10">
        <v>3</v>
      </c>
      <c r="K1384" s="10">
        <v>2</v>
      </c>
      <c r="L1384" s="13">
        <v>1</v>
      </c>
    </row>
    <row r="1385" spans="1:12">
      <c r="A1385" s="14" t="str">
        <f t="shared" si="21"/>
        <v>DOM</v>
      </c>
      <c r="B1385" s="12">
        <v>45886</v>
      </c>
      <c r="C1385" s="11">
        <v>0.80172453703703705</v>
      </c>
      <c r="D1385" s="10">
        <f>+VLOOKUP(B1385,VENTA_DIARIA!B:C,2,FALSE)</f>
        <v>1</v>
      </c>
      <c r="E1385" s="10">
        <f>+VLOOKUP(B1385,VENTA_DIARIA!B:D,3,FALSE)</f>
        <v>3</v>
      </c>
      <c r="F1385" s="13">
        <f>_xlfn.XLOOKUP(B1385, VENTA_DIARIA!B:B, VENTA_DIARIA!L:L)+0</f>
        <v>1</v>
      </c>
      <c r="G1385" s="10">
        <f>IFERROR(_xlfn.XLOOKUP(B1385, VENTA_DIARIA!B:B, VENTA_DIARIA!N:N)+0,0)</f>
        <v>0</v>
      </c>
      <c r="H1385" s="10" t="str">
        <f>_xlfn.XLOOKUP(B1385, VENTA_DIARIA!B:B, VENTA_DIARIA!H:H)</f>
        <v>▲▲ TOP</v>
      </c>
      <c r="I1385" s="10" t="s">
        <v>174</v>
      </c>
      <c r="J1385" s="10">
        <v>2</v>
      </c>
      <c r="K1385" s="10">
        <v>1</v>
      </c>
      <c r="L1385" s="13">
        <v>1</v>
      </c>
    </row>
    <row r="1386" spans="1:12">
      <c r="A1386" s="14" t="str">
        <f t="shared" si="21"/>
        <v>DOM</v>
      </c>
      <c r="B1386" s="12">
        <v>45886</v>
      </c>
      <c r="C1386" s="11">
        <v>0.80172453703703705</v>
      </c>
      <c r="D1386" s="10">
        <f>+VLOOKUP(B1386,VENTA_DIARIA!B:C,2,FALSE)</f>
        <v>1</v>
      </c>
      <c r="E1386" s="10">
        <f>+VLOOKUP(B1386,VENTA_DIARIA!B:D,3,FALSE)</f>
        <v>3</v>
      </c>
      <c r="F1386" s="13">
        <f>_xlfn.XLOOKUP(B1386, VENTA_DIARIA!B:B, VENTA_DIARIA!L:L)+0</f>
        <v>1</v>
      </c>
      <c r="G1386" s="10">
        <f>IFERROR(_xlfn.XLOOKUP(B1386, VENTA_DIARIA!B:B, VENTA_DIARIA!N:N)+0,0)</f>
        <v>0</v>
      </c>
      <c r="H1386" s="10" t="str">
        <f>_xlfn.XLOOKUP(B1386, VENTA_DIARIA!B:B, VENTA_DIARIA!H:H)</f>
        <v>▲▲ TOP</v>
      </c>
      <c r="I1386" s="10" t="s">
        <v>158</v>
      </c>
      <c r="J1386" s="10">
        <v>3</v>
      </c>
      <c r="K1386" s="10">
        <v>2</v>
      </c>
      <c r="L1386" s="13">
        <v>1</v>
      </c>
    </row>
    <row r="1387" spans="1:12">
      <c r="A1387" s="14" t="str">
        <f t="shared" si="21"/>
        <v>DOM</v>
      </c>
      <c r="B1387" s="12">
        <v>45886</v>
      </c>
      <c r="C1387" s="11">
        <v>0.80172453703703705</v>
      </c>
      <c r="D1387" s="10">
        <f>+VLOOKUP(B1387,VENTA_DIARIA!B:C,2,FALSE)</f>
        <v>1</v>
      </c>
      <c r="E1387" s="10">
        <f>+VLOOKUP(B1387,VENTA_DIARIA!B:D,3,FALSE)</f>
        <v>3</v>
      </c>
      <c r="F1387" s="13">
        <f>_xlfn.XLOOKUP(B1387, VENTA_DIARIA!B:B, VENTA_DIARIA!L:L)+0</f>
        <v>1</v>
      </c>
      <c r="G1387" s="10">
        <f>IFERROR(_xlfn.XLOOKUP(B1387, VENTA_DIARIA!B:B, VENTA_DIARIA!N:N)+0,0)</f>
        <v>0</v>
      </c>
      <c r="H1387" s="10" t="str">
        <f>_xlfn.XLOOKUP(B1387, VENTA_DIARIA!B:B, VENTA_DIARIA!H:H)</f>
        <v>▲▲ TOP</v>
      </c>
      <c r="I1387" s="10" t="s">
        <v>160</v>
      </c>
      <c r="J1387" s="10">
        <v>6</v>
      </c>
      <c r="K1387" s="10">
        <v>5</v>
      </c>
      <c r="L1387" s="13">
        <v>1</v>
      </c>
    </row>
    <row r="1388" spans="1:12">
      <c r="A1388" s="14" t="str">
        <f t="shared" si="21"/>
        <v>DOM</v>
      </c>
      <c r="B1388" s="12">
        <v>45886</v>
      </c>
      <c r="C1388" s="11">
        <v>0.79929398148148145</v>
      </c>
      <c r="D1388" s="10">
        <f>+VLOOKUP(B1388,VENTA_DIARIA!B:C,2,FALSE)</f>
        <v>1</v>
      </c>
      <c r="E1388" s="10">
        <f>+VLOOKUP(B1388,VENTA_DIARIA!B:D,3,FALSE)</f>
        <v>3</v>
      </c>
      <c r="F1388" s="13">
        <f>_xlfn.XLOOKUP(B1388, VENTA_DIARIA!B:B, VENTA_DIARIA!L:L)+0</f>
        <v>1</v>
      </c>
      <c r="G1388" s="10">
        <f>IFERROR(_xlfn.XLOOKUP(B1388, VENTA_DIARIA!B:B, VENTA_DIARIA!N:N)+0,0)</f>
        <v>0</v>
      </c>
      <c r="H1388" s="10" t="str">
        <f>_xlfn.XLOOKUP(B1388, VENTA_DIARIA!B:B, VENTA_DIARIA!H:H)</f>
        <v>▲▲ TOP</v>
      </c>
      <c r="I1388" s="10" t="s">
        <v>135</v>
      </c>
      <c r="J1388" s="10">
        <v>13</v>
      </c>
      <c r="K1388" s="10">
        <v>11</v>
      </c>
      <c r="L1388" s="13">
        <v>2</v>
      </c>
    </row>
    <row r="1389" spans="1:12">
      <c r="A1389" s="14" t="str">
        <f t="shared" si="21"/>
        <v>DOM</v>
      </c>
      <c r="B1389" s="12">
        <v>45886</v>
      </c>
      <c r="C1389" s="11">
        <v>0.79929398148148145</v>
      </c>
      <c r="D1389" s="10">
        <f>+VLOOKUP(B1389,VENTA_DIARIA!B:C,2,FALSE)</f>
        <v>1</v>
      </c>
      <c r="E1389" s="10">
        <f>+VLOOKUP(B1389,VENTA_DIARIA!B:D,3,FALSE)</f>
        <v>3</v>
      </c>
      <c r="F1389" s="13">
        <f>_xlfn.XLOOKUP(B1389, VENTA_DIARIA!B:B, VENTA_DIARIA!L:L)+0</f>
        <v>1</v>
      </c>
      <c r="G1389" s="10">
        <f>IFERROR(_xlfn.XLOOKUP(B1389, VENTA_DIARIA!B:B, VENTA_DIARIA!N:N)+0,0)</f>
        <v>0</v>
      </c>
      <c r="H1389" s="10" t="str">
        <f>_xlfn.XLOOKUP(B1389, VENTA_DIARIA!B:B, VENTA_DIARIA!H:H)</f>
        <v>▲▲ TOP</v>
      </c>
      <c r="I1389" s="10" t="s">
        <v>174</v>
      </c>
      <c r="J1389" s="10">
        <v>3</v>
      </c>
      <c r="K1389" s="10">
        <v>2</v>
      </c>
      <c r="L1389" s="13">
        <v>1</v>
      </c>
    </row>
    <row r="1390" spans="1:12">
      <c r="A1390" s="14" t="str">
        <f t="shared" si="21"/>
        <v>DOM</v>
      </c>
      <c r="B1390" s="12">
        <v>45886</v>
      </c>
      <c r="C1390" s="11">
        <v>0.79929398148148145</v>
      </c>
      <c r="D1390" s="10">
        <f>+VLOOKUP(B1390,VENTA_DIARIA!B:C,2,FALSE)</f>
        <v>1</v>
      </c>
      <c r="E1390" s="10">
        <f>+VLOOKUP(B1390,VENTA_DIARIA!B:D,3,FALSE)</f>
        <v>3</v>
      </c>
      <c r="F1390" s="13">
        <f>_xlfn.XLOOKUP(B1390, VENTA_DIARIA!B:B, VENTA_DIARIA!L:L)+0</f>
        <v>1</v>
      </c>
      <c r="G1390" s="10">
        <f>IFERROR(_xlfn.XLOOKUP(B1390, VENTA_DIARIA!B:B, VENTA_DIARIA!N:N)+0,0)</f>
        <v>0</v>
      </c>
      <c r="H1390" s="10" t="str">
        <f>_xlfn.XLOOKUP(B1390, VENTA_DIARIA!B:B, VENTA_DIARIA!H:H)</f>
        <v>▲▲ TOP</v>
      </c>
      <c r="I1390" s="10" t="s">
        <v>134</v>
      </c>
      <c r="J1390" s="10">
        <v>29</v>
      </c>
      <c r="K1390" s="10">
        <v>27</v>
      </c>
      <c r="L1390" s="13">
        <v>2</v>
      </c>
    </row>
    <row r="1391" spans="1:12">
      <c r="A1391" s="14" t="str">
        <f t="shared" si="21"/>
        <v>DOM</v>
      </c>
      <c r="B1391" s="12">
        <v>45886</v>
      </c>
      <c r="C1391" s="11">
        <v>0.79296296296296298</v>
      </c>
      <c r="D1391" s="10">
        <f>+VLOOKUP(B1391,VENTA_DIARIA!B:C,2,FALSE)</f>
        <v>1</v>
      </c>
      <c r="E1391" s="10">
        <f>+VLOOKUP(B1391,VENTA_DIARIA!B:D,3,FALSE)</f>
        <v>3</v>
      </c>
      <c r="F1391" s="13">
        <f>_xlfn.XLOOKUP(B1391, VENTA_DIARIA!B:B, VENTA_DIARIA!L:L)+0</f>
        <v>1</v>
      </c>
      <c r="G1391" s="10">
        <f>IFERROR(_xlfn.XLOOKUP(B1391, VENTA_DIARIA!B:B, VENTA_DIARIA!N:N)+0,0)</f>
        <v>0</v>
      </c>
      <c r="H1391" s="10" t="str">
        <f>_xlfn.XLOOKUP(B1391, VENTA_DIARIA!B:B, VENTA_DIARIA!H:H)</f>
        <v>▲▲ TOP</v>
      </c>
      <c r="I1391" s="10" t="s">
        <v>153</v>
      </c>
      <c r="J1391" s="10">
        <v>1</v>
      </c>
      <c r="K1391" s="10">
        <v>0</v>
      </c>
      <c r="L1391" s="13">
        <v>1</v>
      </c>
    </row>
    <row r="1392" spans="1:12">
      <c r="A1392" s="14" t="str">
        <f t="shared" si="21"/>
        <v>DOM</v>
      </c>
      <c r="B1392" s="12">
        <v>45886</v>
      </c>
      <c r="C1392" s="11">
        <v>0.79131944444444446</v>
      </c>
      <c r="D1392" s="10">
        <f>+VLOOKUP(B1392,VENTA_DIARIA!B:C,2,FALSE)</f>
        <v>1</v>
      </c>
      <c r="E1392" s="10">
        <f>+VLOOKUP(B1392,VENTA_DIARIA!B:D,3,FALSE)</f>
        <v>3</v>
      </c>
      <c r="F1392" s="13">
        <f>_xlfn.XLOOKUP(B1392, VENTA_DIARIA!B:B, VENTA_DIARIA!L:L)+0</f>
        <v>1</v>
      </c>
      <c r="G1392" s="10">
        <f>IFERROR(_xlfn.XLOOKUP(B1392, VENTA_DIARIA!B:B, VENTA_DIARIA!N:N)+0,0)</f>
        <v>0</v>
      </c>
      <c r="H1392" s="10" t="str">
        <f>_xlfn.XLOOKUP(B1392, VENTA_DIARIA!B:B, VENTA_DIARIA!H:H)</f>
        <v>▲▲ TOP</v>
      </c>
      <c r="I1392" s="10" t="s">
        <v>183</v>
      </c>
      <c r="J1392" s="10">
        <v>1</v>
      </c>
      <c r="K1392" s="10">
        <v>0</v>
      </c>
      <c r="L1392" s="13">
        <v>1</v>
      </c>
    </row>
    <row r="1393" spans="1:12">
      <c r="A1393" s="14" t="str">
        <f t="shared" si="21"/>
        <v>DOM</v>
      </c>
      <c r="B1393" s="12">
        <v>45886</v>
      </c>
      <c r="C1393" s="11">
        <v>0.79131944444444446</v>
      </c>
      <c r="D1393" s="10">
        <f>+VLOOKUP(B1393,VENTA_DIARIA!B:C,2,FALSE)</f>
        <v>1</v>
      </c>
      <c r="E1393" s="10">
        <f>+VLOOKUP(B1393,VENTA_DIARIA!B:D,3,FALSE)</f>
        <v>3</v>
      </c>
      <c r="F1393" s="13">
        <f>_xlfn.XLOOKUP(B1393, VENTA_DIARIA!B:B, VENTA_DIARIA!L:L)+0</f>
        <v>1</v>
      </c>
      <c r="G1393" s="10">
        <f>IFERROR(_xlfn.XLOOKUP(B1393, VENTA_DIARIA!B:B, VENTA_DIARIA!N:N)+0,0)</f>
        <v>0</v>
      </c>
      <c r="H1393" s="10" t="str">
        <f>_xlfn.XLOOKUP(B1393, VENTA_DIARIA!B:B, VENTA_DIARIA!H:H)</f>
        <v>▲▲ TOP</v>
      </c>
      <c r="I1393" s="10" t="s">
        <v>159</v>
      </c>
      <c r="J1393" s="10">
        <v>6</v>
      </c>
      <c r="K1393" s="10">
        <v>5</v>
      </c>
      <c r="L1393" s="13">
        <v>1</v>
      </c>
    </row>
    <row r="1394" spans="1:12">
      <c r="A1394" s="14" t="str">
        <f t="shared" si="21"/>
        <v>DOM</v>
      </c>
      <c r="B1394" s="12">
        <v>45886</v>
      </c>
      <c r="C1394" s="11">
        <v>0.78990740740740739</v>
      </c>
      <c r="D1394" s="10">
        <f>+VLOOKUP(B1394,VENTA_DIARIA!B:C,2,FALSE)</f>
        <v>1</v>
      </c>
      <c r="E1394" s="10">
        <f>+VLOOKUP(B1394,VENTA_DIARIA!B:D,3,FALSE)</f>
        <v>3</v>
      </c>
      <c r="F1394" s="13">
        <f>_xlfn.XLOOKUP(B1394, VENTA_DIARIA!B:B, VENTA_DIARIA!L:L)+0</f>
        <v>1</v>
      </c>
      <c r="G1394" s="10">
        <f>IFERROR(_xlfn.XLOOKUP(B1394, VENTA_DIARIA!B:B, VENTA_DIARIA!N:N)+0,0)</f>
        <v>0</v>
      </c>
      <c r="H1394" s="10" t="str">
        <f>_xlfn.XLOOKUP(B1394, VENTA_DIARIA!B:B, VENTA_DIARIA!H:H)</f>
        <v>▲▲ TOP</v>
      </c>
      <c r="I1394" s="10" t="s">
        <v>101</v>
      </c>
      <c r="J1394" s="10">
        <v>3</v>
      </c>
      <c r="K1394" s="10">
        <v>2</v>
      </c>
      <c r="L1394" s="13">
        <v>1</v>
      </c>
    </row>
    <row r="1395" spans="1:12">
      <c r="A1395" s="14" t="str">
        <f t="shared" si="21"/>
        <v>DOM</v>
      </c>
      <c r="B1395" s="12">
        <v>45886</v>
      </c>
      <c r="C1395" s="11">
        <v>0.78990740740740739</v>
      </c>
      <c r="D1395" s="10">
        <f>+VLOOKUP(B1395,VENTA_DIARIA!B:C,2,FALSE)</f>
        <v>1</v>
      </c>
      <c r="E1395" s="10">
        <f>+VLOOKUP(B1395,VENTA_DIARIA!B:D,3,FALSE)</f>
        <v>3</v>
      </c>
      <c r="F1395" s="13">
        <f>_xlfn.XLOOKUP(B1395, VENTA_DIARIA!B:B, VENTA_DIARIA!L:L)+0</f>
        <v>1</v>
      </c>
      <c r="G1395" s="10">
        <f>IFERROR(_xlfn.XLOOKUP(B1395, VENTA_DIARIA!B:B, VENTA_DIARIA!N:N)+0,0)</f>
        <v>0</v>
      </c>
      <c r="H1395" s="10" t="str">
        <f>_xlfn.XLOOKUP(B1395, VENTA_DIARIA!B:B, VENTA_DIARIA!H:H)</f>
        <v>▲▲ TOP</v>
      </c>
      <c r="I1395" s="10" t="s">
        <v>105</v>
      </c>
      <c r="J1395" s="10">
        <v>1</v>
      </c>
      <c r="K1395" s="10">
        <v>0</v>
      </c>
      <c r="L1395" s="13">
        <v>1</v>
      </c>
    </row>
    <row r="1396" spans="1:12">
      <c r="A1396" s="14" t="str">
        <f t="shared" si="21"/>
        <v>DOM</v>
      </c>
      <c r="B1396" s="12">
        <v>45886</v>
      </c>
      <c r="C1396" s="11">
        <v>0.78886574074074078</v>
      </c>
      <c r="D1396" s="10">
        <f>+VLOOKUP(B1396,VENTA_DIARIA!B:C,2,FALSE)</f>
        <v>1</v>
      </c>
      <c r="E1396" s="10">
        <f>+VLOOKUP(B1396,VENTA_DIARIA!B:D,3,FALSE)</f>
        <v>3</v>
      </c>
      <c r="F1396" s="13">
        <f>_xlfn.XLOOKUP(B1396, VENTA_DIARIA!B:B, VENTA_DIARIA!L:L)+0</f>
        <v>1</v>
      </c>
      <c r="G1396" s="10">
        <f>IFERROR(_xlfn.XLOOKUP(B1396, VENTA_DIARIA!B:B, VENTA_DIARIA!N:N)+0,0)</f>
        <v>0</v>
      </c>
      <c r="H1396" s="10" t="str">
        <f>_xlfn.XLOOKUP(B1396, VENTA_DIARIA!B:B, VENTA_DIARIA!H:H)</f>
        <v>▲▲ TOP</v>
      </c>
      <c r="I1396" s="10" t="s">
        <v>135</v>
      </c>
      <c r="J1396" s="10">
        <v>14</v>
      </c>
      <c r="K1396" s="10">
        <v>13</v>
      </c>
      <c r="L1396" s="13">
        <v>1</v>
      </c>
    </row>
    <row r="1397" spans="1:12">
      <c r="A1397" s="14" t="str">
        <f t="shared" si="21"/>
        <v>DOM</v>
      </c>
      <c r="B1397" s="12">
        <v>45886</v>
      </c>
      <c r="C1397" s="11">
        <v>0.78886574074074078</v>
      </c>
      <c r="D1397" s="10">
        <f>+VLOOKUP(B1397,VENTA_DIARIA!B:C,2,FALSE)</f>
        <v>1</v>
      </c>
      <c r="E1397" s="10">
        <f>+VLOOKUP(B1397,VENTA_DIARIA!B:D,3,FALSE)</f>
        <v>3</v>
      </c>
      <c r="F1397" s="13">
        <f>_xlfn.XLOOKUP(B1397, VENTA_DIARIA!B:B, VENTA_DIARIA!L:L)+0</f>
        <v>1</v>
      </c>
      <c r="G1397" s="10">
        <f>IFERROR(_xlfn.XLOOKUP(B1397, VENTA_DIARIA!B:B, VENTA_DIARIA!N:N)+0,0)</f>
        <v>0</v>
      </c>
      <c r="H1397" s="10" t="str">
        <f>_xlfn.XLOOKUP(B1397, VENTA_DIARIA!B:B, VENTA_DIARIA!H:H)</f>
        <v>▲▲ TOP</v>
      </c>
      <c r="I1397" s="10" t="s">
        <v>134</v>
      </c>
      <c r="J1397" s="10">
        <v>30</v>
      </c>
      <c r="K1397" s="10">
        <v>29</v>
      </c>
      <c r="L1397" s="13">
        <v>1</v>
      </c>
    </row>
    <row r="1398" spans="1:12">
      <c r="A1398" s="14" t="str">
        <f t="shared" si="21"/>
        <v>DOM</v>
      </c>
      <c r="B1398" s="12">
        <v>45886</v>
      </c>
      <c r="C1398" s="11">
        <v>0.78675925925925927</v>
      </c>
      <c r="D1398" s="10">
        <f>+VLOOKUP(B1398,VENTA_DIARIA!B:C,2,FALSE)</f>
        <v>1</v>
      </c>
      <c r="E1398" s="10">
        <f>+VLOOKUP(B1398,VENTA_DIARIA!B:D,3,FALSE)</f>
        <v>3</v>
      </c>
      <c r="F1398" s="13">
        <f>_xlfn.XLOOKUP(B1398, VENTA_DIARIA!B:B, VENTA_DIARIA!L:L)+0</f>
        <v>1</v>
      </c>
      <c r="G1398" s="10">
        <f>IFERROR(_xlfn.XLOOKUP(B1398, VENTA_DIARIA!B:B, VENTA_DIARIA!N:N)+0,0)</f>
        <v>0</v>
      </c>
      <c r="H1398" s="10" t="str">
        <f>_xlfn.XLOOKUP(B1398, VENTA_DIARIA!B:B, VENTA_DIARIA!H:H)</f>
        <v>▲▲ TOP</v>
      </c>
      <c r="I1398" s="10" t="s">
        <v>91</v>
      </c>
      <c r="J1398" s="10">
        <v>-11</v>
      </c>
      <c r="K1398" s="10">
        <v>-12</v>
      </c>
      <c r="L1398" s="13">
        <v>1</v>
      </c>
    </row>
    <row r="1399" spans="1:12">
      <c r="A1399" s="14" t="str">
        <f t="shared" si="21"/>
        <v>DOM</v>
      </c>
      <c r="B1399" s="12">
        <v>45886</v>
      </c>
      <c r="C1399" s="11">
        <v>0.78101851851851856</v>
      </c>
      <c r="D1399" s="10">
        <f>+VLOOKUP(B1399,VENTA_DIARIA!B:C,2,FALSE)</f>
        <v>1</v>
      </c>
      <c r="E1399" s="10">
        <f>+VLOOKUP(B1399,VENTA_DIARIA!B:D,3,FALSE)</f>
        <v>3</v>
      </c>
      <c r="F1399" s="13">
        <f>_xlfn.XLOOKUP(B1399, VENTA_DIARIA!B:B, VENTA_DIARIA!L:L)+0</f>
        <v>1</v>
      </c>
      <c r="G1399" s="10">
        <f>IFERROR(_xlfn.XLOOKUP(B1399, VENTA_DIARIA!B:B, VENTA_DIARIA!N:N)+0,0)</f>
        <v>0</v>
      </c>
      <c r="H1399" s="10" t="str">
        <f>_xlfn.XLOOKUP(B1399, VENTA_DIARIA!B:B, VENTA_DIARIA!H:H)</f>
        <v>▲▲ TOP</v>
      </c>
      <c r="I1399" s="10" t="s">
        <v>134</v>
      </c>
      <c r="J1399" s="10">
        <v>31</v>
      </c>
      <c r="K1399" s="10">
        <v>30</v>
      </c>
      <c r="L1399" s="13">
        <v>1</v>
      </c>
    </row>
    <row r="1400" spans="1:12">
      <c r="A1400" s="14" t="str">
        <f t="shared" si="21"/>
        <v>DOM</v>
      </c>
      <c r="B1400" s="12">
        <v>45886</v>
      </c>
      <c r="C1400" s="11">
        <v>0.77946759259259257</v>
      </c>
      <c r="D1400" s="10">
        <f>+VLOOKUP(B1400,VENTA_DIARIA!B:C,2,FALSE)</f>
        <v>1</v>
      </c>
      <c r="E1400" s="10">
        <f>+VLOOKUP(B1400,VENTA_DIARIA!B:D,3,FALSE)</f>
        <v>3</v>
      </c>
      <c r="F1400" s="13">
        <f>_xlfn.XLOOKUP(B1400, VENTA_DIARIA!B:B, VENTA_DIARIA!L:L)+0</f>
        <v>1</v>
      </c>
      <c r="G1400" s="10">
        <f>IFERROR(_xlfn.XLOOKUP(B1400, VENTA_DIARIA!B:B, VENTA_DIARIA!N:N)+0,0)</f>
        <v>0</v>
      </c>
      <c r="H1400" s="10" t="str">
        <f>_xlfn.XLOOKUP(B1400, VENTA_DIARIA!B:B, VENTA_DIARIA!H:H)</f>
        <v>▲▲ TOP</v>
      </c>
      <c r="I1400" s="10" t="s">
        <v>119</v>
      </c>
      <c r="J1400" s="10">
        <v>6</v>
      </c>
      <c r="K1400" s="10">
        <v>5</v>
      </c>
      <c r="L1400" s="13">
        <v>1</v>
      </c>
    </row>
    <row r="1401" spans="1:12">
      <c r="A1401" s="14" t="str">
        <f t="shared" si="21"/>
        <v>DOM</v>
      </c>
      <c r="B1401" s="12">
        <v>45886</v>
      </c>
      <c r="C1401" s="11">
        <v>0.77946759259259257</v>
      </c>
      <c r="D1401" s="10">
        <f>+VLOOKUP(B1401,VENTA_DIARIA!B:C,2,FALSE)</f>
        <v>1</v>
      </c>
      <c r="E1401" s="10">
        <f>+VLOOKUP(B1401,VENTA_DIARIA!B:D,3,FALSE)</f>
        <v>3</v>
      </c>
      <c r="F1401" s="13">
        <f>_xlfn.XLOOKUP(B1401, VENTA_DIARIA!B:B, VENTA_DIARIA!L:L)+0</f>
        <v>1</v>
      </c>
      <c r="G1401" s="10">
        <f>IFERROR(_xlfn.XLOOKUP(B1401, VENTA_DIARIA!B:B, VENTA_DIARIA!N:N)+0,0)</f>
        <v>0</v>
      </c>
      <c r="H1401" s="10" t="str">
        <f>_xlfn.XLOOKUP(B1401, VENTA_DIARIA!B:B, VENTA_DIARIA!H:H)</f>
        <v>▲▲ TOP</v>
      </c>
      <c r="I1401" s="10" t="s">
        <v>144</v>
      </c>
      <c r="J1401" s="10">
        <v>8</v>
      </c>
      <c r="K1401" s="10">
        <v>7</v>
      </c>
      <c r="L1401" s="13">
        <v>1</v>
      </c>
    </row>
    <row r="1402" spans="1:12">
      <c r="A1402" s="14" t="str">
        <f t="shared" si="21"/>
        <v>DOM</v>
      </c>
      <c r="B1402" s="12">
        <v>45886</v>
      </c>
      <c r="C1402" s="11">
        <v>0.7745023148148148</v>
      </c>
      <c r="D1402" s="10">
        <f>+VLOOKUP(B1402,VENTA_DIARIA!B:C,2,FALSE)</f>
        <v>1</v>
      </c>
      <c r="E1402" s="10">
        <f>+VLOOKUP(B1402,VENTA_DIARIA!B:D,3,FALSE)</f>
        <v>3</v>
      </c>
      <c r="F1402" s="13">
        <f>_xlfn.XLOOKUP(B1402, VENTA_DIARIA!B:B, VENTA_DIARIA!L:L)+0</f>
        <v>1</v>
      </c>
      <c r="G1402" s="10">
        <f>IFERROR(_xlfn.XLOOKUP(B1402, VENTA_DIARIA!B:B, VENTA_DIARIA!N:N)+0,0)</f>
        <v>0</v>
      </c>
      <c r="H1402" s="10" t="str">
        <f>_xlfn.XLOOKUP(B1402, VENTA_DIARIA!B:B, VENTA_DIARIA!H:H)</f>
        <v>▲▲ TOP</v>
      </c>
      <c r="I1402" s="10" t="s">
        <v>176</v>
      </c>
      <c r="J1402" s="10">
        <v>10</v>
      </c>
      <c r="K1402" s="10">
        <v>9</v>
      </c>
      <c r="L1402" s="13">
        <v>1</v>
      </c>
    </row>
    <row r="1403" spans="1:12">
      <c r="A1403" s="14" t="str">
        <f t="shared" si="21"/>
        <v>DOM</v>
      </c>
      <c r="B1403" s="12">
        <v>45886</v>
      </c>
      <c r="C1403" s="11">
        <v>0.7745023148148148</v>
      </c>
      <c r="D1403" s="10">
        <f>+VLOOKUP(B1403,VENTA_DIARIA!B:C,2,FALSE)</f>
        <v>1</v>
      </c>
      <c r="E1403" s="10">
        <f>+VLOOKUP(B1403,VENTA_DIARIA!B:D,3,FALSE)</f>
        <v>3</v>
      </c>
      <c r="F1403" s="13">
        <f>_xlfn.XLOOKUP(B1403, VENTA_DIARIA!B:B, VENTA_DIARIA!L:L)+0</f>
        <v>1</v>
      </c>
      <c r="G1403" s="10">
        <f>IFERROR(_xlfn.XLOOKUP(B1403, VENTA_DIARIA!B:B, VENTA_DIARIA!N:N)+0,0)</f>
        <v>0</v>
      </c>
      <c r="H1403" s="10" t="str">
        <f>_xlfn.XLOOKUP(B1403, VENTA_DIARIA!B:B, VENTA_DIARIA!H:H)</f>
        <v>▲▲ TOP</v>
      </c>
      <c r="I1403" s="10" t="s">
        <v>134</v>
      </c>
      <c r="J1403" s="10">
        <v>32</v>
      </c>
      <c r="K1403" s="10">
        <v>31</v>
      </c>
      <c r="L1403" s="13">
        <v>1</v>
      </c>
    </row>
    <row r="1404" spans="1:12">
      <c r="A1404" s="14" t="str">
        <f t="shared" si="21"/>
        <v>DOM</v>
      </c>
      <c r="B1404" s="12">
        <v>45886</v>
      </c>
      <c r="C1404" s="11">
        <v>0.77326388888888886</v>
      </c>
      <c r="D1404" s="10">
        <f>+VLOOKUP(B1404,VENTA_DIARIA!B:C,2,FALSE)</f>
        <v>1</v>
      </c>
      <c r="E1404" s="10">
        <f>+VLOOKUP(B1404,VENTA_DIARIA!B:D,3,FALSE)</f>
        <v>3</v>
      </c>
      <c r="F1404" s="13">
        <f>_xlfn.XLOOKUP(B1404, VENTA_DIARIA!B:B, VENTA_DIARIA!L:L)+0</f>
        <v>1</v>
      </c>
      <c r="G1404" s="10">
        <f>IFERROR(_xlfn.XLOOKUP(B1404, VENTA_DIARIA!B:B, VENTA_DIARIA!N:N)+0,0)</f>
        <v>0</v>
      </c>
      <c r="H1404" s="10" t="str">
        <f>_xlfn.XLOOKUP(B1404, VENTA_DIARIA!B:B, VENTA_DIARIA!H:H)</f>
        <v>▲▲ TOP</v>
      </c>
      <c r="I1404" s="10" t="s">
        <v>100</v>
      </c>
      <c r="J1404" s="10">
        <v>3</v>
      </c>
      <c r="K1404" s="10">
        <v>2</v>
      </c>
      <c r="L1404" s="13">
        <v>1</v>
      </c>
    </row>
    <row r="1405" spans="1:12">
      <c r="A1405" s="14" t="str">
        <f t="shared" si="21"/>
        <v>DOM</v>
      </c>
      <c r="B1405" s="12">
        <v>45886</v>
      </c>
      <c r="C1405" s="11">
        <v>0.77326388888888886</v>
      </c>
      <c r="D1405" s="10">
        <f>+VLOOKUP(B1405,VENTA_DIARIA!B:C,2,FALSE)</f>
        <v>1</v>
      </c>
      <c r="E1405" s="10">
        <f>+VLOOKUP(B1405,VENTA_DIARIA!B:D,3,FALSE)</f>
        <v>3</v>
      </c>
      <c r="F1405" s="13">
        <f>_xlfn.XLOOKUP(B1405, VENTA_DIARIA!B:B, VENTA_DIARIA!L:L)+0</f>
        <v>1</v>
      </c>
      <c r="G1405" s="10">
        <f>IFERROR(_xlfn.XLOOKUP(B1405, VENTA_DIARIA!B:B, VENTA_DIARIA!N:N)+0,0)</f>
        <v>0</v>
      </c>
      <c r="H1405" s="10" t="str">
        <f>_xlfn.XLOOKUP(B1405, VENTA_DIARIA!B:B, VENTA_DIARIA!H:H)</f>
        <v>▲▲ TOP</v>
      </c>
      <c r="I1405" s="10" t="s">
        <v>105</v>
      </c>
      <c r="J1405" s="10">
        <v>3</v>
      </c>
      <c r="K1405" s="10">
        <v>1</v>
      </c>
      <c r="L1405" s="13">
        <v>2</v>
      </c>
    </row>
    <row r="1406" spans="1:12">
      <c r="A1406" s="14" t="str">
        <f t="shared" si="21"/>
        <v>DOM</v>
      </c>
      <c r="B1406" s="12">
        <v>45886</v>
      </c>
      <c r="C1406" s="11">
        <v>0.76939814814814811</v>
      </c>
      <c r="D1406" s="10">
        <f>+VLOOKUP(B1406,VENTA_DIARIA!B:C,2,FALSE)</f>
        <v>1</v>
      </c>
      <c r="E1406" s="10">
        <f>+VLOOKUP(B1406,VENTA_DIARIA!B:D,3,FALSE)</f>
        <v>3</v>
      </c>
      <c r="F1406" s="13">
        <f>_xlfn.XLOOKUP(B1406, VENTA_DIARIA!B:B, VENTA_DIARIA!L:L)+0</f>
        <v>1</v>
      </c>
      <c r="G1406" s="10">
        <f>IFERROR(_xlfn.XLOOKUP(B1406, VENTA_DIARIA!B:B, VENTA_DIARIA!N:N)+0,0)</f>
        <v>0</v>
      </c>
      <c r="H1406" s="10" t="str">
        <f>_xlfn.XLOOKUP(B1406, VENTA_DIARIA!B:B, VENTA_DIARIA!H:H)</f>
        <v>▲▲ TOP</v>
      </c>
      <c r="I1406" s="10" t="s">
        <v>118</v>
      </c>
      <c r="J1406" s="10">
        <v>8</v>
      </c>
      <c r="K1406" s="10">
        <v>6</v>
      </c>
      <c r="L1406" s="13">
        <v>2</v>
      </c>
    </row>
    <row r="1407" spans="1:12">
      <c r="A1407" s="14" t="str">
        <f t="shared" si="21"/>
        <v>DOM</v>
      </c>
      <c r="B1407" s="12">
        <v>45886</v>
      </c>
      <c r="C1407" s="11">
        <v>0.76354166666666667</v>
      </c>
      <c r="D1407" s="10">
        <f>+VLOOKUP(B1407,VENTA_DIARIA!B:C,2,FALSE)</f>
        <v>1</v>
      </c>
      <c r="E1407" s="10">
        <f>+VLOOKUP(B1407,VENTA_DIARIA!B:D,3,FALSE)</f>
        <v>3</v>
      </c>
      <c r="F1407" s="13">
        <f>_xlfn.XLOOKUP(B1407, VENTA_DIARIA!B:B, VENTA_DIARIA!L:L)+0</f>
        <v>1</v>
      </c>
      <c r="G1407" s="10">
        <f>IFERROR(_xlfn.XLOOKUP(B1407, VENTA_DIARIA!B:B, VENTA_DIARIA!N:N)+0,0)</f>
        <v>0</v>
      </c>
      <c r="H1407" s="10" t="str">
        <f>_xlfn.XLOOKUP(B1407, VENTA_DIARIA!B:B, VENTA_DIARIA!H:H)</f>
        <v>▲▲ TOP</v>
      </c>
      <c r="I1407" s="10" t="s">
        <v>142</v>
      </c>
      <c r="J1407" s="10">
        <v>23</v>
      </c>
      <c r="K1407" s="10">
        <v>21</v>
      </c>
      <c r="L1407" s="13">
        <v>2</v>
      </c>
    </row>
    <row r="1408" spans="1:12">
      <c r="A1408" s="14" t="str">
        <f t="shared" si="21"/>
        <v>DOM</v>
      </c>
      <c r="B1408" s="12">
        <v>45886</v>
      </c>
      <c r="C1408" s="11">
        <v>0.76258101851851856</v>
      </c>
      <c r="D1408" s="10">
        <f>+VLOOKUP(B1408,VENTA_DIARIA!B:C,2,FALSE)</f>
        <v>1</v>
      </c>
      <c r="E1408" s="10">
        <f>+VLOOKUP(B1408,VENTA_DIARIA!B:D,3,FALSE)</f>
        <v>3</v>
      </c>
      <c r="F1408" s="13">
        <f>_xlfn.XLOOKUP(B1408, VENTA_DIARIA!B:B, VENTA_DIARIA!L:L)+0</f>
        <v>1</v>
      </c>
      <c r="G1408" s="10">
        <f>IFERROR(_xlfn.XLOOKUP(B1408, VENTA_DIARIA!B:B, VENTA_DIARIA!N:N)+0,0)</f>
        <v>0</v>
      </c>
      <c r="H1408" s="10" t="str">
        <f>_xlfn.XLOOKUP(B1408, VENTA_DIARIA!B:B, VENTA_DIARIA!H:H)</f>
        <v>▲▲ TOP</v>
      </c>
      <c r="I1408" s="10" t="s">
        <v>159</v>
      </c>
      <c r="J1408" s="10">
        <v>7</v>
      </c>
      <c r="K1408" s="10">
        <v>6</v>
      </c>
      <c r="L1408" s="13">
        <v>1</v>
      </c>
    </row>
    <row r="1409" spans="1:12">
      <c r="A1409" s="14" t="str">
        <f t="shared" si="21"/>
        <v>DOM</v>
      </c>
      <c r="B1409" s="12">
        <v>45886</v>
      </c>
      <c r="C1409" s="11">
        <v>0.76258101851851856</v>
      </c>
      <c r="D1409" s="10">
        <f>+VLOOKUP(B1409,VENTA_DIARIA!B:C,2,FALSE)</f>
        <v>1</v>
      </c>
      <c r="E1409" s="10">
        <f>+VLOOKUP(B1409,VENTA_DIARIA!B:D,3,FALSE)</f>
        <v>3</v>
      </c>
      <c r="F1409" s="13">
        <f>_xlfn.XLOOKUP(B1409, VENTA_DIARIA!B:B, VENTA_DIARIA!L:L)+0</f>
        <v>1</v>
      </c>
      <c r="G1409" s="10">
        <f>IFERROR(_xlfn.XLOOKUP(B1409, VENTA_DIARIA!B:B, VENTA_DIARIA!N:N)+0,0)</f>
        <v>0</v>
      </c>
      <c r="H1409" s="10" t="str">
        <f>_xlfn.XLOOKUP(B1409, VENTA_DIARIA!B:B, VENTA_DIARIA!H:H)</f>
        <v>▲▲ TOP</v>
      </c>
      <c r="I1409" s="10" t="s">
        <v>109</v>
      </c>
      <c r="J1409" s="10">
        <v>1</v>
      </c>
      <c r="K1409" s="10">
        <v>0</v>
      </c>
      <c r="L1409" s="13">
        <v>1</v>
      </c>
    </row>
    <row r="1410" spans="1:12">
      <c r="A1410" s="14" t="str">
        <f t="shared" ref="A1410:A1473" si="22">+UPPER(TEXT(B1410,"DDD"))</f>
        <v>DOM</v>
      </c>
      <c r="B1410" s="12">
        <v>45886</v>
      </c>
      <c r="C1410" s="11">
        <v>0.76115740740740745</v>
      </c>
      <c r="D1410" s="10">
        <f>+VLOOKUP(B1410,VENTA_DIARIA!B:C,2,FALSE)</f>
        <v>1</v>
      </c>
      <c r="E1410" s="10">
        <f>+VLOOKUP(B1410,VENTA_DIARIA!B:D,3,FALSE)</f>
        <v>3</v>
      </c>
      <c r="F1410" s="13">
        <f>_xlfn.XLOOKUP(B1410, VENTA_DIARIA!B:B, VENTA_DIARIA!L:L)+0</f>
        <v>1</v>
      </c>
      <c r="G1410" s="10">
        <f>IFERROR(_xlfn.XLOOKUP(B1410, VENTA_DIARIA!B:B, VENTA_DIARIA!N:N)+0,0)</f>
        <v>0</v>
      </c>
      <c r="H1410" s="10" t="str">
        <f>_xlfn.XLOOKUP(B1410, VENTA_DIARIA!B:B, VENTA_DIARIA!H:H)</f>
        <v>▲▲ TOP</v>
      </c>
      <c r="I1410" s="10" t="s">
        <v>92</v>
      </c>
      <c r="J1410" s="10">
        <v>-2</v>
      </c>
      <c r="K1410" s="10">
        <v>-3</v>
      </c>
      <c r="L1410" s="13">
        <v>1</v>
      </c>
    </row>
    <row r="1411" spans="1:12">
      <c r="A1411" s="14" t="str">
        <f t="shared" si="22"/>
        <v>DOM</v>
      </c>
      <c r="B1411" s="12">
        <v>45886</v>
      </c>
      <c r="C1411" s="11">
        <v>0.76115740740740745</v>
      </c>
      <c r="D1411" s="10">
        <f>+VLOOKUP(B1411,VENTA_DIARIA!B:C,2,FALSE)</f>
        <v>1</v>
      </c>
      <c r="E1411" s="10">
        <f>+VLOOKUP(B1411,VENTA_DIARIA!B:D,3,FALSE)</f>
        <v>3</v>
      </c>
      <c r="F1411" s="13">
        <f>_xlfn.XLOOKUP(B1411, VENTA_DIARIA!B:B, VENTA_DIARIA!L:L)+0</f>
        <v>1</v>
      </c>
      <c r="G1411" s="10">
        <f>IFERROR(_xlfn.XLOOKUP(B1411, VENTA_DIARIA!B:B, VENTA_DIARIA!N:N)+0,0)</f>
        <v>0</v>
      </c>
      <c r="H1411" s="10" t="str">
        <f>_xlfn.XLOOKUP(B1411, VENTA_DIARIA!B:B, VENTA_DIARIA!H:H)</f>
        <v>▲▲ TOP</v>
      </c>
      <c r="I1411" s="10" t="s">
        <v>172</v>
      </c>
      <c r="J1411" s="10">
        <v>2</v>
      </c>
      <c r="K1411" s="10">
        <v>1</v>
      </c>
      <c r="L1411" s="13">
        <v>1</v>
      </c>
    </row>
    <row r="1412" spans="1:12">
      <c r="A1412" s="14" t="str">
        <f t="shared" si="22"/>
        <v>DOM</v>
      </c>
      <c r="B1412" s="12">
        <v>45886</v>
      </c>
      <c r="C1412" s="11">
        <v>0.75366898148148154</v>
      </c>
      <c r="D1412" s="10">
        <f>+VLOOKUP(B1412,VENTA_DIARIA!B:C,2,FALSE)</f>
        <v>1</v>
      </c>
      <c r="E1412" s="10">
        <f>+VLOOKUP(B1412,VENTA_DIARIA!B:D,3,FALSE)</f>
        <v>3</v>
      </c>
      <c r="F1412" s="13">
        <f>_xlfn.XLOOKUP(B1412, VENTA_DIARIA!B:B, VENTA_DIARIA!L:L)+0</f>
        <v>1</v>
      </c>
      <c r="G1412" s="10">
        <f>IFERROR(_xlfn.XLOOKUP(B1412, VENTA_DIARIA!B:B, VENTA_DIARIA!N:N)+0,0)</f>
        <v>0</v>
      </c>
      <c r="H1412" s="10" t="str">
        <f>_xlfn.XLOOKUP(B1412, VENTA_DIARIA!B:B, VENTA_DIARIA!H:H)</f>
        <v>▲▲ TOP</v>
      </c>
      <c r="I1412" s="10" t="s">
        <v>158</v>
      </c>
      <c r="J1412" s="10">
        <v>4</v>
      </c>
      <c r="K1412" s="10">
        <v>3</v>
      </c>
      <c r="L1412" s="13">
        <v>1</v>
      </c>
    </row>
    <row r="1413" spans="1:12">
      <c r="A1413" s="14" t="str">
        <f t="shared" si="22"/>
        <v>DOM</v>
      </c>
      <c r="B1413" s="12">
        <v>45886</v>
      </c>
      <c r="C1413" s="11">
        <v>0.75366898148148154</v>
      </c>
      <c r="D1413" s="10">
        <f>+VLOOKUP(B1413,VENTA_DIARIA!B:C,2,FALSE)</f>
        <v>1</v>
      </c>
      <c r="E1413" s="10">
        <f>+VLOOKUP(B1413,VENTA_DIARIA!B:D,3,FALSE)</f>
        <v>3</v>
      </c>
      <c r="F1413" s="13">
        <f>_xlfn.XLOOKUP(B1413, VENTA_DIARIA!B:B, VENTA_DIARIA!L:L)+0</f>
        <v>1</v>
      </c>
      <c r="G1413" s="10">
        <f>IFERROR(_xlfn.XLOOKUP(B1413, VENTA_DIARIA!B:B, VENTA_DIARIA!N:N)+0,0)</f>
        <v>0</v>
      </c>
      <c r="H1413" s="10" t="str">
        <f>_xlfn.XLOOKUP(B1413, VENTA_DIARIA!B:B, VENTA_DIARIA!H:H)</f>
        <v>▲▲ TOP</v>
      </c>
      <c r="I1413" s="10" t="s">
        <v>102</v>
      </c>
      <c r="J1413" s="10">
        <v>4</v>
      </c>
      <c r="K1413" s="10">
        <v>3</v>
      </c>
      <c r="L1413" s="13">
        <v>1</v>
      </c>
    </row>
    <row r="1414" spans="1:12">
      <c r="A1414" s="14" t="str">
        <f t="shared" si="22"/>
        <v>DOM</v>
      </c>
      <c r="B1414" s="12">
        <v>45886</v>
      </c>
      <c r="C1414" s="11">
        <v>0.75366898148148154</v>
      </c>
      <c r="D1414" s="10">
        <f>+VLOOKUP(B1414,VENTA_DIARIA!B:C,2,FALSE)</f>
        <v>1</v>
      </c>
      <c r="E1414" s="10">
        <f>+VLOOKUP(B1414,VENTA_DIARIA!B:D,3,FALSE)</f>
        <v>3</v>
      </c>
      <c r="F1414" s="13">
        <f>_xlfn.XLOOKUP(B1414, VENTA_DIARIA!B:B, VENTA_DIARIA!L:L)+0</f>
        <v>1</v>
      </c>
      <c r="G1414" s="10">
        <f>IFERROR(_xlfn.XLOOKUP(B1414, VENTA_DIARIA!B:B, VENTA_DIARIA!N:N)+0,0)</f>
        <v>0</v>
      </c>
      <c r="H1414" s="10" t="str">
        <f>_xlfn.XLOOKUP(B1414, VENTA_DIARIA!B:B, VENTA_DIARIA!H:H)</f>
        <v>▲▲ TOP</v>
      </c>
      <c r="I1414" s="10" t="s">
        <v>173</v>
      </c>
      <c r="J1414" s="10">
        <v>1</v>
      </c>
      <c r="K1414" s="10">
        <v>0</v>
      </c>
      <c r="L1414" s="13">
        <v>1</v>
      </c>
    </row>
    <row r="1415" spans="1:12">
      <c r="A1415" s="14" t="str">
        <f t="shared" si="22"/>
        <v>DOM</v>
      </c>
      <c r="B1415" s="12">
        <v>45886</v>
      </c>
      <c r="C1415" s="11">
        <v>0.7525694444444444</v>
      </c>
      <c r="D1415" s="10">
        <f>+VLOOKUP(B1415,VENTA_DIARIA!B:C,2,FALSE)</f>
        <v>1</v>
      </c>
      <c r="E1415" s="10">
        <f>+VLOOKUP(B1415,VENTA_DIARIA!B:D,3,FALSE)</f>
        <v>3</v>
      </c>
      <c r="F1415" s="13">
        <f>_xlfn.XLOOKUP(B1415, VENTA_DIARIA!B:B, VENTA_DIARIA!L:L)+0</f>
        <v>1</v>
      </c>
      <c r="G1415" s="10">
        <f>IFERROR(_xlfn.XLOOKUP(B1415, VENTA_DIARIA!B:B, VENTA_DIARIA!N:N)+0,0)</f>
        <v>0</v>
      </c>
      <c r="H1415" s="10" t="str">
        <f>_xlfn.XLOOKUP(B1415, VENTA_DIARIA!B:B, VENTA_DIARIA!H:H)</f>
        <v>▲▲ TOP</v>
      </c>
      <c r="I1415" s="10" t="s">
        <v>134</v>
      </c>
      <c r="J1415" s="10">
        <v>33</v>
      </c>
      <c r="K1415" s="10">
        <v>32</v>
      </c>
      <c r="L1415" s="13">
        <v>1</v>
      </c>
    </row>
    <row r="1416" spans="1:12">
      <c r="A1416" s="14" t="str">
        <f t="shared" si="22"/>
        <v>DOM</v>
      </c>
      <c r="B1416" s="12">
        <v>45886</v>
      </c>
      <c r="C1416" s="11">
        <v>0.7525694444444444</v>
      </c>
      <c r="D1416" s="10">
        <f>+VLOOKUP(B1416,VENTA_DIARIA!B:C,2,FALSE)</f>
        <v>1</v>
      </c>
      <c r="E1416" s="10">
        <f>+VLOOKUP(B1416,VENTA_DIARIA!B:D,3,FALSE)</f>
        <v>3</v>
      </c>
      <c r="F1416" s="13">
        <f>_xlfn.XLOOKUP(B1416, VENTA_DIARIA!B:B, VENTA_DIARIA!L:L)+0</f>
        <v>1</v>
      </c>
      <c r="G1416" s="10">
        <f>IFERROR(_xlfn.XLOOKUP(B1416, VENTA_DIARIA!B:B, VENTA_DIARIA!N:N)+0,0)</f>
        <v>0</v>
      </c>
      <c r="H1416" s="10" t="str">
        <f>_xlfn.XLOOKUP(B1416, VENTA_DIARIA!B:B, VENTA_DIARIA!H:H)</f>
        <v>▲▲ TOP</v>
      </c>
      <c r="I1416" s="10" t="s">
        <v>142</v>
      </c>
      <c r="J1416" s="10">
        <v>24</v>
      </c>
      <c r="K1416" s="10">
        <v>23</v>
      </c>
      <c r="L1416" s="13">
        <v>1</v>
      </c>
    </row>
    <row r="1417" spans="1:12">
      <c r="A1417" s="14" t="str">
        <f t="shared" si="22"/>
        <v>DOM</v>
      </c>
      <c r="B1417" s="12">
        <v>45886</v>
      </c>
      <c r="C1417" s="11">
        <v>0.74665509259259255</v>
      </c>
      <c r="D1417" s="10">
        <f>+VLOOKUP(B1417,VENTA_DIARIA!B:C,2,FALSE)</f>
        <v>1</v>
      </c>
      <c r="E1417" s="10">
        <f>+VLOOKUP(B1417,VENTA_DIARIA!B:D,3,FALSE)</f>
        <v>3</v>
      </c>
      <c r="F1417" s="13">
        <f>_xlfn.XLOOKUP(B1417, VENTA_DIARIA!B:B, VENTA_DIARIA!L:L)+0</f>
        <v>1</v>
      </c>
      <c r="G1417" s="10">
        <f>IFERROR(_xlfn.XLOOKUP(B1417, VENTA_DIARIA!B:B, VENTA_DIARIA!N:N)+0,0)</f>
        <v>0</v>
      </c>
      <c r="H1417" s="10" t="str">
        <f>_xlfn.XLOOKUP(B1417, VENTA_DIARIA!B:B, VENTA_DIARIA!H:H)</f>
        <v>▲▲ TOP</v>
      </c>
      <c r="I1417" s="10" t="s">
        <v>102</v>
      </c>
      <c r="J1417" s="10">
        <v>5</v>
      </c>
      <c r="K1417" s="10">
        <v>4</v>
      </c>
      <c r="L1417" s="13">
        <v>1</v>
      </c>
    </row>
    <row r="1418" spans="1:12">
      <c r="A1418" s="14" t="str">
        <f t="shared" si="22"/>
        <v>DOM</v>
      </c>
      <c r="B1418" s="12">
        <v>45886</v>
      </c>
      <c r="C1418" s="11">
        <v>0.74600694444444449</v>
      </c>
      <c r="D1418" s="10">
        <f>+VLOOKUP(B1418,VENTA_DIARIA!B:C,2,FALSE)</f>
        <v>1</v>
      </c>
      <c r="E1418" s="10">
        <f>+VLOOKUP(B1418,VENTA_DIARIA!B:D,3,FALSE)</f>
        <v>3</v>
      </c>
      <c r="F1418" s="13">
        <f>_xlfn.XLOOKUP(B1418, VENTA_DIARIA!B:B, VENTA_DIARIA!L:L)+0</f>
        <v>1</v>
      </c>
      <c r="G1418" s="10">
        <f>IFERROR(_xlfn.XLOOKUP(B1418, VENTA_DIARIA!B:B, VENTA_DIARIA!N:N)+0,0)</f>
        <v>0</v>
      </c>
      <c r="H1418" s="10" t="str">
        <f>_xlfn.XLOOKUP(B1418, VENTA_DIARIA!B:B, VENTA_DIARIA!H:H)</f>
        <v>▲▲ TOP</v>
      </c>
      <c r="I1418" s="10" t="s">
        <v>181</v>
      </c>
      <c r="J1418" s="10">
        <v>8</v>
      </c>
      <c r="K1418" s="10">
        <v>7</v>
      </c>
      <c r="L1418" s="13">
        <v>1</v>
      </c>
    </row>
    <row r="1419" spans="1:12">
      <c r="A1419" s="14" t="str">
        <f t="shared" si="22"/>
        <v>DOM</v>
      </c>
      <c r="B1419" s="12">
        <v>45886</v>
      </c>
      <c r="C1419" s="11">
        <v>0.74155092592592597</v>
      </c>
      <c r="D1419" s="10">
        <f>+VLOOKUP(B1419,VENTA_DIARIA!B:C,2,FALSE)</f>
        <v>1</v>
      </c>
      <c r="E1419" s="10">
        <f>+VLOOKUP(B1419,VENTA_DIARIA!B:D,3,FALSE)</f>
        <v>3</v>
      </c>
      <c r="F1419" s="13">
        <f>_xlfn.XLOOKUP(B1419, VENTA_DIARIA!B:B, VENTA_DIARIA!L:L)+0</f>
        <v>1</v>
      </c>
      <c r="G1419" s="10">
        <f>IFERROR(_xlfn.XLOOKUP(B1419, VENTA_DIARIA!B:B, VENTA_DIARIA!N:N)+0,0)</f>
        <v>0</v>
      </c>
      <c r="H1419" s="10" t="str">
        <f>_xlfn.XLOOKUP(B1419, VENTA_DIARIA!B:B, VENTA_DIARIA!H:H)</f>
        <v>▲▲ TOP</v>
      </c>
      <c r="I1419" s="10" t="s">
        <v>101</v>
      </c>
      <c r="J1419" s="10">
        <v>4</v>
      </c>
      <c r="K1419" s="10">
        <v>3</v>
      </c>
      <c r="L1419" s="13">
        <v>1</v>
      </c>
    </row>
    <row r="1420" spans="1:12">
      <c r="A1420" s="14" t="str">
        <f t="shared" si="22"/>
        <v>DOM</v>
      </c>
      <c r="B1420" s="12">
        <v>45886</v>
      </c>
      <c r="C1420" s="11">
        <v>0.74155092592592597</v>
      </c>
      <c r="D1420" s="10">
        <f>+VLOOKUP(B1420,VENTA_DIARIA!B:C,2,FALSE)</f>
        <v>1</v>
      </c>
      <c r="E1420" s="10">
        <f>+VLOOKUP(B1420,VENTA_DIARIA!B:D,3,FALSE)</f>
        <v>3</v>
      </c>
      <c r="F1420" s="13">
        <f>_xlfn.XLOOKUP(B1420, VENTA_DIARIA!B:B, VENTA_DIARIA!L:L)+0</f>
        <v>1</v>
      </c>
      <c r="G1420" s="10">
        <f>IFERROR(_xlfn.XLOOKUP(B1420, VENTA_DIARIA!B:B, VENTA_DIARIA!N:N)+0,0)</f>
        <v>0</v>
      </c>
      <c r="H1420" s="10" t="str">
        <f>_xlfn.XLOOKUP(B1420, VENTA_DIARIA!B:B, VENTA_DIARIA!H:H)</f>
        <v>▲▲ TOP</v>
      </c>
      <c r="I1420" s="10" t="s">
        <v>134</v>
      </c>
      <c r="J1420" s="10">
        <v>34</v>
      </c>
      <c r="K1420" s="10">
        <v>33</v>
      </c>
      <c r="L1420" s="13">
        <v>1</v>
      </c>
    </row>
    <row r="1421" spans="1:12">
      <c r="A1421" s="14" t="str">
        <f t="shared" si="22"/>
        <v>DOM</v>
      </c>
      <c r="B1421" s="12">
        <v>45886</v>
      </c>
      <c r="C1421" s="11">
        <v>0.73859953703703707</v>
      </c>
      <c r="D1421" s="10">
        <f>+VLOOKUP(B1421,VENTA_DIARIA!B:C,2,FALSE)</f>
        <v>1</v>
      </c>
      <c r="E1421" s="10">
        <f>+VLOOKUP(B1421,VENTA_DIARIA!B:D,3,FALSE)</f>
        <v>3</v>
      </c>
      <c r="F1421" s="13">
        <f>_xlfn.XLOOKUP(B1421, VENTA_DIARIA!B:B, VENTA_DIARIA!L:L)+0</f>
        <v>1</v>
      </c>
      <c r="G1421" s="10">
        <f>IFERROR(_xlfn.XLOOKUP(B1421, VENTA_DIARIA!B:B, VENTA_DIARIA!N:N)+0,0)</f>
        <v>0</v>
      </c>
      <c r="H1421" s="10" t="str">
        <f>_xlfn.XLOOKUP(B1421, VENTA_DIARIA!B:B, VENTA_DIARIA!H:H)</f>
        <v>▲▲ TOP</v>
      </c>
      <c r="I1421" s="10" t="s">
        <v>134</v>
      </c>
      <c r="J1421" s="10">
        <v>35</v>
      </c>
      <c r="K1421" s="10">
        <v>34</v>
      </c>
      <c r="L1421" s="13">
        <v>1</v>
      </c>
    </row>
    <row r="1422" spans="1:12">
      <c r="A1422" s="14" t="str">
        <f t="shared" si="22"/>
        <v>DOM</v>
      </c>
      <c r="B1422" s="12">
        <v>45886</v>
      </c>
      <c r="C1422" s="11">
        <v>0.73859953703703707</v>
      </c>
      <c r="D1422" s="10">
        <f>+VLOOKUP(B1422,VENTA_DIARIA!B:C,2,FALSE)</f>
        <v>1</v>
      </c>
      <c r="E1422" s="10">
        <f>+VLOOKUP(B1422,VENTA_DIARIA!B:D,3,FALSE)</f>
        <v>3</v>
      </c>
      <c r="F1422" s="13">
        <f>_xlfn.XLOOKUP(B1422, VENTA_DIARIA!B:B, VENTA_DIARIA!L:L)+0</f>
        <v>1</v>
      </c>
      <c r="G1422" s="10">
        <f>IFERROR(_xlfn.XLOOKUP(B1422, VENTA_DIARIA!B:B, VENTA_DIARIA!N:N)+0,0)</f>
        <v>0</v>
      </c>
      <c r="H1422" s="10" t="str">
        <f>_xlfn.XLOOKUP(B1422, VENTA_DIARIA!B:B, VENTA_DIARIA!H:H)</f>
        <v>▲▲ TOP</v>
      </c>
      <c r="I1422" s="10" t="s">
        <v>165</v>
      </c>
      <c r="J1422" s="10">
        <v>6</v>
      </c>
      <c r="K1422" s="10">
        <v>5</v>
      </c>
      <c r="L1422" s="13">
        <v>1</v>
      </c>
    </row>
    <row r="1423" spans="1:12">
      <c r="A1423" s="14" t="str">
        <f t="shared" si="22"/>
        <v>DOM</v>
      </c>
      <c r="B1423" s="12">
        <v>45886</v>
      </c>
      <c r="C1423" s="11">
        <v>0.73818287037037034</v>
      </c>
      <c r="D1423" s="10">
        <f>+VLOOKUP(B1423,VENTA_DIARIA!B:C,2,FALSE)</f>
        <v>1</v>
      </c>
      <c r="E1423" s="10">
        <f>+VLOOKUP(B1423,VENTA_DIARIA!B:D,3,FALSE)</f>
        <v>3</v>
      </c>
      <c r="F1423" s="13">
        <f>_xlfn.XLOOKUP(B1423, VENTA_DIARIA!B:B, VENTA_DIARIA!L:L)+0</f>
        <v>1</v>
      </c>
      <c r="G1423" s="10">
        <f>IFERROR(_xlfn.XLOOKUP(B1423, VENTA_DIARIA!B:B, VENTA_DIARIA!N:N)+0,0)</f>
        <v>0</v>
      </c>
      <c r="H1423" s="10" t="str">
        <f>_xlfn.XLOOKUP(B1423, VENTA_DIARIA!B:B, VENTA_DIARIA!H:H)</f>
        <v>▲▲ TOP</v>
      </c>
      <c r="I1423" s="10" t="s">
        <v>101</v>
      </c>
      <c r="J1423" s="10">
        <v>5</v>
      </c>
      <c r="K1423" s="10">
        <v>4</v>
      </c>
      <c r="L1423" s="13">
        <v>1</v>
      </c>
    </row>
    <row r="1424" spans="1:12">
      <c r="A1424" s="14" t="str">
        <f t="shared" si="22"/>
        <v>DOM</v>
      </c>
      <c r="B1424" s="12">
        <v>45886</v>
      </c>
      <c r="C1424" s="11">
        <v>0.73818287037037034</v>
      </c>
      <c r="D1424" s="10">
        <f>+VLOOKUP(B1424,VENTA_DIARIA!B:C,2,FALSE)</f>
        <v>1</v>
      </c>
      <c r="E1424" s="10">
        <f>+VLOOKUP(B1424,VENTA_DIARIA!B:D,3,FALSE)</f>
        <v>3</v>
      </c>
      <c r="F1424" s="13">
        <f>_xlfn.XLOOKUP(B1424, VENTA_DIARIA!B:B, VENTA_DIARIA!L:L)+0</f>
        <v>1</v>
      </c>
      <c r="G1424" s="10">
        <f>IFERROR(_xlfn.XLOOKUP(B1424, VENTA_DIARIA!B:B, VENTA_DIARIA!N:N)+0,0)</f>
        <v>0</v>
      </c>
      <c r="H1424" s="10" t="str">
        <f>_xlfn.XLOOKUP(B1424, VENTA_DIARIA!B:B, VENTA_DIARIA!H:H)</f>
        <v>▲▲ TOP</v>
      </c>
      <c r="I1424" s="10" t="s">
        <v>89</v>
      </c>
      <c r="J1424" s="10">
        <v>10</v>
      </c>
      <c r="K1424" s="10">
        <v>9</v>
      </c>
      <c r="L1424" s="13">
        <v>1</v>
      </c>
    </row>
    <row r="1425" spans="1:12">
      <c r="A1425" s="14" t="str">
        <f t="shared" si="22"/>
        <v>DOM</v>
      </c>
      <c r="B1425" s="12">
        <v>45886</v>
      </c>
      <c r="C1425" s="11">
        <v>0.73207175925925927</v>
      </c>
      <c r="D1425" s="10">
        <f>+VLOOKUP(B1425,VENTA_DIARIA!B:C,2,FALSE)</f>
        <v>1</v>
      </c>
      <c r="E1425" s="10">
        <f>+VLOOKUP(B1425,VENTA_DIARIA!B:D,3,FALSE)</f>
        <v>3</v>
      </c>
      <c r="F1425" s="13">
        <f>_xlfn.XLOOKUP(B1425, VENTA_DIARIA!B:B, VENTA_DIARIA!L:L)+0</f>
        <v>1</v>
      </c>
      <c r="G1425" s="10">
        <f>IFERROR(_xlfn.XLOOKUP(B1425, VENTA_DIARIA!B:B, VENTA_DIARIA!N:N)+0,0)</f>
        <v>0</v>
      </c>
      <c r="H1425" s="10" t="str">
        <f>_xlfn.XLOOKUP(B1425, VENTA_DIARIA!B:B, VENTA_DIARIA!H:H)</f>
        <v>▲▲ TOP</v>
      </c>
      <c r="I1425" s="10" t="s">
        <v>102</v>
      </c>
      <c r="J1425" s="10">
        <v>6</v>
      </c>
      <c r="K1425" s="10">
        <v>5</v>
      </c>
      <c r="L1425" s="13">
        <v>1</v>
      </c>
    </row>
    <row r="1426" spans="1:12">
      <c r="A1426" s="14" t="str">
        <f t="shared" si="22"/>
        <v>DOM</v>
      </c>
      <c r="B1426" s="12">
        <v>45886</v>
      </c>
      <c r="C1426" s="11">
        <v>0.73206018518518523</v>
      </c>
      <c r="D1426" s="10">
        <f>+VLOOKUP(B1426,VENTA_DIARIA!B:C,2,FALSE)</f>
        <v>1</v>
      </c>
      <c r="E1426" s="10">
        <f>+VLOOKUP(B1426,VENTA_DIARIA!B:D,3,FALSE)</f>
        <v>3</v>
      </c>
      <c r="F1426" s="13">
        <f>_xlfn.XLOOKUP(B1426, VENTA_DIARIA!B:B, VENTA_DIARIA!L:L)+0</f>
        <v>1</v>
      </c>
      <c r="G1426" s="10">
        <f>IFERROR(_xlfn.XLOOKUP(B1426, VENTA_DIARIA!B:B, VENTA_DIARIA!N:N)+0,0)</f>
        <v>0</v>
      </c>
      <c r="H1426" s="10" t="str">
        <f>_xlfn.XLOOKUP(B1426, VENTA_DIARIA!B:B, VENTA_DIARIA!H:H)</f>
        <v>▲▲ TOP</v>
      </c>
      <c r="I1426" s="10" t="s">
        <v>144</v>
      </c>
      <c r="J1426" s="10">
        <v>9</v>
      </c>
      <c r="K1426" s="10">
        <v>8</v>
      </c>
      <c r="L1426" s="13">
        <v>1</v>
      </c>
    </row>
    <row r="1427" spans="1:12">
      <c r="A1427" s="14" t="str">
        <f t="shared" si="22"/>
        <v>DOM</v>
      </c>
      <c r="B1427" s="12">
        <v>45886</v>
      </c>
      <c r="C1427" s="11">
        <v>0.73123842592592592</v>
      </c>
      <c r="D1427" s="10">
        <f>+VLOOKUP(B1427,VENTA_DIARIA!B:C,2,FALSE)</f>
        <v>1</v>
      </c>
      <c r="E1427" s="10">
        <f>+VLOOKUP(B1427,VENTA_DIARIA!B:D,3,FALSE)</f>
        <v>3</v>
      </c>
      <c r="F1427" s="13">
        <f>_xlfn.XLOOKUP(B1427, VENTA_DIARIA!B:B, VENTA_DIARIA!L:L)+0</f>
        <v>1</v>
      </c>
      <c r="G1427" s="10">
        <f>IFERROR(_xlfn.XLOOKUP(B1427, VENTA_DIARIA!B:B, VENTA_DIARIA!N:N)+0,0)</f>
        <v>0</v>
      </c>
      <c r="H1427" s="10" t="str">
        <f>_xlfn.XLOOKUP(B1427, VENTA_DIARIA!B:B, VENTA_DIARIA!H:H)</f>
        <v>▲▲ TOP</v>
      </c>
      <c r="I1427" s="10" t="s">
        <v>102</v>
      </c>
      <c r="J1427" s="10">
        <v>7</v>
      </c>
      <c r="K1427" s="10">
        <v>6</v>
      </c>
      <c r="L1427" s="13">
        <v>1</v>
      </c>
    </row>
    <row r="1428" spans="1:12">
      <c r="A1428" s="14" t="str">
        <f t="shared" si="22"/>
        <v>DOM</v>
      </c>
      <c r="B1428" s="12">
        <v>45886</v>
      </c>
      <c r="C1428" s="11">
        <v>0.73123842592592592</v>
      </c>
      <c r="D1428" s="10">
        <f>+VLOOKUP(B1428,VENTA_DIARIA!B:C,2,FALSE)</f>
        <v>1</v>
      </c>
      <c r="E1428" s="10">
        <f>+VLOOKUP(B1428,VENTA_DIARIA!B:D,3,FALSE)</f>
        <v>3</v>
      </c>
      <c r="F1428" s="13">
        <f>_xlfn.XLOOKUP(B1428, VENTA_DIARIA!B:B, VENTA_DIARIA!L:L)+0</f>
        <v>1</v>
      </c>
      <c r="G1428" s="10">
        <f>IFERROR(_xlfn.XLOOKUP(B1428, VENTA_DIARIA!B:B, VENTA_DIARIA!N:N)+0,0)</f>
        <v>0</v>
      </c>
      <c r="H1428" s="10" t="str">
        <f>_xlfn.XLOOKUP(B1428, VENTA_DIARIA!B:B, VENTA_DIARIA!H:H)</f>
        <v>▲▲ TOP</v>
      </c>
      <c r="I1428" s="10" t="s">
        <v>137</v>
      </c>
      <c r="J1428" s="10">
        <v>2</v>
      </c>
      <c r="K1428" s="10">
        <v>1</v>
      </c>
      <c r="L1428" s="13">
        <v>1</v>
      </c>
    </row>
    <row r="1429" spans="1:12">
      <c r="A1429" s="14" t="str">
        <f t="shared" si="22"/>
        <v>DOM</v>
      </c>
      <c r="B1429" s="12">
        <v>45886</v>
      </c>
      <c r="C1429" s="11">
        <v>0.73008101851851848</v>
      </c>
      <c r="D1429" s="10">
        <f>+VLOOKUP(B1429,VENTA_DIARIA!B:C,2,FALSE)</f>
        <v>1</v>
      </c>
      <c r="E1429" s="10">
        <f>+VLOOKUP(B1429,VENTA_DIARIA!B:D,3,FALSE)</f>
        <v>3</v>
      </c>
      <c r="F1429" s="13">
        <f>_xlfn.XLOOKUP(B1429, VENTA_DIARIA!B:B, VENTA_DIARIA!L:L)+0</f>
        <v>1</v>
      </c>
      <c r="G1429" s="10">
        <f>IFERROR(_xlfn.XLOOKUP(B1429, VENTA_DIARIA!B:B, VENTA_DIARIA!N:N)+0,0)</f>
        <v>0</v>
      </c>
      <c r="H1429" s="10" t="str">
        <f>_xlfn.XLOOKUP(B1429, VENTA_DIARIA!B:B, VENTA_DIARIA!H:H)</f>
        <v>▲▲ TOP</v>
      </c>
      <c r="I1429" s="10" t="s">
        <v>184</v>
      </c>
      <c r="J1429" s="10">
        <v>3</v>
      </c>
      <c r="K1429" s="10">
        <v>2</v>
      </c>
      <c r="L1429" s="13">
        <v>1</v>
      </c>
    </row>
    <row r="1430" spans="1:12">
      <c r="A1430" s="14" t="str">
        <f t="shared" si="22"/>
        <v>DOM</v>
      </c>
      <c r="B1430" s="12">
        <v>45886</v>
      </c>
      <c r="C1430" s="11">
        <v>0.73008101851851848</v>
      </c>
      <c r="D1430" s="10">
        <f>+VLOOKUP(B1430,VENTA_DIARIA!B:C,2,FALSE)</f>
        <v>1</v>
      </c>
      <c r="E1430" s="10">
        <f>+VLOOKUP(B1430,VENTA_DIARIA!B:D,3,FALSE)</f>
        <v>3</v>
      </c>
      <c r="F1430" s="13">
        <f>_xlfn.XLOOKUP(B1430, VENTA_DIARIA!B:B, VENTA_DIARIA!L:L)+0</f>
        <v>1</v>
      </c>
      <c r="G1430" s="10">
        <f>IFERROR(_xlfn.XLOOKUP(B1430, VENTA_DIARIA!B:B, VENTA_DIARIA!N:N)+0,0)</f>
        <v>0</v>
      </c>
      <c r="H1430" s="10" t="str">
        <f>_xlfn.XLOOKUP(B1430, VENTA_DIARIA!B:B, VENTA_DIARIA!H:H)</f>
        <v>▲▲ TOP</v>
      </c>
      <c r="I1430" s="10" t="s">
        <v>144</v>
      </c>
      <c r="J1430" s="10">
        <v>10</v>
      </c>
      <c r="K1430" s="10">
        <v>9</v>
      </c>
      <c r="L1430" s="13">
        <v>1</v>
      </c>
    </row>
    <row r="1431" spans="1:12">
      <c r="A1431" s="14" t="str">
        <f t="shared" si="22"/>
        <v>DOM</v>
      </c>
      <c r="B1431" s="12">
        <v>45886</v>
      </c>
      <c r="C1431" s="11">
        <v>0.72803240740740738</v>
      </c>
      <c r="D1431" s="10">
        <f>+VLOOKUP(B1431,VENTA_DIARIA!B:C,2,FALSE)</f>
        <v>1</v>
      </c>
      <c r="E1431" s="10">
        <f>+VLOOKUP(B1431,VENTA_DIARIA!B:D,3,FALSE)</f>
        <v>3</v>
      </c>
      <c r="F1431" s="13">
        <f>_xlfn.XLOOKUP(B1431, VENTA_DIARIA!B:B, VENTA_DIARIA!L:L)+0</f>
        <v>1</v>
      </c>
      <c r="G1431" s="10">
        <f>IFERROR(_xlfn.XLOOKUP(B1431, VENTA_DIARIA!B:B, VENTA_DIARIA!N:N)+0,0)</f>
        <v>0</v>
      </c>
      <c r="H1431" s="10" t="str">
        <f>_xlfn.XLOOKUP(B1431, VENTA_DIARIA!B:B, VENTA_DIARIA!H:H)</f>
        <v>▲▲ TOP</v>
      </c>
      <c r="I1431" s="10" t="s">
        <v>176</v>
      </c>
      <c r="J1431" s="10">
        <v>11</v>
      </c>
      <c r="K1431" s="10">
        <v>10</v>
      </c>
      <c r="L1431" s="13">
        <v>1</v>
      </c>
    </row>
    <row r="1432" spans="1:12">
      <c r="A1432" s="14" t="str">
        <f t="shared" si="22"/>
        <v>DOM</v>
      </c>
      <c r="B1432" s="12">
        <v>45886</v>
      </c>
      <c r="C1432" s="11">
        <v>0.72791666666666666</v>
      </c>
      <c r="D1432" s="10">
        <f>+VLOOKUP(B1432,VENTA_DIARIA!B:C,2,FALSE)</f>
        <v>1</v>
      </c>
      <c r="E1432" s="10">
        <f>+VLOOKUP(B1432,VENTA_DIARIA!B:D,3,FALSE)</f>
        <v>3</v>
      </c>
      <c r="F1432" s="13">
        <f>_xlfn.XLOOKUP(B1432, VENTA_DIARIA!B:B, VENTA_DIARIA!L:L)+0</f>
        <v>1</v>
      </c>
      <c r="G1432" s="10">
        <f>IFERROR(_xlfn.XLOOKUP(B1432, VENTA_DIARIA!B:B, VENTA_DIARIA!N:N)+0,0)</f>
        <v>0</v>
      </c>
      <c r="H1432" s="10" t="str">
        <f>_xlfn.XLOOKUP(B1432, VENTA_DIARIA!B:B, VENTA_DIARIA!H:H)</f>
        <v>▲▲ TOP</v>
      </c>
      <c r="I1432" s="10" t="s">
        <v>165</v>
      </c>
      <c r="J1432" s="10">
        <v>7</v>
      </c>
      <c r="K1432" s="10">
        <v>6</v>
      </c>
      <c r="L1432" s="13">
        <v>1</v>
      </c>
    </row>
    <row r="1433" spans="1:12">
      <c r="A1433" s="14" t="str">
        <f t="shared" si="22"/>
        <v>DOM</v>
      </c>
      <c r="B1433" s="12">
        <v>45886</v>
      </c>
      <c r="C1433" s="11">
        <v>0.72008101851851847</v>
      </c>
      <c r="D1433" s="10">
        <f>+VLOOKUP(B1433,VENTA_DIARIA!B:C,2,FALSE)</f>
        <v>1</v>
      </c>
      <c r="E1433" s="10">
        <f>+VLOOKUP(B1433,VENTA_DIARIA!B:D,3,FALSE)</f>
        <v>3</v>
      </c>
      <c r="F1433" s="13">
        <f>_xlfn.XLOOKUP(B1433, VENTA_DIARIA!B:B, VENTA_DIARIA!L:L)+0</f>
        <v>1</v>
      </c>
      <c r="G1433" s="10">
        <f>IFERROR(_xlfn.XLOOKUP(B1433, VENTA_DIARIA!B:B, VENTA_DIARIA!N:N)+0,0)</f>
        <v>0</v>
      </c>
      <c r="H1433" s="10" t="str">
        <f>_xlfn.XLOOKUP(B1433, VENTA_DIARIA!B:B, VENTA_DIARIA!H:H)</f>
        <v>▲▲ TOP</v>
      </c>
      <c r="I1433" s="10" t="s">
        <v>97</v>
      </c>
      <c r="J1433" s="10">
        <v>4</v>
      </c>
      <c r="K1433" s="10">
        <v>3</v>
      </c>
      <c r="L1433" s="13">
        <v>1</v>
      </c>
    </row>
    <row r="1434" spans="1:12">
      <c r="A1434" s="14" t="str">
        <f t="shared" si="22"/>
        <v>DOM</v>
      </c>
      <c r="B1434" s="12">
        <v>45886</v>
      </c>
      <c r="C1434" s="11">
        <v>0.72008101851851847</v>
      </c>
      <c r="D1434" s="10">
        <f>+VLOOKUP(B1434,VENTA_DIARIA!B:C,2,FALSE)</f>
        <v>1</v>
      </c>
      <c r="E1434" s="10">
        <f>+VLOOKUP(B1434,VENTA_DIARIA!B:D,3,FALSE)</f>
        <v>3</v>
      </c>
      <c r="F1434" s="13">
        <f>_xlfn.XLOOKUP(B1434, VENTA_DIARIA!B:B, VENTA_DIARIA!L:L)+0</f>
        <v>1</v>
      </c>
      <c r="G1434" s="10">
        <f>IFERROR(_xlfn.XLOOKUP(B1434, VENTA_DIARIA!B:B, VENTA_DIARIA!N:N)+0,0)</f>
        <v>0</v>
      </c>
      <c r="H1434" s="10" t="str">
        <f>_xlfn.XLOOKUP(B1434, VENTA_DIARIA!B:B, VENTA_DIARIA!H:H)</f>
        <v>▲▲ TOP</v>
      </c>
      <c r="I1434" s="10" t="s">
        <v>89</v>
      </c>
      <c r="J1434" s="10">
        <v>2</v>
      </c>
      <c r="K1434" s="10">
        <v>0</v>
      </c>
      <c r="L1434" s="13">
        <v>2</v>
      </c>
    </row>
    <row r="1435" spans="1:12">
      <c r="A1435" s="14" t="str">
        <f t="shared" si="22"/>
        <v>DOM</v>
      </c>
      <c r="B1435" s="12">
        <v>45886</v>
      </c>
      <c r="C1435" s="11">
        <v>0.71626157407407409</v>
      </c>
      <c r="D1435" s="10">
        <f>+VLOOKUP(B1435,VENTA_DIARIA!B:C,2,FALSE)</f>
        <v>1</v>
      </c>
      <c r="E1435" s="10">
        <f>+VLOOKUP(B1435,VENTA_DIARIA!B:D,3,FALSE)</f>
        <v>3</v>
      </c>
      <c r="F1435" s="13">
        <f>_xlfn.XLOOKUP(B1435, VENTA_DIARIA!B:B, VENTA_DIARIA!L:L)+0</f>
        <v>1</v>
      </c>
      <c r="G1435" s="10">
        <f>IFERROR(_xlfn.XLOOKUP(B1435, VENTA_DIARIA!B:B, VENTA_DIARIA!N:N)+0,0)</f>
        <v>0</v>
      </c>
      <c r="H1435" s="10" t="str">
        <f>_xlfn.XLOOKUP(B1435, VENTA_DIARIA!B:B, VENTA_DIARIA!H:H)</f>
        <v>▲▲ TOP</v>
      </c>
      <c r="I1435" s="10" t="s">
        <v>171</v>
      </c>
      <c r="J1435" s="10">
        <v>1</v>
      </c>
      <c r="K1435" s="10">
        <v>0</v>
      </c>
      <c r="L1435" s="13">
        <v>1</v>
      </c>
    </row>
    <row r="1436" spans="1:12">
      <c r="A1436" s="14" t="str">
        <f t="shared" si="22"/>
        <v>DOM</v>
      </c>
      <c r="B1436" s="12">
        <v>45886</v>
      </c>
      <c r="C1436" s="11">
        <v>0.71304398148148151</v>
      </c>
      <c r="D1436" s="10">
        <f>+VLOOKUP(B1436,VENTA_DIARIA!B:C,2,FALSE)</f>
        <v>1</v>
      </c>
      <c r="E1436" s="10">
        <f>+VLOOKUP(B1436,VENTA_DIARIA!B:D,3,FALSE)</f>
        <v>3</v>
      </c>
      <c r="F1436" s="13">
        <f>_xlfn.XLOOKUP(B1436, VENTA_DIARIA!B:B, VENTA_DIARIA!L:L)+0</f>
        <v>1</v>
      </c>
      <c r="G1436" s="10">
        <f>IFERROR(_xlfn.XLOOKUP(B1436, VENTA_DIARIA!B:B, VENTA_DIARIA!N:N)+0,0)</f>
        <v>0</v>
      </c>
      <c r="H1436" s="10" t="str">
        <f>_xlfn.XLOOKUP(B1436, VENTA_DIARIA!B:B, VENTA_DIARIA!H:H)</f>
        <v>▲▲ TOP</v>
      </c>
      <c r="I1436" s="10" t="s">
        <v>168</v>
      </c>
      <c r="J1436" s="10">
        <v>6</v>
      </c>
      <c r="K1436" s="10">
        <v>5</v>
      </c>
      <c r="L1436" s="13">
        <v>1</v>
      </c>
    </row>
    <row r="1437" spans="1:12">
      <c r="A1437" s="14" t="str">
        <f t="shared" si="22"/>
        <v>DOM</v>
      </c>
      <c r="B1437" s="12">
        <v>45886</v>
      </c>
      <c r="C1437" s="11">
        <v>0.71304398148148151</v>
      </c>
      <c r="D1437" s="10">
        <f>+VLOOKUP(B1437,VENTA_DIARIA!B:C,2,FALSE)</f>
        <v>1</v>
      </c>
      <c r="E1437" s="10">
        <f>+VLOOKUP(B1437,VENTA_DIARIA!B:D,3,FALSE)</f>
        <v>3</v>
      </c>
      <c r="F1437" s="13">
        <f>_xlfn.XLOOKUP(B1437, VENTA_DIARIA!B:B, VENTA_DIARIA!L:L)+0</f>
        <v>1</v>
      </c>
      <c r="G1437" s="10">
        <f>IFERROR(_xlfn.XLOOKUP(B1437, VENTA_DIARIA!B:B, VENTA_DIARIA!N:N)+0,0)</f>
        <v>0</v>
      </c>
      <c r="H1437" s="10" t="str">
        <f>_xlfn.XLOOKUP(B1437, VENTA_DIARIA!B:B, VENTA_DIARIA!H:H)</f>
        <v>▲▲ TOP</v>
      </c>
      <c r="I1437" s="10" t="s">
        <v>102</v>
      </c>
      <c r="J1437" s="10">
        <v>4</v>
      </c>
      <c r="K1437" s="10">
        <v>3</v>
      </c>
      <c r="L1437" s="13">
        <v>1</v>
      </c>
    </row>
    <row r="1438" spans="1:12">
      <c r="A1438" s="14" t="str">
        <f t="shared" si="22"/>
        <v>DOM</v>
      </c>
      <c r="B1438" s="12">
        <v>45886</v>
      </c>
      <c r="C1438" s="11">
        <v>0.71304398148148151</v>
      </c>
      <c r="D1438" s="10">
        <f>+VLOOKUP(B1438,VENTA_DIARIA!B:C,2,FALSE)</f>
        <v>1</v>
      </c>
      <c r="E1438" s="10">
        <f>+VLOOKUP(B1438,VENTA_DIARIA!B:D,3,FALSE)</f>
        <v>3</v>
      </c>
      <c r="F1438" s="13">
        <f>_xlfn.XLOOKUP(B1438, VENTA_DIARIA!B:B, VENTA_DIARIA!L:L)+0</f>
        <v>1</v>
      </c>
      <c r="G1438" s="10">
        <f>IFERROR(_xlfn.XLOOKUP(B1438, VENTA_DIARIA!B:B, VENTA_DIARIA!N:N)+0,0)</f>
        <v>0</v>
      </c>
      <c r="H1438" s="10" t="str">
        <f>_xlfn.XLOOKUP(B1438, VENTA_DIARIA!B:B, VENTA_DIARIA!H:H)</f>
        <v>▲▲ TOP</v>
      </c>
      <c r="I1438" s="10" t="s">
        <v>98</v>
      </c>
      <c r="J1438" s="10">
        <v>3</v>
      </c>
      <c r="K1438" s="10">
        <v>2</v>
      </c>
      <c r="L1438" s="13">
        <v>1</v>
      </c>
    </row>
    <row r="1439" spans="1:12">
      <c r="A1439" s="14" t="str">
        <f t="shared" si="22"/>
        <v>DOM</v>
      </c>
      <c r="B1439" s="12">
        <v>45886</v>
      </c>
      <c r="C1439" s="11">
        <v>0.71304398148148151</v>
      </c>
      <c r="D1439" s="10">
        <f>+VLOOKUP(B1439,VENTA_DIARIA!B:C,2,FALSE)</f>
        <v>1</v>
      </c>
      <c r="E1439" s="10">
        <f>+VLOOKUP(B1439,VENTA_DIARIA!B:D,3,FALSE)</f>
        <v>3</v>
      </c>
      <c r="F1439" s="13">
        <f>_xlfn.XLOOKUP(B1439, VENTA_DIARIA!B:B, VENTA_DIARIA!L:L)+0</f>
        <v>1</v>
      </c>
      <c r="G1439" s="10">
        <f>IFERROR(_xlfn.XLOOKUP(B1439, VENTA_DIARIA!B:B, VENTA_DIARIA!N:N)+0,0)</f>
        <v>0</v>
      </c>
      <c r="H1439" s="10" t="str">
        <f>_xlfn.XLOOKUP(B1439, VENTA_DIARIA!B:B, VENTA_DIARIA!H:H)</f>
        <v>▲▲ TOP</v>
      </c>
      <c r="I1439" s="10" t="s">
        <v>99</v>
      </c>
      <c r="J1439" s="10">
        <v>1</v>
      </c>
      <c r="K1439" s="10">
        <v>0</v>
      </c>
      <c r="L1439" s="13">
        <v>1</v>
      </c>
    </row>
    <row r="1440" spans="1:12">
      <c r="A1440" s="14" t="str">
        <f t="shared" si="22"/>
        <v>DOM</v>
      </c>
      <c r="B1440" s="12">
        <v>45886</v>
      </c>
      <c r="C1440" s="11">
        <v>0.70333333333333337</v>
      </c>
      <c r="D1440" s="10">
        <f>+VLOOKUP(B1440,VENTA_DIARIA!B:C,2,FALSE)</f>
        <v>1</v>
      </c>
      <c r="E1440" s="10">
        <f>+VLOOKUP(B1440,VENTA_DIARIA!B:D,3,FALSE)</f>
        <v>3</v>
      </c>
      <c r="F1440" s="13">
        <f>_xlfn.XLOOKUP(B1440, VENTA_DIARIA!B:B, VENTA_DIARIA!L:L)+0</f>
        <v>1</v>
      </c>
      <c r="G1440" s="10">
        <f>IFERROR(_xlfn.XLOOKUP(B1440, VENTA_DIARIA!B:B, VENTA_DIARIA!N:N)+0,0)</f>
        <v>0</v>
      </c>
      <c r="H1440" s="10" t="str">
        <f>_xlfn.XLOOKUP(B1440, VENTA_DIARIA!B:B, VENTA_DIARIA!H:H)</f>
        <v>▲▲ TOP</v>
      </c>
      <c r="I1440" s="10" t="s">
        <v>83</v>
      </c>
      <c r="J1440" s="10">
        <v>7</v>
      </c>
      <c r="K1440" s="10">
        <v>6</v>
      </c>
      <c r="L1440" s="13">
        <v>1</v>
      </c>
    </row>
    <row r="1441" spans="1:12">
      <c r="A1441" s="14" t="str">
        <f t="shared" si="22"/>
        <v>DOM</v>
      </c>
      <c r="B1441" s="12">
        <v>45886</v>
      </c>
      <c r="C1441" s="11">
        <v>0.70333333333333337</v>
      </c>
      <c r="D1441" s="10">
        <f>+VLOOKUP(B1441,VENTA_DIARIA!B:C,2,FALSE)</f>
        <v>1</v>
      </c>
      <c r="E1441" s="10">
        <f>+VLOOKUP(B1441,VENTA_DIARIA!B:D,3,FALSE)</f>
        <v>3</v>
      </c>
      <c r="F1441" s="13">
        <f>_xlfn.XLOOKUP(B1441, VENTA_DIARIA!B:B, VENTA_DIARIA!L:L)+0</f>
        <v>1</v>
      </c>
      <c r="G1441" s="10">
        <f>IFERROR(_xlfn.XLOOKUP(B1441, VENTA_DIARIA!B:B, VENTA_DIARIA!N:N)+0,0)</f>
        <v>0</v>
      </c>
      <c r="H1441" s="10" t="str">
        <f>_xlfn.XLOOKUP(B1441, VENTA_DIARIA!B:B, VENTA_DIARIA!H:H)</f>
        <v>▲▲ TOP</v>
      </c>
      <c r="I1441" s="10" t="s">
        <v>94</v>
      </c>
      <c r="J1441" s="10">
        <v>8</v>
      </c>
      <c r="K1441" s="10">
        <v>7</v>
      </c>
      <c r="L1441" s="13">
        <v>1</v>
      </c>
    </row>
    <row r="1442" spans="1:12">
      <c r="A1442" s="14" t="str">
        <f t="shared" si="22"/>
        <v>DOM</v>
      </c>
      <c r="B1442" s="12">
        <v>45886</v>
      </c>
      <c r="C1442" s="11">
        <v>0.69927083333333329</v>
      </c>
      <c r="D1442" s="10">
        <f>+VLOOKUP(B1442,VENTA_DIARIA!B:C,2,FALSE)</f>
        <v>1</v>
      </c>
      <c r="E1442" s="10">
        <f>+VLOOKUP(B1442,VENTA_DIARIA!B:D,3,FALSE)</f>
        <v>3</v>
      </c>
      <c r="F1442" s="13">
        <f>_xlfn.XLOOKUP(B1442, VENTA_DIARIA!B:B, VENTA_DIARIA!L:L)+0</f>
        <v>1</v>
      </c>
      <c r="G1442" s="10">
        <f>IFERROR(_xlfn.XLOOKUP(B1442, VENTA_DIARIA!B:B, VENTA_DIARIA!N:N)+0,0)</f>
        <v>0</v>
      </c>
      <c r="H1442" s="10" t="str">
        <f>_xlfn.XLOOKUP(B1442, VENTA_DIARIA!B:B, VENTA_DIARIA!H:H)</f>
        <v>▲▲ TOP</v>
      </c>
      <c r="I1442" s="10" t="s">
        <v>135</v>
      </c>
      <c r="J1442" s="10">
        <v>9</v>
      </c>
      <c r="K1442" s="10">
        <v>8</v>
      </c>
      <c r="L1442" s="13">
        <v>1</v>
      </c>
    </row>
    <row r="1443" spans="1:12">
      <c r="A1443" s="14" t="str">
        <f t="shared" si="22"/>
        <v>DOM</v>
      </c>
      <c r="B1443" s="12">
        <v>45886</v>
      </c>
      <c r="C1443" s="11">
        <v>0.69609953703703709</v>
      </c>
      <c r="D1443" s="10">
        <f>+VLOOKUP(B1443,VENTA_DIARIA!B:C,2,FALSE)</f>
        <v>1</v>
      </c>
      <c r="E1443" s="10">
        <f>+VLOOKUP(B1443,VENTA_DIARIA!B:D,3,FALSE)</f>
        <v>3</v>
      </c>
      <c r="F1443" s="13">
        <f>_xlfn.XLOOKUP(B1443, VENTA_DIARIA!B:B, VENTA_DIARIA!L:L)+0</f>
        <v>1</v>
      </c>
      <c r="G1443" s="10">
        <f>IFERROR(_xlfn.XLOOKUP(B1443, VENTA_DIARIA!B:B, VENTA_DIARIA!N:N)+0,0)</f>
        <v>0</v>
      </c>
      <c r="H1443" s="10" t="str">
        <f>_xlfn.XLOOKUP(B1443, VENTA_DIARIA!B:B, VENTA_DIARIA!H:H)</f>
        <v>▲▲ TOP</v>
      </c>
      <c r="I1443" s="10" t="s">
        <v>91</v>
      </c>
      <c r="J1443" s="10">
        <v>-10</v>
      </c>
      <c r="K1443" s="10">
        <v>-11</v>
      </c>
      <c r="L1443" s="13">
        <v>1</v>
      </c>
    </row>
    <row r="1444" spans="1:12">
      <c r="A1444" s="14" t="str">
        <f t="shared" si="22"/>
        <v>DOM</v>
      </c>
      <c r="B1444" s="12">
        <v>45886</v>
      </c>
      <c r="C1444" s="11">
        <v>0.6953125</v>
      </c>
      <c r="D1444" s="10">
        <f>+VLOOKUP(B1444,VENTA_DIARIA!B:C,2,FALSE)</f>
        <v>1</v>
      </c>
      <c r="E1444" s="10">
        <f>+VLOOKUP(B1444,VENTA_DIARIA!B:D,3,FALSE)</f>
        <v>3</v>
      </c>
      <c r="F1444" s="13">
        <f>_xlfn.XLOOKUP(B1444, VENTA_DIARIA!B:B, VENTA_DIARIA!L:L)+0</f>
        <v>1</v>
      </c>
      <c r="G1444" s="10">
        <f>IFERROR(_xlfn.XLOOKUP(B1444, VENTA_DIARIA!B:B, VENTA_DIARIA!N:N)+0,0)</f>
        <v>0</v>
      </c>
      <c r="H1444" s="10" t="str">
        <f>_xlfn.XLOOKUP(B1444, VENTA_DIARIA!B:B, VENTA_DIARIA!H:H)</f>
        <v>▲▲ TOP</v>
      </c>
      <c r="I1444" s="10" t="s">
        <v>102</v>
      </c>
      <c r="J1444" s="10">
        <v>5</v>
      </c>
      <c r="K1444" s="10">
        <v>4</v>
      </c>
      <c r="L1444" s="13">
        <v>1</v>
      </c>
    </row>
    <row r="1445" spans="1:12">
      <c r="A1445" s="14" t="str">
        <f t="shared" si="22"/>
        <v>DOM</v>
      </c>
      <c r="B1445" s="12">
        <v>45886</v>
      </c>
      <c r="C1445" s="11">
        <v>0.69187500000000002</v>
      </c>
      <c r="D1445" s="10">
        <f>+VLOOKUP(B1445,VENTA_DIARIA!B:C,2,FALSE)</f>
        <v>1</v>
      </c>
      <c r="E1445" s="10">
        <f>+VLOOKUP(B1445,VENTA_DIARIA!B:D,3,FALSE)</f>
        <v>3</v>
      </c>
      <c r="F1445" s="13">
        <f>_xlfn.XLOOKUP(B1445, VENTA_DIARIA!B:B, VENTA_DIARIA!L:L)+0</f>
        <v>1</v>
      </c>
      <c r="G1445" s="10">
        <f>IFERROR(_xlfn.XLOOKUP(B1445, VENTA_DIARIA!B:B, VENTA_DIARIA!N:N)+0,0)</f>
        <v>0</v>
      </c>
      <c r="H1445" s="10" t="str">
        <f>_xlfn.XLOOKUP(B1445, VENTA_DIARIA!B:B, VENTA_DIARIA!H:H)</f>
        <v>▲▲ TOP</v>
      </c>
      <c r="I1445" s="10" t="s">
        <v>164</v>
      </c>
      <c r="J1445" s="10">
        <v>4</v>
      </c>
      <c r="K1445" s="10">
        <v>3</v>
      </c>
      <c r="L1445" s="13">
        <v>1</v>
      </c>
    </row>
    <row r="1446" spans="1:12">
      <c r="A1446" s="14" t="str">
        <f t="shared" si="22"/>
        <v>DOM</v>
      </c>
      <c r="B1446" s="12">
        <v>45886</v>
      </c>
      <c r="C1446" s="11">
        <v>0.69187500000000002</v>
      </c>
      <c r="D1446" s="10">
        <f>+VLOOKUP(B1446,VENTA_DIARIA!B:C,2,FALSE)</f>
        <v>1</v>
      </c>
      <c r="E1446" s="10">
        <f>+VLOOKUP(B1446,VENTA_DIARIA!B:D,3,FALSE)</f>
        <v>3</v>
      </c>
      <c r="F1446" s="13">
        <f>_xlfn.XLOOKUP(B1446, VENTA_DIARIA!B:B, VENTA_DIARIA!L:L)+0</f>
        <v>1</v>
      </c>
      <c r="G1446" s="10">
        <f>IFERROR(_xlfn.XLOOKUP(B1446, VENTA_DIARIA!B:B, VENTA_DIARIA!N:N)+0,0)</f>
        <v>0</v>
      </c>
      <c r="H1446" s="10" t="str">
        <f>_xlfn.XLOOKUP(B1446, VENTA_DIARIA!B:B, VENTA_DIARIA!H:H)</f>
        <v>▲▲ TOP</v>
      </c>
      <c r="I1446" s="10" t="s">
        <v>174</v>
      </c>
      <c r="J1446" s="10">
        <v>5</v>
      </c>
      <c r="K1446" s="10">
        <v>3</v>
      </c>
      <c r="L1446" s="13">
        <v>2</v>
      </c>
    </row>
    <row r="1447" spans="1:12">
      <c r="A1447" s="14" t="str">
        <f t="shared" si="22"/>
        <v>DOM</v>
      </c>
      <c r="B1447" s="12">
        <v>45886</v>
      </c>
      <c r="C1447" s="11">
        <v>0.69187500000000002</v>
      </c>
      <c r="D1447" s="10">
        <f>+VLOOKUP(B1447,VENTA_DIARIA!B:C,2,FALSE)</f>
        <v>1</v>
      </c>
      <c r="E1447" s="10">
        <f>+VLOOKUP(B1447,VENTA_DIARIA!B:D,3,FALSE)</f>
        <v>3</v>
      </c>
      <c r="F1447" s="13">
        <f>_xlfn.XLOOKUP(B1447, VENTA_DIARIA!B:B, VENTA_DIARIA!L:L)+0</f>
        <v>1</v>
      </c>
      <c r="G1447" s="10">
        <f>IFERROR(_xlfn.XLOOKUP(B1447, VENTA_DIARIA!B:B, VENTA_DIARIA!N:N)+0,0)</f>
        <v>0</v>
      </c>
      <c r="H1447" s="10" t="str">
        <f>_xlfn.XLOOKUP(B1447, VENTA_DIARIA!B:B, VENTA_DIARIA!H:H)</f>
        <v>▲▲ TOP</v>
      </c>
      <c r="I1447" s="10" t="s">
        <v>103</v>
      </c>
      <c r="J1447" s="10">
        <v>5</v>
      </c>
      <c r="K1447" s="10">
        <v>3</v>
      </c>
      <c r="L1447" s="13">
        <v>2</v>
      </c>
    </row>
    <row r="1448" spans="1:12">
      <c r="A1448" s="14" t="str">
        <f t="shared" si="22"/>
        <v>DOM</v>
      </c>
      <c r="B1448" s="12">
        <v>45886</v>
      </c>
      <c r="C1448" s="11">
        <v>0.68791666666666662</v>
      </c>
      <c r="D1448" s="10">
        <f>+VLOOKUP(B1448,VENTA_DIARIA!B:C,2,FALSE)</f>
        <v>1</v>
      </c>
      <c r="E1448" s="10">
        <f>+VLOOKUP(B1448,VENTA_DIARIA!B:D,3,FALSE)</f>
        <v>3</v>
      </c>
      <c r="F1448" s="13">
        <f>_xlfn.XLOOKUP(B1448, VENTA_DIARIA!B:B, VENTA_DIARIA!L:L)+0</f>
        <v>1</v>
      </c>
      <c r="G1448" s="10">
        <f>IFERROR(_xlfn.XLOOKUP(B1448, VENTA_DIARIA!B:B, VENTA_DIARIA!N:N)+0,0)</f>
        <v>0</v>
      </c>
      <c r="H1448" s="10" t="str">
        <f>_xlfn.XLOOKUP(B1448, VENTA_DIARIA!B:B, VENTA_DIARIA!H:H)</f>
        <v>▲▲ TOP</v>
      </c>
      <c r="I1448" s="10" t="s">
        <v>109</v>
      </c>
      <c r="J1448" s="10">
        <v>2</v>
      </c>
      <c r="K1448" s="10">
        <v>1</v>
      </c>
      <c r="L1448" s="13">
        <v>1</v>
      </c>
    </row>
    <row r="1449" spans="1:12">
      <c r="A1449" s="14" t="str">
        <f t="shared" si="22"/>
        <v>DOM</v>
      </c>
      <c r="B1449" s="12">
        <v>45886</v>
      </c>
      <c r="C1449" s="11">
        <v>0.68631944444444448</v>
      </c>
      <c r="D1449" s="10">
        <f>+VLOOKUP(B1449,VENTA_DIARIA!B:C,2,FALSE)</f>
        <v>1</v>
      </c>
      <c r="E1449" s="10">
        <f>+VLOOKUP(B1449,VENTA_DIARIA!B:D,3,FALSE)</f>
        <v>3</v>
      </c>
      <c r="F1449" s="13">
        <f>_xlfn.XLOOKUP(B1449, VENTA_DIARIA!B:B, VENTA_DIARIA!L:L)+0</f>
        <v>1</v>
      </c>
      <c r="G1449" s="10">
        <f>IFERROR(_xlfn.XLOOKUP(B1449, VENTA_DIARIA!B:B, VENTA_DIARIA!N:N)+0,0)</f>
        <v>0</v>
      </c>
      <c r="H1449" s="10" t="str">
        <f>_xlfn.XLOOKUP(B1449, VENTA_DIARIA!B:B, VENTA_DIARIA!H:H)</f>
        <v>▲▲ TOP</v>
      </c>
      <c r="I1449" s="10" t="s">
        <v>135</v>
      </c>
      <c r="J1449" s="10">
        <v>10</v>
      </c>
      <c r="K1449" s="10">
        <v>9</v>
      </c>
      <c r="L1449" s="13">
        <v>1</v>
      </c>
    </row>
    <row r="1450" spans="1:12">
      <c r="A1450" s="14" t="str">
        <f t="shared" si="22"/>
        <v>DOM</v>
      </c>
      <c r="B1450" s="12">
        <v>45886</v>
      </c>
      <c r="C1450" s="11">
        <v>0.68631944444444448</v>
      </c>
      <c r="D1450" s="10">
        <f>+VLOOKUP(B1450,VENTA_DIARIA!B:C,2,FALSE)</f>
        <v>1</v>
      </c>
      <c r="E1450" s="10">
        <f>+VLOOKUP(B1450,VENTA_DIARIA!B:D,3,FALSE)</f>
        <v>3</v>
      </c>
      <c r="F1450" s="13">
        <f>_xlfn.XLOOKUP(B1450, VENTA_DIARIA!B:B, VENTA_DIARIA!L:L)+0</f>
        <v>1</v>
      </c>
      <c r="G1450" s="10">
        <f>IFERROR(_xlfn.XLOOKUP(B1450, VENTA_DIARIA!B:B, VENTA_DIARIA!N:N)+0,0)</f>
        <v>0</v>
      </c>
      <c r="H1450" s="10" t="str">
        <f>_xlfn.XLOOKUP(B1450, VENTA_DIARIA!B:B, VENTA_DIARIA!H:H)</f>
        <v>▲▲ TOP</v>
      </c>
      <c r="I1450" s="10" t="s">
        <v>142</v>
      </c>
      <c r="J1450" s="10">
        <v>29</v>
      </c>
      <c r="K1450" s="10">
        <v>28</v>
      </c>
      <c r="L1450" s="13">
        <v>1</v>
      </c>
    </row>
    <row r="1451" spans="1:12">
      <c r="A1451" s="14" t="str">
        <f t="shared" si="22"/>
        <v>DOM</v>
      </c>
      <c r="B1451" s="12">
        <v>45886</v>
      </c>
      <c r="C1451" s="11">
        <v>0.68630787037037033</v>
      </c>
      <c r="D1451" s="10">
        <f>+VLOOKUP(B1451,VENTA_DIARIA!B:C,2,FALSE)</f>
        <v>1</v>
      </c>
      <c r="E1451" s="10">
        <f>+VLOOKUP(B1451,VENTA_DIARIA!B:D,3,FALSE)</f>
        <v>3</v>
      </c>
      <c r="F1451" s="13">
        <f>_xlfn.XLOOKUP(B1451, VENTA_DIARIA!B:B, VENTA_DIARIA!L:L)+0</f>
        <v>1</v>
      </c>
      <c r="G1451" s="10">
        <f>IFERROR(_xlfn.XLOOKUP(B1451, VENTA_DIARIA!B:B, VENTA_DIARIA!N:N)+0,0)</f>
        <v>0</v>
      </c>
      <c r="H1451" s="10" t="str">
        <f>_xlfn.XLOOKUP(B1451, VENTA_DIARIA!B:B, VENTA_DIARIA!H:H)</f>
        <v>▲▲ TOP</v>
      </c>
      <c r="I1451" s="10" t="s">
        <v>102</v>
      </c>
      <c r="J1451" s="10">
        <v>6</v>
      </c>
      <c r="K1451" s="10">
        <v>5</v>
      </c>
      <c r="L1451" s="13">
        <v>1</v>
      </c>
    </row>
    <row r="1452" spans="1:12">
      <c r="A1452" s="14" t="str">
        <f t="shared" si="22"/>
        <v>DOM</v>
      </c>
      <c r="B1452" s="12">
        <v>45886</v>
      </c>
      <c r="C1452" s="11">
        <v>0.68630787037037033</v>
      </c>
      <c r="D1452" s="10">
        <f>+VLOOKUP(B1452,VENTA_DIARIA!B:C,2,FALSE)</f>
        <v>1</v>
      </c>
      <c r="E1452" s="10">
        <f>+VLOOKUP(B1452,VENTA_DIARIA!B:D,3,FALSE)</f>
        <v>3</v>
      </c>
      <c r="F1452" s="13">
        <f>_xlfn.XLOOKUP(B1452, VENTA_DIARIA!B:B, VENTA_DIARIA!L:L)+0</f>
        <v>1</v>
      </c>
      <c r="G1452" s="10">
        <f>IFERROR(_xlfn.XLOOKUP(B1452, VENTA_DIARIA!B:B, VENTA_DIARIA!N:N)+0,0)</f>
        <v>0</v>
      </c>
      <c r="H1452" s="10" t="str">
        <f>_xlfn.XLOOKUP(B1452, VENTA_DIARIA!B:B, VENTA_DIARIA!H:H)</f>
        <v>▲▲ TOP</v>
      </c>
      <c r="I1452" s="10" t="s">
        <v>144</v>
      </c>
      <c r="J1452" s="10">
        <v>3</v>
      </c>
      <c r="K1452" s="10">
        <v>2</v>
      </c>
      <c r="L1452" s="13">
        <v>1</v>
      </c>
    </row>
    <row r="1453" spans="1:12">
      <c r="A1453" s="14" t="str">
        <f t="shared" si="22"/>
        <v>DOM</v>
      </c>
      <c r="B1453" s="12">
        <v>45886</v>
      </c>
      <c r="C1453" s="11">
        <v>0.68319444444444444</v>
      </c>
      <c r="D1453" s="10">
        <f>+VLOOKUP(B1453,VENTA_DIARIA!B:C,2,FALSE)</f>
        <v>1</v>
      </c>
      <c r="E1453" s="10">
        <f>+VLOOKUP(B1453,VENTA_DIARIA!B:D,3,FALSE)</f>
        <v>3</v>
      </c>
      <c r="F1453" s="13">
        <f>_xlfn.XLOOKUP(B1453, VENTA_DIARIA!B:B, VENTA_DIARIA!L:L)+0</f>
        <v>1</v>
      </c>
      <c r="G1453" s="10">
        <f>IFERROR(_xlfn.XLOOKUP(B1453, VENTA_DIARIA!B:B, VENTA_DIARIA!N:N)+0,0)</f>
        <v>0</v>
      </c>
      <c r="H1453" s="10" t="str">
        <f>_xlfn.XLOOKUP(B1453, VENTA_DIARIA!B:B, VENTA_DIARIA!H:H)</f>
        <v>▲▲ TOP</v>
      </c>
      <c r="I1453" s="10" t="s">
        <v>144</v>
      </c>
      <c r="J1453" s="10">
        <v>4</v>
      </c>
      <c r="K1453" s="10">
        <v>3</v>
      </c>
      <c r="L1453" s="13">
        <v>1</v>
      </c>
    </row>
    <row r="1454" spans="1:12">
      <c r="A1454" s="14" t="str">
        <f t="shared" si="22"/>
        <v>DOM</v>
      </c>
      <c r="B1454" s="12">
        <v>45886</v>
      </c>
      <c r="C1454" s="11">
        <v>0.68319444444444444</v>
      </c>
      <c r="D1454" s="10">
        <f>+VLOOKUP(B1454,VENTA_DIARIA!B:C,2,FALSE)</f>
        <v>1</v>
      </c>
      <c r="E1454" s="10">
        <f>+VLOOKUP(B1454,VENTA_DIARIA!B:D,3,FALSE)</f>
        <v>3</v>
      </c>
      <c r="F1454" s="13">
        <f>_xlfn.XLOOKUP(B1454, VENTA_DIARIA!B:B, VENTA_DIARIA!L:L)+0</f>
        <v>1</v>
      </c>
      <c r="G1454" s="10">
        <f>IFERROR(_xlfn.XLOOKUP(B1454, VENTA_DIARIA!B:B, VENTA_DIARIA!N:N)+0,0)</f>
        <v>0</v>
      </c>
      <c r="H1454" s="10" t="str">
        <f>_xlfn.XLOOKUP(B1454, VENTA_DIARIA!B:B, VENTA_DIARIA!H:H)</f>
        <v>▲▲ TOP</v>
      </c>
      <c r="I1454" s="10" t="s">
        <v>165</v>
      </c>
      <c r="J1454" s="10">
        <v>4</v>
      </c>
      <c r="K1454" s="10">
        <v>3</v>
      </c>
      <c r="L1454" s="13">
        <v>1</v>
      </c>
    </row>
    <row r="1455" spans="1:12">
      <c r="A1455" s="14" t="str">
        <f t="shared" si="22"/>
        <v>DOM</v>
      </c>
      <c r="B1455" s="12">
        <v>45886</v>
      </c>
      <c r="C1455" s="11">
        <v>0.67709490740740741</v>
      </c>
      <c r="D1455" s="10">
        <f>+VLOOKUP(B1455,VENTA_DIARIA!B:C,2,FALSE)</f>
        <v>1</v>
      </c>
      <c r="E1455" s="10">
        <f>+VLOOKUP(B1455,VENTA_DIARIA!B:D,3,FALSE)</f>
        <v>3</v>
      </c>
      <c r="F1455" s="13">
        <f>_xlfn.XLOOKUP(B1455, VENTA_DIARIA!B:B, VENTA_DIARIA!L:L)+0</f>
        <v>1</v>
      </c>
      <c r="G1455" s="10">
        <f>IFERROR(_xlfn.XLOOKUP(B1455, VENTA_DIARIA!B:B, VENTA_DIARIA!N:N)+0,0)</f>
        <v>0</v>
      </c>
      <c r="H1455" s="10" t="str">
        <f>_xlfn.XLOOKUP(B1455, VENTA_DIARIA!B:B, VENTA_DIARIA!H:H)</f>
        <v>▲▲ TOP</v>
      </c>
      <c r="I1455" s="10" t="s">
        <v>135</v>
      </c>
      <c r="J1455" s="10">
        <v>11</v>
      </c>
      <c r="K1455" s="10">
        <v>10</v>
      </c>
      <c r="L1455" s="13">
        <v>1</v>
      </c>
    </row>
    <row r="1456" spans="1:12">
      <c r="A1456" s="14" t="str">
        <f t="shared" si="22"/>
        <v>DOM</v>
      </c>
      <c r="B1456" s="12">
        <v>45886</v>
      </c>
      <c r="C1456" s="11">
        <v>0.67709490740740741</v>
      </c>
      <c r="D1456" s="10">
        <f>+VLOOKUP(B1456,VENTA_DIARIA!B:C,2,FALSE)</f>
        <v>1</v>
      </c>
      <c r="E1456" s="10">
        <f>+VLOOKUP(B1456,VENTA_DIARIA!B:D,3,FALSE)</f>
        <v>3</v>
      </c>
      <c r="F1456" s="13">
        <f>_xlfn.XLOOKUP(B1456, VENTA_DIARIA!B:B, VENTA_DIARIA!L:L)+0</f>
        <v>1</v>
      </c>
      <c r="G1456" s="10">
        <f>IFERROR(_xlfn.XLOOKUP(B1456, VENTA_DIARIA!B:B, VENTA_DIARIA!N:N)+0,0)</f>
        <v>0</v>
      </c>
      <c r="H1456" s="10" t="str">
        <f>_xlfn.XLOOKUP(B1456, VENTA_DIARIA!B:B, VENTA_DIARIA!H:H)</f>
        <v>▲▲ TOP</v>
      </c>
      <c r="I1456" s="10" t="s">
        <v>134</v>
      </c>
      <c r="J1456" s="10">
        <v>14</v>
      </c>
      <c r="K1456" s="10">
        <v>12</v>
      </c>
      <c r="L1456" s="13">
        <v>2</v>
      </c>
    </row>
    <row r="1457" spans="1:12">
      <c r="A1457" s="14" t="str">
        <f t="shared" si="22"/>
        <v>DOM</v>
      </c>
      <c r="B1457" s="12">
        <v>45886</v>
      </c>
      <c r="C1457" s="11">
        <v>0.66693287037037041</v>
      </c>
      <c r="D1457" s="10">
        <f>+VLOOKUP(B1457,VENTA_DIARIA!B:C,2,FALSE)</f>
        <v>1</v>
      </c>
      <c r="E1457" s="10">
        <f>+VLOOKUP(B1457,VENTA_DIARIA!B:D,3,FALSE)</f>
        <v>3</v>
      </c>
      <c r="F1457" s="13">
        <f>_xlfn.XLOOKUP(B1457, VENTA_DIARIA!B:B, VENTA_DIARIA!L:L)+0</f>
        <v>1</v>
      </c>
      <c r="G1457" s="10">
        <f>IFERROR(_xlfn.XLOOKUP(B1457, VENTA_DIARIA!B:B, VENTA_DIARIA!N:N)+0,0)</f>
        <v>0</v>
      </c>
      <c r="H1457" s="10" t="str">
        <f>_xlfn.XLOOKUP(B1457, VENTA_DIARIA!B:B, VENTA_DIARIA!H:H)</f>
        <v>▲▲ TOP</v>
      </c>
      <c r="I1457" s="10" t="s">
        <v>169</v>
      </c>
      <c r="J1457" s="10">
        <v>1</v>
      </c>
      <c r="K1457" s="10">
        <v>0</v>
      </c>
      <c r="L1457" s="13">
        <v>1</v>
      </c>
    </row>
    <row r="1458" spans="1:12">
      <c r="A1458" s="14" t="str">
        <f t="shared" si="22"/>
        <v>DOM</v>
      </c>
      <c r="B1458" s="12">
        <v>45886</v>
      </c>
      <c r="C1458" s="11">
        <v>0.66693287037037041</v>
      </c>
      <c r="D1458" s="10">
        <f>+VLOOKUP(B1458,VENTA_DIARIA!B:C,2,FALSE)</f>
        <v>1</v>
      </c>
      <c r="E1458" s="10">
        <f>+VLOOKUP(B1458,VENTA_DIARIA!B:D,3,FALSE)</f>
        <v>3</v>
      </c>
      <c r="F1458" s="13">
        <f>_xlfn.XLOOKUP(B1458, VENTA_DIARIA!B:B, VENTA_DIARIA!L:L)+0</f>
        <v>1</v>
      </c>
      <c r="G1458" s="10">
        <f>IFERROR(_xlfn.XLOOKUP(B1458, VENTA_DIARIA!B:B, VENTA_DIARIA!N:N)+0,0)</f>
        <v>0</v>
      </c>
      <c r="H1458" s="10" t="str">
        <f>_xlfn.XLOOKUP(B1458, VENTA_DIARIA!B:B, VENTA_DIARIA!H:H)</f>
        <v>▲▲ TOP</v>
      </c>
      <c r="I1458" s="10" t="s">
        <v>152</v>
      </c>
      <c r="J1458" s="10">
        <v>9</v>
      </c>
      <c r="K1458" s="10">
        <v>8</v>
      </c>
      <c r="L1458" s="13">
        <v>1</v>
      </c>
    </row>
    <row r="1459" spans="1:12">
      <c r="A1459" s="14" t="str">
        <f t="shared" si="22"/>
        <v>DOM</v>
      </c>
      <c r="B1459" s="12">
        <v>45886</v>
      </c>
      <c r="C1459" s="11">
        <v>0.66554398148148153</v>
      </c>
      <c r="D1459" s="10">
        <f>+VLOOKUP(B1459,VENTA_DIARIA!B:C,2,FALSE)</f>
        <v>1</v>
      </c>
      <c r="E1459" s="10">
        <f>+VLOOKUP(B1459,VENTA_DIARIA!B:D,3,FALSE)</f>
        <v>3</v>
      </c>
      <c r="F1459" s="13">
        <f>_xlfn.XLOOKUP(B1459, VENTA_DIARIA!B:B, VENTA_DIARIA!L:L)+0</f>
        <v>1</v>
      </c>
      <c r="G1459" s="10">
        <f>IFERROR(_xlfn.XLOOKUP(B1459, VENTA_DIARIA!B:B, VENTA_DIARIA!N:N)+0,0)</f>
        <v>0</v>
      </c>
      <c r="H1459" s="10" t="str">
        <f>_xlfn.XLOOKUP(B1459, VENTA_DIARIA!B:B, VENTA_DIARIA!H:H)</f>
        <v>▲▲ TOP</v>
      </c>
      <c r="I1459" s="10" t="s">
        <v>145</v>
      </c>
      <c r="J1459" s="10">
        <v>3</v>
      </c>
      <c r="K1459" s="10">
        <v>2</v>
      </c>
      <c r="L1459" s="13">
        <v>1</v>
      </c>
    </row>
    <row r="1460" spans="1:12">
      <c r="A1460" s="14" t="str">
        <f t="shared" si="22"/>
        <v>DOM</v>
      </c>
      <c r="B1460" s="12">
        <v>45886</v>
      </c>
      <c r="C1460" s="11">
        <v>0.66554398148148153</v>
      </c>
      <c r="D1460" s="10">
        <f>+VLOOKUP(B1460,VENTA_DIARIA!B:C,2,FALSE)</f>
        <v>1</v>
      </c>
      <c r="E1460" s="10">
        <f>+VLOOKUP(B1460,VENTA_DIARIA!B:D,3,FALSE)</f>
        <v>3</v>
      </c>
      <c r="F1460" s="13">
        <f>_xlfn.XLOOKUP(B1460, VENTA_DIARIA!B:B, VENTA_DIARIA!L:L)+0</f>
        <v>1</v>
      </c>
      <c r="G1460" s="10">
        <f>IFERROR(_xlfn.XLOOKUP(B1460, VENTA_DIARIA!B:B, VENTA_DIARIA!N:N)+0,0)</f>
        <v>0</v>
      </c>
      <c r="H1460" s="10" t="str">
        <f>_xlfn.XLOOKUP(B1460, VENTA_DIARIA!B:B, VENTA_DIARIA!H:H)</f>
        <v>▲▲ TOP</v>
      </c>
      <c r="I1460" s="10" t="s">
        <v>146</v>
      </c>
      <c r="J1460" s="10">
        <v>3</v>
      </c>
      <c r="K1460" s="10">
        <v>2</v>
      </c>
      <c r="L1460" s="13">
        <v>1</v>
      </c>
    </row>
    <row r="1461" spans="1:12">
      <c r="A1461" s="14" t="str">
        <f t="shared" si="22"/>
        <v>DOM</v>
      </c>
      <c r="B1461" s="12">
        <v>45886</v>
      </c>
      <c r="C1461" s="11">
        <v>0.65418981481481486</v>
      </c>
      <c r="D1461" s="10">
        <f>+VLOOKUP(B1461,VENTA_DIARIA!B:C,2,FALSE)</f>
        <v>1</v>
      </c>
      <c r="E1461" s="10">
        <f>+VLOOKUP(B1461,VENTA_DIARIA!B:D,3,FALSE)</f>
        <v>3</v>
      </c>
      <c r="F1461" s="13">
        <f>_xlfn.XLOOKUP(B1461, VENTA_DIARIA!B:B, VENTA_DIARIA!L:L)+0</f>
        <v>1</v>
      </c>
      <c r="G1461" s="10">
        <f>IFERROR(_xlfn.XLOOKUP(B1461, VENTA_DIARIA!B:B, VENTA_DIARIA!N:N)+0,0)</f>
        <v>0</v>
      </c>
      <c r="H1461" s="10" t="str">
        <f>_xlfn.XLOOKUP(B1461, VENTA_DIARIA!B:B, VENTA_DIARIA!H:H)</f>
        <v>▲▲ TOP</v>
      </c>
      <c r="I1461" s="10" t="s">
        <v>152</v>
      </c>
      <c r="J1461" s="10">
        <v>10</v>
      </c>
      <c r="K1461" s="10">
        <v>9</v>
      </c>
      <c r="L1461" s="13">
        <v>1</v>
      </c>
    </row>
    <row r="1462" spans="1:12">
      <c r="A1462" s="14" t="str">
        <f t="shared" si="22"/>
        <v>DOM</v>
      </c>
      <c r="B1462" s="12">
        <v>45886</v>
      </c>
      <c r="C1462" s="11">
        <v>0.65418981481481486</v>
      </c>
      <c r="D1462" s="10">
        <f>+VLOOKUP(B1462,VENTA_DIARIA!B:C,2,FALSE)</f>
        <v>1</v>
      </c>
      <c r="E1462" s="10">
        <f>+VLOOKUP(B1462,VENTA_DIARIA!B:D,3,FALSE)</f>
        <v>3</v>
      </c>
      <c r="F1462" s="13">
        <f>_xlfn.XLOOKUP(B1462, VENTA_DIARIA!B:B, VENTA_DIARIA!L:L)+0</f>
        <v>1</v>
      </c>
      <c r="G1462" s="10">
        <f>IFERROR(_xlfn.XLOOKUP(B1462, VENTA_DIARIA!B:B, VENTA_DIARIA!N:N)+0,0)</f>
        <v>0</v>
      </c>
      <c r="H1462" s="10" t="str">
        <f>_xlfn.XLOOKUP(B1462, VENTA_DIARIA!B:B, VENTA_DIARIA!H:H)</f>
        <v>▲▲ TOP</v>
      </c>
      <c r="I1462" s="10" t="s">
        <v>153</v>
      </c>
      <c r="J1462" s="10">
        <v>3</v>
      </c>
      <c r="K1462" s="10">
        <v>1</v>
      </c>
      <c r="L1462" s="13">
        <v>2</v>
      </c>
    </row>
    <row r="1463" spans="1:12">
      <c r="A1463" s="14" t="str">
        <f t="shared" si="22"/>
        <v>DOM</v>
      </c>
      <c r="B1463" s="12">
        <v>45886</v>
      </c>
      <c r="C1463" s="11">
        <v>0.64400462962962968</v>
      </c>
      <c r="D1463" s="10">
        <f>+VLOOKUP(B1463,VENTA_DIARIA!B:C,2,FALSE)</f>
        <v>1</v>
      </c>
      <c r="E1463" s="10">
        <f>+VLOOKUP(B1463,VENTA_DIARIA!B:D,3,FALSE)</f>
        <v>3</v>
      </c>
      <c r="F1463" s="13">
        <f>_xlfn.XLOOKUP(B1463, VENTA_DIARIA!B:B, VENTA_DIARIA!L:L)+0</f>
        <v>1</v>
      </c>
      <c r="G1463" s="10">
        <f>IFERROR(_xlfn.XLOOKUP(B1463, VENTA_DIARIA!B:B, VENTA_DIARIA!N:N)+0,0)</f>
        <v>0</v>
      </c>
      <c r="H1463" s="10" t="str">
        <f>_xlfn.XLOOKUP(B1463, VENTA_DIARIA!B:B, VENTA_DIARIA!H:H)</f>
        <v>▲▲ TOP</v>
      </c>
      <c r="I1463" s="10" t="s">
        <v>173</v>
      </c>
      <c r="J1463" s="10">
        <v>2</v>
      </c>
      <c r="K1463" s="10">
        <v>1</v>
      </c>
      <c r="L1463" s="13">
        <v>1</v>
      </c>
    </row>
    <row r="1464" spans="1:12">
      <c r="A1464" s="14" t="str">
        <f t="shared" si="22"/>
        <v>DOM</v>
      </c>
      <c r="B1464" s="12">
        <v>45886</v>
      </c>
      <c r="C1464" s="11">
        <v>0.64400462962962968</v>
      </c>
      <c r="D1464" s="10">
        <f>+VLOOKUP(B1464,VENTA_DIARIA!B:C,2,FALSE)</f>
        <v>1</v>
      </c>
      <c r="E1464" s="10">
        <f>+VLOOKUP(B1464,VENTA_DIARIA!B:D,3,FALSE)</f>
        <v>3</v>
      </c>
      <c r="F1464" s="13">
        <f>_xlfn.XLOOKUP(B1464, VENTA_DIARIA!B:B, VENTA_DIARIA!L:L)+0</f>
        <v>1</v>
      </c>
      <c r="G1464" s="10">
        <f>IFERROR(_xlfn.XLOOKUP(B1464, VENTA_DIARIA!B:B, VENTA_DIARIA!N:N)+0,0)</f>
        <v>0</v>
      </c>
      <c r="H1464" s="10" t="str">
        <f>_xlfn.XLOOKUP(B1464, VENTA_DIARIA!B:B, VENTA_DIARIA!H:H)</f>
        <v>▲▲ TOP</v>
      </c>
      <c r="I1464" s="10" t="s">
        <v>101</v>
      </c>
      <c r="J1464" s="10">
        <v>3</v>
      </c>
      <c r="K1464" s="10">
        <v>2</v>
      </c>
      <c r="L1464" s="13">
        <v>1</v>
      </c>
    </row>
    <row r="1465" spans="1:12">
      <c r="A1465" s="14" t="str">
        <f t="shared" si="22"/>
        <v>DOM</v>
      </c>
      <c r="B1465" s="12">
        <v>45886</v>
      </c>
      <c r="C1465" s="11">
        <v>0.63070601851851849</v>
      </c>
      <c r="D1465" s="10">
        <f>+VLOOKUP(B1465,VENTA_DIARIA!B:C,2,FALSE)</f>
        <v>1</v>
      </c>
      <c r="E1465" s="10">
        <f>+VLOOKUP(B1465,VENTA_DIARIA!B:D,3,FALSE)</f>
        <v>3</v>
      </c>
      <c r="F1465" s="13">
        <f>_xlfn.XLOOKUP(B1465, VENTA_DIARIA!B:B, VENTA_DIARIA!L:L)+0</f>
        <v>1</v>
      </c>
      <c r="G1465" s="10">
        <f>IFERROR(_xlfn.XLOOKUP(B1465, VENTA_DIARIA!B:B, VENTA_DIARIA!N:N)+0,0)</f>
        <v>0</v>
      </c>
      <c r="H1465" s="10" t="str">
        <f>_xlfn.XLOOKUP(B1465, VENTA_DIARIA!B:B, VENTA_DIARIA!H:H)</f>
        <v>▲▲ TOP</v>
      </c>
      <c r="I1465" s="10" t="s">
        <v>98</v>
      </c>
      <c r="J1465" s="10">
        <v>4</v>
      </c>
      <c r="K1465" s="10">
        <v>3</v>
      </c>
      <c r="L1465" s="13">
        <v>1</v>
      </c>
    </row>
    <row r="1466" spans="1:12">
      <c r="A1466" s="14" t="str">
        <f t="shared" si="22"/>
        <v>DOM</v>
      </c>
      <c r="B1466" s="12">
        <v>45886</v>
      </c>
      <c r="C1466" s="11">
        <v>0.5818402777777778</v>
      </c>
      <c r="D1466" s="10">
        <f>+VLOOKUP(B1466,VENTA_DIARIA!B:C,2,FALSE)</f>
        <v>1</v>
      </c>
      <c r="E1466" s="10">
        <f>+VLOOKUP(B1466,VENTA_DIARIA!B:D,3,FALSE)</f>
        <v>3</v>
      </c>
      <c r="F1466" s="13">
        <f>_xlfn.XLOOKUP(B1466, VENTA_DIARIA!B:B, VENTA_DIARIA!L:L)+0</f>
        <v>1</v>
      </c>
      <c r="G1466" s="10">
        <f>IFERROR(_xlfn.XLOOKUP(B1466, VENTA_DIARIA!B:B, VENTA_DIARIA!N:N)+0,0)</f>
        <v>0</v>
      </c>
      <c r="H1466" s="10" t="str">
        <f>_xlfn.XLOOKUP(B1466, VENTA_DIARIA!B:B, VENTA_DIARIA!H:H)</f>
        <v>▲▲ TOP</v>
      </c>
      <c r="I1466" s="10" t="s">
        <v>83</v>
      </c>
      <c r="J1466" s="10">
        <v>8</v>
      </c>
      <c r="K1466" s="10">
        <v>7</v>
      </c>
      <c r="L1466" s="13">
        <v>1</v>
      </c>
    </row>
    <row r="1467" spans="1:12">
      <c r="A1467" s="14" t="str">
        <f t="shared" si="22"/>
        <v>DOM</v>
      </c>
      <c r="B1467" s="12">
        <v>45886</v>
      </c>
      <c r="C1467" s="11">
        <v>0.54983796296296295</v>
      </c>
      <c r="D1467" s="10">
        <f>+VLOOKUP(B1467,VENTA_DIARIA!B:C,2,FALSE)</f>
        <v>1</v>
      </c>
      <c r="E1467" s="10">
        <f>+VLOOKUP(B1467,VENTA_DIARIA!B:D,3,FALSE)</f>
        <v>3</v>
      </c>
      <c r="F1467" s="13">
        <f>_xlfn.XLOOKUP(B1467, VENTA_DIARIA!B:B, VENTA_DIARIA!L:L)+0</f>
        <v>1</v>
      </c>
      <c r="G1467" s="10">
        <f>IFERROR(_xlfn.XLOOKUP(B1467, VENTA_DIARIA!B:B, VENTA_DIARIA!N:N)+0,0)</f>
        <v>0</v>
      </c>
      <c r="H1467" s="10" t="str">
        <f>_xlfn.XLOOKUP(B1467, VENTA_DIARIA!B:B, VENTA_DIARIA!H:H)</f>
        <v>▲▲ TOP</v>
      </c>
      <c r="I1467" s="10" t="s">
        <v>85</v>
      </c>
      <c r="J1467" s="10">
        <v>12</v>
      </c>
      <c r="K1467" s="10">
        <v>10</v>
      </c>
      <c r="L1467" s="13">
        <v>2</v>
      </c>
    </row>
    <row r="1468" spans="1:12">
      <c r="A1468" s="14" t="str">
        <f t="shared" si="22"/>
        <v>DOM</v>
      </c>
      <c r="B1468" s="12">
        <v>45886</v>
      </c>
      <c r="C1468" s="11">
        <v>0.54116898148148151</v>
      </c>
      <c r="D1468" s="10">
        <f>+VLOOKUP(B1468,VENTA_DIARIA!B:C,2,FALSE)</f>
        <v>1</v>
      </c>
      <c r="E1468" s="10">
        <f>+VLOOKUP(B1468,VENTA_DIARIA!B:D,3,FALSE)</f>
        <v>3</v>
      </c>
      <c r="F1468" s="13">
        <f>_xlfn.XLOOKUP(B1468, VENTA_DIARIA!B:B, VENTA_DIARIA!L:L)+0</f>
        <v>1</v>
      </c>
      <c r="G1468" s="10">
        <f>IFERROR(_xlfn.XLOOKUP(B1468, VENTA_DIARIA!B:B, VENTA_DIARIA!N:N)+0,0)</f>
        <v>0</v>
      </c>
      <c r="H1468" s="10" t="str">
        <f>_xlfn.XLOOKUP(B1468, VENTA_DIARIA!B:B, VENTA_DIARIA!H:H)</f>
        <v>▲▲ TOP</v>
      </c>
      <c r="I1468" s="10" t="s">
        <v>118</v>
      </c>
      <c r="J1468" s="10">
        <v>9</v>
      </c>
      <c r="K1468" s="10">
        <v>8</v>
      </c>
      <c r="L1468" s="13">
        <v>1</v>
      </c>
    </row>
    <row r="1469" spans="1:12">
      <c r="A1469" s="14" t="str">
        <f t="shared" si="22"/>
        <v>DOM</v>
      </c>
      <c r="B1469" s="12">
        <v>45886</v>
      </c>
      <c r="C1469" s="11">
        <v>0.52553240740740736</v>
      </c>
      <c r="D1469" s="10">
        <f>+VLOOKUP(B1469,VENTA_DIARIA!B:C,2,FALSE)</f>
        <v>1</v>
      </c>
      <c r="E1469" s="10">
        <f>+VLOOKUP(B1469,VENTA_DIARIA!B:D,3,FALSE)</f>
        <v>3</v>
      </c>
      <c r="F1469" s="13">
        <f>_xlfn.XLOOKUP(B1469, VENTA_DIARIA!B:B, VENTA_DIARIA!L:L)+0</f>
        <v>1</v>
      </c>
      <c r="G1469" s="10">
        <f>IFERROR(_xlfn.XLOOKUP(B1469, VENTA_DIARIA!B:B, VENTA_DIARIA!N:N)+0,0)</f>
        <v>0</v>
      </c>
      <c r="H1469" s="10" t="str">
        <f>_xlfn.XLOOKUP(B1469, VENTA_DIARIA!B:B, VENTA_DIARIA!H:H)</f>
        <v>▲▲ TOP</v>
      </c>
      <c r="I1469" s="10" t="s">
        <v>163</v>
      </c>
      <c r="J1469" s="10">
        <v>3</v>
      </c>
      <c r="K1469" s="10">
        <v>2</v>
      </c>
      <c r="L1469" s="13">
        <v>1</v>
      </c>
    </row>
    <row r="1470" spans="1:12">
      <c r="A1470" s="14" t="str">
        <f t="shared" si="22"/>
        <v>DOM</v>
      </c>
      <c r="B1470" s="12">
        <v>45886</v>
      </c>
      <c r="C1470" s="11">
        <v>0.52370370370370367</v>
      </c>
      <c r="D1470" s="10">
        <f>+VLOOKUP(B1470,VENTA_DIARIA!B:C,2,FALSE)</f>
        <v>1</v>
      </c>
      <c r="E1470" s="10">
        <f>+VLOOKUP(B1470,VENTA_DIARIA!B:D,3,FALSE)</f>
        <v>3</v>
      </c>
      <c r="F1470" s="13">
        <f>_xlfn.XLOOKUP(B1470, VENTA_DIARIA!B:B, VENTA_DIARIA!L:L)+0</f>
        <v>1</v>
      </c>
      <c r="G1470" s="10">
        <f>IFERROR(_xlfn.XLOOKUP(B1470, VENTA_DIARIA!B:B, VENTA_DIARIA!N:N)+0,0)</f>
        <v>0</v>
      </c>
      <c r="H1470" s="10" t="str">
        <f>_xlfn.XLOOKUP(B1470, VENTA_DIARIA!B:B, VENTA_DIARIA!H:H)</f>
        <v>▲▲ TOP</v>
      </c>
      <c r="I1470" s="10" t="s">
        <v>101</v>
      </c>
      <c r="J1470" s="10">
        <v>4</v>
      </c>
      <c r="K1470" s="10">
        <v>3</v>
      </c>
      <c r="L1470" s="13">
        <v>1</v>
      </c>
    </row>
    <row r="1471" spans="1:12">
      <c r="A1471" s="14" t="str">
        <f t="shared" si="22"/>
        <v>DOM</v>
      </c>
      <c r="B1471" s="12">
        <v>45886</v>
      </c>
      <c r="C1471" s="11">
        <v>0.48731481481481481</v>
      </c>
      <c r="D1471" s="10">
        <f>+VLOOKUP(B1471,VENTA_DIARIA!B:C,2,FALSE)</f>
        <v>1</v>
      </c>
      <c r="E1471" s="10">
        <f>+VLOOKUP(B1471,VENTA_DIARIA!B:D,3,FALSE)</f>
        <v>3</v>
      </c>
      <c r="F1471" s="13">
        <f>_xlfn.XLOOKUP(B1471, VENTA_DIARIA!B:B, VENTA_DIARIA!L:L)+0</f>
        <v>1</v>
      </c>
      <c r="G1471" s="10">
        <f>IFERROR(_xlfn.XLOOKUP(B1471, VENTA_DIARIA!B:B, VENTA_DIARIA!N:N)+0,0)</f>
        <v>0</v>
      </c>
      <c r="H1471" s="10" t="str">
        <f>_xlfn.XLOOKUP(B1471, VENTA_DIARIA!B:B, VENTA_DIARIA!H:H)</f>
        <v>▲▲ TOP</v>
      </c>
      <c r="I1471" s="10" t="s">
        <v>85</v>
      </c>
      <c r="J1471" s="10">
        <v>13</v>
      </c>
      <c r="K1471" s="10">
        <v>12</v>
      </c>
      <c r="L1471" s="13">
        <v>1</v>
      </c>
    </row>
    <row r="1472" spans="1:12">
      <c r="A1472" s="14" t="str">
        <f t="shared" si="22"/>
        <v>DOM</v>
      </c>
      <c r="B1472" s="12">
        <v>45886</v>
      </c>
      <c r="C1472" s="11">
        <v>0.48731481481481481</v>
      </c>
      <c r="D1472" s="10">
        <f>+VLOOKUP(B1472,VENTA_DIARIA!B:C,2,FALSE)</f>
        <v>1</v>
      </c>
      <c r="E1472" s="10">
        <f>+VLOOKUP(B1472,VENTA_DIARIA!B:D,3,FALSE)</f>
        <v>3</v>
      </c>
      <c r="F1472" s="13">
        <f>_xlfn.XLOOKUP(B1472, VENTA_DIARIA!B:B, VENTA_DIARIA!L:L)+0</f>
        <v>1</v>
      </c>
      <c r="G1472" s="10">
        <f>IFERROR(_xlfn.XLOOKUP(B1472, VENTA_DIARIA!B:B, VENTA_DIARIA!N:N)+0,0)</f>
        <v>0</v>
      </c>
      <c r="H1472" s="10" t="str">
        <f>_xlfn.XLOOKUP(B1472, VENTA_DIARIA!B:B, VENTA_DIARIA!H:H)</f>
        <v>▲▲ TOP</v>
      </c>
      <c r="I1472" s="10" t="s">
        <v>134</v>
      </c>
      <c r="J1472" s="10">
        <v>15</v>
      </c>
      <c r="K1472" s="10">
        <v>14</v>
      </c>
      <c r="L1472" s="13">
        <v>1</v>
      </c>
    </row>
    <row r="1473" spans="1:12">
      <c r="A1473" s="14" t="str">
        <f t="shared" si="22"/>
        <v>DOM</v>
      </c>
      <c r="B1473" s="12">
        <v>45886</v>
      </c>
      <c r="C1473" s="11">
        <v>0.48731481481481481</v>
      </c>
      <c r="D1473" s="10">
        <f>+VLOOKUP(B1473,VENTA_DIARIA!B:C,2,FALSE)</f>
        <v>1</v>
      </c>
      <c r="E1473" s="10">
        <f>+VLOOKUP(B1473,VENTA_DIARIA!B:D,3,FALSE)</f>
        <v>3</v>
      </c>
      <c r="F1473" s="13">
        <f>_xlfn.XLOOKUP(B1473, VENTA_DIARIA!B:B, VENTA_DIARIA!L:L)+0</f>
        <v>1</v>
      </c>
      <c r="G1473" s="10">
        <f>IFERROR(_xlfn.XLOOKUP(B1473, VENTA_DIARIA!B:B, VENTA_DIARIA!N:N)+0,0)</f>
        <v>0</v>
      </c>
      <c r="H1473" s="10" t="str">
        <f>_xlfn.XLOOKUP(B1473, VENTA_DIARIA!B:B, VENTA_DIARIA!H:H)</f>
        <v>▲▲ TOP</v>
      </c>
      <c r="I1473" s="10" t="s">
        <v>142</v>
      </c>
      <c r="J1473" s="10">
        <v>30</v>
      </c>
      <c r="K1473" s="10">
        <v>29</v>
      </c>
      <c r="L1473" s="13">
        <v>1</v>
      </c>
    </row>
    <row r="1474" spans="1:12">
      <c r="A1474" s="14" t="str">
        <f t="shared" ref="A1474:A1537" si="23">+UPPER(TEXT(B1474,"DDD"))</f>
        <v>DOM</v>
      </c>
      <c r="B1474" s="12">
        <v>45886</v>
      </c>
      <c r="C1474" s="11">
        <v>0.48564814814814816</v>
      </c>
      <c r="D1474" s="10">
        <f>+VLOOKUP(B1474,VENTA_DIARIA!B:C,2,FALSE)</f>
        <v>1</v>
      </c>
      <c r="E1474" s="10">
        <f>+VLOOKUP(B1474,VENTA_DIARIA!B:D,3,FALSE)</f>
        <v>3</v>
      </c>
      <c r="F1474" s="13">
        <f>_xlfn.XLOOKUP(B1474, VENTA_DIARIA!B:B, VENTA_DIARIA!L:L)+0</f>
        <v>1</v>
      </c>
      <c r="G1474" s="10">
        <f>IFERROR(_xlfn.XLOOKUP(B1474, VENTA_DIARIA!B:B, VENTA_DIARIA!N:N)+0,0)</f>
        <v>0</v>
      </c>
      <c r="H1474" s="10" t="str">
        <f>_xlfn.XLOOKUP(B1474, VENTA_DIARIA!B:B, VENTA_DIARIA!H:H)</f>
        <v>▲▲ TOP</v>
      </c>
      <c r="I1474" s="10" t="s">
        <v>131</v>
      </c>
      <c r="J1474" s="10">
        <v>3</v>
      </c>
      <c r="K1474" s="10">
        <v>2</v>
      </c>
      <c r="L1474" s="13">
        <v>1</v>
      </c>
    </row>
    <row r="1475" spans="1:12">
      <c r="A1475" s="14" t="str">
        <f t="shared" si="23"/>
        <v>DOM</v>
      </c>
      <c r="B1475" s="12">
        <v>45886</v>
      </c>
      <c r="C1475" s="11">
        <v>0.47380787037037037</v>
      </c>
      <c r="D1475" s="10">
        <f>+VLOOKUP(B1475,VENTA_DIARIA!B:C,2,FALSE)</f>
        <v>1</v>
      </c>
      <c r="E1475" s="10">
        <f>+VLOOKUP(B1475,VENTA_DIARIA!B:D,3,FALSE)</f>
        <v>3</v>
      </c>
      <c r="F1475" s="13">
        <f>_xlfn.XLOOKUP(B1475, VENTA_DIARIA!B:B, VENTA_DIARIA!L:L)+0</f>
        <v>1</v>
      </c>
      <c r="G1475" s="10">
        <f>IFERROR(_xlfn.XLOOKUP(B1475, VENTA_DIARIA!B:B, VENTA_DIARIA!N:N)+0,0)</f>
        <v>0</v>
      </c>
      <c r="H1475" s="10" t="str">
        <f>_xlfn.XLOOKUP(B1475, VENTA_DIARIA!B:B, VENTA_DIARIA!H:H)</f>
        <v>▲▲ TOP</v>
      </c>
      <c r="I1475" s="10" t="s">
        <v>159</v>
      </c>
      <c r="J1475" s="10">
        <v>1</v>
      </c>
      <c r="K1475" s="10">
        <v>0</v>
      </c>
      <c r="L1475" s="13">
        <v>1</v>
      </c>
    </row>
    <row r="1476" spans="1:12">
      <c r="A1476" s="14" t="str">
        <f t="shared" si="23"/>
        <v>DOM</v>
      </c>
      <c r="B1476" s="12">
        <v>45886</v>
      </c>
      <c r="C1476" s="11">
        <v>0.47380787037037037</v>
      </c>
      <c r="D1476" s="10">
        <f>+VLOOKUP(B1476,VENTA_DIARIA!B:C,2,FALSE)</f>
        <v>1</v>
      </c>
      <c r="E1476" s="10">
        <f>+VLOOKUP(B1476,VENTA_DIARIA!B:D,3,FALSE)</f>
        <v>3</v>
      </c>
      <c r="F1476" s="13">
        <f>_xlfn.XLOOKUP(B1476, VENTA_DIARIA!B:B, VENTA_DIARIA!L:L)+0</f>
        <v>1</v>
      </c>
      <c r="G1476" s="10">
        <f>IFERROR(_xlfn.XLOOKUP(B1476, VENTA_DIARIA!B:B, VENTA_DIARIA!N:N)+0,0)</f>
        <v>0</v>
      </c>
      <c r="H1476" s="10" t="str">
        <f>_xlfn.XLOOKUP(B1476, VENTA_DIARIA!B:B, VENTA_DIARIA!H:H)</f>
        <v>▲▲ TOP</v>
      </c>
      <c r="I1476" s="10" t="s">
        <v>173</v>
      </c>
      <c r="J1476" s="10">
        <v>3</v>
      </c>
      <c r="K1476" s="10">
        <v>2</v>
      </c>
      <c r="L1476" s="13">
        <v>1</v>
      </c>
    </row>
    <row r="1477" spans="1:12">
      <c r="A1477" s="14" t="str">
        <f t="shared" si="23"/>
        <v>DOM</v>
      </c>
      <c r="B1477" s="12">
        <v>45886</v>
      </c>
      <c r="C1477" s="11">
        <v>0.46906249999999999</v>
      </c>
      <c r="D1477" s="10">
        <f>+VLOOKUP(B1477,VENTA_DIARIA!B:C,2,FALSE)</f>
        <v>1</v>
      </c>
      <c r="E1477" s="10">
        <f>+VLOOKUP(B1477,VENTA_DIARIA!B:D,3,FALSE)</f>
        <v>3</v>
      </c>
      <c r="F1477" s="13">
        <f>_xlfn.XLOOKUP(B1477, VENTA_DIARIA!B:B, VENTA_DIARIA!L:L)+0</f>
        <v>1</v>
      </c>
      <c r="G1477" s="10">
        <f>IFERROR(_xlfn.XLOOKUP(B1477, VENTA_DIARIA!B:B, VENTA_DIARIA!N:N)+0,0)</f>
        <v>0</v>
      </c>
      <c r="H1477" s="10" t="str">
        <f>_xlfn.XLOOKUP(B1477, VENTA_DIARIA!B:B, VENTA_DIARIA!H:H)</f>
        <v>▲▲ TOP</v>
      </c>
      <c r="I1477" s="10" t="s">
        <v>142</v>
      </c>
      <c r="J1477" s="10">
        <v>31</v>
      </c>
      <c r="K1477" s="10">
        <v>30</v>
      </c>
      <c r="L1477" s="13">
        <v>1</v>
      </c>
    </row>
    <row r="1478" spans="1:12">
      <c r="A1478" s="14" t="str">
        <f t="shared" si="23"/>
        <v>DOM</v>
      </c>
      <c r="B1478" s="12">
        <v>45886</v>
      </c>
      <c r="C1478" s="11">
        <v>0.46626157407407409</v>
      </c>
      <c r="D1478" s="10">
        <f>+VLOOKUP(B1478,VENTA_DIARIA!B:C,2,FALSE)</f>
        <v>1</v>
      </c>
      <c r="E1478" s="10">
        <f>+VLOOKUP(B1478,VENTA_DIARIA!B:D,3,FALSE)</f>
        <v>3</v>
      </c>
      <c r="F1478" s="13">
        <f>_xlfn.XLOOKUP(B1478, VENTA_DIARIA!B:B, VENTA_DIARIA!L:L)+0</f>
        <v>1</v>
      </c>
      <c r="G1478" s="10">
        <f>IFERROR(_xlfn.XLOOKUP(B1478, VENTA_DIARIA!B:B, VENTA_DIARIA!N:N)+0,0)</f>
        <v>0</v>
      </c>
      <c r="H1478" s="10" t="str">
        <f>_xlfn.XLOOKUP(B1478, VENTA_DIARIA!B:B, VENTA_DIARIA!H:H)</f>
        <v>▲▲ TOP</v>
      </c>
      <c r="I1478" s="10" t="s">
        <v>142</v>
      </c>
      <c r="J1478" s="10">
        <v>32</v>
      </c>
      <c r="K1478" s="10">
        <v>31</v>
      </c>
      <c r="L1478" s="13">
        <v>1</v>
      </c>
    </row>
    <row r="1479" spans="1:12">
      <c r="A1479" s="14" t="str">
        <f t="shared" si="23"/>
        <v>DOM</v>
      </c>
      <c r="B1479" s="12">
        <v>45886</v>
      </c>
      <c r="C1479" s="11">
        <v>0.46596064814814814</v>
      </c>
      <c r="D1479" s="10">
        <f>+VLOOKUP(B1479,VENTA_DIARIA!B:C,2,FALSE)</f>
        <v>1</v>
      </c>
      <c r="E1479" s="10">
        <f>+VLOOKUP(B1479,VENTA_DIARIA!B:D,3,FALSE)</f>
        <v>3</v>
      </c>
      <c r="F1479" s="13">
        <f>_xlfn.XLOOKUP(B1479, VENTA_DIARIA!B:B, VENTA_DIARIA!L:L)+0</f>
        <v>1</v>
      </c>
      <c r="G1479" s="10">
        <f>IFERROR(_xlfn.XLOOKUP(B1479, VENTA_DIARIA!B:B, VENTA_DIARIA!N:N)+0,0)</f>
        <v>0</v>
      </c>
      <c r="H1479" s="10" t="str">
        <f>_xlfn.XLOOKUP(B1479, VENTA_DIARIA!B:B, VENTA_DIARIA!H:H)</f>
        <v>▲▲ TOP</v>
      </c>
      <c r="I1479" s="10" t="s">
        <v>152</v>
      </c>
      <c r="J1479" s="10">
        <v>11</v>
      </c>
      <c r="K1479" s="10">
        <v>10</v>
      </c>
      <c r="L1479" s="13">
        <v>1</v>
      </c>
    </row>
    <row r="1480" spans="1:12">
      <c r="A1480" s="14" t="str">
        <f t="shared" si="23"/>
        <v>DOM</v>
      </c>
      <c r="B1480" s="12">
        <v>45886</v>
      </c>
      <c r="C1480" s="11">
        <v>0.46112268518518518</v>
      </c>
      <c r="D1480" s="10">
        <f>+VLOOKUP(B1480,VENTA_DIARIA!B:C,2,FALSE)</f>
        <v>1</v>
      </c>
      <c r="E1480" s="10">
        <f>+VLOOKUP(B1480,VENTA_DIARIA!B:D,3,FALSE)</f>
        <v>3</v>
      </c>
      <c r="F1480" s="13">
        <f>_xlfn.XLOOKUP(B1480, VENTA_DIARIA!B:B, VENTA_DIARIA!L:L)+0</f>
        <v>1</v>
      </c>
      <c r="G1480" s="10">
        <f>IFERROR(_xlfn.XLOOKUP(B1480, VENTA_DIARIA!B:B, VENTA_DIARIA!N:N)+0,0)</f>
        <v>0</v>
      </c>
      <c r="H1480" s="10" t="str">
        <f>_xlfn.XLOOKUP(B1480, VENTA_DIARIA!B:B, VENTA_DIARIA!H:H)</f>
        <v>▲▲ TOP</v>
      </c>
      <c r="I1480" s="10" t="s">
        <v>183</v>
      </c>
      <c r="J1480" s="10">
        <v>2</v>
      </c>
      <c r="K1480" s="10">
        <v>1</v>
      </c>
      <c r="L1480" s="13">
        <v>1</v>
      </c>
    </row>
    <row r="1481" spans="1:12">
      <c r="A1481" s="14" t="str">
        <f t="shared" si="23"/>
        <v>DOM</v>
      </c>
      <c r="B1481" s="12">
        <v>45886</v>
      </c>
      <c r="C1481" s="11">
        <v>0.46112268518518518</v>
      </c>
      <c r="D1481" s="10">
        <f>+VLOOKUP(B1481,VENTA_DIARIA!B:C,2,FALSE)</f>
        <v>1</v>
      </c>
      <c r="E1481" s="10">
        <f>+VLOOKUP(B1481,VENTA_DIARIA!B:D,3,FALSE)</f>
        <v>3</v>
      </c>
      <c r="F1481" s="13">
        <f>_xlfn.XLOOKUP(B1481, VENTA_DIARIA!B:B, VENTA_DIARIA!L:L)+0</f>
        <v>1</v>
      </c>
      <c r="G1481" s="10">
        <f>IFERROR(_xlfn.XLOOKUP(B1481, VENTA_DIARIA!B:B, VENTA_DIARIA!N:N)+0,0)</f>
        <v>0</v>
      </c>
      <c r="H1481" s="10" t="str">
        <f>_xlfn.XLOOKUP(B1481, VENTA_DIARIA!B:B, VENTA_DIARIA!H:H)</f>
        <v>▲▲ TOP</v>
      </c>
      <c r="I1481" s="10" t="s">
        <v>153</v>
      </c>
      <c r="J1481" s="10">
        <v>4</v>
      </c>
      <c r="K1481" s="10">
        <v>3</v>
      </c>
      <c r="L1481" s="13">
        <v>1</v>
      </c>
    </row>
    <row r="1482" spans="1:12">
      <c r="A1482" s="14" t="str">
        <f t="shared" si="23"/>
        <v>DOM</v>
      </c>
      <c r="B1482" s="12">
        <v>45886</v>
      </c>
      <c r="C1482" s="11">
        <v>0.46112268518518518</v>
      </c>
      <c r="D1482" s="10">
        <f>+VLOOKUP(B1482,VENTA_DIARIA!B:C,2,FALSE)</f>
        <v>1</v>
      </c>
      <c r="E1482" s="10">
        <f>+VLOOKUP(B1482,VENTA_DIARIA!B:D,3,FALSE)</f>
        <v>3</v>
      </c>
      <c r="F1482" s="13">
        <f>_xlfn.XLOOKUP(B1482, VENTA_DIARIA!B:B, VENTA_DIARIA!L:L)+0</f>
        <v>1</v>
      </c>
      <c r="G1482" s="10">
        <f>IFERROR(_xlfn.XLOOKUP(B1482, VENTA_DIARIA!B:B, VENTA_DIARIA!N:N)+0,0)</f>
        <v>0</v>
      </c>
      <c r="H1482" s="10" t="str">
        <f>_xlfn.XLOOKUP(B1482, VENTA_DIARIA!B:B, VENTA_DIARIA!H:H)</f>
        <v>▲▲ TOP</v>
      </c>
      <c r="I1482" s="10" t="s">
        <v>134</v>
      </c>
      <c r="J1482" s="10">
        <v>17</v>
      </c>
      <c r="K1482" s="10">
        <v>15</v>
      </c>
      <c r="L1482" s="13">
        <v>2</v>
      </c>
    </row>
    <row r="1483" spans="1:12">
      <c r="A1483" s="14" t="str">
        <f t="shared" si="23"/>
        <v>DOM</v>
      </c>
      <c r="B1483" s="12">
        <v>45886</v>
      </c>
      <c r="C1483" s="11">
        <v>0.46112268518518518</v>
      </c>
      <c r="D1483" s="10">
        <f>+VLOOKUP(B1483,VENTA_DIARIA!B:C,2,FALSE)</f>
        <v>1</v>
      </c>
      <c r="E1483" s="10">
        <f>+VLOOKUP(B1483,VENTA_DIARIA!B:D,3,FALSE)</f>
        <v>3</v>
      </c>
      <c r="F1483" s="13">
        <f>_xlfn.XLOOKUP(B1483, VENTA_DIARIA!B:B, VENTA_DIARIA!L:L)+0</f>
        <v>1</v>
      </c>
      <c r="G1483" s="10">
        <f>IFERROR(_xlfn.XLOOKUP(B1483, VENTA_DIARIA!B:B, VENTA_DIARIA!N:N)+0,0)</f>
        <v>0</v>
      </c>
      <c r="H1483" s="10" t="str">
        <f>_xlfn.XLOOKUP(B1483, VENTA_DIARIA!B:B, VENTA_DIARIA!H:H)</f>
        <v>▲▲ TOP</v>
      </c>
      <c r="I1483" s="10" t="s">
        <v>101</v>
      </c>
      <c r="J1483" s="10">
        <v>5</v>
      </c>
      <c r="K1483" s="10">
        <v>4</v>
      </c>
      <c r="L1483" s="13">
        <v>1</v>
      </c>
    </row>
    <row r="1484" spans="1:12">
      <c r="A1484" s="14" t="str">
        <f t="shared" si="23"/>
        <v>DOM</v>
      </c>
      <c r="B1484" s="12">
        <v>45886</v>
      </c>
      <c r="C1484" s="11">
        <v>0.45366898148148149</v>
      </c>
      <c r="D1484" s="10">
        <f>+VLOOKUP(B1484,VENTA_DIARIA!B:C,2,FALSE)</f>
        <v>1</v>
      </c>
      <c r="E1484" s="10">
        <f>+VLOOKUP(B1484,VENTA_DIARIA!B:D,3,FALSE)</f>
        <v>3</v>
      </c>
      <c r="F1484" s="13">
        <f>_xlfn.XLOOKUP(B1484, VENTA_DIARIA!B:B, VENTA_DIARIA!L:L)+0</f>
        <v>1</v>
      </c>
      <c r="G1484" s="10">
        <f>IFERROR(_xlfn.XLOOKUP(B1484, VENTA_DIARIA!B:B, VENTA_DIARIA!N:N)+0,0)</f>
        <v>0</v>
      </c>
      <c r="H1484" s="10" t="str">
        <f>_xlfn.XLOOKUP(B1484, VENTA_DIARIA!B:B, VENTA_DIARIA!H:H)</f>
        <v>▲▲ TOP</v>
      </c>
      <c r="I1484" s="10" t="s">
        <v>144</v>
      </c>
      <c r="J1484" s="10">
        <v>6</v>
      </c>
      <c r="K1484" s="10">
        <v>4</v>
      </c>
      <c r="L1484" s="13">
        <v>2</v>
      </c>
    </row>
    <row r="1485" spans="1:12">
      <c r="A1485" s="14" t="str">
        <f t="shared" si="23"/>
        <v>DOM</v>
      </c>
      <c r="B1485" s="12">
        <v>45886</v>
      </c>
      <c r="C1485" s="11">
        <v>0.45280092592592591</v>
      </c>
      <c r="D1485" s="10">
        <f>+VLOOKUP(B1485,VENTA_DIARIA!B:C,2,FALSE)</f>
        <v>1</v>
      </c>
      <c r="E1485" s="10">
        <f>+VLOOKUP(B1485,VENTA_DIARIA!B:D,3,FALSE)</f>
        <v>3</v>
      </c>
      <c r="F1485" s="13">
        <f>_xlfn.XLOOKUP(B1485, VENTA_DIARIA!B:B, VENTA_DIARIA!L:L)+0</f>
        <v>1</v>
      </c>
      <c r="G1485" s="10">
        <f>IFERROR(_xlfn.XLOOKUP(B1485, VENTA_DIARIA!B:B, VENTA_DIARIA!N:N)+0,0)</f>
        <v>0</v>
      </c>
      <c r="H1485" s="10" t="str">
        <f>_xlfn.XLOOKUP(B1485, VENTA_DIARIA!B:B, VENTA_DIARIA!H:H)</f>
        <v>▲▲ TOP</v>
      </c>
      <c r="I1485" s="10" t="s">
        <v>101</v>
      </c>
      <c r="J1485" s="10">
        <v>6</v>
      </c>
      <c r="K1485" s="10">
        <v>5</v>
      </c>
      <c r="L1485" s="13">
        <v>1</v>
      </c>
    </row>
    <row r="1486" spans="1:12">
      <c r="A1486" s="14" t="str">
        <f t="shared" si="23"/>
        <v>DOM</v>
      </c>
      <c r="B1486" s="12">
        <v>45886</v>
      </c>
      <c r="C1486" s="11">
        <v>0.4518287037037037</v>
      </c>
      <c r="D1486" s="10">
        <f>+VLOOKUP(B1486,VENTA_DIARIA!B:C,2,FALSE)</f>
        <v>1</v>
      </c>
      <c r="E1486" s="10">
        <f>+VLOOKUP(B1486,VENTA_DIARIA!B:D,3,FALSE)</f>
        <v>3</v>
      </c>
      <c r="F1486" s="13">
        <f>_xlfn.XLOOKUP(B1486, VENTA_DIARIA!B:B, VENTA_DIARIA!L:L)+0</f>
        <v>1</v>
      </c>
      <c r="G1486" s="10">
        <f>IFERROR(_xlfn.XLOOKUP(B1486, VENTA_DIARIA!B:B, VENTA_DIARIA!N:N)+0,0)</f>
        <v>0</v>
      </c>
      <c r="H1486" s="10" t="str">
        <f>_xlfn.XLOOKUP(B1486, VENTA_DIARIA!B:B, VENTA_DIARIA!H:H)</f>
        <v>▲▲ TOP</v>
      </c>
      <c r="I1486" s="10" t="s">
        <v>134</v>
      </c>
      <c r="J1486" s="10">
        <v>18</v>
      </c>
      <c r="K1486" s="10">
        <v>17</v>
      </c>
      <c r="L1486" s="13">
        <v>1</v>
      </c>
    </row>
    <row r="1487" spans="1:12">
      <c r="A1487" s="14" t="str">
        <f t="shared" si="23"/>
        <v>DOM</v>
      </c>
      <c r="B1487" s="12">
        <v>45886</v>
      </c>
      <c r="C1487" s="11">
        <v>0.44124999999999998</v>
      </c>
      <c r="D1487" s="10">
        <f>+VLOOKUP(B1487,VENTA_DIARIA!B:C,2,FALSE)</f>
        <v>1</v>
      </c>
      <c r="E1487" s="10">
        <f>+VLOOKUP(B1487,VENTA_DIARIA!B:D,3,FALSE)</f>
        <v>3</v>
      </c>
      <c r="F1487" s="13">
        <f>_xlfn.XLOOKUP(B1487, VENTA_DIARIA!B:B, VENTA_DIARIA!L:L)+0</f>
        <v>1</v>
      </c>
      <c r="G1487" s="10">
        <f>IFERROR(_xlfn.XLOOKUP(B1487, VENTA_DIARIA!B:B, VENTA_DIARIA!N:N)+0,0)</f>
        <v>0</v>
      </c>
      <c r="H1487" s="10" t="str">
        <f>_xlfn.XLOOKUP(B1487, VENTA_DIARIA!B:B, VENTA_DIARIA!H:H)</f>
        <v>▲▲ TOP</v>
      </c>
      <c r="I1487" s="10" t="s">
        <v>134</v>
      </c>
      <c r="J1487" s="10">
        <v>20</v>
      </c>
      <c r="K1487" s="10">
        <v>18</v>
      </c>
      <c r="L1487" s="13">
        <v>2</v>
      </c>
    </row>
    <row r="1488" spans="1:12">
      <c r="A1488" s="14" t="str">
        <f t="shared" si="23"/>
        <v>DOM</v>
      </c>
      <c r="B1488" s="12">
        <v>45886</v>
      </c>
      <c r="C1488" s="11">
        <v>0.42791666666666667</v>
      </c>
      <c r="D1488" s="10">
        <f>+VLOOKUP(B1488,VENTA_DIARIA!B:C,2,FALSE)</f>
        <v>1</v>
      </c>
      <c r="E1488" s="10">
        <f>+VLOOKUP(B1488,VENTA_DIARIA!B:D,3,FALSE)</f>
        <v>3</v>
      </c>
      <c r="F1488" s="13">
        <f>_xlfn.XLOOKUP(B1488, VENTA_DIARIA!B:B, VENTA_DIARIA!L:L)+0</f>
        <v>1</v>
      </c>
      <c r="G1488" s="10">
        <f>IFERROR(_xlfn.XLOOKUP(B1488, VENTA_DIARIA!B:B, VENTA_DIARIA!N:N)+0,0)</f>
        <v>0</v>
      </c>
      <c r="H1488" s="10" t="str">
        <f>_xlfn.XLOOKUP(B1488, VENTA_DIARIA!B:B, VENTA_DIARIA!H:H)</f>
        <v>▲▲ TOP</v>
      </c>
      <c r="I1488" s="10" t="s">
        <v>153</v>
      </c>
      <c r="J1488" s="10">
        <v>5</v>
      </c>
      <c r="K1488" s="10">
        <v>4</v>
      </c>
      <c r="L1488" s="13">
        <v>1</v>
      </c>
    </row>
    <row r="1489" spans="1:12">
      <c r="A1489" s="14" t="str">
        <f t="shared" si="23"/>
        <v>DOM</v>
      </c>
      <c r="B1489" s="12">
        <v>45886</v>
      </c>
      <c r="C1489" s="11">
        <v>0.42067129629629629</v>
      </c>
      <c r="D1489" s="10">
        <f>+VLOOKUP(B1489,VENTA_DIARIA!B:C,2,FALSE)</f>
        <v>1</v>
      </c>
      <c r="E1489" s="10">
        <f>+VLOOKUP(B1489,VENTA_DIARIA!B:D,3,FALSE)</f>
        <v>3</v>
      </c>
      <c r="F1489" s="13">
        <f>_xlfn.XLOOKUP(B1489, VENTA_DIARIA!B:B, VENTA_DIARIA!L:L)+0</f>
        <v>1</v>
      </c>
      <c r="G1489" s="10">
        <f>IFERROR(_xlfn.XLOOKUP(B1489, VENTA_DIARIA!B:B, VENTA_DIARIA!N:N)+0,0)</f>
        <v>0</v>
      </c>
      <c r="H1489" s="10" t="str">
        <f>_xlfn.XLOOKUP(B1489, VENTA_DIARIA!B:B, VENTA_DIARIA!H:H)</f>
        <v>▲▲ TOP</v>
      </c>
      <c r="I1489" s="10" t="s">
        <v>170</v>
      </c>
      <c r="J1489" s="10">
        <v>4</v>
      </c>
      <c r="K1489" s="10">
        <v>3</v>
      </c>
      <c r="L1489" s="13">
        <v>1</v>
      </c>
    </row>
    <row r="1490" spans="1:12">
      <c r="A1490" s="14" t="str">
        <f t="shared" si="23"/>
        <v>DOM</v>
      </c>
      <c r="B1490" s="12">
        <v>45886</v>
      </c>
      <c r="C1490" s="11">
        <v>0.42067129629629629</v>
      </c>
      <c r="D1490" s="10">
        <f>+VLOOKUP(B1490,VENTA_DIARIA!B:C,2,FALSE)</f>
        <v>1</v>
      </c>
      <c r="E1490" s="10">
        <f>+VLOOKUP(B1490,VENTA_DIARIA!B:D,3,FALSE)</f>
        <v>3</v>
      </c>
      <c r="F1490" s="13">
        <f>_xlfn.XLOOKUP(B1490, VENTA_DIARIA!B:B, VENTA_DIARIA!L:L)+0</f>
        <v>1</v>
      </c>
      <c r="G1490" s="10">
        <f>IFERROR(_xlfn.XLOOKUP(B1490, VENTA_DIARIA!B:B, VENTA_DIARIA!N:N)+0,0)</f>
        <v>0</v>
      </c>
      <c r="H1490" s="10" t="str">
        <f>_xlfn.XLOOKUP(B1490, VENTA_DIARIA!B:B, VENTA_DIARIA!H:H)</f>
        <v>▲▲ TOP</v>
      </c>
      <c r="I1490" s="10" t="s">
        <v>154</v>
      </c>
      <c r="J1490" s="10">
        <v>2</v>
      </c>
      <c r="K1490" s="10">
        <v>1</v>
      </c>
      <c r="L1490" s="13">
        <v>1</v>
      </c>
    </row>
    <row r="1491" spans="1:12">
      <c r="A1491" s="14" t="str">
        <f t="shared" si="23"/>
        <v>DOM</v>
      </c>
      <c r="B1491" s="12">
        <v>45886</v>
      </c>
      <c r="C1491" s="11">
        <v>0.42067129629629629</v>
      </c>
      <c r="D1491" s="10">
        <f>+VLOOKUP(B1491,VENTA_DIARIA!B:C,2,FALSE)</f>
        <v>1</v>
      </c>
      <c r="E1491" s="10">
        <f>+VLOOKUP(B1491,VENTA_DIARIA!B:D,3,FALSE)</f>
        <v>3</v>
      </c>
      <c r="F1491" s="13">
        <f>_xlfn.XLOOKUP(B1491, VENTA_DIARIA!B:B, VENTA_DIARIA!L:L)+0</f>
        <v>1</v>
      </c>
      <c r="G1491" s="10">
        <f>IFERROR(_xlfn.XLOOKUP(B1491, VENTA_DIARIA!B:B, VENTA_DIARIA!N:N)+0,0)</f>
        <v>0</v>
      </c>
      <c r="H1491" s="10" t="str">
        <f>_xlfn.XLOOKUP(B1491, VENTA_DIARIA!B:B, VENTA_DIARIA!H:H)</f>
        <v>▲▲ TOP</v>
      </c>
      <c r="I1491" s="10" t="s">
        <v>177</v>
      </c>
      <c r="J1491" s="10">
        <v>4</v>
      </c>
      <c r="K1491" s="10">
        <v>3</v>
      </c>
      <c r="L1491" s="13">
        <v>1</v>
      </c>
    </row>
    <row r="1492" spans="1:12">
      <c r="A1492" s="14" t="str">
        <f t="shared" si="23"/>
        <v>LUN</v>
      </c>
      <c r="B1492" s="12">
        <v>45887</v>
      </c>
      <c r="C1492" s="11">
        <v>0.86327546296296298</v>
      </c>
      <c r="D1492" s="10">
        <f>+VLOOKUP(B1492,VENTA_DIARIA!B:C,2,FALSE)</f>
        <v>0</v>
      </c>
      <c r="E1492" s="10">
        <f>+VLOOKUP(B1492,VENTA_DIARIA!B:D,3,FALSE)</f>
        <v>3</v>
      </c>
      <c r="F1492" s="13">
        <f>_xlfn.XLOOKUP(B1492, VENTA_DIARIA!B:B, VENTA_DIARIA!L:L)+0</f>
        <v>1</v>
      </c>
      <c r="G1492" s="10">
        <f>IFERROR(_xlfn.XLOOKUP(B1492, VENTA_DIARIA!B:B, VENTA_DIARIA!N:N)+0,0)</f>
        <v>3</v>
      </c>
      <c r="H1492" s="10" t="str">
        <f>_xlfn.XLOOKUP(B1492, VENTA_DIARIA!B:B, VENTA_DIARIA!H:H)</f>
        <v>▼ BAJO</v>
      </c>
      <c r="I1492" s="10" t="s">
        <v>98</v>
      </c>
      <c r="J1492" s="10">
        <v>6</v>
      </c>
      <c r="K1492" s="10">
        <v>5</v>
      </c>
      <c r="L1492" s="13">
        <v>1</v>
      </c>
    </row>
    <row r="1493" spans="1:12">
      <c r="A1493" s="14" t="str">
        <f t="shared" si="23"/>
        <v>LUN</v>
      </c>
      <c r="B1493" s="12">
        <v>45887</v>
      </c>
      <c r="C1493" s="11">
        <v>0.81604166666666667</v>
      </c>
      <c r="D1493" s="10">
        <f>+VLOOKUP(B1493,VENTA_DIARIA!B:C,2,FALSE)</f>
        <v>0</v>
      </c>
      <c r="E1493" s="10">
        <f>+VLOOKUP(B1493,VENTA_DIARIA!B:D,3,FALSE)</f>
        <v>3</v>
      </c>
      <c r="F1493" s="13">
        <f>_xlfn.XLOOKUP(B1493, VENTA_DIARIA!B:B, VENTA_DIARIA!L:L)+0</f>
        <v>1</v>
      </c>
      <c r="G1493" s="10">
        <f>IFERROR(_xlfn.XLOOKUP(B1493, VENTA_DIARIA!B:B, VENTA_DIARIA!N:N)+0,0)</f>
        <v>3</v>
      </c>
      <c r="H1493" s="10" t="str">
        <f>_xlfn.XLOOKUP(B1493, VENTA_DIARIA!B:B, VENTA_DIARIA!H:H)</f>
        <v>▼ BAJO</v>
      </c>
      <c r="I1493" s="10" t="s">
        <v>153</v>
      </c>
      <c r="J1493" s="10">
        <v>13</v>
      </c>
      <c r="K1493" s="10">
        <v>12</v>
      </c>
      <c r="L1493" s="13">
        <v>1</v>
      </c>
    </row>
    <row r="1494" spans="1:12">
      <c r="A1494" s="14" t="str">
        <f t="shared" si="23"/>
        <v>LUN</v>
      </c>
      <c r="B1494" s="12">
        <v>45887</v>
      </c>
      <c r="C1494" s="11">
        <v>0.81604166666666667</v>
      </c>
      <c r="D1494" s="10">
        <f>+VLOOKUP(B1494,VENTA_DIARIA!B:C,2,FALSE)</f>
        <v>0</v>
      </c>
      <c r="E1494" s="10">
        <f>+VLOOKUP(B1494,VENTA_DIARIA!B:D,3,FALSE)</f>
        <v>3</v>
      </c>
      <c r="F1494" s="13">
        <f>_xlfn.XLOOKUP(B1494, VENTA_DIARIA!B:B, VENTA_DIARIA!L:L)+0</f>
        <v>1</v>
      </c>
      <c r="G1494" s="10">
        <f>IFERROR(_xlfn.XLOOKUP(B1494, VENTA_DIARIA!B:B, VENTA_DIARIA!N:N)+0,0)</f>
        <v>3</v>
      </c>
      <c r="H1494" s="10" t="str">
        <f>_xlfn.XLOOKUP(B1494, VENTA_DIARIA!B:B, VENTA_DIARIA!H:H)</f>
        <v>▼ BAJO</v>
      </c>
      <c r="I1494" s="10" t="s">
        <v>134</v>
      </c>
      <c r="J1494" s="10">
        <v>12</v>
      </c>
      <c r="K1494" s="10">
        <v>11</v>
      </c>
      <c r="L1494" s="13">
        <v>1</v>
      </c>
    </row>
    <row r="1495" spans="1:12">
      <c r="A1495" s="14" t="str">
        <f t="shared" si="23"/>
        <v>LUN</v>
      </c>
      <c r="B1495" s="12">
        <v>45887</v>
      </c>
      <c r="C1495" s="11">
        <v>0.81604166666666667</v>
      </c>
      <c r="D1495" s="10">
        <f>+VLOOKUP(B1495,VENTA_DIARIA!B:C,2,FALSE)</f>
        <v>0</v>
      </c>
      <c r="E1495" s="10">
        <f>+VLOOKUP(B1495,VENTA_DIARIA!B:D,3,FALSE)</f>
        <v>3</v>
      </c>
      <c r="F1495" s="13">
        <f>_xlfn.XLOOKUP(B1495, VENTA_DIARIA!B:B, VENTA_DIARIA!L:L)+0</f>
        <v>1</v>
      </c>
      <c r="G1495" s="10">
        <f>IFERROR(_xlfn.XLOOKUP(B1495, VENTA_DIARIA!B:B, VENTA_DIARIA!N:N)+0,0)</f>
        <v>3</v>
      </c>
      <c r="H1495" s="10" t="str">
        <f>_xlfn.XLOOKUP(B1495, VENTA_DIARIA!B:B, VENTA_DIARIA!H:H)</f>
        <v>▼ BAJO</v>
      </c>
      <c r="I1495" s="10" t="s">
        <v>176</v>
      </c>
      <c r="J1495" s="10">
        <v>7</v>
      </c>
      <c r="K1495" s="10">
        <v>6</v>
      </c>
      <c r="L1495" s="13">
        <v>1</v>
      </c>
    </row>
    <row r="1496" spans="1:12">
      <c r="A1496" s="14" t="str">
        <f t="shared" si="23"/>
        <v>LUN</v>
      </c>
      <c r="B1496" s="12">
        <v>45887</v>
      </c>
      <c r="C1496" s="11">
        <v>0.81604166666666667</v>
      </c>
      <c r="D1496" s="10">
        <f>+VLOOKUP(B1496,VENTA_DIARIA!B:C,2,FALSE)</f>
        <v>0</v>
      </c>
      <c r="E1496" s="10">
        <f>+VLOOKUP(B1496,VENTA_DIARIA!B:D,3,FALSE)</f>
        <v>3</v>
      </c>
      <c r="F1496" s="13">
        <f>_xlfn.XLOOKUP(B1496, VENTA_DIARIA!B:B, VENTA_DIARIA!L:L)+0</f>
        <v>1</v>
      </c>
      <c r="G1496" s="10">
        <f>IFERROR(_xlfn.XLOOKUP(B1496, VENTA_DIARIA!B:B, VENTA_DIARIA!N:N)+0,0)</f>
        <v>3</v>
      </c>
      <c r="H1496" s="10" t="str">
        <f>_xlfn.XLOOKUP(B1496, VENTA_DIARIA!B:B, VENTA_DIARIA!H:H)</f>
        <v>▼ BAJO</v>
      </c>
      <c r="I1496" s="10" t="s">
        <v>144</v>
      </c>
      <c r="J1496" s="10">
        <v>4</v>
      </c>
      <c r="K1496" s="10">
        <v>3</v>
      </c>
      <c r="L1496" s="13">
        <v>1</v>
      </c>
    </row>
    <row r="1497" spans="1:12">
      <c r="A1497" s="14" t="str">
        <f t="shared" si="23"/>
        <v>LUN</v>
      </c>
      <c r="B1497" s="12">
        <v>45887</v>
      </c>
      <c r="C1497" s="11">
        <v>0.8139467592592593</v>
      </c>
      <c r="D1497" s="10">
        <f>+VLOOKUP(B1497,VENTA_DIARIA!B:C,2,FALSE)</f>
        <v>0</v>
      </c>
      <c r="E1497" s="10">
        <f>+VLOOKUP(B1497,VENTA_DIARIA!B:D,3,FALSE)</f>
        <v>3</v>
      </c>
      <c r="F1497" s="13">
        <f>_xlfn.XLOOKUP(B1497, VENTA_DIARIA!B:B, VENTA_DIARIA!L:L)+0</f>
        <v>1</v>
      </c>
      <c r="G1497" s="10">
        <f>IFERROR(_xlfn.XLOOKUP(B1497, VENTA_DIARIA!B:B, VENTA_DIARIA!N:N)+0,0)</f>
        <v>3</v>
      </c>
      <c r="H1497" s="10" t="str">
        <f>_xlfn.XLOOKUP(B1497, VENTA_DIARIA!B:B, VENTA_DIARIA!H:H)</f>
        <v>▼ BAJO</v>
      </c>
      <c r="I1497" s="10" t="s">
        <v>176</v>
      </c>
      <c r="J1497" s="10">
        <v>8</v>
      </c>
      <c r="K1497" s="10">
        <v>7</v>
      </c>
      <c r="L1497" s="13">
        <v>1</v>
      </c>
    </row>
    <row r="1498" spans="1:12">
      <c r="A1498" s="14" t="str">
        <f t="shared" si="23"/>
        <v>LUN</v>
      </c>
      <c r="B1498" s="12">
        <v>45887</v>
      </c>
      <c r="C1498" s="11">
        <v>0.8139467592592593</v>
      </c>
      <c r="D1498" s="10">
        <f>+VLOOKUP(B1498,VENTA_DIARIA!B:C,2,FALSE)</f>
        <v>0</v>
      </c>
      <c r="E1498" s="10">
        <f>+VLOOKUP(B1498,VENTA_DIARIA!B:D,3,FALSE)</f>
        <v>3</v>
      </c>
      <c r="F1498" s="13">
        <f>_xlfn.XLOOKUP(B1498, VENTA_DIARIA!B:B, VENTA_DIARIA!L:L)+0</f>
        <v>1</v>
      </c>
      <c r="G1498" s="10">
        <f>IFERROR(_xlfn.XLOOKUP(B1498, VENTA_DIARIA!B:B, VENTA_DIARIA!N:N)+0,0)</f>
        <v>3</v>
      </c>
      <c r="H1498" s="10" t="str">
        <f>_xlfn.XLOOKUP(B1498, VENTA_DIARIA!B:B, VENTA_DIARIA!H:H)</f>
        <v>▼ BAJO</v>
      </c>
      <c r="I1498" s="10" t="s">
        <v>177</v>
      </c>
      <c r="J1498" s="10">
        <v>2</v>
      </c>
      <c r="K1498" s="10">
        <v>1</v>
      </c>
      <c r="L1498" s="13">
        <v>1</v>
      </c>
    </row>
    <row r="1499" spans="1:12">
      <c r="A1499" s="14" t="str">
        <f t="shared" si="23"/>
        <v>LUN</v>
      </c>
      <c r="B1499" s="12">
        <v>45887</v>
      </c>
      <c r="C1499" s="11">
        <v>0.80034722222222221</v>
      </c>
      <c r="D1499" s="10">
        <f>+VLOOKUP(B1499,VENTA_DIARIA!B:C,2,FALSE)</f>
        <v>0</v>
      </c>
      <c r="E1499" s="10">
        <f>+VLOOKUP(B1499,VENTA_DIARIA!B:D,3,FALSE)</f>
        <v>3</v>
      </c>
      <c r="F1499" s="13">
        <f>_xlfn.XLOOKUP(B1499, VENTA_DIARIA!B:B, VENTA_DIARIA!L:L)+0</f>
        <v>1</v>
      </c>
      <c r="G1499" s="10">
        <f>IFERROR(_xlfn.XLOOKUP(B1499, VENTA_DIARIA!B:B, VENTA_DIARIA!N:N)+0,0)</f>
        <v>3</v>
      </c>
      <c r="H1499" s="10" t="str">
        <f>_xlfn.XLOOKUP(B1499, VENTA_DIARIA!B:B, VENTA_DIARIA!H:H)</f>
        <v>▼ BAJO</v>
      </c>
      <c r="I1499" s="10" t="s">
        <v>136</v>
      </c>
      <c r="J1499" s="10">
        <v>9</v>
      </c>
      <c r="K1499" s="10">
        <v>8</v>
      </c>
      <c r="L1499" s="13">
        <v>1</v>
      </c>
    </row>
    <row r="1500" spans="1:12">
      <c r="A1500" s="14" t="str">
        <f t="shared" si="23"/>
        <v>LUN</v>
      </c>
      <c r="B1500" s="12">
        <v>45887</v>
      </c>
      <c r="C1500" s="11">
        <v>0.79998842592592589</v>
      </c>
      <c r="D1500" s="10">
        <f>+VLOOKUP(B1500,VENTA_DIARIA!B:C,2,FALSE)</f>
        <v>0</v>
      </c>
      <c r="E1500" s="10">
        <f>+VLOOKUP(B1500,VENTA_DIARIA!B:D,3,FALSE)</f>
        <v>3</v>
      </c>
      <c r="F1500" s="13">
        <f>_xlfn.XLOOKUP(B1500, VENTA_DIARIA!B:B, VENTA_DIARIA!L:L)+0</f>
        <v>1</v>
      </c>
      <c r="G1500" s="10">
        <f>IFERROR(_xlfn.XLOOKUP(B1500, VENTA_DIARIA!B:B, VENTA_DIARIA!N:N)+0,0)</f>
        <v>3</v>
      </c>
      <c r="H1500" s="10" t="str">
        <f>_xlfn.XLOOKUP(B1500, VENTA_DIARIA!B:B, VENTA_DIARIA!H:H)</f>
        <v>▼ BAJO</v>
      </c>
      <c r="I1500" s="10" t="s">
        <v>98</v>
      </c>
      <c r="J1500" s="10">
        <v>7</v>
      </c>
      <c r="K1500" s="10">
        <v>6</v>
      </c>
      <c r="L1500" s="13">
        <v>1</v>
      </c>
    </row>
    <row r="1501" spans="1:12">
      <c r="A1501" s="14" t="str">
        <f t="shared" si="23"/>
        <v>LUN</v>
      </c>
      <c r="B1501" s="12">
        <v>45887</v>
      </c>
      <c r="C1501" s="11">
        <v>0.79011574074074076</v>
      </c>
      <c r="D1501" s="10">
        <f>+VLOOKUP(B1501,VENTA_DIARIA!B:C,2,FALSE)</f>
        <v>0</v>
      </c>
      <c r="E1501" s="10">
        <f>+VLOOKUP(B1501,VENTA_DIARIA!B:D,3,FALSE)</f>
        <v>3</v>
      </c>
      <c r="F1501" s="13">
        <f>_xlfn.XLOOKUP(B1501, VENTA_DIARIA!B:B, VENTA_DIARIA!L:L)+0</f>
        <v>1</v>
      </c>
      <c r="G1501" s="10">
        <f>IFERROR(_xlfn.XLOOKUP(B1501, VENTA_DIARIA!B:B, VENTA_DIARIA!N:N)+0,0)</f>
        <v>3</v>
      </c>
      <c r="H1501" s="10" t="str">
        <f>_xlfn.XLOOKUP(B1501, VENTA_DIARIA!B:B, VENTA_DIARIA!H:H)</f>
        <v>▼ BAJO</v>
      </c>
      <c r="I1501" s="10" t="s">
        <v>150</v>
      </c>
      <c r="J1501" s="10">
        <v>10</v>
      </c>
      <c r="K1501" s="10">
        <v>9</v>
      </c>
      <c r="L1501" s="13">
        <v>1</v>
      </c>
    </row>
    <row r="1502" spans="1:12">
      <c r="A1502" s="14" t="str">
        <f t="shared" si="23"/>
        <v>LUN</v>
      </c>
      <c r="B1502" s="12">
        <v>45887</v>
      </c>
      <c r="C1502" s="11">
        <v>0.78913194444444446</v>
      </c>
      <c r="D1502" s="10">
        <f>+VLOOKUP(B1502,VENTA_DIARIA!B:C,2,FALSE)</f>
        <v>0</v>
      </c>
      <c r="E1502" s="10">
        <f>+VLOOKUP(B1502,VENTA_DIARIA!B:D,3,FALSE)</f>
        <v>3</v>
      </c>
      <c r="F1502" s="13">
        <f>_xlfn.XLOOKUP(B1502, VENTA_DIARIA!B:B, VENTA_DIARIA!L:L)+0</f>
        <v>1</v>
      </c>
      <c r="G1502" s="10">
        <f>IFERROR(_xlfn.XLOOKUP(B1502, VENTA_DIARIA!B:B, VENTA_DIARIA!N:N)+0,0)</f>
        <v>3</v>
      </c>
      <c r="H1502" s="10" t="str">
        <f>_xlfn.XLOOKUP(B1502, VENTA_DIARIA!B:B, VENTA_DIARIA!H:H)</f>
        <v>▼ BAJO</v>
      </c>
      <c r="I1502" s="10" t="s">
        <v>170</v>
      </c>
      <c r="J1502" s="10">
        <v>4</v>
      </c>
      <c r="K1502" s="10">
        <v>1</v>
      </c>
      <c r="L1502" s="13">
        <v>3</v>
      </c>
    </row>
    <row r="1503" spans="1:12">
      <c r="A1503" s="14" t="str">
        <f t="shared" si="23"/>
        <v>LUN</v>
      </c>
      <c r="B1503" s="12">
        <v>45887</v>
      </c>
      <c r="C1503" s="11">
        <v>0.78913194444444446</v>
      </c>
      <c r="D1503" s="10">
        <f>+VLOOKUP(B1503,VENTA_DIARIA!B:C,2,FALSE)</f>
        <v>0</v>
      </c>
      <c r="E1503" s="10">
        <f>+VLOOKUP(B1503,VENTA_DIARIA!B:D,3,FALSE)</f>
        <v>3</v>
      </c>
      <c r="F1503" s="13">
        <f>_xlfn.XLOOKUP(B1503, VENTA_DIARIA!B:B, VENTA_DIARIA!L:L)+0</f>
        <v>1</v>
      </c>
      <c r="G1503" s="10">
        <f>IFERROR(_xlfn.XLOOKUP(B1503, VENTA_DIARIA!B:B, VENTA_DIARIA!N:N)+0,0)</f>
        <v>3</v>
      </c>
      <c r="H1503" s="10" t="str">
        <f>_xlfn.XLOOKUP(B1503, VENTA_DIARIA!B:B, VENTA_DIARIA!H:H)</f>
        <v>▼ BAJO</v>
      </c>
      <c r="I1503" s="10" t="s">
        <v>167</v>
      </c>
      <c r="J1503" s="10">
        <v>3</v>
      </c>
      <c r="K1503" s="10">
        <v>1</v>
      </c>
      <c r="L1503" s="13">
        <v>2</v>
      </c>
    </row>
    <row r="1504" spans="1:12">
      <c r="A1504" s="14" t="str">
        <f t="shared" si="23"/>
        <v>LUN</v>
      </c>
      <c r="B1504" s="12">
        <v>45887</v>
      </c>
      <c r="C1504" s="11">
        <v>0.78913194444444446</v>
      </c>
      <c r="D1504" s="10">
        <f>+VLOOKUP(B1504,VENTA_DIARIA!B:C,2,FALSE)</f>
        <v>0</v>
      </c>
      <c r="E1504" s="10">
        <f>+VLOOKUP(B1504,VENTA_DIARIA!B:D,3,FALSE)</f>
        <v>3</v>
      </c>
      <c r="F1504" s="13">
        <f>_xlfn.XLOOKUP(B1504, VENTA_DIARIA!B:B, VENTA_DIARIA!L:L)+0</f>
        <v>1</v>
      </c>
      <c r="G1504" s="10">
        <f>IFERROR(_xlfn.XLOOKUP(B1504, VENTA_DIARIA!B:B, VENTA_DIARIA!N:N)+0,0)</f>
        <v>3</v>
      </c>
      <c r="H1504" s="10" t="str">
        <f>_xlfn.XLOOKUP(B1504, VENTA_DIARIA!B:B, VENTA_DIARIA!H:H)</f>
        <v>▼ BAJO</v>
      </c>
      <c r="I1504" s="10" t="s">
        <v>169</v>
      </c>
      <c r="J1504" s="10">
        <v>1</v>
      </c>
      <c r="K1504" s="10">
        <v>0</v>
      </c>
      <c r="L1504" s="13">
        <v>1</v>
      </c>
    </row>
    <row r="1505" spans="1:12">
      <c r="A1505" s="14" t="str">
        <f t="shared" si="23"/>
        <v>LUN</v>
      </c>
      <c r="B1505" s="12">
        <v>45887</v>
      </c>
      <c r="C1505" s="11">
        <v>0.78913194444444446</v>
      </c>
      <c r="D1505" s="10">
        <f>+VLOOKUP(B1505,VENTA_DIARIA!B:C,2,FALSE)</f>
        <v>0</v>
      </c>
      <c r="E1505" s="10">
        <f>+VLOOKUP(B1505,VENTA_DIARIA!B:D,3,FALSE)</f>
        <v>3</v>
      </c>
      <c r="F1505" s="13">
        <f>_xlfn.XLOOKUP(B1505, VENTA_DIARIA!B:B, VENTA_DIARIA!L:L)+0</f>
        <v>1</v>
      </c>
      <c r="G1505" s="10">
        <f>IFERROR(_xlfn.XLOOKUP(B1505, VENTA_DIARIA!B:B, VENTA_DIARIA!N:N)+0,0)</f>
        <v>3</v>
      </c>
      <c r="H1505" s="10" t="str">
        <f>_xlfn.XLOOKUP(B1505, VENTA_DIARIA!B:B, VENTA_DIARIA!H:H)</f>
        <v>▼ BAJO</v>
      </c>
      <c r="I1505" s="10" t="s">
        <v>168</v>
      </c>
      <c r="J1505" s="10">
        <v>3</v>
      </c>
      <c r="K1505" s="10">
        <v>0</v>
      </c>
      <c r="L1505" s="13">
        <v>3</v>
      </c>
    </row>
    <row r="1506" spans="1:12">
      <c r="A1506" s="14" t="str">
        <f t="shared" si="23"/>
        <v>LUN</v>
      </c>
      <c r="B1506" s="12">
        <v>45887</v>
      </c>
      <c r="C1506" s="11">
        <v>0.78913194444444446</v>
      </c>
      <c r="D1506" s="10">
        <f>+VLOOKUP(B1506,VENTA_DIARIA!B:C,2,FALSE)</f>
        <v>0</v>
      </c>
      <c r="E1506" s="10">
        <f>+VLOOKUP(B1506,VENTA_DIARIA!B:D,3,FALSE)</f>
        <v>3</v>
      </c>
      <c r="F1506" s="13">
        <f>_xlfn.XLOOKUP(B1506, VENTA_DIARIA!B:B, VENTA_DIARIA!L:L)+0</f>
        <v>1</v>
      </c>
      <c r="G1506" s="10">
        <f>IFERROR(_xlfn.XLOOKUP(B1506, VENTA_DIARIA!B:B, VENTA_DIARIA!N:N)+0,0)</f>
        <v>3</v>
      </c>
      <c r="H1506" s="10" t="str">
        <f>_xlfn.XLOOKUP(B1506, VENTA_DIARIA!B:B, VENTA_DIARIA!H:H)</f>
        <v>▼ BAJO</v>
      </c>
      <c r="I1506" s="10" t="s">
        <v>91</v>
      </c>
      <c r="J1506" s="10">
        <v>-15</v>
      </c>
      <c r="K1506" s="10">
        <v>-16</v>
      </c>
      <c r="L1506" s="13">
        <v>1</v>
      </c>
    </row>
    <row r="1507" spans="1:12">
      <c r="A1507" s="14" t="str">
        <f t="shared" si="23"/>
        <v>LUN</v>
      </c>
      <c r="B1507" s="12">
        <v>45887</v>
      </c>
      <c r="C1507" s="11">
        <v>0.78181712962962968</v>
      </c>
      <c r="D1507" s="10">
        <f>+VLOOKUP(B1507,VENTA_DIARIA!B:C,2,FALSE)</f>
        <v>0</v>
      </c>
      <c r="E1507" s="10">
        <f>+VLOOKUP(B1507,VENTA_DIARIA!B:D,3,FALSE)</f>
        <v>3</v>
      </c>
      <c r="F1507" s="13">
        <f>_xlfn.XLOOKUP(B1507, VENTA_DIARIA!B:B, VENTA_DIARIA!L:L)+0</f>
        <v>1</v>
      </c>
      <c r="G1507" s="10">
        <f>IFERROR(_xlfn.XLOOKUP(B1507, VENTA_DIARIA!B:B, VENTA_DIARIA!N:N)+0,0)</f>
        <v>3</v>
      </c>
      <c r="H1507" s="10" t="str">
        <f>_xlfn.XLOOKUP(B1507, VENTA_DIARIA!B:B, VENTA_DIARIA!H:H)</f>
        <v>▼ BAJO</v>
      </c>
      <c r="I1507" s="10" t="s">
        <v>134</v>
      </c>
      <c r="J1507" s="10">
        <v>13</v>
      </c>
      <c r="K1507" s="10">
        <v>12</v>
      </c>
      <c r="L1507" s="13">
        <v>1</v>
      </c>
    </row>
    <row r="1508" spans="1:12">
      <c r="A1508" s="14" t="str">
        <f t="shared" si="23"/>
        <v>LUN</v>
      </c>
      <c r="B1508" s="12">
        <v>45887</v>
      </c>
      <c r="C1508" s="11">
        <v>0.78181712962962968</v>
      </c>
      <c r="D1508" s="10">
        <f>+VLOOKUP(B1508,VENTA_DIARIA!B:C,2,FALSE)</f>
        <v>0</v>
      </c>
      <c r="E1508" s="10">
        <f>+VLOOKUP(B1508,VENTA_DIARIA!B:D,3,FALSE)</f>
        <v>3</v>
      </c>
      <c r="F1508" s="13">
        <f>_xlfn.XLOOKUP(B1508, VENTA_DIARIA!B:B, VENTA_DIARIA!L:L)+0</f>
        <v>1</v>
      </c>
      <c r="G1508" s="10">
        <f>IFERROR(_xlfn.XLOOKUP(B1508, VENTA_DIARIA!B:B, VENTA_DIARIA!N:N)+0,0)</f>
        <v>3</v>
      </c>
      <c r="H1508" s="10" t="str">
        <f>_xlfn.XLOOKUP(B1508, VENTA_DIARIA!B:B, VENTA_DIARIA!H:H)</f>
        <v>▼ BAJO</v>
      </c>
      <c r="I1508" s="10" t="s">
        <v>142</v>
      </c>
      <c r="J1508" s="10">
        <v>19</v>
      </c>
      <c r="K1508" s="10">
        <v>17</v>
      </c>
      <c r="L1508" s="13">
        <v>2</v>
      </c>
    </row>
    <row r="1509" spans="1:12">
      <c r="A1509" s="14" t="str">
        <f t="shared" si="23"/>
        <v>LUN</v>
      </c>
      <c r="B1509" s="12">
        <v>45887</v>
      </c>
      <c r="C1509" s="11">
        <v>0.77856481481481477</v>
      </c>
      <c r="D1509" s="10">
        <f>+VLOOKUP(B1509,VENTA_DIARIA!B:C,2,FALSE)</f>
        <v>0</v>
      </c>
      <c r="E1509" s="10">
        <f>+VLOOKUP(B1509,VENTA_DIARIA!B:D,3,FALSE)</f>
        <v>3</v>
      </c>
      <c r="F1509" s="13">
        <f>_xlfn.XLOOKUP(B1509, VENTA_DIARIA!B:B, VENTA_DIARIA!L:L)+0</f>
        <v>1</v>
      </c>
      <c r="G1509" s="10">
        <f>IFERROR(_xlfn.XLOOKUP(B1509, VENTA_DIARIA!B:B, VENTA_DIARIA!N:N)+0,0)</f>
        <v>3</v>
      </c>
      <c r="H1509" s="10" t="str">
        <f>_xlfn.XLOOKUP(B1509, VENTA_DIARIA!B:B, VENTA_DIARIA!H:H)</f>
        <v>▼ BAJO</v>
      </c>
      <c r="I1509" s="10" t="s">
        <v>169</v>
      </c>
      <c r="J1509" s="10">
        <v>2</v>
      </c>
      <c r="K1509" s="10">
        <v>1</v>
      </c>
      <c r="L1509" s="13">
        <v>1</v>
      </c>
    </row>
    <row r="1510" spans="1:12">
      <c r="A1510" s="14" t="str">
        <f t="shared" si="23"/>
        <v>LUN</v>
      </c>
      <c r="B1510" s="12">
        <v>45887</v>
      </c>
      <c r="C1510" s="11">
        <v>0.77856481481481477</v>
      </c>
      <c r="D1510" s="10">
        <f>+VLOOKUP(B1510,VENTA_DIARIA!B:C,2,FALSE)</f>
        <v>0</v>
      </c>
      <c r="E1510" s="10">
        <f>+VLOOKUP(B1510,VENTA_DIARIA!B:D,3,FALSE)</f>
        <v>3</v>
      </c>
      <c r="F1510" s="13">
        <f>_xlfn.XLOOKUP(B1510, VENTA_DIARIA!B:B, VENTA_DIARIA!L:L)+0</f>
        <v>1</v>
      </c>
      <c r="G1510" s="10">
        <f>IFERROR(_xlfn.XLOOKUP(B1510, VENTA_DIARIA!B:B, VENTA_DIARIA!N:N)+0,0)</f>
        <v>3</v>
      </c>
      <c r="H1510" s="10" t="str">
        <f>_xlfn.XLOOKUP(B1510, VENTA_DIARIA!B:B, VENTA_DIARIA!H:H)</f>
        <v>▼ BAJO</v>
      </c>
      <c r="I1510" s="10" t="s">
        <v>170</v>
      </c>
      <c r="J1510" s="10">
        <v>5</v>
      </c>
      <c r="K1510" s="10">
        <v>4</v>
      </c>
      <c r="L1510" s="13">
        <v>1</v>
      </c>
    </row>
    <row r="1511" spans="1:12">
      <c r="A1511" s="14" t="str">
        <f t="shared" si="23"/>
        <v>LUN</v>
      </c>
      <c r="B1511" s="12">
        <v>45887</v>
      </c>
      <c r="C1511" s="11">
        <v>0.77856481481481477</v>
      </c>
      <c r="D1511" s="10">
        <f>+VLOOKUP(B1511,VENTA_DIARIA!B:C,2,FALSE)</f>
        <v>0</v>
      </c>
      <c r="E1511" s="10">
        <f>+VLOOKUP(B1511,VENTA_DIARIA!B:D,3,FALSE)</f>
        <v>3</v>
      </c>
      <c r="F1511" s="13">
        <f>_xlfn.XLOOKUP(B1511, VENTA_DIARIA!B:B, VENTA_DIARIA!L:L)+0</f>
        <v>1</v>
      </c>
      <c r="G1511" s="10">
        <f>IFERROR(_xlfn.XLOOKUP(B1511, VENTA_DIARIA!B:B, VENTA_DIARIA!N:N)+0,0)</f>
        <v>3</v>
      </c>
      <c r="H1511" s="10" t="str">
        <f>_xlfn.XLOOKUP(B1511, VENTA_DIARIA!B:B, VENTA_DIARIA!H:H)</f>
        <v>▼ BAJO</v>
      </c>
      <c r="I1511" s="10" t="s">
        <v>169</v>
      </c>
      <c r="J1511" s="10">
        <v>3</v>
      </c>
      <c r="K1511" s="10">
        <v>2</v>
      </c>
      <c r="L1511" s="13">
        <v>1</v>
      </c>
    </row>
    <row r="1512" spans="1:12">
      <c r="A1512" s="14" t="str">
        <f t="shared" si="23"/>
        <v>LUN</v>
      </c>
      <c r="B1512" s="12">
        <v>45887</v>
      </c>
      <c r="C1512" s="11">
        <v>0.77856481481481477</v>
      </c>
      <c r="D1512" s="10">
        <f>+VLOOKUP(B1512,VENTA_DIARIA!B:C,2,FALSE)</f>
        <v>0</v>
      </c>
      <c r="E1512" s="10">
        <f>+VLOOKUP(B1512,VENTA_DIARIA!B:D,3,FALSE)</f>
        <v>3</v>
      </c>
      <c r="F1512" s="13">
        <f>_xlfn.XLOOKUP(B1512, VENTA_DIARIA!B:B, VENTA_DIARIA!L:L)+0</f>
        <v>1</v>
      </c>
      <c r="G1512" s="10">
        <f>IFERROR(_xlfn.XLOOKUP(B1512, VENTA_DIARIA!B:B, VENTA_DIARIA!N:N)+0,0)</f>
        <v>3</v>
      </c>
      <c r="H1512" s="10" t="str">
        <f>_xlfn.XLOOKUP(B1512, VENTA_DIARIA!B:B, VENTA_DIARIA!H:H)</f>
        <v>▼ BAJO</v>
      </c>
      <c r="I1512" s="10" t="s">
        <v>166</v>
      </c>
      <c r="J1512" s="10">
        <v>1</v>
      </c>
      <c r="K1512" s="10">
        <v>0</v>
      </c>
      <c r="L1512" s="13">
        <v>1</v>
      </c>
    </row>
    <row r="1513" spans="1:12">
      <c r="A1513" s="14" t="str">
        <f t="shared" si="23"/>
        <v>LUN</v>
      </c>
      <c r="B1513" s="12">
        <v>45887</v>
      </c>
      <c r="C1513" s="11">
        <v>0.77856481481481477</v>
      </c>
      <c r="D1513" s="10">
        <f>+VLOOKUP(B1513,VENTA_DIARIA!B:C,2,FALSE)</f>
        <v>0</v>
      </c>
      <c r="E1513" s="10">
        <f>+VLOOKUP(B1513,VENTA_DIARIA!B:D,3,FALSE)</f>
        <v>3</v>
      </c>
      <c r="F1513" s="13">
        <f>_xlfn.XLOOKUP(B1513, VENTA_DIARIA!B:B, VENTA_DIARIA!L:L)+0</f>
        <v>1</v>
      </c>
      <c r="G1513" s="10">
        <f>IFERROR(_xlfn.XLOOKUP(B1513, VENTA_DIARIA!B:B, VENTA_DIARIA!N:N)+0,0)</f>
        <v>3</v>
      </c>
      <c r="H1513" s="10" t="str">
        <f>_xlfn.XLOOKUP(B1513, VENTA_DIARIA!B:B, VENTA_DIARIA!H:H)</f>
        <v>▼ BAJO</v>
      </c>
      <c r="I1513" s="10" t="s">
        <v>84</v>
      </c>
      <c r="J1513" s="10">
        <v>5</v>
      </c>
      <c r="K1513" s="10">
        <v>4</v>
      </c>
      <c r="L1513" s="13">
        <v>1</v>
      </c>
    </row>
    <row r="1514" spans="1:12">
      <c r="A1514" s="14" t="str">
        <f t="shared" si="23"/>
        <v>LUN</v>
      </c>
      <c r="B1514" s="12">
        <v>45887</v>
      </c>
      <c r="C1514" s="11">
        <v>0.77523148148148147</v>
      </c>
      <c r="D1514" s="10">
        <f>+VLOOKUP(B1514,VENTA_DIARIA!B:C,2,FALSE)</f>
        <v>0</v>
      </c>
      <c r="E1514" s="10">
        <f>+VLOOKUP(B1514,VENTA_DIARIA!B:D,3,FALSE)</f>
        <v>3</v>
      </c>
      <c r="F1514" s="13">
        <f>_xlfn.XLOOKUP(B1514, VENTA_DIARIA!B:B, VENTA_DIARIA!L:L)+0</f>
        <v>1</v>
      </c>
      <c r="G1514" s="10">
        <f>IFERROR(_xlfn.XLOOKUP(B1514, VENTA_DIARIA!B:B, VENTA_DIARIA!N:N)+0,0)</f>
        <v>3</v>
      </c>
      <c r="H1514" s="10" t="str">
        <f>_xlfn.XLOOKUP(B1514, VENTA_DIARIA!B:B, VENTA_DIARIA!H:H)</f>
        <v>▼ BAJO</v>
      </c>
      <c r="I1514" s="10" t="s">
        <v>134</v>
      </c>
      <c r="J1514" s="10">
        <v>14</v>
      </c>
      <c r="K1514" s="10">
        <v>13</v>
      </c>
      <c r="L1514" s="13">
        <v>1</v>
      </c>
    </row>
    <row r="1515" spans="1:12">
      <c r="A1515" s="14" t="str">
        <f t="shared" si="23"/>
        <v>LUN</v>
      </c>
      <c r="B1515" s="12">
        <v>45887</v>
      </c>
      <c r="C1515" s="11">
        <v>0.77521990740740743</v>
      </c>
      <c r="D1515" s="10">
        <f>+VLOOKUP(B1515,VENTA_DIARIA!B:C,2,FALSE)</f>
        <v>0</v>
      </c>
      <c r="E1515" s="10">
        <f>+VLOOKUP(B1515,VENTA_DIARIA!B:D,3,FALSE)</f>
        <v>3</v>
      </c>
      <c r="F1515" s="13">
        <f>_xlfn.XLOOKUP(B1515, VENTA_DIARIA!B:B, VENTA_DIARIA!L:L)+0</f>
        <v>1</v>
      </c>
      <c r="G1515" s="10">
        <f>IFERROR(_xlfn.XLOOKUP(B1515, VENTA_DIARIA!B:B, VENTA_DIARIA!N:N)+0,0)</f>
        <v>3</v>
      </c>
      <c r="H1515" s="10" t="str">
        <f>_xlfn.XLOOKUP(B1515, VENTA_DIARIA!B:B, VENTA_DIARIA!H:H)</f>
        <v>▼ BAJO</v>
      </c>
      <c r="I1515" s="10" t="s">
        <v>101</v>
      </c>
      <c r="J1515" s="10">
        <v>1</v>
      </c>
      <c r="K1515" s="10">
        <v>0</v>
      </c>
      <c r="L1515" s="13">
        <v>1</v>
      </c>
    </row>
    <row r="1516" spans="1:12">
      <c r="A1516" s="14" t="str">
        <f t="shared" si="23"/>
        <v>LUN</v>
      </c>
      <c r="B1516" s="12">
        <v>45887</v>
      </c>
      <c r="C1516" s="11">
        <v>0.77521990740740743</v>
      </c>
      <c r="D1516" s="10">
        <f>+VLOOKUP(B1516,VENTA_DIARIA!B:C,2,FALSE)</f>
        <v>0</v>
      </c>
      <c r="E1516" s="10">
        <f>+VLOOKUP(B1516,VENTA_DIARIA!B:D,3,FALSE)</f>
        <v>3</v>
      </c>
      <c r="F1516" s="13">
        <f>_xlfn.XLOOKUP(B1516, VENTA_DIARIA!B:B, VENTA_DIARIA!L:L)+0</f>
        <v>1</v>
      </c>
      <c r="G1516" s="10">
        <f>IFERROR(_xlfn.XLOOKUP(B1516, VENTA_DIARIA!B:B, VENTA_DIARIA!N:N)+0,0)</f>
        <v>3</v>
      </c>
      <c r="H1516" s="10" t="str">
        <f>_xlfn.XLOOKUP(B1516, VENTA_DIARIA!B:B, VENTA_DIARIA!H:H)</f>
        <v>▼ BAJO</v>
      </c>
      <c r="I1516" s="10" t="s">
        <v>100</v>
      </c>
      <c r="J1516" s="10">
        <v>1</v>
      </c>
      <c r="K1516" s="10">
        <v>0</v>
      </c>
      <c r="L1516" s="13">
        <v>1</v>
      </c>
    </row>
    <row r="1517" spans="1:12">
      <c r="A1517" s="14" t="str">
        <f t="shared" si="23"/>
        <v>LUN</v>
      </c>
      <c r="B1517" s="12">
        <v>45887</v>
      </c>
      <c r="C1517" s="11">
        <v>0.77521990740740743</v>
      </c>
      <c r="D1517" s="10">
        <f>+VLOOKUP(B1517,VENTA_DIARIA!B:C,2,FALSE)</f>
        <v>0</v>
      </c>
      <c r="E1517" s="10">
        <f>+VLOOKUP(B1517,VENTA_DIARIA!B:D,3,FALSE)</f>
        <v>3</v>
      </c>
      <c r="F1517" s="13">
        <f>_xlfn.XLOOKUP(B1517, VENTA_DIARIA!B:B, VENTA_DIARIA!L:L)+0</f>
        <v>1</v>
      </c>
      <c r="G1517" s="10">
        <f>IFERROR(_xlfn.XLOOKUP(B1517, VENTA_DIARIA!B:B, VENTA_DIARIA!N:N)+0,0)</f>
        <v>3</v>
      </c>
      <c r="H1517" s="10" t="str">
        <f>_xlfn.XLOOKUP(B1517, VENTA_DIARIA!B:B, VENTA_DIARIA!H:H)</f>
        <v>▼ BAJO</v>
      </c>
      <c r="I1517" s="10" t="s">
        <v>97</v>
      </c>
      <c r="J1517" s="10">
        <v>1</v>
      </c>
      <c r="K1517" s="10">
        <v>0</v>
      </c>
      <c r="L1517" s="13">
        <v>1</v>
      </c>
    </row>
    <row r="1518" spans="1:12">
      <c r="A1518" s="14" t="str">
        <f t="shared" si="23"/>
        <v>LUN</v>
      </c>
      <c r="B1518" s="12">
        <v>45887</v>
      </c>
      <c r="C1518" s="11">
        <v>0.77521990740740743</v>
      </c>
      <c r="D1518" s="10">
        <f>+VLOOKUP(B1518,VENTA_DIARIA!B:C,2,FALSE)</f>
        <v>0</v>
      </c>
      <c r="E1518" s="10">
        <f>+VLOOKUP(B1518,VENTA_DIARIA!B:D,3,FALSE)</f>
        <v>3</v>
      </c>
      <c r="F1518" s="13">
        <f>_xlfn.XLOOKUP(B1518, VENTA_DIARIA!B:B, VENTA_DIARIA!L:L)+0</f>
        <v>1</v>
      </c>
      <c r="G1518" s="10">
        <f>IFERROR(_xlfn.XLOOKUP(B1518, VENTA_DIARIA!B:B, VENTA_DIARIA!N:N)+0,0)</f>
        <v>3</v>
      </c>
      <c r="H1518" s="10" t="str">
        <f>_xlfn.XLOOKUP(B1518, VENTA_DIARIA!B:B, VENTA_DIARIA!H:H)</f>
        <v>▼ BAJO</v>
      </c>
      <c r="I1518" s="10" t="s">
        <v>100</v>
      </c>
      <c r="J1518" s="10">
        <v>2</v>
      </c>
      <c r="K1518" s="10">
        <v>1</v>
      </c>
      <c r="L1518" s="13">
        <v>1</v>
      </c>
    </row>
    <row r="1519" spans="1:12">
      <c r="A1519" s="14" t="str">
        <f t="shared" si="23"/>
        <v>LUN</v>
      </c>
      <c r="B1519" s="12">
        <v>45887</v>
      </c>
      <c r="C1519" s="11">
        <v>0.76952546296296298</v>
      </c>
      <c r="D1519" s="10">
        <f>+VLOOKUP(B1519,VENTA_DIARIA!B:C,2,FALSE)</f>
        <v>0</v>
      </c>
      <c r="E1519" s="10">
        <f>+VLOOKUP(B1519,VENTA_DIARIA!B:D,3,FALSE)</f>
        <v>3</v>
      </c>
      <c r="F1519" s="13">
        <f>_xlfn.XLOOKUP(B1519, VENTA_DIARIA!B:B, VENTA_DIARIA!L:L)+0</f>
        <v>1</v>
      </c>
      <c r="G1519" s="10">
        <f>IFERROR(_xlfn.XLOOKUP(B1519, VENTA_DIARIA!B:B, VENTA_DIARIA!N:N)+0,0)</f>
        <v>3</v>
      </c>
      <c r="H1519" s="10" t="str">
        <f>_xlfn.XLOOKUP(B1519, VENTA_DIARIA!B:B, VENTA_DIARIA!H:H)</f>
        <v>▼ BAJO</v>
      </c>
      <c r="I1519" s="10" t="s">
        <v>132</v>
      </c>
      <c r="J1519" s="10">
        <v>1</v>
      </c>
      <c r="K1519" s="10">
        <v>0</v>
      </c>
      <c r="L1519" s="13">
        <v>1</v>
      </c>
    </row>
    <row r="1520" spans="1:12">
      <c r="A1520" s="14" t="str">
        <f t="shared" si="23"/>
        <v>LUN</v>
      </c>
      <c r="B1520" s="12">
        <v>45887</v>
      </c>
      <c r="C1520" s="11">
        <v>0.75638888888888889</v>
      </c>
      <c r="D1520" s="10">
        <f>+VLOOKUP(B1520,VENTA_DIARIA!B:C,2,FALSE)</f>
        <v>0</v>
      </c>
      <c r="E1520" s="10">
        <f>+VLOOKUP(B1520,VENTA_DIARIA!B:D,3,FALSE)</f>
        <v>3</v>
      </c>
      <c r="F1520" s="13">
        <f>_xlfn.XLOOKUP(B1520, VENTA_DIARIA!B:B, VENTA_DIARIA!L:L)+0</f>
        <v>1</v>
      </c>
      <c r="G1520" s="10">
        <f>IFERROR(_xlfn.XLOOKUP(B1520, VENTA_DIARIA!B:B, VENTA_DIARIA!N:N)+0,0)</f>
        <v>3</v>
      </c>
      <c r="H1520" s="10" t="str">
        <f>_xlfn.XLOOKUP(B1520, VENTA_DIARIA!B:B, VENTA_DIARIA!H:H)</f>
        <v>▼ BAJO</v>
      </c>
      <c r="I1520" s="10" t="s">
        <v>97</v>
      </c>
      <c r="J1520" s="10">
        <v>2</v>
      </c>
      <c r="K1520" s="10">
        <v>1</v>
      </c>
      <c r="L1520" s="13">
        <v>1</v>
      </c>
    </row>
    <row r="1521" spans="1:12">
      <c r="A1521" s="14" t="str">
        <f t="shared" si="23"/>
        <v>LUN</v>
      </c>
      <c r="B1521" s="12">
        <v>45887</v>
      </c>
      <c r="C1521" s="11">
        <v>0.75482638888888887</v>
      </c>
      <c r="D1521" s="10">
        <f>+VLOOKUP(B1521,VENTA_DIARIA!B:C,2,FALSE)</f>
        <v>0</v>
      </c>
      <c r="E1521" s="10">
        <f>+VLOOKUP(B1521,VENTA_DIARIA!B:D,3,FALSE)</f>
        <v>3</v>
      </c>
      <c r="F1521" s="13">
        <f>_xlfn.XLOOKUP(B1521, VENTA_DIARIA!B:B, VENTA_DIARIA!L:L)+0</f>
        <v>1</v>
      </c>
      <c r="G1521" s="10">
        <f>IFERROR(_xlfn.XLOOKUP(B1521, VENTA_DIARIA!B:B, VENTA_DIARIA!N:N)+0,0)</f>
        <v>3</v>
      </c>
      <c r="H1521" s="10" t="str">
        <f>_xlfn.XLOOKUP(B1521, VENTA_DIARIA!B:B, VENTA_DIARIA!H:H)</f>
        <v>▼ BAJO</v>
      </c>
      <c r="I1521" s="10" t="s">
        <v>99</v>
      </c>
      <c r="J1521" s="10">
        <v>6</v>
      </c>
      <c r="K1521" s="10">
        <v>5</v>
      </c>
      <c r="L1521" s="13">
        <v>1</v>
      </c>
    </row>
    <row r="1522" spans="1:12">
      <c r="A1522" s="14" t="str">
        <f t="shared" si="23"/>
        <v>LUN</v>
      </c>
      <c r="B1522" s="12">
        <v>45887</v>
      </c>
      <c r="C1522" s="11">
        <v>0.75482638888888887</v>
      </c>
      <c r="D1522" s="10">
        <f>+VLOOKUP(B1522,VENTA_DIARIA!B:C,2,FALSE)</f>
        <v>0</v>
      </c>
      <c r="E1522" s="10">
        <f>+VLOOKUP(B1522,VENTA_DIARIA!B:D,3,FALSE)</f>
        <v>3</v>
      </c>
      <c r="F1522" s="13">
        <f>_xlfn.XLOOKUP(B1522, VENTA_DIARIA!B:B, VENTA_DIARIA!L:L)+0</f>
        <v>1</v>
      </c>
      <c r="G1522" s="10">
        <f>IFERROR(_xlfn.XLOOKUP(B1522, VENTA_DIARIA!B:B, VENTA_DIARIA!N:N)+0,0)</f>
        <v>3</v>
      </c>
      <c r="H1522" s="10" t="str">
        <f>_xlfn.XLOOKUP(B1522, VENTA_DIARIA!B:B, VENTA_DIARIA!H:H)</f>
        <v>▼ BAJO</v>
      </c>
      <c r="I1522" s="10" t="s">
        <v>132</v>
      </c>
      <c r="J1522" s="10">
        <v>2</v>
      </c>
      <c r="K1522" s="10">
        <v>1</v>
      </c>
      <c r="L1522" s="13">
        <v>1</v>
      </c>
    </row>
    <row r="1523" spans="1:12">
      <c r="A1523" s="14" t="str">
        <f t="shared" si="23"/>
        <v>LUN</v>
      </c>
      <c r="B1523" s="12">
        <v>45887</v>
      </c>
      <c r="C1523" s="11">
        <v>0.75187499999999996</v>
      </c>
      <c r="D1523" s="10">
        <f>+VLOOKUP(B1523,VENTA_DIARIA!B:C,2,FALSE)</f>
        <v>0</v>
      </c>
      <c r="E1523" s="10">
        <f>+VLOOKUP(B1523,VENTA_DIARIA!B:D,3,FALSE)</f>
        <v>3</v>
      </c>
      <c r="F1523" s="13">
        <f>_xlfn.XLOOKUP(B1523, VENTA_DIARIA!B:B, VENTA_DIARIA!L:L)+0</f>
        <v>1</v>
      </c>
      <c r="G1523" s="10">
        <f>IFERROR(_xlfn.XLOOKUP(B1523, VENTA_DIARIA!B:B, VENTA_DIARIA!N:N)+0,0)</f>
        <v>3</v>
      </c>
      <c r="H1523" s="10" t="str">
        <f>_xlfn.XLOOKUP(B1523, VENTA_DIARIA!B:B, VENTA_DIARIA!H:H)</f>
        <v>▼ BAJO</v>
      </c>
      <c r="I1523" s="10" t="s">
        <v>177</v>
      </c>
      <c r="J1523" s="10">
        <v>3</v>
      </c>
      <c r="K1523" s="10">
        <v>2</v>
      </c>
      <c r="L1523" s="13">
        <v>1</v>
      </c>
    </row>
    <row r="1524" spans="1:12">
      <c r="A1524" s="14" t="str">
        <f t="shared" si="23"/>
        <v>LUN</v>
      </c>
      <c r="B1524" s="12">
        <v>45887</v>
      </c>
      <c r="C1524" s="11">
        <v>0.74321759259259257</v>
      </c>
      <c r="D1524" s="10">
        <f>+VLOOKUP(B1524,VENTA_DIARIA!B:C,2,FALSE)</f>
        <v>0</v>
      </c>
      <c r="E1524" s="10">
        <f>+VLOOKUP(B1524,VENTA_DIARIA!B:D,3,FALSE)</f>
        <v>3</v>
      </c>
      <c r="F1524" s="13">
        <f>_xlfn.XLOOKUP(B1524, VENTA_DIARIA!B:B, VENTA_DIARIA!L:L)+0</f>
        <v>1</v>
      </c>
      <c r="G1524" s="10">
        <f>IFERROR(_xlfn.XLOOKUP(B1524, VENTA_DIARIA!B:B, VENTA_DIARIA!N:N)+0,0)</f>
        <v>3</v>
      </c>
      <c r="H1524" s="10" t="str">
        <f>_xlfn.XLOOKUP(B1524, VENTA_DIARIA!B:B, VENTA_DIARIA!H:H)</f>
        <v>▼ BAJO</v>
      </c>
      <c r="I1524" s="10" t="s">
        <v>118</v>
      </c>
      <c r="J1524" s="10">
        <v>14</v>
      </c>
      <c r="K1524" s="10">
        <v>13</v>
      </c>
      <c r="L1524" s="13">
        <v>1</v>
      </c>
    </row>
    <row r="1525" spans="1:12">
      <c r="A1525" s="14" t="str">
        <f t="shared" si="23"/>
        <v>LUN</v>
      </c>
      <c r="B1525" s="12">
        <v>45887</v>
      </c>
      <c r="C1525" s="11">
        <v>0.74159722222222224</v>
      </c>
      <c r="D1525" s="10">
        <f>+VLOOKUP(B1525,VENTA_DIARIA!B:C,2,FALSE)</f>
        <v>0</v>
      </c>
      <c r="E1525" s="10">
        <f>+VLOOKUP(B1525,VENTA_DIARIA!B:D,3,FALSE)</f>
        <v>3</v>
      </c>
      <c r="F1525" s="13">
        <f>_xlfn.XLOOKUP(B1525, VENTA_DIARIA!B:B, VENTA_DIARIA!L:L)+0</f>
        <v>1</v>
      </c>
      <c r="G1525" s="10">
        <f>IFERROR(_xlfn.XLOOKUP(B1525, VENTA_DIARIA!B:B, VENTA_DIARIA!N:N)+0,0)</f>
        <v>3</v>
      </c>
      <c r="H1525" s="10" t="str">
        <f>_xlfn.XLOOKUP(B1525, VENTA_DIARIA!B:B, VENTA_DIARIA!H:H)</f>
        <v>▼ BAJO</v>
      </c>
      <c r="I1525" s="10" t="s">
        <v>134</v>
      </c>
      <c r="J1525" s="10">
        <v>17</v>
      </c>
      <c r="K1525" s="10">
        <v>14</v>
      </c>
      <c r="L1525" s="13">
        <v>3</v>
      </c>
    </row>
    <row r="1526" spans="1:12">
      <c r="A1526" s="14" t="str">
        <f t="shared" si="23"/>
        <v>LUN</v>
      </c>
      <c r="B1526" s="12">
        <v>45887</v>
      </c>
      <c r="C1526" s="11">
        <v>0.73927083333333332</v>
      </c>
      <c r="D1526" s="10">
        <f>+VLOOKUP(B1526,VENTA_DIARIA!B:C,2,FALSE)</f>
        <v>0</v>
      </c>
      <c r="E1526" s="10">
        <f>+VLOOKUP(B1526,VENTA_DIARIA!B:D,3,FALSE)</f>
        <v>3</v>
      </c>
      <c r="F1526" s="13">
        <f>_xlfn.XLOOKUP(B1526, VENTA_DIARIA!B:B, VENTA_DIARIA!L:L)+0</f>
        <v>1</v>
      </c>
      <c r="G1526" s="10">
        <f>IFERROR(_xlfn.XLOOKUP(B1526, VENTA_DIARIA!B:B, VENTA_DIARIA!N:N)+0,0)</f>
        <v>3</v>
      </c>
      <c r="H1526" s="10" t="str">
        <f>_xlfn.XLOOKUP(B1526, VENTA_DIARIA!B:B, VENTA_DIARIA!H:H)</f>
        <v>▼ BAJO</v>
      </c>
      <c r="I1526" s="10" t="s">
        <v>107</v>
      </c>
      <c r="J1526" s="10">
        <v>2</v>
      </c>
      <c r="K1526" s="10">
        <v>1</v>
      </c>
      <c r="L1526" s="13">
        <v>1</v>
      </c>
    </row>
    <row r="1527" spans="1:12">
      <c r="A1527" s="14" t="str">
        <f t="shared" si="23"/>
        <v>LUN</v>
      </c>
      <c r="B1527" s="12">
        <v>45887</v>
      </c>
      <c r="C1527" s="11">
        <v>0.73927083333333332</v>
      </c>
      <c r="D1527" s="10">
        <f>+VLOOKUP(B1527,VENTA_DIARIA!B:C,2,FALSE)</f>
        <v>0</v>
      </c>
      <c r="E1527" s="10">
        <f>+VLOOKUP(B1527,VENTA_DIARIA!B:D,3,FALSE)</f>
        <v>3</v>
      </c>
      <c r="F1527" s="13">
        <f>_xlfn.XLOOKUP(B1527, VENTA_DIARIA!B:B, VENTA_DIARIA!L:L)+0</f>
        <v>1</v>
      </c>
      <c r="G1527" s="10">
        <f>IFERROR(_xlfn.XLOOKUP(B1527, VENTA_DIARIA!B:B, VENTA_DIARIA!N:N)+0,0)</f>
        <v>3</v>
      </c>
      <c r="H1527" s="10" t="str">
        <f>_xlfn.XLOOKUP(B1527, VENTA_DIARIA!B:B, VENTA_DIARIA!H:H)</f>
        <v>▼ BAJO</v>
      </c>
      <c r="I1527" s="10" t="s">
        <v>146</v>
      </c>
      <c r="J1527" s="10">
        <v>6</v>
      </c>
      <c r="K1527" s="10">
        <v>5</v>
      </c>
      <c r="L1527" s="13">
        <v>1</v>
      </c>
    </row>
    <row r="1528" spans="1:12">
      <c r="A1528" s="14" t="str">
        <f t="shared" si="23"/>
        <v>LUN</v>
      </c>
      <c r="B1528" s="12">
        <v>45887</v>
      </c>
      <c r="C1528" s="11">
        <v>0.73138888888888887</v>
      </c>
      <c r="D1528" s="10">
        <f>+VLOOKUP(B1528,VENTA_DIARIA!B:C,2,FALSE)</f>
        <v>0</v>
      </c>
      <c r="E1528" s="10">
        <f>+VLOOKUP(B1528,VENTA_DIARIA!B:D,3,FALSE)</f>
        <v>3</v>
      </c>
      <c r="F1528" s="13">
        <f>_xlfn.XLOOKUP(B1528, VENTA_DIARIA!B:B, VENTA_DIARIA!L:L)+0</f>
        <v>1</v>
      </c>
      <c r="G1528" s="10">
        <f>IFERROR(_xlfn.XLOOKUP(B1528, VENTA_DIARIA!B:B, VENTA_DIARIA!N:N)+0,0)</f>
        <v>3</v>
      </c>
      <c r="H1528" s="10" t="str">
        <f>_xlfn.XLOOKUP(B1528, VENTA_DIARIA!B:B, VENTA_DIARIA!H:H)</f>
        <v>▼ BAJO</v>
      </c>
      <c r="I1528" s="10" t="s">
        <v>132</v>
      </c>
      <c r="J1528" s="10">
        <v>3</v>
      </c>
      <c r="K1528" s="10">
        <v>2</v>
      </c>
      <c r="L1528" s="13">
        <v>1</v>
      </c>
    </row>
    <row r="1529" spans="1:12">
      <c r="A1529" s="14" t="str">
        <f t="shared" si="23"/>
        <v>LUN</v>
      </c>
      <c r="B1529" s="12">
        <v>45887</v>
      </c>
      <c r="C1529" s="11">
        <v>0.72597222222222224</v>
      </c>
      <c r="D1529" s="10">
        <f>+VLOOKUP(B1529,VENTA_DIARIA!B:C,2,FALSE)</f>
        <v>0</v>
      </c>
      <c r="E1529" s="10">
        <f>+VLOOKUP(B1529,VENTA_DIARIA!B:D,3,FALSE)</f>
        <v>3</v>
      </c>
      <c r="F1529" s="13">
        <f>_xlfn.XLOOKUP(B1529, VENTA_DIARIA!B:B, VENTA_DIARIA!L:L)+0</f>
        <v>1</v>
      </c>
      <c r="G1529" s="10">
        <f>IFERROR(_xlfn.XLOOKUP(B1529, VENTA_DIARIA!B:B, VENTA_DIARIA!N:N)+0,0)</f>
        <v>3</v>
      </c>
      <c r="H1529" s="10" t="str">
        <f>_xlfn.XLOOKUP(B1529, VENTA_DIARIA!B:B, VENTA_DIARIA!H:H)</f>
        <v>▼ BAJO</v>
      </c>
      <c r="I1529" s="10" t="s">
        <v>120</v>
      </c>
      <c r="J1529" s="10">
        <v>5</v>
      </c>
      <c r="K1529" s="10">
        <v>4</v>
      </c>
      <c r="L1529" s="13">
        <v>1</v>
      </c>
    </row>
    <row r="1530" spans="1:12">
      <c r="A1530" s="14" t="str">
        <f t="shared" si="23"/>
        <v>LUN</v>
      </c>
      <c r="B1530" s="12">
        <v>45887</v>
      </c>
      <c r="C1530" s="11">
        <v>0.72474537037037035</v>
      </c>
      <c r="D1530" s="10">
        <f>+VLOOKUP(B1530,VENTA_DIARIA!B:C,2,FALSE)</f>
        <v>0</v>
      </c>
      <c r="E1530" s="10">
        <f>+VLOOKUP(B1530,VENTA_DIARIA!B:D,3,FALSE)</f>
        <v>3</v>
      </c>
      <c r="F1530" s="13">
        <f>_xlfn.XLOOKUP(B1530, VENTA_DIARIA!B:B, VENTA_DIARIA!L:L)+0</f>
        <v>1</v>
      </c>
      <c r="G1530" s="10">
        <f>IFERROR(_xlfn.XLOOKUP(B1530, VENTA_DIARIA!B:B, VENTA_DIARIA!N:N)+0,0)</f>
        <v>3</v>
      </c>
      <c r="H1530" s="10" t="str">
        <f>_xlfn.XLOOKUP(B1530, VENTA_DIARIA!B:B, VENTA_DIARIA!H:H)</f>
        <v>▼ BAJO</v>
      </c>
      <c r="I1530" s="10" t="s">
        <v>163</v>
      </c>
      <c r="J1530" s="10">
        <v>5</v>
      </c>
      <c r="K1530" s="10">
        <v>4</v>
      </c>
      <c r="L1530" s="13">
        <v>1</v>
      </c>
    </row>
    <row r="1531" spans="1:12">
      <c r="A1531" s="14" t="str">
        <f t="shared" si="23"/>
        <v>LUN</v>
      </c>
      <c r="B1531" s="12">
        <v>45887</v>
      </c>
      <c r="C1531" s="11">
        <v>0.724212962962963</v>
      </c>
      <c r="D1531" s="10">
        <f>+VLOOKUP(B1531,VENTA_DIARIA!B:C,2,FALSE)</f>
        <v>0</v>
      </c>
      <c r="E1531" s="10">
        <f>+VLOOKUP(B1531,VENTA_DIARIA!B:D,3,FALSE)</f>
        <v>3</v>
      </c>
      <c r="F1531" s="13">
        <f>_xlfn.XLOOKUP(B1531, VENTA_DIARIA!B:B, VENTA_DIARIA!L:L)+0</f>
        <v>1</v>
      </c>
      <c r="G1531" s="10">
        <f>IFERROR(_xlfn.XLOOKUP(B1531, VENTA_DIARIA!B:B, VENTA_DIARIA!N:N)+0,0)</f>
        <v>3</v>
      </c>
      <c r="H1531" s="10" t="str">
        <f>_xlfn.XLOOKUP(B1531, VENTA_DIARIA!B:B, VENTA_DIARIA!H:H)</f>
        <v>▼ BAJO</v>
      </c>
      <c r="I1531" s="10" t="s">
        <v>163</v>
      </c>
      <c r="J1531" s="10">
        <v>5</v>
      </c>
      <c r="K1531" s="10">
        <v>4</v>
      </c>
      <c r="L1531" s="13">
        <v>1</v>
      </c>
    </row>
    <row r="1532" spans="1:12">
      <c r="A1532" s="14" t="str">
        <f t="shared" si="23"/>
        <v>LUN</v>
      </c>
      <c r="B1532" s="12">
        <v>45887</v>
      </c>
      <c r="C1532" s="11">
        <v>0.72141203703703705</v>
      </c>
      <c r="D1532" s="10">
        <f>+VLOOKUP(B1532,VENTA_DIARIA!B:C,2,FALSE)</f>
        <v>0</v>
      </c>
      <c r="E1532" s="10">
        <f>+VLOOKUP(B1532,VENTA_DIARIA!B:D,3,FALSE)</f>
        <v>3</v>
      </c>
      <c r="F1532" s="13">
        <f>_xlfn.XLOOKUP(B1532, VENTA_DIARIA!B:B, VENTA_DIARIA!L:L)+0</f>
        <v>1</v>
      </c>
      <c r="G1532" s="10">
        <f>IFERROR(_xlfn.XLOOKUP(B1532, VENTA_DIARIA!B:B, VENTA_DIARIA!N:N)+0,0)</f>
        <v>3</v>
      </c>
      <c r="H1532" s="10" t="str">
        <f>_xlfn.XLOOKUP(B1532, VENTA_DIARIA!B:B, VENTA_DIARIA!H:H)</f>
        <v>▼ BAJO</v>
      </c>
      <c r="I1532" s="10" t="s">
        <v>181</v>
      </c>
      <c r="J1532" s="10">
        <v>6</v>
      </c>
      <c r="K1532" s="10">
        <v>5</v>
      </c>
      <c r="L1532" s="13">
        <v>1</v>
      </c>
    </row>
    <row r="1533" spans="1:12">
      <c r="A1533" s="14" t="str">
        <f t="shared" si="23"/>
        <v>LUN</v>
      </c>
      <c r="B1533" s="12">
        <v>45887</v>
      </c>
      <c r="C1533" s="11">
        <v>0.71684027777777781</v>
      </c>
      <c r="D1533" s="10">
        <f>+VLOOKUP(B1533,VENTA_DIARIA!B:C,2,FALSE)</f>
        <v>0</v>
      </c>
      <c r="E1533" s="10">
        <f>+VLOOKUP(B1533,VENTA_DIARIA!B:D,3,FALSE)</f>
        <v>3</v>
      </c>
      <c r="F1533" s="13">
        <f>_xlfn.XLOOKUP(B1533, VENTA_DIARIA!B:B, VENTA_DIARIA!L:L)+0</f>
        <v>1</v>
      </c>
      <c r="G1533" s="10">
        <f>IFERROR(_xlfn.XLOOKUP(B1533, VENTA_DIARIA!B:B, VENTA_DIARIA!N:N)+0,0)</f>
        <v>3</v>
      </c>
      <c r="H1533" s="10" t="str">
        <f>_xlfn.XLOOKUP(B1533, VENTA_DIARIA!B:B, VENTA_DIARIA!H:H)</f>
        <v>▼ BAJO</v>
      </c>
      <c r="I1533" s="10" t="s">
        <v>144</v>
      </c>
      <c r="J1533" s="10">
        <v>5</v>
      </c>
      <c r="K1533" s="10">
        <v>4</v>
      </c>
      <c r="L1533" s="13">
        <v>1</v>
      </c>
    </row>
    <row r="1534" spans="1:12">
      <c r="A1534" s="14" t="str">
        <f t="shared" si="23"/>
        <v>LUN</v>
      </c>
      <c r="B1534" s="12">
        <v>45887</v>
      </c>
      <c r="C1534" s="11">
        <v>0.7063194444444445</v>
      </c>
      <c r="D1534" s="10">
        <f>+VLOOKUP(B1534,VENTA_DIARIA!B:C,2,FALSE)</f>
        <v>0</v>
      </c>
      <c r="E1534" s="10">
        <f>+VLOOKUP(B1534,VENTA_DIARIA!B:D,3,FALSE)</f>
        <v>3</v>
      </c>
      <c r="F1534" s="13">
        <f>_xlfn.XLOOKUP(B1534, VENTA_DIARIA!B:B, VENTA_DIARIA!L:L)+0</f>
        <v>1</v>
      </c>
      <c r="G1534" s="10">
        <f>IFERROR(_xlfn.XLOOKUP(B1534, VENTA_DIARIA!B:B, VENTA_DIARIA!N:N)+0,0)</f>
        <v>3</v>
      </c>
      <c r="H1534" s="10" t="str">
        <f>_xlfn.XLOOKUP(B1534, VENTA_DIARIA!B:B, VENTA_DIARIA!H:H)</f>
        <v>▼ BAJO</v>
      </c>
      <c r="I1534" s="10" t="s">
        <v>134</v>
      </c>
      <c r="J1534" s="10">
        <v>20</v>
      </c>
      <c r="K1534" s="10">
        <v>17</v>
      </c>
      <c r="L1534" s="13">
        <v>3</v>
      </c>
    </row>
    <row r="1535" spans="1:12">
      <c r="A1535" s="14" t="str">
        <f t="shared" si="23"/>
        <v>LUN</v>
      </c>
      <c r="B1535" s="12">
        <v>45887</v>
      </c>
      <c r="C1535" s="11">
        <v>0.70437499999999997</v>
      </c>
      <c r="D1535" s="10">
        <f>+VLOOKUP(B1535,VENTA_DIARIA!B:C,2,FALSE)</f>
        <v>0</v>
      </c>
      <c r="E1535" s="10">
        <f>+VLOOKUP(B1535,VENTA_DIARIA!B:D,3,FALSE)</f>
        <v>3</v>
      </c>
      <c r="F1535" s="13">
        <f>_xlfn.XLOOKUP(B1535, VENTA_DIARIA!B:B, VENTA_DIARIA!L:L)+0</f>
        <v>1</v>
      </c>
      <c r="G1535" s="10">
        <f>IFERROR(_xlfn.XLOOKUP(B1535, VENTA_DIARIA!B:B, VENTA_DIARIA!N:N)+0,0)</f>
        <v>3</v>
      </c>
      <c r="H1535" s="10" t="str">
        <f>_xlfn.XLOOKUP(B1535, VENTA_DIARIA!B:B, VENTA_DIARIA!H:H)</f>
        <v>▼ BAJO</v>
      </c>
      <c r="I1535" s="10" t="s">
        <v>91</v>
      </c>
      <c r="J1535" s="10">
        <v>-14</v>
      </c>
      <c r="K1535" s="10">
        <v>-15</v>
      </c>
      <c r="L1535" s="13">
        <v>1</v>
      </c>
    </row>
    <row r="1536" spans="1:12">
      <c r="A1536" s="14" t="str">
        <f t="shared" si="23"/>
        <v>LUN</v>
      </c>
      <c r="B1536" s="12">
        <v>45887</v>
      </c>
      <c r="C1536" s="11">
        <v>0.69950231481481484</v>
      </c>
      <c r="D1536" s="10">
        <f>+VLOOKUP(B1536,VENTA_DIARIA!B:C,2,FALSE)</f>
        <v>0</v>
      </c>
      <c r="E1536" s="10">
        <f>+VLOOKUP(B1536,VENTA_DIARIA!B:D,3,FALSE)</f>
        <v>3</v>
      </c>
      <c r="F1536" s="13">
        <f>_xlfn.XLOOKUP(B1536, VENTA_DIARIA!B:B, VENTA_DIARIA!L:L)+0</f>
        <v>1</v>
      </c>
      <c r="G1536" s="10">
        <f>IFERROR(_xlfn.XLOOKUP(B1536, VENTA_DIARIA!B:B, VENTA_DIARIA!N:N)+0,0)</f>
        <v>3</v>
      </c>
      <c r="H1536" s="10" t="str">
        <f>_xlfn.XLOOKUP(B1536, VENTA_DIARIA!B:B, VENTA_DIARIA!H:H)</f>
        <v>▼ BAJO</v>
      </c>
      <c r="I1536" s="10" t="s">
        <v>159</v>
      </c>
      <c r="J1536" s="10">
        <v>3</v>
      </c>
      <c r="K1536" s="10">
        <v>2</v>
      </c>
      <c r="L1536" s="13">
        <v>1</v>
      </c>
    </row>
    <row r="1537" spans="1:12">
      <c r="A1537" s="14" t="str">
        <f t="shared" si="23"/>
        <v>LUN</v>
      </c>
      <c r="B1537" s="12">
        <v>45887</v>
      </c>
      <c r="C1537" s="11">
        <v>0.6840046296296296</v>
      </c>
      <c r="D1537" s="10">
        <f>+VLOOKUP(B1537,VENTA_DIARIA!B:C,2,FALSE)</f>
        <v>0</v>
      </c>
      <c r="E1537" s="10">
        <f>+VLOOKUP(B1537,VENTA_DIARIA!B:D,3,FALSE)</f>
        <v>3</v>
      </c>
      <c r="F1537" s="13">
        <f>_xlfn.XLOOKUP(B1537, VENTA_DIARIA!B:B, VENTA_DIARIA!L:L)+0</f>
        <v>1</v>
      </c>
      <c r="G1537" s="10">
        <f>IFERROR(_xlfn.XLOOKUP(B1537, VENTA_DIARIA!B:B, VENTA_DIARIA!N:N)+0,0)</f>
        <v>3</v>
      </c>
      <c r="H1537" s="10" t="str">
        <f>_xlfn.XLOOKUP(B1537, VENTA_DIARIA!B:B, VENTA_DIARIA!H:H)</f>
        <v>▼ BAJO</v>
      </c>
      <c r="I1537" s="10" t="s">
        <v>119</v>
      </c>
      <c r="J1537" s="10">
        <v>3</v>
      </c>
      <c r="K1537" s="10">
        <v>2</v>
      </c>
      <c r="L1537" s="13">
        <v>1</v>
      </c>
    </row>
    <row r="1538" spans="1:12">
      <c r="A1538" s="14" t="str">
        <f t="shared" ref="A1538:A1601" si="24">+UPPER(TEXT(B1538,"DDD"))</f>
        <v>LUN</v>
      </c>
      <c r="B1538" s="12">
        <v>45887</v>
      </c>
      <c r="C1538" s="11">
        <v>0.67253472222222221</v>
      </c>
      <c r="D1538" s="10">
        <f>+VLOOKUP(B1538,VENTA_DIARIA!B:C,2,FALSE)</f>
        <v>0</v>
      </c>
      <c r="E1538" s="10">
        <f>+VLOOKUP(B1538,VENTA_DIARIA!B:D,3,FALSE)</f>
        <v>3</v>
      </c>
      <c r="F1538" s="13">
        <f>_xlfn.XLOOKUP(B1538, VENTA_DIARIA!B:B, VENTA_DIARIA!L:L)+0</f>
        <v>1</v>
      </c>
      <c r="G1538" s="10">
        <f>IFERROR(_xlfn.XLOOKUP(B1538, VENTA_DIARIA!B:B, VENTA_DIARIA!N:N)+0,0)</f>
        <v>3</v>
      </c>
      <c r="H1538" s="10" t="str">
        <f>_xlfn.XLOOKUP(B1538, VENTA_DIARIA!B:B, VENTA_DIARIA!H:H)</f>
        <v>▼ BAJO</v>
      </c>
      <c r="I1538" s="10" t="s">
        <v>170</v>
      </c>
      <c r="J1538" s="10">
        <v>6</v>
      </c>
      <c r="K1538" s="10">
        <v>5</v>
      </c>
      <c r="L1538" s="13">
        <v>1</v>
      </c>
    </row>
    <row r="1539" spans="1:12">
      <c r="A1539" s="14" t="str">
        <f t="shared" si="24"/>
        <v>LUN</v>
      </c>
      <c r="B1539" s="12">
        <v>45887</v>
      </c>
      <c r="C1539" s="11">
        <v>0.67192129629629627</v>
      </c>
      <c r="D1539" s="10">
        <f>+VLOOKUP(B1539,VENTA_DIARIA!B:C,2,FALSE)</f>
        <v>0</v>
      </c>
      <c r="E1539" s="10">
        <f>+VLOOKUP(B1539,VENTA_DIARIA!B:D,3,FALSE)</f>
        <v>3</v>
      </c>
      <c r="F1539" s="13">
        <f>_xlfn.XLOOKUP(B1539, VENTA_DIARIA!B:B, VENTA_DIARIA!L:L)+0</f>
        <v>1</v>
      </c>
      <c r="G1539" s="10">
        <f>IFERROR(_xlfn.XLOOKUP(B1539, VENTA_DIARIA!B:B, VENTA_DIARIA!N:N)+0,0)</f>
        <v>3</v>
      </c>
      <c r="H1539" s="10" t="str">
        <f>_xlfn.XLOOKUP(B1539, VENTA_DIARIA!B:B, VENTA_DIARIA!H:H)</f>
        <v>▼ BAJO</v>
      </c>
      <c r="I1539" s="10" t="s">
        <v>153</v>
      </c>
      <c r="J1539" s="10">
        <v>14</v>
      </c>
      <c r="K1539" s="10">
        <v>13</v>
      </c>
      <c r="L1539" s="13">
        <v>1</v>
      </c>
    </row>
    <row r="1540" spans="1:12">
      <c r="A1540" s="14" t="str">
        <f t="shared" si="24"/>
        <v>LUN</v>
      </c>
      <c r="B1540" s="12">
        <v>45887</v>
      </c>
      <c r="C1540" s="11">
        <v>0.67192129629629627</v>
      </c>
      <c r="D1540" s="10">
        <f>+VLOOKUP(B1540,VENTA_DIARIA!B:C,2,FALSE)</f>
        <v>0</v>
      </c>
      <c r="E1540" s="10">
        <f>+VLOOKUP(B1540,VENTA_DIARIA!B:D,3,FALSE)</f>
        <v>3</v>
      </c>
      <c r="F1540" s="13">
        <f>_xlfn.XLOOKUP(B1540, VENTA_DIARIA!B:B, VENTA_DIARIA!L:L)+0</f>
        <v>1</v>
      </c>
      <c r="G1540" s="10">
        <f>IFERROR(_xlfn.XLOOKUP(B1540, VENTA_DIARIA!B:B, VENTA_DIARIA!N:N)+0,0)</f>
        <v>3</v>
      </c>
      <c r="H1540" s="10" t="str">
        <f>_xlfn.XLOOKUP(B1540, VENTA_DIARIA!B:B, VENTA_DIARIA!H:H)</f>
        <v>▼ BAJO</v>
      </c>
      <c r="I1540" s="10" t="s">
        <v>152</v>
      </c>
      <c r="J1540" s="10">
        <v>14</v>
      </c>
      <c r="K1540" s="10">
        <v>13</v>
      </c>
      <c r="L1540" s="13">
        <v>1</v>
      </c>
    </row>
    <row r="1541" spans="1:12">
      <c r="A1541" s="14" t="str">
        <f t="shared" si="24"/>
        <v>LUN</v>
      </c>
      <c r="B1541" s="12">
        <v>45887</v>
      </c>
      <c r="C1541" s="11">
        <v>0.67192129629629627</v>
      </c>
      <c r="D1541" s="10">
        <f>+VLOOKUP(B1541,VENTA_DIARIA!B:C,2,FALSE)</f>
        <v>0</v>
      </c>
      <c r="E1541" s="10">
        <f>+VLOOKUP(B1541,VENTA_DIARIA!B:D,3,FALSE)</f>
        <v>3</v>
      </c>
      <c r="F1541" s="13">
        <f>_xlfn.XLOOKUP(B1541, VENTA_DIARIA!B:B, VENTA_DIARIA!L:L)+0</f>
        <v>1</v>
      </c>
      <c r="G1541" s="10">
        <f>IFERROR(_xlfn.XLOOKUP(B1541, VENTA_DIARIA!B:B, VENTA_DIARIA!N:N)+0,0)</f>
        <v>3</v>
      </c>
      <c r="H1541" s="10" t="str">
        <f>_xlfn.XLOOKUP(B1541, VENTA_DIARIA!B:B, VENTA_DIARIA!H:H)</f>
        <v>▼ BAJO</v>
      </c>
      <c r="I1541" s="10" t="s">
        <v>170</v>
      </c>
      <c r="J1541" s="10">
        <v>7</v>
      </c>
      <c r="K1541" s="10">
        <v>6</v>
      </c>
      <c r="L1541" s="13">
        <v>1</v>
      </c>
    </row>
    <row r="1542" spans="1:12">
      <c r="A1542" s="14" t="str">
        <f t="shared" si="24"/>
        <v>LUN</v>
      </c>
      <c r="B1542" s="12">
        <v>45887</v>
      </c>
      <c r="C1542" s="11">
        <v>0.67192129629629627</v>
      </c>
      <c r="D1542" s="10">
        <f>+VLOOKUP(B1542,VENTA_DIARIA!B:C,2,FALSE)</f>
        <v>0</v>
      </c>
      <c r="E1542" s="10">
        <f>+VLOOKUP(B1542,VENTA_DIARIA!B:D,3,FALSE)</f>
        <v>3</v>
      </c>
      <c r="F1542" s="13">
        <f>_xlfn.XLOOKUP(B1542, VENTA_DIARIA!B:B, VENTA_DIARIA!L:L)+0</f>
        <v>1</v>
      </c>
      <c r="G1542" s="10">
        <f>IFERROR(_xlfn.XLOOKUP(B1542, VENTA_DIARIA!B:B, VENTA_DIARIA!N:N)+0,0)</f>
        <v>3</v>
      </c>
      <c r="H1542" s="10" t="str">
        <f>_xlfn.XLOOKUP(B1542, VENTA_DIARIA!B:B, VENTA_DIARIA!H:H)</f>
        <v>▼ BAJO</v>
      </c>
      <c r="I1542" s="10" t="s">
        <v>167</v>
      </c>
      <c r="J1542" s="10">
        <v>4</v>
      </c>
      <c r="K1542" s="10">
        <v>3</v>
      </c>
      <c r="L1542" s="13">
        <v>1</v>
      </c>
    </row>
    <row r="1543" spans="1:12">
      <c r="A1543" s="14" t="str">
        <f t="shared" si="24"/>
        <v>LUN</v>
      </c>
      <c r="B1543" s="12">
        <v>45887</v>
      </c>
      <c r="C1543" s="11">
        <v>0.67192129629629627</v>
      </c>
      <c r="D1543" s="10">
        <f>+VLOOKUP(B1543,VENTA_DIARIA!B:C,2,FALSE)</f>
        <v>0</v>
      </c>
      <c r="E1543" s="10">
        <f>+VLOOKUP(B1543,VENTA_DIARIA!B:D,3,FALSE)</f>
        <v>3</v>
      </c>
      <c r="F1543" s="13">
        <f>_xlfn.XLOOKUP(B1543, VENTA_DIARIA!B:B, VENTA_DIARIA!L:L)+0</f>
        <v>1</v>
      </c>
      <c r="G1543" s="10">
        <f>IFERROR(_xlfn.XLOOKUP(B1543, VENTA_DIARIA!B:B, VENTA_DIARIA!N:N)+0,0)</f>
        <v>3</v>
      </c>
      <c r="H1543" s="10" t="str">
        <f>_xlfn.XLOOKUP(B1543, VENTA_DIARIA!B:B, VENTA_DIARIA!H:H)</f>
        <v>▼ BAJO</v>
      </c>
      <c r="I1543" s="10" t="s">
        <v>166</v>
      </c>
      <c r="J1543" s="10">
        <v>2</v>
      </c>
      <c r="K1543" s="10">
        <v>1</v>
      </c>
      <c r="L1543" s="13">
        <v>1</v>
      </c>
    </row>
    <row r="1544" spans="1:12">
      <c r="A1544" s="14" t="str">
        <f t="shared" si="24"/>
        <v>LUN</v>
      </c>
      <c r="B1544" s="12">
        <v>45887</v>
      </c>
      <c r="C1544" s="11">
        <v>0.63905092592592594</v>
      </c>
      <c r="D1544" s="10">
        <f>+VLOOKUP(B1544,VENTA_DIARIA!B:C,2,FALSE)</f>
        <v>0</v>
      </c>
      <c r="E1544" s="10">
        <f>+VLOOKUP(B1544,VENTA_DIARIA!B:D,3,FALSE)</f>
        <v>3</v>
      </c>
      <c r="F1544" s="13">
        <f>_xlfn.XLOOKUP(B1544, VENTA_DIARIA!B:B, VENTA_DIARIA!L:L)+0</f>
        <v>1</v>
      </c>
      <c r="G1544" s="10">
        <f>IFERROR(_xlfn.XLOOKUP(B1544, VENTA_DIARIA!B:B, VENTA_DIARIA!N:N)+0,0)</f>
        <v>3</v>
      </c>
      <c r="H1544" s="10" t="str">
        <f>_xlfn.XLOOKUP(B1544, VENTA_DIARIA!B:B, VENTA_DIARIA!H:H)</f>
        <v>▼ BAJO</v>
      </c>
      <c r="I1544" s="10" t="s">
        <v>97</v>
      </c>
      <c r="J1544" s="10">
        <v>3</v>
      </c>
      <c r="K1544" s="10">
        <v>2</v>
      </c>
      <c r="L1544" s="13">
        <v>1</v>
      </c>
    </row>
    <row r="1545" spans="1:12">
      <c r="A1545" s="14" t="str">
        <f t="shared" si="24"/>
        <v>LUN</v>
      </c>
      <c r="B1545" s="12">
        <v>45887</v>
      </c>
      <c r="C1545" s="11">
        <v>0.63745370370370369</v>
      </c>
      <c r="D1545" s="10">
        <f>+VLOOKUP(B1545,VENTA_DIARIA!B:C,2,FALSE)</f>
        <v>0</v>
      </c>
      <c r="E1545" s="10">
        <f>+VLOOKUP(B1545,VENTA_DIARIA!B:D,3,FALSE)</f>
        <v>3</v>
      </c>
      <c r="F1545" s="13">
        <f>_xlfn.XLOOKUP(B1545, VENTA_DIARIA!B:B, VENTA_DIARIA!L:L)+0</f>
        <v>1</v>
      </c>
      <c r="G1545" s="10">
        <f>IFERROR(_xlfn.XLOOKUP(B1545, VENTA_DIARIA!B:B, VENTA_DIARIA!N:N)+0,0)</f>
        <v>3</v>
      </c>
      <c r="H1545" s="10" t="str">
        <f>_xlfn.XLOOKUP(B1545, VENTA_DIARIA!B:B, VENTA_DIARIA!H:H)</f>
        <v>▼ BAJO</v>
      </c>
      <c r="I1545" s="10" t="s">
        <v>168</v>
      </c>
      <c r="J1545" s="10">
        <v>1</v>
      </c>
      <c r="K1545" s="10">
        <v>0</v>
      </c>
      <c r="L1545" s="13">
        <v>1</v>
      </c>
    </row>
    <row r="1546" spans="1:12">
      <c r="A1546" s="14" t="str">
        <f t="shared" si="24"/>
        <v>LUN</v>
      </c>
      <c r="B1546" s="12">
        <v>45887</v>
      </c>
      <c r="C1546" s="11">
        <v>0.63745370370370369</v>
      </c>
      <c r="D1546" s="10">
        <f>+VLOOKUP(B1546,VENTA_DIARIA!B:C,2,FALSE)</f>
        <v>0</v>
      </c>
      <c r="E1546" s="10">
        <f>+VLOOKUP(B1546,VENTA_DIARIA!B:D,3,FALSE)</f>
        <v>3</v>
      </c>
      <c r="F1546" s="13">
        <f>_xlfn.XLOOKUP(B1546, VENTA_DIARIA!B:B, VENTA_DIARIA!L:L)+0</f>
        <v>1</v>
      </c>
      <c r="G1546" s="10">
        <f>IFERROR(_xlfn.XLOOKUP(B1546, VENTA_DIARIA!B:B, VENTA_DIARIA!N:N)+0,0)</f>
        <v>3</v>
      </c>
      <c r="H1546" s="10" t="str">
        <f>_xlfn.XLOOKUP(B1546, VENTA_DIARIA!B:B, VENTA_DIARIA!H:H)</f>
        <v>▼ BAJO</v>
      </c>
      <c r="I1546" s="10" t="s">
        <v>97</v>
      </c>
      <c r="J1546" s="10">
        <v>4</v>
      </c>
      <c r="K1546" s="10">
        <v>3</v>
      </c>
      <c r="L1546" s="13">
        <v>1</v>
      </c>
    </row>
    <row r="1547" spans="1:12">
      <c r="A1547" s="14" t="str">
        <f t="shared" si="24"/>
        <v>LUN</v>
      </c>
      <c r="B1547" s="12">
        <v>45887</v>
      </c>
      <c r="C1547" s="11">
        <v>0.63745370370370369</v>
      </c>
      <c r="D1547" s="10">
        <f>+VLOOKUP(B1547,VENTA_DIARIA!B:C,2,FALSE)</f>
        <v>0</v>
      </c>
      <c r="E1547" s="10">
        <f>+VLOOKUP(B1547,VENTA_DIARIA!B:D,3,FALSE)</f>
        <v>3</v>
      </c>
      <c r="F1547" s="13">
        <f>_xlfn.XLOOKUP(B1547, VENTA_DIARIA!B:B, VENTA_DIARIA!L:L)+0</f>
        <v>1</v>
      </c>
      <c r="G1547" s="10">
        <f>IFERROR(_xlfn.XLOOKUP(B1547, VENTA_DIARIA!B:B, VENTA_DIARIA!N:N)+0,0)</f>
        <v>3</v>
      </c>
      <c r="H1547" s="10" t="str">
        <f>_xlfn.XLOOKUP(B1547, VENTA_DIARIA!B:B, VENTA_DIARIA!H:H)</f>
        <v>▼ BAJO</v>
      </c>
      <c r="I1547" s="10" t="s">
        <v>165</v>
      </c>
      <c r="J1547" s="10">
        <v>5</v>
      </c>
      <c r="K1547" s="10">
        <v>4</v>
      </c>
      <c r="L1547" s="13">
        <v>1</v>
      </c>
    </row>
    <row r="1548" spans="1:12">
      <c r="A1548" s="14" t="str">
        <f t="shared" si="24"/>
        <v>LUN</v>
      </c>
      <c r="B1548" s="12">
        <v>45887</v>
      </c>
      <c r="C1548" s="11">
        <v>0.52003472222222225</v>
      </c>
      <c r="D1548" s="10">
        <f>+VLOOKUP(B1548,VENTA_DIARIA!B:C,2,FALSE)</f>
        <v>0</v>
      </c>
      <c r="E1548" s="10">
        <f>+VLOOKUP(B1548,VENTA_DIARIA!B:D,3,FALSE)</f>
        <v>3</v>
      </c>
      <c r="F1548" s="13">
        <f>_xlfn.XLOOKUP(B1548, VENTA_DIARIA!B:B, VENTA_DIARIA!L:L)+0</f>
        <v>1</v>
      </c>
      <c r="G1548" s="10">
        <f>IFERROR(_xlfn.XLOOKUP(B1548, VENTA_DIARIA!B:B, VENTA_DIARIA!N:N)+0,0)</f>
        <v>3</v>
      </c>
      <c r="H1548" s="10" t="str">
        <f>_xlfn.XLOOKUP(B1548, VENTA_DIARIA!B:B, VENTA_DIARIA!H:H)</f>
        <v>▼ BAJO</v>
      </c>
      <c r="I1548" s="10" t="s">
        <v>163</v>
      </c>
      <c r="J1548" s="10">
        <v>6</v>
      </c>
      <c r="K1548" s="10">
        <v>5</v>
      </c>
      <c r="L1548" s="13">
        <v>1</v>
      </c>
    </row>
    <row r="1549" spans="1:12">
      <c r="A1549" s="14" t="str">
        <f t="shared" si="24"/>
        <v>LUN</v>
      </c>
      <c r="B1549" s="12">
        <v>45887</v>
      </c>
      <c r="C1549" s="11">
        <v>0.51850694444444445</v>
      </c>
      <c r="D1549" s="10">
        <f>+VLOOKUP(B1549,VENTA_DIARIA!B:C,2,FALSE)</f>
        <v>0</v>
      </c>
      <c r="E1549" s="10">
        <f>+VLOOKUP(B1549,VENTA_DIARIA!B:D,3,FALSE)</f>
        <v>3</v>
      </c>
      <c r="F1549" s="13">
        <f>_xlfn.XLOOKUP(B1549, VENTA_DIARIA!B:B, VENTA_DIARIA!L:L)+0</f>
        <v>1</v>
      </c>
      <c r="G1549" s="10">
        <f>IFERROR(_xlfn.XLOOKUP(B1549, VENTA_DIARIA!B:B, VENTA_DIARIA!N:N)+0,0)</f>
        <v>3</v>
      </c>
      <c r="H1549" s="10" t="str">
        <f>_xlfn.XLOOKUP(B1549, VENTA_DIARIA!B:B, VENTA_DIARIA!H:H)</f>
        <v>▼ BAJO</v>
      </c>
      <c r="I1549" s="10" t="s">
        <v>134</v>
      </c>
      <c r="J1549" s="10">
        <v>14</v>
      </c>
      <c r="K1549" s="10">
        <v>11</v>
      </c>
      <c r="L1549" s="13">
        <v>3</v>
      </c>
    </row>
    <row r="1550" spans="1:12">
      <c r="A1550" s="14" t="str">
        <f t="shared" si="24"/>
        <v>LUN</v>
      </c>
      <c r="B1550" s="12">
        <v>45887</v>
      </c>
      <c r="C1550" s="11">
        <v>0.50116898148148148</v>
      </c>
      <c r="D1550" s="10">
        <f>+VLOOKUP(B1550,VENTA_DIARIA!B:C,2,FALSE)</f>
        <v>0</v>
      </c>
      <c r="E1550" s="10">
        <f>+VLOOKUP(B1550,VENTA_DIARIA!B:D,3,FALSE)</f>
        <v>3</v>
      </c>
      <c r="F1550" s="13">
        <f>_xlfn.XLOOKUP(B1550, VENTA_DIARIA!B:B, VENTA_DIARIA!L:L)+0</f>
        <v>1</v>
      </c>
      <c r="G1550" s="10">
        <f>IFERROR(_xlfn.XLOOKUP(B1550, VENTA_DIARIA!B:B, VENTA_DIARIA!N:N)+0,0)</f>
        <v>3</v>
      </c>
      <c r="H1550" s="10" t="str">
        <f>_xlfn.XLOOKUP(B1550, VENTA_DIARIA!B:B, VENTA_DIARIA!H:H)</f>
        <v>▼ BAJO</v>
      </c>
      <c r="I1550" s="10" t="s">
        <v>170</v>
      </c>
      <c r="J1550" s="10">
        <v>7</v>
      </c>
      <c r="K1550" s="10">
        <v>6</v>
      </c>
      <c r="L1550" s="13">
        <v>1</v>
      </c>
    </row>
    <row r="1551" spans="1:12">
      <c r="A1551" s="14" t="str">
        <f t="shared" si="24"/>
        <v>LUN</v>
      </c>
      <c r="B1551" s="12">
        <v>45887</v>
      </c>
      <c r="C1551" s="11">
        <v>0.50116898148148148</v>
      </c>
      <c r="D1551" s="10">
        <f>+VLOOKUP(B1551,VENTA_DIARIA!B:C,2,FALSE)</f>
        <v>0</v>
      </c>
      <c r="E1551" s="10">
        <f>+VLOOKUP(B1551,VENTA_DIARIA!B:D,3,FALSE)</f>
        <v>3</v>
      </c>
      <c r="F1551" s="13">
        <f>_xlfn.XLOOKUP(B1551, VENTA_DIARIA!B:B, VENTA_DIARIA!L:L)+0</f>
        <v>1</v>
      </c>
      <c r="G1551" s="10">
        <f>IFERROR(_xlfn.XLOOKUP(B1551, VENTA_DIARIA!B:B, VENTA_DIARIA!N:N)+0,0)</f>
        <v>3</v>
      </c>
      <c r="H1551" s="10" t="str">
        <f>_xlfn.XLOOKUP(B1551, VENTA_DIARIA!B:B, VENTA_DIARIA!H:H)</f>
        <v>▼ BAJO</v>
      </c>
      <c r="I1551" s="10" t="s">
        <v>166</v>
      </c>
      <c r="J1551" s="10">
        <v>1</v>
      </c>
      <c r="K1551" s="10">
        <v>0</v>
      </c>
      <c r="L1551" s="13">
        <v>1</v>
      </c>
    </row>
    <row r="1552" spans="1:12">
      <c r="A1552" s="14" t="str">
        <f t="shared" si="24"/>
        <v>LUN</v>
      </c>
      <c r="B1552" s="12">
        <v>45887</v>
      </c>
      <c r="C1552" s="11">
        <v>0.50116898148148148</v>
      </c>
      <c r="D1552" s="10">
        <f>+VLOOKUP(B1552,VENTA_DIARIA!B:C,2,FALSE)</f>
        <v>0</v>
      </c>
      <c r="E1552" s="10">
        <f>+VLOOKUP(B1552,VENTA_DIARIA!B:D,3,FALSE)</f>
        <v>3</v>
      </c>
      <c r="F1552" s="13">
        <f>_xlfn.XLOOKUP(B1552, VENTA_DIARIA!B:B, VENTA_DIARIA!L:L)+0</f>
        <v>1</v>
      </c>
      <c r="G1552" s="10">
        <f>IFERROR(_xlfn.XLOOKUP(B1552, VENTA_DIARIA!B:B, VENTA_DIARIA!N:N)+0,0)</f>
        <v>3</v>
      </c>
      <c r="H1552" s="10" t="str">
        <f>_xlfn.XLOOKUP(B1552, VENTA_DIARIA!B:B, VENTA_DIARIA!H:H)</f>
        <v>▼ BAJO</v>
      </c>
      <c r="I1552" s="10" t="s">
        <v>169</v>
      </c>
      <c r="J1552" s="10">
        <v>1</v>
      </c>
      <c r="K1552" s="10">
        <v>0</v>
      </c>
      <c r="L1552" s="13">
        <v>1</v>
      </c>
    </row>
    <row r="1553" spans="1:12">
      <c r="A1553" s="14" t="str">
        <f t="shared" si="24"/>
        <v>LUN</v>
      </c>
      <c r="B1553" s="12">
        <v>45887</v>
      </c>
      <c r="C1553" s="11">
        <v>0.50116898148148148</v>
      </c>
      <c r="D1553" s="10">
        <f>+VLOOKUP(B1553,VENTA_DIARIA!B:C,2,FALSE)</f>
        <v>0</v>
      </c>
      <c r="E1553" s="10">
        <f>+VLOOKUP(B1553,VENTA_DIARIA!B:D,3,FALSE)</f>
        <v>3</v>
      </c>
      <c r="F1553" s="13">
        <f>_xlfn.XLOOKUP(B1553, VENTA_DIARIA!B:B, VENTA_DIARIA!L:L)+0</f>
        <v>1</v>
      </c>
      <c r="G1553" s="10">
        <f>IFERROR(_xlfn.XLOOKUP(B1553, VENTA_DIARIA!B:B, VENTA_DIARIA!N:N)+0,0)</f>
        <v>3</v>
      </c>
      <c r="H1553" s="10" t="str">
        <f>_xlfn.XLOOKUP(B1553, VENTA_DIARIA!B:B, VENTA_DIARIA!H:H)</f>
        <v>▼ BAJO</v>
      </c>
      <c r="I1553" s="10" t="s">
        <v>168</v>
      </c>
      <c r="J1553" s="10">
        <v>1</v>
      </c>
      <c r="K1553" s="10">
        <v>0</v>
      </c>
      <c r="L1553" s="13">
        <v>1</v>
      </c>
    </row>
    <row r="1554" spans="1:12">
      <c r="A1554" s="14" t="str">
        <f t="shared" si="24"/>
        <v>LUN</v>
      </c>
      <c r="B1554" s="12">
        <v>45887</v>
      </c>
      <c r="C1554" s="11">
        <v>0.50116898148148148</v>
      </c>
      <c r="D1554" s="10">
        <f>+VLOOKUP(B1554,VENTA_DIARIA!B:C,2,FALSE)</f>
        <v>0</v>
      </c>
      <c r="E1554" s="10">
        <f>+VLOOKUP(B1554,VENTA_DIARIA!B:D,3,FALSE)</f>
        <v>3</v>
      </c>
      <c r="F1554" s="13">
        <f>_xlfn.XLOOKUP(B1554, VENTA_DIARIA!B:B, VENTA_DIARIA!L:L)+0</f>
        <v>1</v>
      </c>
      <c r="G1554" s="10">
        <f>IFERROR(_xlfn.XLOOKUP(B1554, VENTA_DIARIA!B:B, VENTA_DIARIA!N:N)+0,0)</f>
        <v>3</v>
      </c>
      <c r="H1554" s="10" t="str">
        <f>_xlfn.XLOOKUP(B1554, VENTA_DIARIA!B:B, VENTA_DIARIA!H:H)</f>
        <v>▼ BAJO</v>
      </c>
      <c r="I1554" s="10" t="s">
        <v>167</v>
      </c>
      <c r="J1554" s="10">
        <v>1</v>
      </c>
      <c r="K1554" s="10">
        <v>0</v>
      </c>
      <c r="L1554" s="13">
        <v>1</v>
      </c>
    </row>
    <row r="1555" spans="1:12">
      <c r="A1555" s="14" t="str">
        <f t="shared" si="24"/>
        <v>LUN</v>
      </c>
      <c r="B1555" s="12">
        <v>45887</v>
      </c>
      <c r="C1555" s="11">
        <v>0.50116898148148148</v>
      </c>
      <c r="D1555" s="10">
        <f>+VLOOKUP(B1555,VENTA_DIARIA!B:C,2,FALSE)</f>
        <v>0</v>
      </c>
      <c r="E1555" s="10">
        <f>+VLOOKUP(B1555,VENTA_DIARIA!B:D,3,FALSE)</f>
        <v>3</v>
      </c>
      <c r="F1555" s="13">
        <f>_xlfn.XLOOKUP(B1555, VENTA_DIARIA!B:B, VENTA_DIARIA!L:L)+0</f>
        <v>1</v>
      </c>
      <c r="G1555" s="10">
        <f>IFERROR(_xlfn.XLOOKUP(B1555, VENTA_DIARIA!B:B, VENTA_DIARIA!N:N)+0,0)</f>
        <v>3</v>
      </c>
      <c r="H1555" s="10" t="str">
        <f>_xlfn.XLOOKUP(B1555, VENTA_DIARIA!B:B, VENTA_DIARIA!H:H)</f>
        <v>▼ BAJO</v>
      </c>
      <c r="I1555" s="10" t="s">
        <v>166</v>
      </c>
      <c r="J1555" s="10">
        <v>2</v>
      </c>
      <c r="K1555" s="10">
        <v>1</v>
      </c>
      <c r="L1555" s="13">
        <v>1</v>
      </c>
    </row>
    <row r="1556" spans="1:12">
      <c r="A1556" s="14" t="str">
        <f t="shared" si="24"/>
        <v>LUN</v>
      </c>
      <c r="B1556" s="12">
        <v>45887</v>
      </c>
      <c r="C1556" s="11">
        <v>0.47098379629629628</v>
      </c>
      <c r="D1556" s="10">
        <f>+VLOOKUP(B1556,VENTA_DIARIA!B:C,2,FALSE)</f>
        <v>0</v>
      </c>
      <c r="E1556" s="10">
        <f>+VLOOKUP(B1556,VENTA_DIARIA!B:D,3,FALSE)</f>
        <v>3</v>
      </c>
      <c r="F1556" s="13">
        <f>_xlfn.XLOOKUP(B1556, VENTA_DIARIA!B:B, VENTA_DIARIA!L:L)+0</f>
        <v>1</v>
      </c>
      <c r="G1556" s="10">
        <f>IFERROR(_xlfn.XLOOKUP(B1556, VENTA_DIARIA!B:B, VENTA_DIARIA!N:N)+0,0)</f>
        <v>3</v>
      </c>
      <c r="H1556" s="10" t="str">
        <f>_xlfn.XLOOKUP(B1556, VENTA_DIARIA!B:B, VENTA_DIARIA!H:H)</f>
        <v>▼ BAJO</v>
      </c>
      <c r="I1556" s="10" t="s">
        <v>181</v>
      </c>
      <c r="J1556" s="10">
        <v>7</v>
      </c>
      <c r="K1556" s="10">
        <v>6</v>
      </c>
      <c r="L1556" s="13">
        <v>1</v>
      </c>
    </row>
    <row r="1557" spans="1:12">
      <c r="A1557" s="14" t="str">
        <f t="shared" si="24"/>
        <v>LUN</v>
      </c>
      <c r="B1557" s="12">
        <v>45887</v>
      </c>
      <c r="C1557" s="11">
        <v>0.47098379629629628</v>
      </c>
      <c r="D1557" s="10">
        <f>+VLOOKUP(B1557,VENTA_DIARIA!B:C,2,FALSE)</f>
        <v>0</v>
      </c>
      <c r="E1557" s="10">
        <f>+VLOOKUP(B1557,VENTA_DIARIA!B:D,3,FALSE)</f>
        <v>3</v>
      </c>
      <c r="F1557" s="13">
        <f>_xlfn.XLOOKUP(B1557, VENTA_DIARIA!B:B, VENTA_DIARIA!L:L)+0</f>
        <v>1</v>
      </c>
      <c r="G1557" s="10">
        <f>IFERROR(_xlfn.XLOOKUP(B1557, VENTA_DIARIA!B:B, VENTA_DIARIA!N:N)+0,0)</f>
        <v>3</v>
      </c>
      <c r="H1557" s="10" t="str">
        <f>_xlfn.XLOOKUP(B1557, VENTA_DIARIA!B:B, VENTA_DIARIA!H:H)</f>
        <v>▼ BAJO</v>
      </c>
      <c r="I1557" s="10" t="s">
        <v>102</v>
      </c>
      <c r="J1557" s="10">
        <v>2</v>
      </c>
      <c r="K1557" s="10">
        <v>1</v>
      </c>
      <c r="L1557" s="13">
        <v>1</v>
      </c>
    </row>
    <row r="1558" spans="1:12">
      <c r="A1558" s="14" t="str">
        <f t="shared" si="24"/>
        <v>LUN</v>
      </c>
      <c r="B1558" s="12">
        <v>45887</v>
      </c>
      <c r="C1558" s="11">
        <v>0.46751157407407407</v>
      </c>
      <c r="D1558" s="10">
        <f>+VLOOKUP(B1558,VENTA_DIARIA!B:C,2,FALSE)</f>
        <v>0</v>
      </c>
      <c r="E1558" s="10">
        <f>+VLOOKUP(B1558,VENTA_DIARIA!B:D,3,FALSE)</f>
        <v>3</v>
      </c>
      <c r="F1558" s="13">
        <f>_xlfn.XLOOKUP(B1558, VENTA_DIARIA!B:B, VENTA_DIARIA!L:L)+0</f>
        <v>1</v>
      </c>
      <c r="G1558" s="10">
        <f>IFERROR(_xlfn.XLOOKUP(B1558, VENTA_DIARIA!B:B, VENTA_DIARIA!N:N)+0,0)</f>
        <v>3</v>
      </c>
      <c r="H1558" s="10" t="str">
        <f>_xlfn.XLOOKUP(B1558, VENTA_DIARIA!B:B, VENTA_DIARIA!H:H)</f>
        <v>▼ BAJO</v>
      </c>
      <c r="I1558" s="10" t="s">
        <v>134</v>
      </c>
      <c r="J1558" s="10">
        <v>18</v>
      </c>
      <c r="K1558" s="10">
        <v>14</v>
      </c>
      <c r="L1558" s="13">
        <v>4</v>
      </c>
    </row>
    <row r="1559" spans="1:12">
      <c r="A1559" s="14" t="str">
        <f t="shared" si="24"/>
        <v>LUN</v>
      </c>
      <c r="B1559" s="12">
        <v>45887</v>
      </c>
      <c r="C1559" s="11">
        <v>0.43935185185185183</v>
      </c>
      <c r="D1559" s="10">
        <f>+VLOOKUP(B1559,VENTA_DIARIA!B:C,2,FALSE)</f>
        <v>0</v>
      </c>
      <c r="E1559" s="10">
        <f>+VLOOKUP(B1559,VENTA_DIARIA!B:D,3,FALSE)</f>
        <v>3</v>
      </c>
      <c r="F1559" s="13">
        <f>_xlfn.XLOOKUP(B1559, VENTA_DIARIA!B:B, VENTA_DIARIA!L:L)+0</f>
        <v>1</v>
      </c>
      <c r="G1559" s="10">
        <f>IFERROR(_xlfn.XLOOKUP(B1559, VENTA_DIARIA!B:B, VENTA_DIARIA!N:N)+0,0)</f>
        <v>3</v>
      </c>
      <c r="H1559" s="10" t="str">
        <f>_xlfn.XLOOKUP(B1559, VENTA_DIARIA!B:B, VENTA_DIARIA!H:H)</f>
        <v>▼ BAJO</v>
      </c>
      <c r="I1559" s="10" t="s">
        <v>91</v>
      </c>
      <c r="J1559" s="10">
        <v>-13</v>
      </c>
      <c r="K1559" s="10">
        <v>-14</v>
      </c>
      <c r="L1559" s="13">
        <v>1</v>
      </c>
    </row>
    <row r="1560" spans="1:12">
      <c r="A1560" s="14" t="str">
        <f t="shared" si="24"/>
        <v>LUN</v>
      </c>
      <c r="B1560" s="12">
        <v>45887</v>
      </c>
      <c r="C1560" s="11">
        <v>0.43384259259259261</v>
      </c>
      <c r="D1560" s="10">
        <f>+VLOOKUP(B1560,VENTA_DIARIA!B:C,2,FALSE)</f>
        <v>0</v>
      </c>
      <c r="E1560" s="10">
        <f>+VLOOKUP(B1560,VENTA_DIARIA!B:D,3,FALSE)</f>
        <v>3</v>
      </c>
      <c r="F1560" s="13">
        <f>_xlfn.XLOOKUP(B1560, VENTA_DIARIA!B:B, VENTA_DIARIA!L:L)+0</f>
        <v>1</v>
      </c>
      <c r="G1560" s="10">
        <f>IFERROR(_xlfn.XLOOKUP(B1560, VENTA_DIARIA!B:B, VENTA_DIARIA!N:N)+0,0)</f>
        <v>3</v>
      </c>
      <c r="H1560" s="10" t="str">
        <f>_xlfn.XLOOKUP(B1560, VENTA_DIARIA!B:B, VENTA_DIARIA!H:H)</f>
        <v>▼ BAJO</v>
      </c>
      <c r="I1560" s="10" t="s">
        <v>167</v>
      </c>
      <c r="J1560" s="10">
        <v>1</v>
      </c>
      <c r="K1560" s="10">
        <v>0</v>
      </c>
      <c r="L1560" s="13">
        <v>1</v>
      </c>
    </row>
    <row r="1561" spans="1:12">
      <c r="A1561" s="14" t="str">
        <f t="shared" si="24"/>
        <v>LUN</v>
      </c>
      <c r="B1561" s="12">
        <v>45887</v>
      </c>
      <c r="C1561" s="11">
        <v>0.43384259259259261</v>
      </c>
      <c r="D1561" s="10">
        <f>+VLOOKUP(B1561,VENTA_DIARIA!B:C,2,FALSE)</f>
        <v>0</v>
      </c>
      <c r="E1561" s="10">
        <f>+VLOOKUP(B1561,VENTA_DIARIA!B:D,3,FALSE)</f>
        <v>3</v>
      </c>
      <c r="F1561" s="13">
        <f>_xlfn.XLOOKUP(B1561, VENTA_DIARIA!B:B, VENTA_DIARIA!L:L)+0</f>
        <v>1</v>
      </c>
      <c r="G1561" s="10">
        <f>IFERROR(_xlfn.XLOOKUP(B1561, VENTA_DIARIA!B:B, VENTA_DIARIA!N:N)+0,0)</f>
        <v>3</v>
      </c>
      <c r="H1561" s="10" t="str">
        <f>_xlfn.XLOOKUP(B1561, VENTA_DIARIA!B:B, VENTA_DIARIA!H:H)</f>
        <v>▼ BAJO</v>
      </c>
      <c r="I1561" s="10" t="s">
        <v>176</v>
      </c>
      <c r="J1561" s="10">
        <v>9</v>
      </c>
      <c r="K1561" s="10">
        <v>8</v>
      </c>
      <c r="L1561" s="13">
        <v>1</v>
      </c>
    </row>
    <row r="1562" spans="1:12">
      <c r="A1562" s="14" t="str">
        <f t="shared" si="24"/>
        <v>LUN</v>
      </c>
      <c r="B1562" s="12">
        <v>45887</v>
      </c>
      <c r="C1562" s="11">
        <v>0.43384259259259261</v>
      </c>
      <c r="D1562" s="10">
        <f>+VLOOKUP(B1562,VENTA_DIARIA!B:C,2,FALSE)</f>
        <v>0</v>
      </c>
      <c r="E1562" s="10">
        <f>+VLOOKUP(B1562,VENTA_DIARIA!B:D,3,FALSE)</f>
        <v>3</v>
      </c>
      <c r="F1562" s="13">
        <f>_xlfn.XLOOKUP(B1562, VENTA_DIARIA!B:B, VENTA_DIARIA!L:L)+0</f>
        <v>1</v>
      </c>
      <c r="G1562" s="10">
        <f>IFERROR(_xlfn.XLOOKUP(B1562, VENTA_DIARIA!B:B, VENTA_DIARIA!N:N)+0,0)</f>
        <v>3</v>
      </c>
      <c r="H1562" s="10" t="str">
        <f>_xlfn.XLOOKUP(B1562, VENTA_DIARIA!B:B, VENTA_DIARIA!H:H)</f>
        <v>▼ BAJO</v>
      </c>
      <c r="I1562" s="10" t="s">
        <v>142</v>
      </c>
      <c r="J1562" s="10">
        <v>20</v>
      </c>
      <c r="K1562" s="10">
        <v>19</v>
      </c>
      <c r="L1562" s="13">
        <v>1</v>
      </c>
    </row>
    <row r="1563" spans="1:12">
      <c r="A1563" s="14" t="str">
        <f t="shared" si="24"/>
        <v>LUN</v>
      </c>
      <c r="B1563" s="12">
        <v>45887</v>
      </c>
      <c r="C1563" s="11">
        <v>0.42899305555555556</v>
      </c>
      <c r="D1563" s="10">
        <f>+VLOOKUP(B1563,VENTA_DIARIA!B:C,2,FALSE)</f>
        <v>0</v>
      </c>
      <c r="E1563" s="10">
        <f>+VLOOKUP(B1563,VENTA_DIARIA!B:D,3,FALSE)</f>
        <v>3</v>
      </c>
      <c r="F1563" s="13">
        <f>_xlfn.XLOOKUP(B1563, VENTA_DIARIA!B:B, VENTA_DIARIA!L:L)+0</f>
        <v>1</v>
      </c>
      <c r="G1563" s="10">
        <f>IFERROR(_xlfn.XLOOKUP(B1563, VENTA_DIARIA!B:B, VENTA_DIARIA!N:N)+0,0)</f>
        <v>3</v>
      </c>
      <c r="H1563" s="10" t="str">
        <f>_xlfn.XLOOKUP(B1563, VENTA_DIARIA!B:B, VENTA_DIARIA!H:H)</f>
        <v>▼ BAJO</v>
      </c>
      <c r="I1563" s="10" t="s">
        <v>136</v>
      </c>
      <c r="J1563" s="10">
        <v>14</v>
      </c>
      <c r="K1563" s="10">
        <v>13</v>
      </c>
      <c r="L1563" s="13">
        <v>1</v>
      </c>
    </row>
    <row r="1564" spans="1:12">
      <c r="A1564" s="14" t="str">
        <f t="shared" si="24"/>
        <v>LUN</v>
      </c>
      <c r="B1564" s="12">
        <v>45887</v>
      </c>
      <c r="C1564" s="11">
        <v>0.41832175925925924</v>
      </c>
      <c r="D1564" s="10">
        <f>+VLOOKUP(B1564,VENTA_DIARIA!B:C,2,FALSE)</f>
        <v>0</v>
      </c>
      <c r="E1564" s="10">
        <f>+VLOOKUP(B1564,VENTA_DIARIA!B:D,3,FALSE)</f>
        <v>3</v>
      </c>
      <c r="F1564" s="13">
        <f>_xlfn.XLOOKUP(B1564, VENTA_DIARIA!B:B, VENTA_DIARIA!L:L)+0</f>
        <v>1</v>
      </c>
      <c r="G1564" s="10">
        <f>IFERROR(_xlfn.XLOOKUP(B1564, VENTA_DIARIA!B:B, VENTA_DIARIA!N:N)+0,0)</f>
        <v>3</v>
      </c>
      <c r="H1564" s="10" t="str">
        <f>_xlfn.XLOOKUP(B1564, VENTA_DIARIA!B:B, VENTA_DIARIA!H:H)</f>
        <v>▼ BAJO</v>
      </c>
      <c r="I1564" s="10" t="s">
        <v>136</v>
      </c>
      <c r="J1564" s="10">
        <v>15</v>
      </c>
      <c r="K1564" s="10">
        <v>14</v>
      </c>
      <c r="L1564" s="13">
        <v>1</v>
      </c>
    </row>
    <row r="1565" spans="1:12">
      <c r="A1565" s="14" t="str">
        <f t="shared" si="24"/>
        <v>LUN</v>
      </c>
      <c r="B1565" s="12">
        <v>45887</v>
      </c>
      <c r="C1565" s="11">
        <v>0.3666550925925926</v>
      </c>
      <c r="D1565" s="10">
        <f>+VLOOKUP(B1565,VENTA_DIARIA!B:C,2,FALSE)</f>
        <v>0</v>
      </c>
      <c r="E1565" s="10">
        <f>+VLOOKUP(B1565,VENTA_DIARIA!B:D,3,FALSE)</f>
        <v>3</v>
      </c>
      <c r="F1565" s="13">
        <f>_xlfn.XLOOKUP(B1565, VENTA_DIARIA!B:B, VENTA_DIARIA!L:L)+0</f>
        <v>1</v>
      </c>
      <c r="G1565" s="10">
        <f>IFERROR(_xlfn.XLOOKUP(B1565, VENTA_DIARIA!B:B, VENTA_DIARIA!N:N)+0,0)</f>
        <v>3</v>
      </c>
      <c r="H1565" s="10" t="str">
        <f>_xlfn.XLOOKUP(B1565, VENTA_DIARIA!B:B, VENTA_DIARIA!H:H)</f>
        <v>▼ BAJO</v>
      </c>
      <c r="I1565" s="10" t="s">
        <v>134</v>
      </c>
      <c r="J1565" s="10">
        <v>22</v>
      </c>
      <c r="K1565" s="10">
        <v>18</v>
      </c>
      <c r="L1565" s="13">
        <v>4</v>
      </c>
    </row>
    <row r="1566" spans="1:12">
      <c r="A1566" s="14" t="str">
        <f t="shared" si="24"/>
        <v>MAR</v>
      </c>
      <c r="B1566" s="12">
        <v>45888</v>
      </c>
      <c r="C1566" s="11">
        <v>0.82260416666666669</v>
      </c>
      <c r="D1566" s="10">
        <f>+VLOOKUP(B1566,VENTA_DIARIA!B:C,2,FALSE)</f>
        <v>0</v>
      </c>
      <c r="E1566" s="10">
        <f>+VLOOKUP(B1566,VENTA_DIARIA!B:D,3,FALSE)</f>
        <v>3</v>
      </c>
      <c r="F1566" s="13">
        <f>_xlfn.XLOOKUP(B1566, VENTA_DIARIA!B:B, VENTA_DIARIA!L:L)+0</f>
        <v>1</v>
      </c>
      <c r="G1566" s="10">
        <f>IFERROR(_xlfn.XLOOKUP(B1566, VENTA_DIARIA!B:B, VENTA_DIARIA!N:N)+0,0)</f>
        <v>2</v>
      </c>
      <c r="H1566" s="10" t="str">
        <f>_xlfn.XLOOKUP(B1566, VENTA_DIARIA!B:B, VENTA_DIARIA!H:H)</f>
        <v>▼▼ CRIT</v>
      </c>
      <c r="I1566" s="10" t="s">
        <v>102</v>
      </c>
      <c r="J1566" s="10">
        <v>5</v>
      </c>
      <c r="K1566" s="10">
        <v>4</v>
      </c>
      <c r="L1566" s="13">
        <v>1</v>
      </c>
    </row>
    <row r="1567" spans="1:12">
      <c r="A1567" s="14" t="str">
        <f t="shared" si="24"/>
        <v>MAR</v>
      </c>
      <c r="B1567" s="12">
        <v>45888</v>
      </c>
      <c r="C1567" s="11">
        <v>0.82260416666666669</v>
      </c>
      <c r="D1567" s="10">
        <f>+VLOOKUP(B1567,VENTA_DIARIA!B:C,2,FALSE)</f>
        <v>0</v>
      </c>
      <c r="E1567" s="10">
        <f>+VLOOKUP(B1567,VENTA_DIARIA!B:D,3,FALSE)</f>
        <v>3</v>
      </c>
      <c r="F1567" s="13">
        <f>_xlfn.XLOOKUP(B1567, VENTA_DIARIA!B:B, VENTA_DIARIA!L:L)+0</f>
        <v>1</v>
      </c>
      <c r="G1567" s="10">
        <f>IFERROR(_xlfn.XLOOKUP(B1567, VENTA_DIARIA!B:B, VENTA_DIARIA!N:N)+0,0)</f>
        <v>2</v>
      </c>
      <c r="H1567" s="10" t="str">
        <f>_xlfn.XLOOKUP(B1567, VENTA_DIARIA!B:B, VENTA_DIARIA!H:H)</f>
        <v>▼▼ CRIT</v>
      </c>
      <c r="I1567" s="10" t="s">
        <v>101</v>
      </c>
      <c r="J1567" s="10">
        <v>3</v>
      </c>
      <c r="K1567" s="10">
        <v>2</v>
      </c>
      <c r="L1567" s="13">
        <v>1</v>
      </c>
    </row>
    <row r="1568" spans="1:12">
      <c r="A1568" s="14" t="str">
        <f t="shared" si="24"/>
        <v>MAR</v>
      </c>
      <c r="B1568" s="12">
        <v>45888</v>
      </c>
      <c r="C1568" s="11">
        <v>0.81789351851851855</v>
      </c>
      <c r="D1568" s="10">
        <f>+VLOOKUP(B1568,VENTA_DIARIA!B:C,2,FALSE)</f>
        <v>0</v>
      </c>
      <c r="E1568" s="10">
        <f>+VLOOKUP(B1568,VENTA_DIARIA!B:D,3,FALSE)</f>
        <v>3</v>
      </c>
      <c r="F1568" s="13">
        <f>_xlfn.XLOOKUP(B1568, VENTA_DIARIA!B:B, VENTA_DIARIA!L:L)+0</f>
        <v>1</v>
      </c>
      <c r="G1568" s="10">
        <f>IFERROR(_xlfn.XLOOKUP(B1568, VENTA_DIARIA!B:B, VENTA_DIARIA!N:N)+0,0)</f>
        <v>2</v>
      </c>
      <c r="H1568" s="10" t="str">
        <f>_xlfn.XLOOKUP(B1568, VENTA_DIARIA!B:B, VENTA_DIARIA!H:H)</f>
        <v>▼▼ CRIT</v>
      </c>
      <c r="I1568" s="10" t="s">
        <v>146</v>
      </c>
      <c r="J1568" s="10">
        <v>4</v>
      </c>
      <c r="K1568" s="10">
        <v>3</v>
      </c>
      <c r="L1568" s="13">
        <v>1</v>
      </c>
    </row>
    <row r="1569" spans="1:12">
      <c r="A1569" s="14" t="str">
        <f t="shared" si="24"/>
        <v>MAR</v>
      </c>
      <c r="B1569" s="12">
        <v>45888</v>
      </c>
      <c r="C1569" s="11">
        <v>0.7870138888888889</v>
      </c>
      <c r="D1569" s="10">
        <f>+VLOOKUP(B1569,VENTA_DIARIA!B:C,2,FALSE)</f>
        <v>0</v>
      </c>
      <c r="E1569" s="10">
        <f>+VLOOKUP(B1569,VENTA_DIARIA!B:D,3,FALSE)</f>
        <v>3</v>
      </c>
      <c r="F1569" s="13">
        <f>_xlfn.XLOOKUP(B1569, VENTA_DIARIA!B:B, VENTA_DIARIA!L:L)+0</f>
        <v>1</v>
      </c>
      <c r="G1569" s="10">
        <f>IFERROR(_xlfn.XLOOKUP(B1569, VENTA_DIARIA!B:B, VENTA_DIARIA!N:N)+0,0)</f>
        <v>2</v>
      </c>
      <c r="H1569" s="10" t="str">
        <f>_xlfn.XLOOKUP(B1569, VENTA_DIARIA!B:B, VENTA_DIARIA!H:H)</f>
        <v>▼▼ CRIT</v>
      </c>
      <c r="I1569" s="10" t="s">
        <v>92</v>
      </c>
      <c r="J1569" s="10">
        <v>-5</v>
      </c>
      <c r="K1569" s="10">
        <v>-7</v>
      </c>
      <c r="L1569" s="13">
        <v>2</v>
      </c>
    </row>
    <row r="1570" spans="1:12">
      <c r="A1570" s="14" t="str">
        <f t="shared" si="24"/>
        <v>MAR</v>
      </c>
      <c r="B1570" s="12">
        <v>45888</v>
      </c>
      <c r="C1570" s="11">
        <v>0.78494212962962961</v>
      </c>
      <c r="D1570" s="10">
        <f>+VLOOKUP(B1570,VENTA_DIARIA!B:C,2,FALSE)</f>
        <v>0</v>
      </c>
      <c r="E1570" s="10">
        <f>+VLOOKUP(B1570,VENTA_DIARIA!B:D,3,FALSE)</f>
        <v>3</v>
      </c>
      <c r="F1570" s="13">
        <f>_xlfn.XLOOKUP(B1570, VENTA_DIARIA!B:B, VENTA_DIARIA!L:L)+0</f>
        <v>1</v>
      </c>
      <c r="G1570" s="10">
        <f>IFERROR(_xlfn.XLOOKUP(B1570, VENTA_DIARIA!B:B, VENTA_DIARIA!N:N)+0,0)</f>
        <v>2</v>
      </c>
      <c r="H1570" s="10" t="str">
        <f>_xlfn.XLOOKUP(B1570, VENTA_DIARIA!B:B, VENTA_DIARIA!H:H)</f>
        <v>▼▼ CRIT</v>
      </c>
      <c r="I1570" s="10" t="s">
        <v>106</v>
      </c>
      <c r="J1570" s="10">
        <v>2</v>
      </c>
      <c r="K1570" s="10">
        <v>1</v>
      </c>
      <c r="L1570" s="13">
        <v>1</v>
      </c>
    </row>
    <row r="1571" spans="1:12">
      <c r="A1571" s="14" t="str">
        <f t="shared" si="24"/>
        <v>MAR</v>
      </c>
      <c r="B1571" s="12">
        <v>45888</v>
      </c>
      <c r="C1571" s="11">
        <v>0.78494212962962961</v>
      </c>
      <c r="D1571" s="10">
        <f>+VLOOKUP(B1571,VENTA_DIARIA!B:C,2,FALSE)</f>
        <v>0</v>
      </c>
      <c r="E1571" s="10">
        <f>+VLOOKUP(B1571,VENTA_DIARIA!B:D,3,FALSE)</f>
        <v>3</v>
      </c>
      <c r="F1571" s="13">
        <f>_xlfn.XLOOKUP(B1571, VENTA_DIARIA!B:B, VENTA_DIARIA!L:L)+0</f>
        <v>1</v>
      </c>
      <c r="G1571" s="10">
        <f>IFERROR(_xlfn.XLOOKUP(B1571, VENTA_DIARIA!B:B, VENTA_DIARIA!N:N)+0,0)</f>
        <v>2</v>
      </c>
      <c r="H1571" s="10" t="str">
        <f>_xlfn.XLOOKUP(B1571, VENTA_DIARIA!B:B, VENTA_DIARIA!H:H)</f>
        <v>▼▼ CRIT</v>
      </c>
      <c r="I1571" s="10" t="s">
        <v>146</v>
      </c>
      <c r="J1571" s="10">
        <v>5</v>
      </c>
      <c r="K1571" s="10">
        <v>4</v>
      </c>
      <c r="L1571" s="13">
        <v>1</v>
      </c>
    </row>
    <row r="1572" spans="1:12">
      <c r="A1572" s="14" t="str">
        <f t="shared" si="24"/>
        <v>MAR</v>
      </c>
      <c r="B1572" s="12">
        <v>45888</v>
      </c>
      <c r="C1572" s="11">
        <v>0.78494212962962961</v>
      </c>
      <c r="D1572" s="10">
        <f>+VLOOKUP(B1572,VENTA_DIARIA!B:C,2,FALSE)</f>
        <v>0</v>
      </c>
      <c r="E1572" s="10">
        <f>+VLOOKUP(B1572,VENTA_DIARIA!B:D,3,FALSE)</f>
        <v>3</v>
      </c>
      <c r="F1572" s="13">
        <f>_xlfn.XLOOKUP(B1572, VENTA_DIARIA!B:B, VENTA_DIARIA!L:L)+0</f>
        <v>1</v>
      </c>
      <c r="G1572" s="10">
        <f>IFERROR(_xlfn.XLOOKUP(B1572, VENTA_DIARIA!B:B, VENTA_DIARIA!N:N)+0,0)</f>
        <v>2</v>
      </c>
      <c r="H1572" s="10" t="str">
        <f>_xlfn.XLOOKUP(B1572, VENTA_DIARIA!B:B, VENTA_DIARIA!H:H)</f>
        <v>▼▼ CRIT</v>
      </c>
      <c r="I1572" s="10" t="s">
        <v>100</v>
      </c>
      <c r="J1572" s="10">
        <v>2</v>
      </c>
      <c r="K1572" s="10">
        <v>1</v>
      </c>
      <c r="L1572" s="13">
        <v>1</v>
      </c>
    </row>
    <row r="1573" spans="1:12">
      <c r="A1573" s="14" t="str">
        <f t="shared" si="24"/>
        <v>MAR</v>
      </c>
      <c r="B1573" s="12">
        <v>45888</v>
      </c>
      <c r="C1573" s="11">
        <v>0.74828703703703703</v>
      </c>
      <c r="D1573" s="10">
        <f>+VLOOKUP(B1573,VENTA_DIARIA!B:C,2,FALSE)</f>
        <v>0</v>
      </c>
      <c r="E1573" s="10">
        <f>+VLOOKUP(B1573,VENTA_DIARIA!B:D,3,FALSE)</f>
        <v>3</v>
      </c>
      <c r="F1573" s="13">
        <f>_xlfn.XLOOKUP(B1573, VENTA_DIARIA!B:B, VENTA_DIARIA!L:L)+0</f>
        <v>1</v>
      </c>
      <c r="G1573" s="10">
        <f>IFERROR(_xlfn.XLOOKUP(B1573, VENTA_DIARIA!B:B, VENTA_DIARIA!N:N)+0,0)</f>
        <v>2</v>
      </c>
      <c r="H1573" s="10" t="str">
        <f>_xlfn.XLOOKUP(B1573, VENTA_DIARIA!B:B, VENTA_DIARIA!H:H)</f>
        <v>▼▼ CRIT</v>
      </c>
      <c r="I1573" s="10" t="s">
        <v>164</v>
      </c>
      <c r="J1573" s="10">
        <v>2</v>
      </c>
      <c r="K1573" s="10">
        <v>1</v>
      </c>
      <c r="L1573" s="13">
        <v>1</v>
      </c>
    </row>
    <row r="1574" spans="1:12">
      <c r="A1574" s="14" t="str">
        <f t="shared" si="24"/>
        <v>MAR</v>
      </c>
      <c r="B1574" s="12">
        <v>45888</v>
      </c>
      <c r="C1574" s="11">
        <v>0.74828703703703703</v>
      </c>
      <c r="D1574" s="10">
        <f>+VLOOKUP(B1574,VENTA_DIARIA!B:C,2,FALSE)</f>
        <v>0</v>
      </c>
      <c r="E1574" s="10">
        <f>+VLOOKUP(B1574,VENTA_DIARIA!B:D,3,FALSE)</f>
        <v>3</v>
      </c>
      <c r="F1574" s="13">
        <f>_xlfn.XLOOKUP(B1574, VENTA_DIARIA!B:B, VENTA_DIARIA!L:L)+0</f>
        <v>1</v>
      </c>
      <c r="G1574" s="10">
        <f>IFERROR(_xlfn.XLOOKUP(B1574, VENTA_DIARIA!B:B, VENTA_DIARIA!N:N)+0,0)</f>
        <v>2</v>
      </c>
      <c r="H1574" s="10" t="str">
        <f>_xlfn.XLOOKUP(B1574, VENTA_DIARIA!B:B, VENTA_DIARIA!H:H)</f>
        <v>▼▼ CRIT</v>
      </c>
      <c r="I1574" s="10" t="s">
        <v>92</v>
      </c>
      <c r="J1574" s="10">
        <v>-4</v>
      </c>
      <c r="K1574" s="10">
        <v>-5</v>
      </c>
      <c r="L1574" s="13">
        <v>1</v>
      </c>
    </row>
    <row r="1575" spans="1:12">
      <c r="A1575" s="14" t="str">
        <f t="shared" si="24"/>
        <v>MAR</v>
      </c>
      <c r="B1575" s="12">
        <v>45888</v>
      </c>
      <c r="C1575" s="11">
        <v>0.74828703703703703</v>
      </c>
      <c r="D1575" s="10">
        <f>+VLOOKUP(B1575,VENTA_DIARIA!B:C,2,FALSE)</f>
        <v>0</v>
      </c>
      <c r="E1575" s="10">
        <f>+VLOOKUP(B1575,VENTA_DIARIA!B:D,3,FALSE)</f>
        <v>3</v>
      </c>
      <c r="F1575" s="13">
        <f>_xlfn.XLOOKUP(B1575, VENTA_DIARIA!B:B, VENTA_DIARIA!L:L)+0</f>
        <v>1</v>
      </c>
      <c r="G1575" s="10">
        <f>IFERROR(_xlfn.XLOOKUP(B1575, VENTA_DIARIA!B:B, VENTA_DIARIA!N:N)+0,0)</f>
        <v>2</v>
      </c>
      <c r="H1575" s="10" t="str">
        <f>_xlfn.XLOOKUP(B1575, VENTA_DIARIA!B:B, VENTA_DIARIA!H:H)</f>
        <v>▼▼ CRIT</v>
      </c>
      <c r="I1575" s="10" t="s">
        <v>102</v>
      </c>
      <c r="J1575" s="10">
        <v>6</v>
      </c>
      <c r="K1575" s="10">
        <v>5</v>
      </c>
      <c r="L1575" s="13">
        <v>1</v>
      </c>
    </row>
    <row r="1576" spans="1:12">
      <c r="A1576" s="14" t="str">
        <f t="shared" si="24"/>
        <v>MAR</v>
      </c>
      <c r="B1576" s="12">
        <v>45888</v>
      </c>
      <c r="C1576" s="11">
        <v>0.74828703703703703</v>
      </c>
      <c r="D1576" s="10">
        <f>+VLOOKUP(B1576,VENTA_DIARIA!B:C,2,FALSE)</f>
        <v>0</v>
      </c>
      <c r="E1576" s="10">
        <f>+VLOOKUP(B1576,VENTA_DIARIA!B:D,3,FALSE)</f>
        <v>3</v>
      </c>
      <c r="F1576" s="13">
        <f>_xlfn.XLOOKUP(B1576, VENTA_DIARIA!B:B, VENTA_DIARIA!L:L)+0</f>
        <v>1</v>
      </c>
      <c r="G1576" s="10">
        <f>IFERROR(_xlfn.XLOOKUP(B1576, VENTA_DIARIA!B:B, VENTA_DIARIA!N:N)+0,0)</f>
        <v>2</v>
      </c>
      <c r="H1576" s="10" t="str">
        <f>_xlfn.XLOOKUP(B1576, VENTA_DIARIA!B:B, VENTA_DIARIA!H:H)</f>
        <v>▼▼ CRIT</v>
      </c>
      <c r="I1576" s="10" t="s">
        <v>182</v>
      </c>
      <c r="J1576" s="10">
        <v>2</v>
      </c>
      <c r="K1576" s="10">
        <v>1</v>
      </c>
      <c r="L1576" s="13">
        <v>1</v>
      </c>
    </row>
    <row r="1577" spans="1:12">
      <c r="A1577" s="14" t="str">
        <f t="shared" si="24"/>
        <v>MAR</v>
      </c>
      <c r="B1577" s="12">
        <v>45888</v>
      </c>
      <c r="C1577" s="11">
        <v>0.72694444444444439</v>
      </c>
      <c r="D1577" s="10">
        <f>+VLOOKUP(B1577,VENTA_DIARIA!B:C,2,FALSE)</f>
        <v>0</v>
      </c>
      <c r="E1577" s="10">
        <f>+VLOOKUP(B1577,VENTA_DIARIA!B:D,3,FALSE)</f>
        <v>3</v>
      </c>
      <c r="F1577" s="13">
        <f>_xlfn.XLOOKUP(B1577, VENTA_DIARIA!B:B, VENTA_DIARIA!L:L)+0</f>
        <v>1</v>
      </c>
      <c r="G1577" s="10">
        <f>IFERROR(_xlfn.XLOOKUP(B1577, VENTA_DIARIA!B:B, VENTA_DIARIA!N:N)+0,0)</f>
        <v>2</v>
      </c>
      <c r="H1577" s="10" t="str">
        <f>_xlfn.XLOOKUP(B1577, VENTA_DIARIA!B:B, VENTA_DIARIA!H:H)</f>
        <v>▼▼ CRIT</v>
      </c>
      <c r="I1577" s="10" t="s">
        <v>134</v>
      </c>
      <c r="J1577" s="10">
        <v>31</v>
      </c>
      <c r="K1577" s="10">
        <v>30</v>
      </c>
      <c r="L1577" s="13">
        <v>1</v>
      </c>
    </row>
    <row r="1578" spans="1:12">
      <c r="A1578" s="14" t="str">
        <f t="shared" si="24"/>
        <v>MAR</v>
      </c>
      <c r="B1578" s="12">
        <v>45888</v>
      </c>
      <c r="C1578" s="11">
        <v>0.72694444444444439</v>
      </c>
      <c r="D1578" s="10">
        <f>+VLOOKUP(B1578,VENTA_DIARIA!B:C,2,FALSE)</f>
        <v>0</v>
      </c>
      <c r="E1578" s="10">
        <f>+VLOOKUP(B1578,VENTA_DIARIA!B:D,3,FALSE)</f>
        <v>3</v>
      </c>
      <c r="F1578" s="13">
        <f>_xlfn.XLOOKUP(B1578, VENTA_DIARIA!B:B, VENTA_DIARIA!L:L)+0</f>
        <v>1</v>
      </c>
      <c r="G1578" s="10">
        <f>IFERROR(_xlfn.XLOOKUP(B1578, VENTA_DIARIA!B:B, VENTA_DIARIA!N:N)+0,0)</f>
        <v>2</v>
      </c>
      <c r="H1578" s="10" t="str">
        <f>_xlfn.XLOOKUP(B1578, VENTA_DIARIA!B:B, VENTA_DIARIA!H:H)</f>
        <v>▼▼ CRIT</v>
      </c>
      <c r="I1578" s="10" t="s">
        <v>144</v>
      </c>
      <c r="J1578" s="10">
        <v>3</v>
      </c>
      <c r="K1578" s="10">
        <v>2</v>
      </c>
      <c r="L1578" s="13">
        <v>1</v>
      </c>
    </row>
    <row r="1579" spans="1:12">
      <c r="A1579" s="14" t="str">
        <f t="shared" si="24"/>
        <v>MAR</v>
      </c>
      <c r="B1579" s="12">
        <v>45888</v>
      </c>
      <c r="C1579" s="11">
        <v>0.70211805555555551</v>
      </c>
      <c r="D1579" s="10">
        <f>+VLOOKUP(B1579,VENTA_DIARIA!B:C,2,FALSE)</f>
        <v>0</v>
      </c>
      <c r="E1579" s="10">
        <f>+VLOOKUP(B1579,VENTA_DIARIA!B:D,3,FALSE)</f>
        <v>3</v>
      </c>
      <c r="F1579" s="13">
        <f>_xlfn.XLOOKUP(B1579, VENTA_DIARIA!B:B, VENTA_DIARIA!L:L)+0</f>
        <v>1</v>
      </c>
      <c r="G1579" s="10">
        <f>IFERROR(_xlfn.XLOOKUP(B1579, VENTA_DIARIA!B:B, VENTA_DIARIA!N:N)+0,0)</f>
        <v>2</v>
      </c>
      <c r="H1579" s="10" t="str">
        <f>_xlfn.XLOOKUP(B1579, VENTA_DIARIA!B:B, VENTA_DIARIA!H:H)</f>
        <v>▼▼ CRIT</v>
      </c>
      <c r="I1579" s="10" t="s">
        <v>153</v>
      </c>
      <c r="J1579" s="10">
        <v>8</v>
      </c>
      <c r="K1579" s="10">
        <v>7</v>
      </c>
      <c r="L1579" s="13">
        <v>1</v>
      </c>
    </row>
    <row r="1580" spans="1:12">
      <c r="A1580" s="14" t="str">
        <f t="shared" si="24"/>
        <v>MAR</v>
      </c>
      <c r="B1580" s="12">
        <v>45888</v>
      </c>
      <c r="C1580" s="11">
        <v>0.70211805555555551</v>
      </c>
      <c r="D1580" s="10">
        <f>+VLOOKUP(B1580,VENTA_DIARIA!B:C,2,FALSE)</f>
        <v>0</v>
      </c>
      <c r="E1580" s="10">
        <f>+VLOOKUP(B1580,VENTA_DIARIA!B:D,3,FALSE)</f>
        <v>3</v>
      </c>
      <c r="F1580" s="13">
        <f>_xlfn.XLOOKUP(B1580, VENTA_DIARIA!B:B, VENTA_DIARIA!L:L)+0</f>
        <v>1</v>
      </c>
      <c r="G1580" s="10">
        <f>IFERROR(_xlfn.XLOOKUP(B1580, VENTA_DIARIA!B:B, VENTA_DIARIA!N:N)+0,0)</f>
        <v>2</v>
      </c>
      <c r="H1580" s="10" t="str">
        <f>_xlfn.XLOOKUP(B1580, VENTA_DIARIA!B:B, VENTA_DIARIA!H:H)</f>
        <v>▼▼ CRIT</v>
      </c>
      <c r="I1580" s="10" t="s">
        <v>159</v>
      </c>
      <c r="J1580" s="10">
        <v>2</v>
      </c>
      <c r="K1580" s="10">
        <v>1</v>
      </c>
      <c r="L1580" s="13">
        <v>1</v>
      </c>
    </row>
    <row r="1581" spans="1:12">
      <c r="A1581" s="14" t="str">
        <f t="shared" si="24"/>
        <v>MAR</v>
      </c>
      <c r="B1581" s="12">
        <v>45888</v>
      </c>
      <c r="C1581" s="11">
        <v>0.44918981481481479</v>
      </c>
      <c r="D1581" s="10">
        <f>+VLOOKUP(B1581,VENTA_DIARIA!B:C,2,FALSE)</f>
        <v>0</v>
      </c>
      <c r="E1581" s="10">
        <f>+VLOOKUP(B1581,VENTA_DIARIA!B:D,3,FALSE)</f>
        <v>3</v>
      </c>
      <c r="F1581" s="13">
        <f>_xlfn.XLOOKUP(B1581, VENTA_DIARIA!B:B, VENTA_DIARIA!L:L)+0</f>
        <v>1</v>
      </c>
      <c r="G1581" s="10">
        <f>IFERROR(_xlfn.XLOOKUP(B1581, VENTA_DIARIA!B:B, VENTA_DIARIA!N:N)+0,0)</f>
        <v>2</v>
      </c>
      <c r="H1581" s="10" t="str">
        <f>_xlfn.XLOOKUP(B1581, VENTA_DIARIA!B:B, VENTA_DIARIA!H:H)</f>
        <v>▼▼ CRIT</v>
      </c>
      <c r="I1581" s="10" t="s">
        <v>176</v>
      </c>
      <c r="J1581" s="10">
        <v>6</v>
      </c>
      <c r="K1581" s="10">
        <v>5</v>
      </c>
      <c r="L1581" s="13">
        <v>1</v>
      </c>
    </row>
    <row r="1582" spans="1:12">
      <c r="A1582" s="14" t="str">
        <f t="shared" si="24"/>
        <v>MAR</v>
      </c>
      <c r="B1582" s="12">
        <v>45888</v>
      </c>
      <c r="C1582" s="11">
        <v>0.43465277777777778</v>
      </c>
      <c r="D1582" s="10">
        <f>+VLOOKUP(B1582,VENTA_DIARIA!B:C,2,FALSE)</f>
        <v>0</v>
      </c>
      <c r="E1582" s="10">
        <f>+VLOOKUP(B1582,VENTA_DIARIA!B:D,3,FALSE)</f>
        <v>3</v>
      </c>
      <c r="F1582" s="13">
        <f>_xlfn.XLOOKUP(B1582, VENTA_DIARIA!B:B, VENTA_DIARIA!L:L)+0</f>
        <v>1</v>
      </c>
      <c r="G1582" s="10">
        <f>IFERROR(_xlfn.XLOOKUP(B1582, VENTA_DIARIA!B:B, VENTA_DIARIA!N:N)+0,0)</f>
        <v>2</v>
      </c>
      <c r="H1582" s="10" t="str">
        <f>_xlfn.XLOOKUP(B1582, VENTA_DIARIA!B:B, VENTA_DIARIA!H:H)</f>
        <v>▼▼ CRIT</v>
      </c>
      <c r="I1582" s="10" t="s">
        <v>98</v>
      </c>
      <c r="J1582" s="10">
        <v>6</v>
      </c>
      <c r="K1582" s="10">
        <v>5</v>
      </c>
      <c r="L1582" s="13">
        <v>1</v>
      </c>
    </row>
    <row r="1583" spans="1:12">
      <c r="A1583" s="14" t="str">
        <f t="shared" si="24"/>
        <v>MAR</v>
      </c>
      <c r="B1583" s="12">
        <v>45888</v>
      </c>
      <c r="C1583" s="11">
        <v>0.42319444444444443</v>
      </c>
      <c r="D1583" s="10">
        <f>+VLOOKUP(B1583,VENTA_DIARIA!B:C,2,FALSE)</f>
        <v>0</v>
      </c>
      <c r="E1583" s="10">
        <f>+VLOOKUP(B1583,VENTA_DIARIA!B:D,3,FALSE)</f>
        <v>3</v>
      </c>
      <c r="F1583" s="13">
        <f>_xlfn.XLOOKUP(B1583, VENTA_DIARIA!B:B, VENTA_DIARIA!L:L)+0</f>
        <v>1</v>
      </c>
      <c r="G1583" s="10">
        <f>IFERROR(_xlfn.XLOOKUP(B1583, VENTA_DIARIA!B:B, VENTA_DIARIA!N:N)+0,0)</f>
        <v>2</v>
      </c>
      <c r="H1583" s="10" t="str">
        <f>_xlfn.XLOOKUP(B1583, VENTA_DIARIA!B:B, VENTA_DIARIA!H:H)</f>
        <v>▼▼ CRIT</v>
      </c>
      <c r="I1583" s="10" t="s">
        <v>151</v>
      </c>
      <c r="J1583" s="10">
        <v>13</v>
      </c>
      <c r="K1583" s="10">
        <v>12</v>
      </c>
      <c r="L1583" s="13">
        <v>1</v>
      </c>
    </row>
    <row r="1584" spans="1:12">
      <c r="A1584" s="14" t="str">
        <f t="shared" si="24"/>
        <v>MAR</v>
      </c>
      <c r="B1584" s="12">
        <v>45888</v>
      </c>
      <c r="C1584" s="11">
        <v>0.41105324074074073</v>
      </c>
      <c r="D1584" s="10">
        <f>+VLOOKUP(B1584,VENTA_DIARIA!B:C,2,FALSE)</f>
        <v>0</v>
      </c>
      <c r="E1584" s="10">
        <f>+VLOOKUP(B1584,VENTA_DIARIA!B:D,3,FALSE)</f>
        <v>3</v>
      </c>
      <c r="F1584" s="13">
        <f>_xlfn.XLOOKUP(B1584, VENTA_DIARIA!B:B, VENTA_DIARIA!L:L)+0</f>
        <v>1</v>
      </c>
      <c r="G1584" s="10">
        <f>IFERROR(_xlfn.XLOOKUP(B1584, VENTA_DIARIA!B:B, VENTA_DIARIA!N:N)+0,0)</f>
        <v>2</v>
      </c>
      <c r="H1584" s="10" t="str">
        <f>_xlfn.XLOOKUP(B1584, VENTA_DIARIA!B:B, VENTA_DIARIA!H:H)</f>
        <v>▼▼ CRIT</v>
      </c>
      <c r="I1584" s="10" t="s">
        <v>136</v>
      </c>
      <c r="J1584" s="10">
        <v>8</v>
      </c>
      <c r="K1584" s="10">
        <v>7</v>
      </c>
      <c r="L1584" s="13">
        <v>1</v>
      </c>
    </row>
    <row r="1585" spans="1:12">
      <c r="A1585" s="14" t="str">
        <f t="shared" si="24"/>
        <v>MAR</v>
      </c>
      <c r="B1585" s="12">
        <v>45888</v>
      </c>
      <c r="C1585" s="11">
        <v>0.40833333333333333</v>
      </c>
      <c r="D1585" s="10">
        <f>+VLOOKUP(B1585,VENTA_DIARIA!B:C,2,FALSE)</f>
        <v>0</v>
      </c>
      <c r="E1585" s="10">
        <f>+VLOOKUP(B1585,VENTA_DIARIA!B:D,3,FALSE)</f>
        <v>3</v>
      </c>
      <c r="F1585" s="13">
        <f>_xlfn.XLOOKUP(B1585, VENTA_DIARIA!B:B, VENTA_DIARIA!L:L)+0</f>
        <v>1</v>
      </c>
      <c r="G1585" s="10">
        <f>IFERROR(_xlfn.XLOOKUP(B1585, VENTA_DIARIA!B:B, VENTA_DIARIA!N:N)+0,0)</f>
        <v>2</v>
      </c>
      <c r="H1585" s="10" t="str">
        <f>_xlfn.XLOOKUP(B1585, VENTA_DIARIA!B:B, VENTA_DIARIA!H:H)</f>
        <v>▼▼ CRIT</v>
      </c>
      <c r="I1585" s="10" t="s">
        <v>83</v>
      </c>
      <c r="J1585" s="10">
        <v>5</v>
      </c>
      <c r="K1585" s="10">
        <v>4</v>
      </c>
      <c r="L1585" s="13">
        <v>1</v>
      </c>
    </row>
    <row r="1586" spans="1:12">
      <c r="A1586" s="14" t="str">
        <f t="shared" si="24"/>
        <v>MAR</v>
      </c>
      <c r="B1586" s="12">
        <v>45888</v>
      </c>
      <c r="C1586" s="11">
        <v>0.40833333333333333</v>
      </c>
      <c r="D1586" s="10">
        <f>+VLOOKUP(B1586,VENTA_DIARIA!B:C,2,FALSE)</f>
        <v>0</v>
      </c>
      <c r="E1586" s="10">
        <f>+VLOOKUP(B1586,VENTA_DIARIA!B:D,3,FALSE)</f>
        <v>3</v>
      </c>
      <c r="F1586" s="13">
        <f>_xlfn.XLOOKUP(B1586, VENTA_DIARIA!B:B, VENTA_DIARIA!L:L)+0</f>
        <v>1</v>
      </c>
      <c r="G1586" s="10">
        <f>IFERROR(_xlfn.XLOOKUP(B1586, VENTA_DIARIA!B:B, VENTA_DIARIA!N:N)+0,0)</f>
        <v>2</v>
      </c>
      <c r="H1586" s="10" t="str">
        <f>_xlfn.XLOOKUP(B1586, VENTA_DIARIA!B:B, VENTA_DIARIA!H:H)</f>
        <v>▼▼ CRIT</v>
      </c>
      <c r="I1586" s="10" t="s">
        <v>135</v>
      </c>
      <c r="J1586" s="10">
        <v>10</v>
      </c>
      <c r="K1586" s="10">
        <v>9</v>
      </c>
      <c r="L1586" s="13">
        <v>1</v>
      </c>
    </row>
    <row r="1587" spans="1:12">
      <c r="A1587" s="14" t="str">
        <f t="shared" si="24"/>
        <v>MAR</v>
      </c>
      <c r="B1587" s="12">
        <v>45888</v>
      </c>
      <c r="C1587" s="11">
        <v>0.39878472222222222</v>
      </c>
      <c r="D1587" s="10">
        <f>+VLOOKUP(B1587,VENTA_DIARIA!B:C,2,FALSE)</f>
        <v>0</v>
      </c>
      <c r="E1587" s="10">
        <f>+VLOOKUP(B1587,VENTA_DIARIA!B:D,3,FALSE)</f>
        <v>3</v>
      </c>
      <c r="F1587" s="13">
        <f>_xlfn.XLOOKUP(B1587, VENTA_DIARIA!B:B, VENTA_DIARIA!L:L)+0</f>
        <v>1</v>
      </c>
      <c r="G1587" s="10">
        <f>IFERROR(_xlfn.XLOOKUP(B1587, VENTA_DIARIA!B:B, VENTA_DIARIA!N:N)+0,0)</f>
        <v>2</v>
      </c>
      <c r="H1587" s="10" t="str">
        <f>_xlfn.XLOOKUP(B1587, VENTA_DIARIA!B:B, VENTA_DIARIA!H:H)</f>
        <v>▼▼ CRIT</v>
      </c>
      <c r="I1587" s="10" t="s">
        <v>142</v>
      </c>
      <c r="J1587" s="10">
        <v>17</v>
      </c>
      <c r="K1587" s="10">
        <v>16</v>
      </c>
      <c r="L1587" s="13">
        <v>1</v>
      </c>
    </row>
    <row r="1588" spans="1:12">
      <c r="A1588" s="14" t="str">
        <f t="shared" si="24"/>
        <v>MAR</v>
      </c>
      <c r="B1588" s="12">
        <v>45888</v>
      </c>
      <c r="C1588" s="11">
        <v>0.39878472222222222</v>
      </c>
      <c r="D1588" s="10">
        <f>+VLOOKUP(B1588,VENTA_DIARIA!B:C,2,FALSE)</f>
        <v>0</v>
      </c>
      <c r="E1588" s="10">
        <f>+VLOOKUP(B1588,VENTA_DIARIA!B:D,3,FALSE)</f>
        <v>3</v>
      </c>
      <c r="F1588" s="13">
        <f>_xlfn.XLOOKUP(B1588, VENTA_DIARIA!B:B, VENTA_DIARIA!L:L)+0</f>
        <v>1</v>
      </c>
      <c r="G1588" s="10">
        <f>IFERROR(_xlfn.XLOOKUP(B1588, VENTA_DIARIA!B:B, VENTA_DIARIA!N:N)+0,0)</f>
        <v>2</v>
      </c>
      <c r="H1588" s="10" t="str">
        <f>_xlfn.XLOOKUP(B1588, VENTA_DIARIA!B:B, VENTA_DIARIA!H:H)</f>
        <v>▼▼ CRIT</v>
      </c>
      <c r="I1588" s="10" t="s">
        <v>135</v>
      </c>
      <c r="J1588" s="10">
        <v>11</v>
      </c>
      <c r="K1588" s="10">
        <v>10</v>
      </c>
      <c r="L1588" s="13">
        <v>1</v>
      </c>
    </row>
    <row r="1589" spans="1:12">
      <c r="A1589" s="14" t="str">
        <f t="shared" si="24"/>
        <v>MAR</v>
      </c>
      <c r="B1589" s="12">
        <v>45888</v>
      </c>
      <c r="C1589" s="11">
        <v>0.39878472222222222</v>
      </c>
      <c r="D1589" s="10">
        <f>+VLOOKUP(B1589,VENTA_DIARIA!B:C,2,FALSE)</f>
        <v>0</v>
      </c>
      <c r="E1589" s="10">
        <f>+VLOOKUP(B1589,VENTA_DIARIA!B:D,3,FALSE)</f>
        <v>3</v>
      </c>
      <c r="F1589" s="13">
        <f>_xlfn.XLOOKUP(B1589, VENTA_DIARIA!B:B, VENTA_DIARIA!L:L)+0</f>
        <v>1</v>
      </c>
      <c r="G1589" s="10">
        <f>IFERROR(_xlfn.XLOOKUP(B1589, VENTA_DIARIA!B:B, VENTA_DIARIA!N:N)+0,0)</f>
        <v>2</v>
      </c>
      <c r="H1589" s="10" t="str">
        <f>_xlfn.XLOOKUP(B1589, VENTA_DIARIA!B:B, VENTA_DIARIA!H:H)</f>
        <v>▼▼ CRIT</v>
      </c>
      <c r="I1589" s="10" t="s">
        <v>160</v>
      </c>
      <c r="J1589" s="10">
        <v>2</v>
      </c>
      <c r="K1589" s="10">
        <v>1</v>
      </c>
      <c r="L1589" s="13">
        <v>1</v>
      </c>
    </row>
    <row r="1590" spans="1:12">
      <c r="A1590" s="14" t="str">
        <f t="shared" si="24"/>
        <v>MAR</v>
      </c>
      <c r="B1590" s="12">
        <v>45888</v>
      </c>
      <c r="C1590" s="11">
        <v>0.38363425925925926</v>
      </c>
      <c r="D1590" s="10">
        <f>+VLOOKUP(B1590,VENTA_DIARIA!B:C,2,FALSE)</f>
        <v>0</v>
      </c>
      <c r="E1590" s="10">
        <f>+VLOOKUP(B1590,VENTA_DIARIA!B:D,3,FALSE)</f>
        <v>3</v>
      </c>
      <c r="F1590" s="13">
        <f>_xlfn.XLOOKUP(B1590, VENTA_DIARIA!B:B, VENTA_DIARIA!L:L)+0</f>
        <v>1</v>
      </c>
      <c r="G1590" s="10">
        <f>IFERROR(_xlfn.XLOOKUP(B1590, VENTA_DIARIA!B:B, VENTA_DIARIA!N:N)+0,0)</f>
        <v>2</v>
      </c>
      <c r="H1590" s="10" t="str">
        <f>_xlfn.XLOOKUP(B1590, VENTA_DIARIA!B:B, VENTA_DIARIA!H:H)</f>
        <v>▼▼ CRIT</v>
      </c>
      <c r="I1590" s="10" t="s">
        <v>152</v>
      </c>
      <c r="J1590" s="10">
        <v>13</v>
      </c>
      <c r="K1590" s="10">
        <v>9</v>
      </c>
      <c r="L1590" s="13">
        <v>4</v>
      </c>
    </row>
    <row r="1591" spans="1:12">
      <c r="A1591" s="14" t="str">
        <f t="shared" si="24"/>
        <v>MAR</v>
      </c>
      <c r="B1591" s="12">
        <v>45888</v>
      </c>
      <c r="C1591" s="11">
        <v>0.38363425925925926</v>
      </c>
      <c r="D1591" s="10">
        <f>+VLOOKUP(B1591,VENTA_DIARIA!B:C,2,FALSE)</f>
        <v>0</v>
      </c>
      <c r="E1591" s="10">
        <f>+VLOOKUP(B1591,VENTA_DIARIA!B:D,3,FALSE)</f>
        <v>3</v>
      </c>
      <c r="F1591" s="13">
        <f>_xlfn.XLOOKUP(B1591, VENTA_DIARIA!B:B, VENTA_DIARIA!L:L)+0</f>
        <v>1</v>
      </c>
      <c r="G1591" s="10">
        <f>IFERROR(_xlfn.XLOOKUP(B1591, VENTA_DIARIA!B:B, VENTA_DIARIA!N:N)+0,0)</f>
        <v>2</v>
      </c>
      <c r="H1591" s="10" t="str">
        <f>_xlfn.XLOOKUP(B1591, VENTA_DIARIA!B:B, VENTA_DIARIA!H:H)</f>
        <v>▼▼ CRIT</v>
      </c>
      <c r="I1591" s="10" t="s">
        <v>153</v>
      </c>
      <c r="J1591" s="10">
        <v>12</v>
      </c>
      <c r="K1591" s="10">
        <v>8</v>
      </c>
      <c r="L1591" s="13">
        <v>4</v>
      </c>
    </row>
    <row r="1592" spans="1:12">
      <c r="A1592" s="14" t="str">
        <f t="shared" si="24"/>
        <v>MAR</v>
      </c>
      <c r="B1592" s="12">
        <v>45888</v>
      </c>
      <c r="C1592" s="11">
        <v>0.37593749999999998</v>
      </c>
      <c r="D1592" s="10">
        <f>+VLOOKUP(B1592,VENTA_DIARIA!B:C,2,FALSE)</f>
        <v>0</v>
      </c>
      <c r="E1592" s="10">
        <f>+VLOOKUP(B1592,VENTA_DIARIA!B:D,3,FALSE)</f>
        <v>3</v>
      </c>
      <c r="F1592" s="13">
        <f>_xlfn.XLOOKUP(B1592, VENTA_DIARIA!B:B, VENTA_DIARIA!L:L)+0</f>
        <v>1</v>
      </c>
      <c r="G1592" s="10">
        <f>IFERROR(_xlfn.XLOOKUP(B1592, VENTA_DIARIA!B:B, VENTA_DIARIA!N:N)+0,0)</f>
        <v>2</v>
      </c>
      <c r="H1592" s="10" t="str">
        <f>_xlfn.XLOOKUP(B1592, VENTA_DIARIA!B:B, VENTA_DIARIA!H:H)</f>
        <v>▼▼ CRIT</v>
      </c>
      <c r="I1592" s="10" t="s">
        <v>162</v>
      </c>
      <c r="J1592" s="10">
        <v>7</v>
      </c>
      <c r="K1592" s="10">
        <v>6</v>
      </c>
      <c r="L1592" s="13">
        <v>1</v>
      </c>
    </row>
    <row r="1593" spans="1:12">
      <c r="A1593" s="14" t="str">
        <f t="shared" si="24"/>
        <v>MIÉ</v>
      </c>
      <c r="B1593" s="12">
        <v>45889</v>
      </c>
      <c r="C1593" s="11">
        <v>0.8273611111111111</v>
      </c>
      <c r="D1593" s="10">
        <f>+VLOOKUP(B1593,VENTA_DIARIA!B:C,2,FALSE)</f>
        <v>0</v>
      </c>
      <c r="E1593" s="10">
        <f>+VLOOKUP(B1593,VENTA_DIARIA!B:D,3,FALSE)</f>
        <v>3</v>
      </c>
      <c r="F1593" s="13">
        <f>_xlfn.XLOOKUP(B1593, VENTA_DIARIA!B:B, VENTA_DIARIA!L:L)+0</f>
        <v>1</v>
      </c>
      <c r="G1593" s="10">
        <f>IFERROR(_xlfn.XLOOKUP(B1593, VENTA_DIARIA!B:B, VENTA_DIARIA!N:N)+0,0)</f>
        <v>1</v>
      </c>
      <c r="H1593" s="10" t="str">
        <f>_xlfn.XLOOKUP(B1593, VENTA_DIARIA!B:B, VENTA_DIARIA!H:H)</f>
        <v>▼ BAJO</v>
      </c>
      <c r="I1593" s="10" t="s">
        <v>168</v>
      </c>
      <c r="J1593" s="10">
        <v>2</v>
      </c>
      <c r="K1593" s="10">
        <v>1</v>
      </c>
      <c r="L1593" s="13">
        <v>1</v>
      </c>
    </row>
    <row r="1594" spans="1:12">
      <c r="A1594" s="14" t="str">
        <f t="shared" si="24"/>
        <v>MIÉ</v>
      </c>
      <c r="B1594" s="12">
        <v>45889</v>
      </c>
      <c r="C1594" s="11">
        <v>0.8273611111111111</v>
      </c>
      <c r="D1594" s="10">
        <f>+VLOOKUP(B1594,VENTA_DIARIA!B:C,2,FALSE)</f>
        <v>0</v>
      </c>
      <c r="E1594" s="10">
        <f>+VLOOKUP(B1594,VENTA_DIARIA!B:D,3,FALSE)</f>
        <v>3</v>
      </c>
      <c r="F1594" s="13">
        <f>_xlfn.XLOOKUP(B1594, VENTA_DIARIA!B:B, VENTA_DIARIA!L:L)+0</f>
        <v>1</v>
      </c>
      <c r="G1594" s="10">
        <f>IFERROR(_xlfn.XLOOKUP(B1594, VENTA_DIARIA!B:B, VENTA_DIARIA!N:N)+0,0)</f>
        <v>1</v>
      </c>
      <c r="H1594" s="10" t="str">
        <f>_xlfn.XLOOKUP(B1594, VENTA_DIARIA!B:B, VENTA_DIARIA!H:H)</f>
        <v>▼ BAJO</v>
      </c>
      <c r="I1594" s="10" t="s">
        <v>167</v>
      </c>
      <c r="J1594" s="10">
        <v>3</v>
      </c>
      <c r="K1594" s="10">
        <v>2</v>
      </c>
      <c r="L1594" s="13">
        <v>1</v>
      </c>
    </row>
    <row r="1595" spans="1:12">
      <c r="A1595" s="14" t="str">
        <f t="shared" si="24"/>
        <v>MIÉ</v>
      </c>
      <c r="B1595" s="12">
        <v>45889</v>
      </c>
      <c r="C1595" s="11">
        <v>0.8273611111111111</v>
      </c>
      <c r="D1595" s="10">
        <f>+VLOOKUP(B1595,VENTA_DIARIA!B:C,2,FALSE)</f>
        <v>0</v>
      </c>
      <c r="E1595" s="10">
        <f>+VLOOKUP(B1595,VENTA_DIARIA!B:D,3,FALSE)</f>
        <v>3</v>
      </c>
      <c r="F1595" s="13">
        <f>_xlfn.XLOOKUP(B1595, VENTA_DIARIA!B:B, VENTA_DIARIA!L:L)+0</f>
        <v>1</v>
      </c>
      <c r="G1595" s="10">
        <f>IFERROR(_xlfn.XLOOKUP(B1595, VENTA_DIARIA!B:B, VENTA_DIARIA!N:N)+0,0)</f>
        <v>1</v>
      </c>
      <c r="H1595" s="10" t="str">
        <f>_xlfn.XLOOKUP(B1595, VENTA_DIARIA!B:B, VENTA_DIARIA!H:H)</f>
        <v>▼ BAJO</v>
      </c>
      <c r="I1595" s="10" t="s">
        <v>134</v>
      </c>
      <c r="J1595" s="10">
        <v>8</v>
      </c>
      <c r="K1595" s="10">
        <v>4</v>
      </c>
      <c r="L1595" s="13">
        <v>4</v>
      </c>
    </row>
    <row r="1596" spans="1:12">
      <c r="A1596" s="14" t="str">
        <f t="shared" si="24"/>
        <v>MIÉ</v>
      </c>
      <c r="B1596" s="12">
        <v>45889</v>
      </c>
      <c r="C1596" s="11">
        <v>0.82613425925925921</v>
      </c>
      <c r="D1596" s="10">
        <f>+VLOOKUP(B1596,VENTA_DIARIA!B:C,2,FALSE)</f>
        <v>0</v>
      </c>
      <c r="E1596" s="10">
        <f>+VLOOKUP(B1596,VENTA_DIARIA!B:D,3,FALSE)</f>
        <v>3</v>
      </c>
      <c r="F1596" s="13">
        <f>_xlfn.XLOOKUP(B1596, VENTA_DIARIA!B:B, VENTA_DIARIA!L:L)+0</f>
        <v>1</v>
      </c>
      <c r="G1596" s="10">
        <f>IFERROR(_xlfn.XLOOKUP(B1596, VENTA_DIARIA!B:B, VENTA_DIARIA!N:N)+0,0)</f>
        <v>1</v>
      </c>
      <c r="H1596" s="10" t="str">
        <f>_xlfn.XLOOKUP(B1596, VENTA_DIARIA!B:B, VENTA_DIARIA!H:H)</f>
        <v>▼ BAJO</v>
      </c>
      <c r="I1596" s="10" t="s">
        <v>166</v>
      </c>
      <c r="J1596" s="10">
        <v>3</v>
      </c>
      <c r="K1596" s="10">
        <v>2</v>
      </c>
      <c r="L1596" s="13">
        <v>1</v>
      </c>
    </row>
    <row r="1597" spans="1:12">
      <c r="A1597" s="14" t="str">
        <f t="shared" si="24"/>
        <v>MIÉ</v>
      </c>
      <c r="B1597" s="12">
        <v>45889</v>
      </c>
      <c r="C1597" s="11">
        <v>0.82613425925925921</v>
      </c>
      <c r="D1597" s="10">
        <f>+VLOOKUP(B1597,VENTA_DIARIA!B:C,2,FALSE)</f>
        <v>0</v>
      </c>
      <c r="E1597" s="10">
        <f>+VLOOKUP(B1597,VENTA_DIARIA!B:D,3,FALSE)</f>
        <v>3</v>
      </c>
      <c r="F1597" s="13">
        <f>_xlfn.XLOOKUP(B1597, VENTA_DIARIA!B:B, VENTA_DIARIA!L:L)+0</f>
        <v>1</v>
      </c>
      <c r="G1597" s="10">
        <f>IFERROR(_xlfn.XLOOKUP(B1597, VENTA_DIARIA!B:B, VENTA_DIARIA!N:N)+0,0)</f>
        <v>1</v>
      </c>
      <c r="H1597" s="10" t="str">
        <f>_xlfn.XLOOKUP(B1597, VENTA_DIARIA!B:B, VENTA_DIARIA!H:H)</f>
        <v>▼ BAJO</v>
      </c>
      <c r="I1597" s="10" t="s">
        <v>168</v>
      </c>
      <c r="J1597" s="10">
        <v>3</v>
      </c>
      <c r="K1597" s="10">
        <v>2</v>
      </c>
      <c r="L1597" s="13">
        <v>1</v>
      </c>
    </row>
    <row r="1598" spans="1:12">
      <c r="A1598" s="14" t="str">
        <f t="shared" si="24"/>
        <v>MIÉ</v>
      </c>
      <c r="B1598" s="12">
        <v>45889</v>
      </c>
      <c r="C1598" s="11">
        <v>0.82613425925925921</v>
      </c>
      <c r="D1598" s="10">
        <f>+VLOOKUP(B1598,VENTA_DIARIA!B:C,2,FALSE)</f>
        <v>0</v>
      </c>
      <c r="E1598" s="10">
        <f>+VLOOKUP(B1598,VENTA_DIARIA!B:D,3,FALSE)</f>
        <v>3</v>
      </c>
      <c r="F1598" s="13">
        <f>_xlfn.XLOOKUP(B1598, VENTA_DIARIA!B:B, VENTA_DIARIA!L:L)+0</f>
        <v>1</v>
      </c>
      <c r="G1598" s="10">
        <f>IFERROR(_xlfn.XLOOKUP(B1598, VENTA_DIARIA!B:B, VENTA_DIARIA!N:N)+0,0)</f>
        <v>1</v>
      </c>
      <c r="H1598" s="10" t="str">
        <f>_xlfn.XLOOKUP(B1598, VENTA_DIARIA!B:B, VENTA_DIARIA!H:H)</f>
        <v>▼ BAJO</v>
      </c>
      <c r="I1598" s="10" t="s">
        <v>134</v>
      </c>
      <c r="J1598" s="10">
        <v>10</v>
      </c>
      <c r="K1598" s="10">
        <v>8</v>
      </c>
      <c r="L1598" s="13">
        <v>2</v>
      </c>
    </row>
    <row r="1599" spans="1:12">
      <c r="A1599" s="14" t="str">
        <f t="shared" si="24"/>
        <v>MIÉ</v>
      </c>
      <c r="B1599" s="12">
        <v>45889</v>
      </c>
      <c r="C1599" s="11">
        <v>0.80451388888888886</v>
      </c>
      <c r="D1599" s="10">
        <f>+VLOOKUP(B1599,VENTA_DIARIA!B:C,2,FALSE)</f>
        <v>0</v>
      </c>
      <c r="E1599" s="10">
        <f>+VLOOKUP(B1599,VENTA_DIARIA!B:D,3,FALSE)</f>
        <v>3</v>
      </c>
      <c r="F1599" s="13">
        <f>_xlfn.XLOOKUP(B1599, VENTA_DIARIA!B:B, VENTA_DIARIA!L:L)+0</f>
        <v>1</v>
      </c>
      <c r="G1599" s="10">
        <f>IFERROR(_xlfn.XLOOKUP(B1599, VENTA_DIARIA!B:B, VENTA_DIARIA!N:N)+0,0)</f>
        <v>1</v>
      </c>
      <c r="H1599" s="10" t="str">
        <f>_xlfn.XLOOKUP(B1599, VENTA_DIARIA!B:B, VENTA_DIARIA!H:H)</f>
        <v>▼ BAJO</v>
      </c>
      <c r="I1599" s="10" t="s">
        <v>152</v>
      </c>
      <c r="J1599" s="10">
        <v>8</v>
      </c>
      <c r="K1599" s="10">
        <v>7</v>
      </c>
      <c r="L1599" s="13">
        <v>1</v>
      </c>
    </row>
    <row r="1600" spans="1:12">
      <c r="A1600" s="14" t="str">
        <f t="shared" si="24"/>
        <v>MIÉ</v>
      </c>
      <c r="B1600" s="12">
        <v>45889</v>
      </c>
      <c r="C1600" s="11">
        <v>0.80318287037037039</v>
      </c>
      <c r="D1600" s="10">
        <f>+VLOOKUP(B1600,VENTA_DIARIA!B:C,2,FALSE)</f>
        <v>0</v>
      </c>
      <c r="E1600" s="10">
        <f>+VLOOKUP(B1600,VENTA_DIARIA!B:D,3,FALSE)</f>
        <v>3</v>
      </c>
      <c r="F1600" s="13">
        <f>_xlfn.XLOOKUP(B1600, VENTA_DIARIA!B:B, VENTA_DIARIA!L:L)+0</f>
        <v>1</v>
      </c>
      <c r="G1600" s="10">
        <f>IFERROR(_xlfn.XLOOKUP(B1600, VENTA_DIARIA!B:B, VENTA_DIARIA!N:N)+0,0)</f>
        <v>1</v>
      </c>
      <c r="H1600" s="10" t="str">
        <f>_xlfn.XLOOKUP(B1600, VENTA_DIARIA!B:B, VENTA_DIARIA!H:H)</f>
        <v>▼ BAJO</v>
      </c>
      <c r="I1600" s="10" t="s">
        <v>134</v>
      </c>
      <c r="J1600" s="10">
        <v>11</v>
      </c>
      <c r="K1600" s="10">
        <v>10</v>
      </c>
      <c r="L1600" s="13">
        <v>1</v>
      </c>
    </row>
    <row r="1601" spans="1:12">
      <c r="A1601" s="14" t="str">
        <f t="shared" si="24"/>
        <v>MIÉ</v>
      </c>
      <c r="B1601" s="12">
        <v>45889</v>
      </c>
      <c r="C1601" s="11">
        <v>0.80277777777777781</v>
      </c>
      <c r="D1601" s="10">
        <f>+VLOOKUP(B1601,VENTA_DIARIA!B:C,2,FALSE)</f>
        <v>0</v>
      </c>
      <c r="E1601" s="10">
        <f>+VLOOKUP(B1601,VENTA_DIARIA!B:D,3,FALSE)</f>
        <v>3</v>
      </c>
      <c r="F1601" s="13">
        <f>_xlfn.XLOOKUP(B1601, VENTA_DIARIA!B:B, VENTA_DIARIA!L:L)+0</f>
        <v>1</v>
      </c>
      <c r="G1601" s="10">
        <f>IFERROR(_xlfn.XLOOKUP(B1601, VENTA_DIARIA!B:B, VENTA_DIARIA!N:N)+0,0)</f>
        <v>1</v>
      </c>
      <c r="H1601" s="10" t="str">
        <f>_xlfn.XLOOKUP(B1601, VENTA_DIARIA!B:B, VENTA_DIARIA!H:H)</f>
        <v>▼ BAJO</v>
      </c>
      <c r="I1601" s="10" t="s">
        <v>169</v>
      </c>
      <c r="J1601" s="10">
        <v>1</v>
      </c>
      <c r="K1601" s="10">
        <v>0</v>
      </c>
      <c r="L1601" s="13">
        <v>1</v>
      </c>
    </row>
    <row r="1602" spans="1:12">
      <c r="A1602" s="14" t="str">
        <f t="shared" ref="A1602:A1665" si="25">+UPPER(TEXT(B1602,"DDD"))</f>
        <v>MIÉ</v>
      </c>
      <c r="B1602" s="12">
        <v>45889</v>
      </c>
      <c r="C1602" s="11">
        <v>0.79829861111111111</v>
      </c>
      <c r="D1602" s="10">
        <f>+VLOOKUP(B1602,VENTA_DIARIA!B:C,2,FALSE)</f>
        <v>0</v>
      </c>
      <c r="E1602" s="10">
        <f>+VLOOKUP(B1602,VENTA_DIARIA!B:D,3,FALSE)</f>
        <v>3</v>
      </c>
      <c r="F1602" s="13">
        <f>_xlfn.XLOOKUP(B1602, VENTA_DIARIA!B:B, VENTA_DIARIA!L:L)+0</f>
        <v>1</v>
      </c>
      <c r="G1602" s="10">
        <f>IFERROR(_xlfn.XLOOKUP(B1602, VENTA_DIARIA!B:B, VENTA_DIARIA!N:N)+0,0)</f>
        <v>1</v>
      </c>
      <c r="H1602" s="10" t="str">
        <f>_xlfn.XLOOKUP(B1602, VENTA_DIARIA!B:B, VENTA_DIARIA!H:H)</f>
        <v>▼ BAJO</v>
      </c>
      <c r="I1602" s="10" t="s">
        <v>170</v>
      </c>
      <c r="J1602" s="10">
        <v>7</v>
      </c>
      <c r="K1602" s="10">
        <v>5</v>
      </c>
      <c r="L1602" s="13">
        <v>2</v>
      </c>
    </row>
    <row r="1603" spans="1:12">
      <c r="A1603" s="14" t="str">
        <f t="shared" si="25"/>
        <v>MIÉ</v>
      </c>
      <c r="B1603" s="12">
        <v>45889</v>
      </c>
      <c r="C1603" s="11">
        <v>0.79829861111111111</v>
      </c>
      <c r="D1603" s="10">
        <f>+VLOOKUP(B1603,VENTA_DIARIA!B:C,2,FALSE)</f>
        <v>0</v>
      </c>
      <c r="E1603" s="10">
        <f>+VLOOKUP(B1603,VENTA_DIARIA!B:D,3,FALSE)</f>
        <v>3</v>
      </c>
      <c r="F1603" s="13">
        <f>_xlfn.XLOOKUP(B1603, VENTA_DIARIA!B:B, VENTA_DIARIA!L:L)+0</f>
        <v>1</v>
      </c>
      <c r="G1603" s="10">
        <f>IFERROR(_xlfn.XLOOKUP(B1603, VENTA_DIARIA!B:B, VENTA_DIARIA!N:N)+0,0)</f>
        <v>1</v>
      </c>
      <c r="H1603" s="10" t="str">
        <f>_xlfn.XLOOKUP(B1603, VENTA_DIARIA!B:B, VENTA_DIARIA!H:H)</f>
        <v>▼ BAJO</v>
      </c>
      <c r="I1603" s="10" t="s">
        <v>155</v>
      </c>
      <c r="J1603" s="10">
        <v>4</v>
      </c>
      <c r="K1603" s="10">
        <v>3</v>
      </c>
      <c r="L1603" s="13">
        <v>1</v>
      </c>
    </row>
    <row r="1604" spans="1:12">
      <c r="A1604" s="14" t="str">
        <f t="shared" si="25"/>
        <v>MIÉ</v>
      </c>
      <c r="B1604" s="12">
        <v>45889</v>
      </c>
      <c r="C1604" s="11">
        <v>0.79753472222222221</v>
      </c>
      <c r="D1604" s="10">
        <f>+VLOOKUP(B1604,VENTA_DIARIA!B:C,2,FALSE)</f>
        <v>0</v>
      </c>
      <c r="E1604" s="10">
        <f>+VLOOKUP(B1604,VENTA_DIARIA!B:D,3,FALSE)</f>
        <v>3</v>
      </c>
      <c r="F1604" s="13">
        <f>_xlfn.XLOOKUP(B1604, VENTA_DIARIA!B:B, VENTA_DIARIA!L:L)+0</f>
        <v>1</v>
      </c>
      <c r="G1604" s="10">
        <f>IFERROR(_xlfn.XLOOKUP(B1604, VENTA_DIARIA!B:B, VENTA_DIARIA!N:N)+0,0)</f>
        <v>1</v>
      </c>
      <c r="H1604" s="10" t="str">
        <f>_xlfn.XLOOKUP(B1604, VENTA_DIARIA!B:B, VENTA_DIARIA!H:H)</f>
        <v>▼ BAJO</v>
      </c>
      <c r="I1604" s="10" t="s">
        <v>164</v>
      </c>
      <c r="J1604" s="10">
        <v>5</v>
      </c>
      <c r="K1604" s="10">
        <v>4</v>
      </c>
      <c r="L1604" s="13">
        <v>1</v>
      </c>
    </row>
    <row r="1605" spans="1:12">
      <c r="A1605" s="14" t="str">
        <f t="shared" si="25"/>
        <v>MIÉ</v>
      </c>
      <c r="B1605" s="12">
        <v>45889</v>
      </c>
      <c r="C1605" s="11">
        <v>0.79688657407407404</v>
      </c>
      <c r="D1605" s="10">
        <f>+VLOOKUP(B1605,VENTA_DIARIA!B:C,2,FALSE)</f>
        <v>0</v>
      </c>
      <c r="E1605" s="10">
        <f>+VLOOKUP(B1605,VENTA_DIARIA!B:D,3,FALSE)</f>
        <v>3</v>
      </c>
      <c r="F1605" s="13">
        <f>_xlfn.XLOOKUP(B1605, VENTA_DIARIA!B:B, VENTA_DIARIA!L:L)+0</f>
        <v>1</v>
      </c>
      <c r="G1605" s="10">
        <f>IFERROR(_xlfn.XLOOKUP(B1605, VENTA_DIARIA!B:B, VENTA_DIARIA!N:N)+0,0)</f>
        <v>1</v>
      </c>
      <c r="H1605" s="10" t="str">
        <f>_xlfn.XLOOKUP(B1605, VENTA_DIARIA!B:B, VENTA_DIARIA!H:H)</f>
        <v>▼ BAJO</v>
      </c>
      <c r="I1605" s="10" t="s">
        <v>135</v>
      </c>
      <c r="J1605" s="10">
        <v>7</v>
      </c>
      <c r="K1605" s="10">
        <v>6</v>
      </c>
      <c r="L1605" s="13">
        <v>1</v>
      </c>
    </row>
    <row r="1606" spans="1:12">
      <c r="A1606" s="14" t="str">
        <f t="shared" si="25"/>
        <v>MIÉ</v>
      </c>
      <c r="B1606" s="12">
        <v>45889</v>
      </c>
      <c r="C1606" s="11">
        <v>0.79616898148148152</v>
      </c>
      <c r="D1606" s="10">
        <f>+VLOOKUP(B1606,VENTA_DIARIA!B:C,2,FALSE)</f>
        <v>0</v>
      </c>
      <c r="E1606" s="10">
        <f>+VLOOKUP(B1606,VENTA_DIARIA!B:D,3,FALSE)</f>
        <v>3</v>
      </c>
      <c r="F1606" s="13">
        <f>_xlfn.XLOOKUP(B1606, VENTA_DIARIA!B:B, VENTA_DIARIA!L:L)+0</f>
        <v>1</v>
      </c>
      <c r="G1606" s="10">
        <f>IFERROR(_xlfn.XLOOKUP(B1606, VENTA_DIARIA!B:B, VENTA_DIARIA!N:N)+0,0)</f>
        <v>1</v>
      </c>
      <c r="H1606" s="10" t="str">
        <f>_xlfn.XLOOKUP(B1606, VENTA_DIARIA!B:B, VENTA_DIARIA!H:H)</f>
        <v>▼ BAJO</v>
      </c>
      <c r="I1606" s="10" t="s">
        <v>144</v>
      </c>
      <c r="J1606" s="10">
        <v>3</v>
      </c>
      <c r="K1606" s="10">
        <v>2</v>
      </c>
      <c r="L1606" s="13">
        <v>1</v>
      </c>
    </row>
    <row r="1607" spans="1:12">
      <c r="A1607" s="14" t="str">
        <f t="shared" si="25"/>
        <v>MIÉ</v>
      </c>
      <c r="B1607" s="12">
        <v>45889</v>
      </c>
      <c r="C1607" s="11">
        <v>0.79616898148148152</v>
      </c>
      <c r="D1607" s="10">
        <f>+VLOOKUP(B1607,VENTA_DIARIA!B:C,2,FALSE)</f>
        <v>0</v>
      </c>
      <c r="E1607" s="10">
        <f>+VLOOKUP(B1607,VENTA_DIARIA!B:D,3,FALSE)</f>
        <v>3</v>
      </c>
      <c r="F1607" s="13">
        <f>_xlfn.XLOOKUP(B1607, VENTA_DIARIA!B:B, VENTA_DIARIA!L:L)+0</f>
        <v>1</v>
      </c>
      <c r="G1607" s="10">
        <f>IFERROR(_xlfn.XLOOKUP(B1607, VENTA_DIARIA!B:B, VENTA_DIARIA!N:N)+0,0)</f>
        <v>1</v>
      </c>
      <c r="H1607" s="10" t="str">
        <f>_xlfn.XLOOKUP(B1607, VENTA_DIARIA!B:B, VENTA_DIARIA!H:H)</f>
        <v>▼ BAJO</v>
      </c>
      <c r="I1607" s="10" t="s">
        <v>142</v>
      </c>
      <c r="J1607" s="10">
        <v>29</v>
      </c>
      <c r="K1607" s="10">
        <v>28</v>
      </c>
      <c r="L1607" s="13">
        <v>1</v>
      </c>
    </row>
    <row r="1608" spans="1:12">
      <c r="A1608" s="14" t="str">
        <f t="shared" si="25"/>
        <v>MIÉ</v>
      </c>
      <c r="B1608" s="12">
        <v>45889</v>
      </c>
      <c r="C1608" s="11">
        <v>0.79152777777777783</v>
      </c>
      <c r="D1608" s="10">
        <f>+VLOOKUP(B1608,VENTA_DIARIA!B:C,2,FALSE)</f>
        <v>0</v>
      </c>
      <c r="E1608" s="10">
        <f>+VLOOKUP(B1608,VENTA_DIARIA!B:D,3,FALSE)</f>
        <v>3</v>
      </c>
      <c r="F1608" s="13">
        <f>_xlfn.XLOOKUP(B1608, VENTA_DIARIA!B:B, VENTA_DIARIA!L:L)+0</f>
        <v>1</v>
      </c>
      <c r="G1608" s="10">
        <f>IFERROR(_xlfn.XLOOKUP(B1608, VENTA_DIARIA!B:B, VENTA_DIARIA!N:N)+0,0)</f>
        <v>1</v>
      </c>
      <c r="H1608" s="10" t="str">
        <f>_xlfn.XLOOKUP(B1608, VENTA_DIARIA!B:B, VENTA_DIARIA!H:H)</f>
        <v>▼ BAJO</v>
      </c>
      <c r="I1608" s="10" t="s">
        <v>135</v>
      </c>
      <c r="J1608" s="10">
        <v>8</v>
      </c>
      <c r="K1608" s="10">
        <v>7</v>
      </c>
      <c r="L1608" s="13">
        <v>1</v>
      </c>
    </row>
    <row r="1609" spans="1:12">
      <c r="A1609" s="14" t="str">
        <f t="shared" si="25"/>
        <v>MIÉ</v>
      </c>
      <c r="B1609" s="12">
        <v>45889</v>
      </c>
      <c r="C1609" s="11">
        <v>0.79152777777777783</v>
      </c>
      <c r="D1609" s="10">
        <f>+VLOOKUP(B1609,VENTA_DIARIA!B:C,2,FALSE)</f>
        <v>0</v>
      </c>
      <c r="E1609" s="10">
        <f>+VLOOKUP(B1609,VENTA_DIARIA!B:D,3,FALSE)</f>
        <v>3</v>
      </c>
      <c r="F1609" s="13">
        <f>_xlfn.XLOOKUP(B1609, VENTA_DIARIA!B:B, VENTA_DIARIA!L:L)+0</f>
        <v>1</v>
      </c>
      <c r="G1609" s="10">
        <f>IFERROR(_xlfn.XLOOKUP(B1609, VENTA_DIARIA!B:B, VENTA_DIARIA!N:N)+0,0)</f>
        <v>1</v>
      </c>
      <c r="H1609" s="10" t="str">
        <f>_xlfn.XLOOKUP(B1609, VENTA_DIARIA!B:B, VENTA_DIARIA!H:H)</f>
        <v>▼ BAJO</v>
      </c>
      <c r="I1609" s="10" t="s">
        <v>134</v>
      </c>
      <c r="J1609" s="10">
        <v>13</v>
      </c>
      <c r="K1609" s="10">
        <v>11</v>
      </c>
      <c r="L1609" s="13">
        <v>2</v>
      </c>
    </row>
    <row r="1610" spans="1:12">
      <c r="A1610" s="14" t="str">
        <f t="shared" si="25"/>
        <v>MIÉ</v>
      </c>
      <c r="B1610" s="12">
        <v>45889</v>
      </c>
      <c r="C1610" s="11">
        <v>0.78730324074074076</v>
      </c>
      <c r="D1610" s="10">
        <f>+VLOOKUP(B1610,VENTA_DIARIA!B:C,2,FALSE)</f>
        <v>0</v>
      </c>
      <c r="E1610" s="10">
        <f>+VLOOKUP(B1610,VENTA_DIARIA!B:D,3,FALSE)</f>
        <v>3</v>
      </c>
      <c r="F1610" s="13">
        <f>_xlfn.XLOOKUP(B1610, VENTA_DIARIA!B:B, VENTA_DIARIA!L:L)+0</f>
        <v>1</v>
      </c>
      <c r="G1610" s="10">
        <f>IFERROR(_xlfn.XLOOKUP(B1610, VENTA_DIARIA!B:B, VENTA_DIARIA!N:N)+0,0)</f>
        <v>1</v>
      </c>
      <c r="H1610" s="10" t="str">
        <f>_xlfn.XLOOKUP(B1610, VENTA_DIARIA!B:B, VENTA_DIARIA!H:H)</f>
        <v>▼ BAJO</v>
      </c>
      <c r="I1610" s="10" t="s">
        <v>162</v>
      </c>
      <c r="J1610" s="10">
        <v>4</v>
      </c>
      <c r="K1610" s="10">
        <v>3</v>
      </c>
      <c r="L1610" s="13">
        <v>1</v>
      </c>
    </row>
    <row r="1611" spans="1:12">
      <c r="A1611" s="14" t="str">
        <f t="shared" si="25"/>
        <v>MIÉ</v>
      </c>
      <c r="B1611" s="12">
        <v>45889</v>
      </c>
      <c r="C1611" s="11">
        <v>0.78730324074074076</v>
      </c>
      <c r="D1611" s="10">
        <f>+VLOOKUP(B1611,VENTA_DIARIA!B:C,2,FALSE)</f>
        <v>0</v>
      </c>
      <c r="E1611" s="10">
        <f>+VLOOKUP(B1611,VENTA_DIARIA!B:D,3,FALSE)</f>
        <v>3</v>
      </c>
      <c r="F1611" s="13">
        <f>_xlfn.XLOOKUP(B1611, VENTA_DIARIA!B:B, VENTA_DIARIA!L:L)+0</f>
        <v>1</v>
      </c>
      <c r="G1611" s="10">
        <f>IFERROR(_xlfn.XLOOKUP(B1611, VENTA_DIARIA!B:B, VENTA_DIARIA!N:N)+0,0)</f>
        <v>1</v>
      </c>
      <c r="H1611" s="10" t="str">
        <f>_xlfn.XLOOKUP(B1611, VENTA_DIARIA!B:B, VENTA_DIARIA!H:H)</f>
        <v>▼ BAJO</v>
      </c>
      <c r="I1611" s="10" t="s">
        <v>181</v>
      </c>
      <c r="J1611" s="10">
        <v>5</v>
      </c>
      <c r="K1611" s="10">
        <v>4</v>
      </c>
      <c r="L1611" s="13">
        <v>1</v>
      </c>
    </row>
    <row r="1612" spans="1:12">
      <c r="A1612" s="14" t="str">
        <f t="shared" si="25"/>
        <v>MIÉ</v>
      </c>
      <c r="B1612" s="12">
        <v>45889</v>
      </c>
      <c r="C1612" s="11">
        <v>0.78730324074074076</v>
      </c>
      <c r="D1612" s="10">
        <f>+VLOOKUP(B1612,VENTA_DIARIA!B:C,2,FALSE)</f>
        <v>0</v>
      </c>
      <c r="E1612" s="10">
        <f>+VLOOKUP(B1612,VENTA_DIARIA!B:D,3,FALSE)</f>
        <v>3</v>
      </c>
      <c r="F1612" s="13">
        <f>_xlfn.XLOOKUP(B1612, VENTA_DIARIA!B:B, VENTA_DIARIA!L:L)+0</f>
        <v>1</v>
      </c>
      <c r="G1612" s="10">
        <f>IFERROR(_xlfn.XLOOKUP(B1612, VENTA_DIARIA!B:B, VENTA_DIARIA!N:N)+0,0)</f>
        <v>1</v>
      </c>
      <c r="H1612" s="10" t="str">
        <f>_xlfn.XLOOKUP(B1612, VENTA_DIARIA!B:B, VENTA_DIARIA!H:H)</f>
        <v>▼ BAJO</v>
      </c>
      <c r="I1612" s="10" t="s">
        <v>177</v>
      </c>
      <c r="J1612" s="10">
        <v>8</v>
      </c>
      <c r="K1612" s="10">
        <v>7</v>
      </c>
      <c r="L1612" s="13">
        <v>1</v>
      </c>
    </row>
    <row r="1613" spans="1:12">
      <c r="A1613" s="14" t="str">
        <f t="shared" si="25"/>
        <v>MIÉ</v>
      </c>
      <c r="B1613" s="12">
        <v>45889</v>
      </c>
      <c r="C1613" s="11">
        <v>0.78224537037037034</v>
      </c>
      <c r="D1613" s="10">
        <f>+VLOOKUP(B1613,VENTA_DIARIA!B:C,2,FALSE)</f>
        <v>0</v>
      </c>
      <c r="E1613" s="10">
        <f>+VLOOKUP(B1613,VENTA_DIARIA!B:D,3,FALSE)</f>
        <v>3</v>
      </c>
      <c r="F1613" s="13">
        <f>_xlfn.XLOOKUP(B1613, VENTA_DIARIA!B:B, VENTA_DIARIA!L:L)+0</f>
        <v>1</v>
      </c>
      <c r="G1613" s="10">
        <f>IFERROR(_xlfn.XLOOKUP(B1613, VENTA_DIARIA!B:B, VENTA_DIARIA!N:N)+0,0)</f>
        <v>1</v>
      </c>
      <c r="H1613" s="10" t="str">
        <f>_xlfn.XLOOKUP(B1613, VENTA_DIARIA!B:B, VENTA_DIARIA!H:H)</f>
        <v>▼ BAJO</v>
      </c>
      <c r="I1613" s="10" t="s">
        <v>134</v>
      </c>
      <c r="J1613" s="10">
        <v>15</v>
      </c>
      <c r="K1613" s="10">
        <v>13</v>
      </c>
      <c r="L1613" s="13">
        <v>2</v>
      </c>
    </row>
    <row r="1614" spans="1:12">
      <c r="A1614" s="14" t="str">
        <f t="shared" si="25"/>
        <v>MIÉ</v>
      </c>
      <c r="B1614" s="12">
        <v>45889</v>
      </c>
      <c r="C1614" s="11">
        <v>0.78224537037037034</v>
      </c>
      <c r="D1614" s="10">
        <f>+VLOOKUP(B1614,VENTA_DIARIA!B:C,2,FALSE)</f>
        <v>0</v>
      </c>
      <c r="E1614" s="10">
        <f>+VLOOKUP(B1614,VENTA_DIARIA!B:D,3,FALSE)</f>
        <v>3</v>
      </c>
      <c r="F1614" s="13">
        <f>_xlfn.XLOOKUP(B1614, VENTA_DIARIA!B:B, VENTA_DIARIA!L:L)+0</f>
        <v>1</v>
      </c>
      <c r="G1614" s="10">
        <f>IFERROR(_xlfn.XLOOKUP(B1614, VENTA_DIARIA!B:B, VENTA_DIARIA!N:N)+0,0)</f>
        <v>1</v>
      </c>
      <c r="H1614" s="10" t="str">
        <f>_xlfn.XLOOKUP(B1614, VENTA_DIARIA!B:B, VENTA_DIARIA!H:H)</f>
        <v>▼ BAJO</v>
      </c>
      <c r="I1614" s="10" t="s">
        <v>89</v>
      </c>
      <c r="J1614" s="10">
        <v>8</v>
      </c>
      <c r="K1614" s="10">
        <v>7</v>
      </c>
      <c r="L1614" s="13">
        <v>1</v>
      </c>
    </row>
    <row r="1615" spans="1:12">
      <c r="A1615" s="14" t="str">
        <f t="shared" si="25"/>
        <v>MIÉ</v>
      </c>
      <c r="B1615" s="12">
        <v>45889</v>
      </c>
      <c r="C1615" s="11">
        <v>0.76887731481481481</v>
      </c>
      <c r="D1615" s="10">
        <f>+VLOOKUP(B1615,VENTA_DIARIA!B:C,2,FALSE)</f>
        <v>0</v>
      </c>
      <c r="E1615" s="10">
        <f>+VLOOKUP(B1615,VENTA_DIARIA!B:D,3,FALSE)</f>
        <v>3</v>
      </c>
      <c r="F1615" s="13">
        <f>_xlfn.XLOOKUP(B1615, VENTA_DIARIA!B:B, VENTA_DIARIA!L:L)+0</f>
        <v>1</v>
      </c>
      <c r="G1615" s="10">
        <f>IFERROR(_xlfn.XLOOKUP(B1615, VENTA_DIARIA!B:B, VENTA_DIARIA!N:N)+0,0)</f>
        <v>1</v>
      </c>
      <c r="H1615" s="10" t="str">
        <f>_xlfn.XLOOKUP(B1615, VENTA_DIARIA!B:B, VENTA_DIARIA!H:H)</f>
        <v>▼ BAJO</v>
      </c>
      <c r="I1615" s="10" t="s">
        <v>121</v>
      </c>
      <c r="J1615" s="10">
        <v>4</v>
      </c>
      <c r="K1615" s="10">
        <v>3</v>
      </c>
      <c r="L1615" s="13">
        <v>1</v>
      </c>
    </row>
    <row r="1616" spans="1:12">
      <c r="A1616" s="14" t="str">
        <f t="shared" si="25"/>
        <v>MIÉ</v>
      </c>
      <c r="B1616" s="12">
        <v>45889</v>
      </c>
      <c r="C1616" s="11">
        <v>0.76418981481481485</v>
      </c>
      <c r="D1616" s="10">
        <f>+VLOOKUP(B1616,VENTA_DIARIA!B:C,2,FALSE)</f>
        <v>0</v>
      </c>
      <c r="E1616" s="10">
        <f>+VLOOKUP(B1616,VENTA_DIARIA!B:D,3,FALSE)</f>
        <v>3</v>
      </c>
      <c r="F1616" s="13">
        <f>_xlfn.XLOOKUP(B1616, VENTA_DIARIA!B:B, VENTA_DIARIA!L:L)+0</f>
        <v>1</v>
      </c>
      <c r="G1616" s="10">
        <f>IFERROR(_xlfn.XLOOKUP(B1616, VENTA_DIARIA!B:B, VENTA_DIARIA!N:N)+0,0)</f>
        <v>1</v>
      </c>
      <c r="H1616" s="10" t="str">
        <f>_xlfn.XLOOKUP(B1616, VENTA_DIARIA!B:B, VENTA_DIARIA!H:H)</f>
        <v>▼ BAJO</v>
      </c>
      <c r="I1616" s="10" t="s">
        <v>160</v>
      </c>
      <c r="J1616" s="10">
        <v>4</v>
      </c>
      <c r="K1616" s="10">
        <v>2</v>
      </c>
      <c r="L1616" s="13">
        <v>2</v>
      </c>
    </row>
    <row r="1617" spans="1:12">
      <c r="A1617" s="14" t="str">
        <f t="shared" si="25"/>
        <v>MIÉ</v>
      </c>
      <c r="B1617" s="12">
        <v>45889</v>
      </c>
      <c r="C1617" s="11">
        <v>0.76276620370370374</v>
      </c>
      <c r="D1617" s="10">
        <f>+VLOOKUP(B1617,VENTA_DIARIA!B:C,2,FALSE)</f>
        <v>0</v>
      </c>
      <c r="E1617" s="10">
        <f>+VLOOKUP(B1617,VENTA_DIARIA!B:D,3,FALSE)</f>
        <v>3</v>
      </c>
      <c r="F1617" s="13">
        <f>_xlfn.XLOOKUP(B1617, VENTA_DIARIA!B:B, VENTA_DIARIA!L:L)+0</f>
        <v>1</v>
      </c>
      <c r="G1617" s="10">
        <f>IFERROR(_xlfn.XLOOKUP(B1617, VENTA_DIARIA!B:B, VENTA_DIARIA!N:N)+0,0)</f>
        <v>1</v>
      </c>
      <c r="H1617" s="10" t="str">
        <f>_xlfn.XLOOKUP(B1617, VENTA_DIARIA!B:B, VENTA_DIARIA!H:H)</f>
        <v>▼ BAJO</v>
      </c>
      <c r="I1617" s="10" t="s">
        <v>135</v>
      </c>
      <c r="J1617" s="10">
        <v>9</v>
      </c>
      <c r="K1617" s="10">
        <v>8</v>
      </c>
      <c r="L1617" s="13">
        <v>1</v>
      </c>
    </row>
    <row r="1618" spans="1:12">
      <c r="A1618" s="14" t="str">
        <f t="shared" si="25"/>
        <v>MIÉ</v>
      </c>
      <c r="B1618" s="12">
        <v>45889</v>
      </c>
      <c r="C1618" s="11">
        <v>0.76276620370370374</v>
      </c>
      <c r="D1618" s="10">
        <f>+VLOOKUP(B1618,VENTA_DIARIA!B:C,2,FALSE)</f>
        <v>0</v>
      </c>
      <c r="E1618" s="10">
        <f>+VLOOKUP(B1618,VENTA_DIARIA!B:D,3,FALSE)</f>
        <v>3</v>
      </c>
      <c r="F1618" s="13">
        <f>_xlfn.XLOOKUP(B1618, VENTA_DIARIA!B:B, VENTA_DIARIA!L:L)+0</f>
        <v>1</v>
      </c>
      <c r="G1618" s="10">
        <f>IFERROR(_xlfn.XLOOKUP(B1618, VENTA_DIARIA!B:B, VENTA_DIARIA!N:N)+0,0)</f>
        <v>1</v>
      </c>
      <c r="H1618" s="10" t="str">
        <f>_xlfn.XLOOKUP(B1618, VENTA_DIARIA!B:B, VENTA_DIARIA!H:H)</f>
        <v>▼ BAJO</v>
      </c>
      <c r="I1618" s="10" t="s">
        <v>159</v>
      </c>
      <c r="J1618" s="10">
        <v>2</v>
      </c>
      <c r="K1618" s="10">
        <v>1</v>
      </c>
      <c r="L1618" s="13">
        <v>1</v>
      </c>
    </row>
    <row r="1619" spans="1:12">
      <c r="A1619" s="14" t="str">
        <f t="shared" si="25"/>
        <v>MIÉ</v>
      </c>
      <c r="B1619" s="12">
        <v>45889</v>
      </c>
      <c r="C1619" s="11">
        <v>0.76158564814814811</v>
      </c>
      <c r="D1619" s="10">
        <f>+VLOOKUP(B1619,VENTA_DIARIA!B:C,2,FALSE)</f>
        <v>0</v>
      </c>
      <c r="E1619" s="10">
        <f>+VLOOKUP(B1619,VENTA_DIARIA!B:D,3,FALSE)</f>
        <v>3</v>
      </c>
      <c r="F1619" s="13">
        <f>_xlfn.XLOOKUP(B1619, VENTA_DIARIA!B:B, VENTA_DIARIA!L:L)+0</f>
        <v>1</v>
      </c>
      <c r="G1619" s="10">
        <f>IFERROR(_xlfn.XLOOKUP(B1619, VENTA_DIARIA!B:B, VENTA_DIARIA!N:N)+0,0)</f>
        <v>1</v>
      </c>
      <c r="H1619" s="10" t="str">
        <f>_xlfn.XLOOKUP(B1619, VENTA_DIARIA!B:B, VENTA_DIARIA!H:H)</f>
        <v>▼ BAJO</v>
      </c>
      <c r="I1619" s="10" t="s">
        <v>170</v>
      </c>
      <c r="J1619" s="10">
        <v>8</v>
      </c>
      <c r="K1619" s="10">
        <v>7</v>
      </c>
      <c r="L1619" s="13">
        <v>1</v>
      </c>
    </row>
    <row r="1620" spans="1:12">
      <c r="A1620" s="14" t="str">
        <f t="shared" si="25"/>
        <v>MIÉ</v>
      </c>
      <c r="B1620" s="12">
        <v>45889</v>
      </c>
      <c r="C1620" s="11">
        <v>0.76158564814814811</v>
      </c>
      <c r="D1620" s="10">
        <f>+VLOOKUP(B1620,VENTA_DIARIA!B:C,2,FALSE)</f>
        <v>0</v>
      </c>
      <c r="E1620" s="10">
        <f>+VLOOKUP(B1620,VENTA_DIARIA!B:D,3,FALSE)</f>
        <v>3</v>
      </c>
      <c r="F1620" s="13">
        <f>_xlfn.XLOOKUP(B1620, VENTA_DIARIA!B:B, VENTA_DIARIA!L:L)+0</f>
        <v>1</v>
      </c>
      <c r="G1620" s="10">
        <f>IFERROR(_xlfn.XLOOKUP(B1620, VENTA_DIARIA!B:B, VENTA_DIARIA!N:N)+0,0)</f>
        <v>1</v>
      </c>
      <c r="H1620" s="10" t="str">
        <f>_xlfn.XLOOKUP(B1620, VENTA_DIARIA!B:B, VENTA_DIARIA!H:H)</f>
        <v>▼ BAJO</v>
      </c>
      <c r="I1620" s="10" t="s">
        <v>134</v>
      </c>
      <c r="J1620" s="10">
        <v>16</v>
      </c>
      <c r="K1620" s="10">
        <v>15</v>
      </c>
      <c r="L1620" s="13">
        <v>1</v>
      </c>
    </row>
    <row r="1621" spans="1:12">
      <c r="A1621" s="14" t="str">
        <f t="shared" si="25"/>
        <v>MIÉ</v>
      </c>
      <c r="B1621" s="12">
        <v>45889</v>
      </c>
      <c r="C1621" s="11">
        <v>0.75885416666666672</v>
      </c>
      <c r="D1621" s="10">
        <f>+VLOOKUP(B1621,VENTA_DIARIA!B:C,2,FALSE)</f>
        <v>0</v>
      </c>
      <c r="E1621" s="10">
        <f>+VLOOKUP(B1621,VENTA_DIARIA!B:D,3,FALSE)</f>
        <v>3</v>
      </c>
      <c r="F1621" s="13">
        <f>_xlfn.XLOOKUP(B1621, VENTA_DIARIA!B:B, VENTA_DIARIA!L:L)+0</f>
        <v>1</v>
      </c>
      <c r="G1621" s="10">
        <f>IFERROR(_xlfn.XLOOKUP(B1621, VENTA_DIARIA!B:B, VENTA_DIARIA!N:N)+0,0)</f>
        <v>1</v>
      </c>
      <c r="H1621" s="10" t="str">
        <f>_xlfn.XLOOKUP(B1621, VENTA_DIARIA!B:B, VENTA_DIARIA!H:H)</f>
        <v>▼ BAJO</v>
      </c>
      <c r="I1621" s="10" t="s">
        <v>177</v>
      </c>
      <c r="J1621" s="10">
        <v>1</v>
      </c>
      <c r="K1621" s="10">
        <v>0</v>
      </c>
      <c r="L1621" s="13">
        <v>1</v>
      </c>
    </row>
    <row r="1622" spans="1:12">
      <c r="A1622" s="14" t="str">
        <f t="shared" si="25"/>
        <v>MIÉ</v>
      </c>
      <c r="B1622" s="12">
        <v>45889</v>
      </c>
      <c r="C1622" s="11">
        <v>0.75730324074074074</v>
      </c>
      <c r="D1622" s="10">
        <f>+VLOOKUP(B1622,VENTA_DIARIA!B:C,2,FALSE)</f>
        <v>0</v>
      </c>
      <c r="E1622" s="10">
        <f>+VLOOKUP(B1622,VENTA_DIARIA!B:D,3,FALSE)</f>
        <v>3</v>
      </c>
      <c r="F1622" s="13">
        <f>_xlfn.XLOOKUP(B1622, VENTA_DIARIA!B:B, VENTA_DIARIA!L:L)+0</f>
        <v>1</v>
      </c>
      <c r="G1622" s="10">
        <f>IFERROR(_xlfn.XLOOKUP(B1622, VENTA_DIARIA!B:B, VENTA_DIARIA!N:N)+0,0)</f>
        <v>1</v>
      </c>
      <c r="H1622" s="10" t="str">
        <f>_xlfn.XLOOKUP(B1622, VENTA_DIARIA!B:B, VENTA_DIARIA!H:H)</f>
        <v>▼ BAJO</v>
      </c>
      <c r="I1622" s="10" t="s">
        <v>98</v>
      </c>
      <c r="J1622" s="10">
        <v>5</v>
      </c>
      <c r="K1622" s="10">
        <v>4</v>
      </c>
      <c r="L1622" s="13">
        <v>1</v>
      </c>
    </row>
    <row r="1623" spans="1:12">
      <c r="A1623" s="14" t="str">
        <f t="shared" si="25"/>
        <v>MIÉ</v>
      </c>
      <c r="B1623" s="12">
        <v>45889</v>
      </c>
      <c r="C1623" s="11">
        <v>0.75611111111111107</v>
      </c>
      <c r="D1623" s="10">
        <f>+VLOOKUP(B1623,VENTA_DIARIA!B:C,2,FALSE)</f>
        <v>0</v>
      </c>
      <c r="E1623" s="10">
        <f>+VLOOKUP(B1623,VENTA_DIARIA!B:D,3,FALSE)</f>
        <v>3</v>
      </c>
      <c r="F1623" s="13">
        <f>_xlfn.XLOOKUP(B1623, VENTA_DIARIA!B:B, VENTA_DIARIA!L:L)+0</f>
        <v>1</v>
      </c>
      <c r="G1623" s="10">
        <f>IFERROR(_xlfn.XLOOKUP(B1623, VENTA_DIARIA!B:B, VENTA_DIARIA!N:N)+0,0)</f>
        <v>1</v>
      </c>
      <c r="H1623" s="10" t="str">
        <f>_xlfn.XLOOKUP(B1623, VENTA_DIARIA!B:B, VENTA_DIARIA!H:H)</f>
        <v>▼ BAJO</v>
      </c>
      <c r="I1623" s="10" t="s">
        <v>176</v>
      </c>
      <c r="J1623" s="10">
        <v>4</v>
      </c>
      <c r="K1623" s="10">
        <v>3</v>
      </c>
      <c r="L1623" s="13">
        <v>1</v>
      </c>
    </row>
    <row r="1624" spans="1:12">
      <c r="A1624" s="14" t="str">
        <f t="shared" si="25"/>
        <v>MIÉ</v>
      </c>
      <c r="B1624" s="12">
        <v>45889</v>
      </c>
      <c r="C1624" s="11">
        <v>0.75611111111111107</v>
      </c>
      <c r="D1624" s="10">
        <f>+VLOOKUP(B1624,VENTA_DIARIA!B:C,2,FALSE)</f>
        <v>0</v>
      </c>
      <c r="E1624" s="10">
        <f>+VLOOKUP(B1624,VENTA_DIARIA!B:D,3,FALSE)</f>
        <v>3</v>
      </c>
      <c r="F1624" s="13">
        <f>_xlfn.XLOOKUP(B1624, VENTA_DIARIA!B:B, VENTA_DIARIA!L:L)+0</f>
        <v>1</v>
      </c>
      <c r="G1624" s="10">
        <f>IFERROR(_xlfn.XLOOKUP(B1624, VENTA_DIARIA!B:B, VENTA_DIARIA!N:N)+0,0)</f>
        <v>1</v>
      </c>
      <c r="H1624" s="10" t="str">
        <f>_xlfn.XLOOKUP(B1624, VENTA_DIARIA!B:B, VENTA_DIARIA!H:H)</f>
        <v>▼ BAJO</v>
      </c>
      <c r="I1624" s="10" t="s">
        <v>134</v>
      </c>
      <c r="J1624" s="10">
        <v>18</v>
      </c>
      <c r="K1624" s="10">
        <v>16</v>
      </c>
      <c r="L1624" s="13">
        <v>2</v>
      </c>
    </row>
    <row r="1625" spans="1:12">
      <c r="A1625" s="14" t="str">
        <f t="shared" si="25"/>
        <v>MIÉ</v>
      </c>
      <c r="B1625" s="12">
        <v>45889</v>
      </c>
      <c r="C1625" s="11">
        <v>0.75498842592592597</v>
      </c>
      <c r="D1625" s="10">
        <f>+VLOOKUP(B1625,VENTA_DIARIA!B:C,2,FALSE)</f>
        <v>0</v>
      </c>
      <c r="E1625" s="10">
        <f>+VLOOKUP(B1625,VENTA_DIARIA!B:D,3,FALSE)</f>
        <v>3</v>
      </c>
      <c r="F1625" s="13">
        <f>_xlfn.XLOOKUP(B1625, VENTA_DIARIA!B:B, VENTA_DIARIA!L:L)+0</f>
        <v>1</v>
      </c>
      <c r="G1625" s="10">
        <f>IFERROR(_xlfn.XLOOKUP(B1625, VENTA_DIARIA!B:B, VENTA_DIARIA!N:N)+0,0)</f>
        <v>1</v>
      </c>
      <c r="H1625" s="10" t="str">
        <f>_xlfn.XLOOKUP(B1625, VENTA_DIARIA!B:B, VENTA_DIARIA!H:H)</f>
        <v>▼ BAJO</v>
      </c>
      <c r="I1625" s="10" t="s">
        <v>158</v>
      </c>
      <c r="J1625" s="10">
        <v>1</v>
      </c>
      <c r="K1625" s="10">
        <v>0</v>
      </c>
      <c r="L1625" s="13">
        <v>1</v>
      </c>
    </row>
    <row r="1626" spans="1:12">
      <c r="A1626" s="14" t="str">
        <f t="shared" si="25"/>
        <v>MIÉ</v>
      </c>
      <c r="B1626" s="12">
        <v>45889</v>
      </c>
      <c r="C1626" s="11">
        <v>0.74502314814814818</v>
      </c>
      <c r="D1626" s="10">
        <f>+VLOOKUP(B1626,VENTA_DIARIA!B:C,2,FALSE)</f>
        <v>0</v>
      </c>
      <c r="E1626" s="10">
        <f>+VLOOKUP(B1626,VENTA_DIARIA!B:D,3,FALSE)</f>
        <v>3</v>
      </c>
      <c r="F1626" s="13">
        <f>_xlfn.XLOOKUP(B1626, VENTA_DIARIA!B:B, VENTA_DIARIA!L:L)+0</f>
        <v>1</v>
      </c>
      <c r="G1626" s="10">
        <f>IFERROR(_xlfn.XLOOKUP(B1626, VENTA_DIARIA!B:B, VENTA_DIARIA!N:N)+0,0)</f>
        <v>1</v>
      </c>
      <c r="H1626" s="10" t="str">
        <f>_xlfn.XLOOKUP(B1626, VENTA_DIARIA!B:B, VENTA_DIARIA!H:H)</f>
        <v>▼ BAJO</v>
      </c>
      <c r="I1626" s="10" t="s">
        <v>159</v>
      </c>
      <c r="J1626" s="10">
        <v>3</v>
      </c>
      <c r="K1626" s="10">
        <v>2</v>
      </c>
      <c r="L1626" s="13">
        <v>1</v>
      </c>
    </row>
    <row r="1627" spans="1:12">
      <c r="A1627" s="14" t="str">
        <f t="shared" si="25"/>
        <v>MIÉ</v>
      </c>
      <c r="B1627" s="12">
        <v>45889</v>
      </c>
      <c r="C1627" s="11">
        <v>0.74502314814814818</v>
      </c>
      <c r="D1627" s="10">
        <f>+VLOOKUP(B1627,VENTA_DIARIA!B:C,2,FALSE)</f>
        <v>0</v>
      </c>
      <c r="E1627" s="10">
        <f>+VLOOKUP(B1627,VENTA_DIARIA!B:D,3,FALSE)</f>
        <v>3</v>
      </c>
      <c r="F1627" s="13">
        <f>_xlfn.XLOOKUP(B1627, VENTA_DIARIA!B:B, VENTA_DIARIA!L:L)+0</f>
        <v>1</v>
      </c>
      <c r="G1627" s="10">
        <f>IFERROR(_xlfn.XLOOKUP(B1627, VENTA_DIARIA!B:B, VENTA_DIARIA!N:N)+0,0)</f>
        <v>1</v>
      </c>
      <c r="H1627" s="10" t="str">
        <f>_xlfn.XLOOKUP(B1627, VENTA_DIARIA!B:B, VENTA_DIARIA!H:H)</f>
        <v>▼ BAJO</v>
      </c>
      <c r="I1627" s="10" t="s">
        <v>162</v>
      </c>
      <c r="J1627" s="10">
        <v>5</v>
      </c>
      <c r="K1627" s="10">
        <v>4</v>
      </c>
      <c r="L1627" s="13">
        <v>1</v>
      </c>
    </row>
    <row r="1628" spans="1:12">
      <c r="A1628" s="14" t="str">
        <f t="shared" si="25"/>
        <v>MIÉ</v>
      </c>
      <c r="B1628" s="12">
        <v>45889</v>
      </c>
      <c r="C1628" s="11">
        <v>0.74401620370370369</v>
      </c>
      <c r="D1628" s="10">
        <f>+VLOOKUP(B1628,VENTA_DIARIA!B:C,2,FALSE)</f>
        <v>0</v>
      </c>
      <c r="E1628" s="10">
        <f>+VLOOKUP(B1628,VENTA_DIARIA!B:D,3,FALSE)</f>
        <v>3</v>
      </c>
      <c r="F1628" s="13">
        <f>_xlfn.XLOOKUP(B1628, VENTA_DIARIA!B:B, VENTA_DIARIA!L:L)+0</f>
        <v>1</v>
      </c>
      <c r="G1628" s="10">
        <f>IFERROR(_xlfn.XLOOKUP(B1628, VENTA_DIARIA!B:B, VENTA_DIARIA!N:N)+0,0)</f>
        <v>1</v>
      </c>
      <c r="H1628" s="10" t="str">
        <f>_xlfn.XLOOKUP(B1628, VENTA_DIARIA!B:B, VENTA_DIARIA!H:H)</f>
        <v>▼ BAJO</v>
      </c>
      <c r="I1628" s="10" t="s">
        <v>159</v>
      </c>
      <c r="J1628" s="10">
        <v>4</v>
      </c>
      <c r="K1628" s="10">
        <v>3</v>
      </c>
      <c r="L1628" s="13">
        <v>1</v>
      </c>
    </row>
    <row r="1629" spans="1:12">
      <c r="A1629" s="14" t="str">
        <f t="shared" si="25"/>
        <v>MIÉ</v>
      </c>
      <c r="B1629" s="12">
        <v>45889</v>
      </c>
      <c r="C1629" s="11">
        <v>0.74253472222222228</v>
      </c>
      <c r="D1629" s="10">
        <f>+VLOOKUP(B1629,VENTA_DIARIA!B:C,2,FALSE)</f>
        <v>0</v>
      </c>
      <c r="E1629" s="10">
        <f>+VLOOKUP(B1629,VENTA_DIARIA!B:D,3,FALSE)</f>
        <v>3</v>
      </c>
      <c r="F1629" s="13">
        <f>_xlfn.XLOOKUP(B1629, VENTA_DIARIA!B:B, VENTA_DIARIA!L:L)+0</f>
        <v>1</v>
      </c>
      <c r="G1629" s="10">
        <f>IFERROR(_xlfn.XLOOKUP(B1629, VENTA_DIARIA!B:B, VENTA_DIARIA!N:N)+0,0)</f>
        <v>1</v>
      </c>
      <c r="H1629" s="10" t="str">
        <f>_xlfn.XLOOKUP(B1629, VENTA_DIARIA!B:B, VENTA_DIARIA!H:H)</f>
        <v>▼ BAJO</v>
      </c>
      <c r="I1629" s="10" t="s">
        <v>135</v>
      </c>
      <c r="J1629" s="10">
        <v>10</v>
      </c>
      <c r="K1629" s="10">
        <v>9</v>
      </c>
      <c r="L1629" s="13">
        <v>1</v>
      </c>
    </row>
    <row r="1630" spans="1:12">
      <c r="A1630" s="14" t="str">
        <f t="shared" si="25"/>
        <v>MIÉ</v>
      </c>
      <c r="B1630" s="12">
        <v>45889</v>
      </c>
      <c r="C1630" s="11">
        <v>0.74061342592592594</v>
      </c>
      <c r="D1630" s="10">
        <f>+VLOOKUP(B1630,VENTA_DIARIA!B:C,2,FALSE)</f>
        <v>0</v>
      </c>
      <c r="E1630" s="10">
        <f>+VLOOKUP(B1630,VENTA_DIARIA!B:D,3,FALSE)</f>
        <v>3</v>
      </c>
      <c r="F1630" s="13">
        <f>_xlfn.XLOOKUP(B1630, VENTA_DIARIA!B:B, VENTA_DIARIA!L:L)+0</f>
        <v>1</v>
      </c>
      <c r="G1630" s="10">
        <f>IFERROR(_xlfn.XLOOKUP(B1630, VENTA_DIARIA!B:B, VENTA_DIARIA!N:N)+0,0)</f>
        <v>1</v>
      </c>
      <c r="H1630" s="10" t="str">
        <f>_xlfn.XLOOKUP(B1630, VENTA_DIARIA!B:B, VENTA_DIARIA!H:H)</f>
        <v>▼ BAJO</v>
      </c>
      <c r="I1630" s="10" t="s">
        <v>101</v>
      </c>
      <c r="J1630" s="10">
        <v>2</v>
      </c>
      <c r="K1630" s="10">
        <v>1</v>
      </c>
      <c r="L1630" s="13">
        <v>1</v>
      </c>
    </row>
    <row r="1631" spans="1:12">
      <c r="A1631" s="14" t="str">
        <f t="shared" si="25"/>
        <v>MIÉ</v>
      </c>
      <c r="B1631" s="12">
        <v>45889</v>
      </c>
      <c r="C1631" s="11">
        <v>0.72787037037037039</v>
      </c>
      <c r="D1631" s="10">
        <f>+VLOOKUP(B1631,VENTA_DIARIA!B:C,2,FALSE)</f>
        <v>0</v>
      </c>
      <c r="E1631" s="10">
        <f>+VLOOKUP(B1631,VENTA_DIARIA!B:D,3,FALSE)</f>
        <v>3</v>
      </c>
      <c r="F1631" s="13">
        <f>_xlfn.XLOOKUP(B1631, VENTA_DIARIA!B:B, VENTA_DIARIA!L:L)+0</f>
        <v>1</v>
      </c>
      <c r="G1631" s="10">
        <f>IFERROR(_xlfn.XLOOKUP(B1631, VENTA_DIARIA!B:B, VENTA_DIARIA!N:N)+0,0)</f>
        <v>1</v>
      </c>
      <c r="H1631" s="10" t="str">
        <f>_xlfn.XLOOKUP(B1631, VENTA_DIARIA!B:B, VENTA_DIARIA!H:H)</f>
        <v>▼ BAJO</v>
      </c>
      <c r="I1631" s="10" t="s">
        <v>135</v>
      </c>
      <c r="J1631" s="10">
        <v>11</v>
      </c>
      <c r="K1631" s="10">
        <v>10</v>
      </c>
      <c r="L1631" s="13">
        <v>1</v>
      </c>
    </row>
    <row r="1632" spans="1:12">
      <c r="A1632" s="14" t="str">
        <f t="shared" si="25"/>
        <v>MIÉ</v>
      </c>
      <c r="B1632" s="12">
        <v>45889</v>
      </c>
      <c r="C1632" s="11">
        <v>0.72188657407407408</v>
      </c>
      <c r="D1632" s="10">
        <f>+VLOOKUP(B1632,VENTA_DIARIA!B:C,2,FALSE)</f>
        <v>0</v>
      </c>
      <c r="E1632" s="10">
        <f>+VLOOKUP(B1632,VENTA_DIARIA!B:D,3,FALSE)</f>
        <v>3</v>
      </c>
      <c r="F1632" s="13">
        <f>_xlfn.XLOOKUP(B1632, VENTA_DIARIA!B:B, VENTA_DIARIA!L:L)+0</f>
        <v>1</v>
      </c>
      <c r="G1632" s="10">
        <f>IFERROR(_xlfn.XLOOKUP(B1632, VENTA_DIARIA!B:B, VENTA_DIARIA!N:N)+0,0)</f>
        <v>1</v>
      </c>
      <c r="H1632" s="10" t="str">
        <f>_xlfn.XLOOKUP(B1632, VENTA_DIARIA!B:B, VENTA_DIARIA!H:H)</f>
        <v>▼ BAJO</v>
      </c>
      <c r="I1632" s="10" t="s">
        <v>153</v>
      </c>
      <c r="J1632" s="10">
        <v>7</v>
      </c>
      <c r="K1632" s="10">
        <v>5</v>
      </c>
      <c r="L1632" s="13">
        <v>2</v>
      </c>
    </row>
    <row r="1633" spans="1:12">
      <c r="A1633" s="14" t="str">
        <f t="shared" si="25"/>
        <v>MIÉ</v>
      </c>
      <c r="B1633" s="12">
        <v>45889</v>
      </c>
      <c r="C1633" s="11">
        <v>0.72188657407407408</v>
      </c>
      <c r="D1633" s="10">
        <f>+VLOOKUP(B1633,VENTA_DIARIA!B:C,2,FALSE)</f>
        <v>0</v>
      </c>
      <c r="E1633" s="10">
        <f>+VLOOKUP(B1633,VENTA_DIARIA!B:D,3,FALSE)</f>
        <v>3</v>
      </c>
      <c r="F1633" s="13">
        <f>_xlfn.XLOOKUP(B1633, VENTA_DIARIA!B:B, VENTA_DIARIA!L:L)+0</f>
        <v>1</v>
      </c>
      <c r="G1633" s="10">
        <f>IFERROR(_xlfn.XLOOKUP(B1633, VENTA_DIARIA!B:B, VENTA_DIARIA!N:N)+0,0)</f>
        <v>1</v>
      </c>
      <c r="H1633" s="10" t="str">
        <f>_xlfn.XLOOKUP(B1633, VENTA_DIARIA!B:B, VENTA_DIARIA!H:H)</f>
        <v>▼ BAJO</v>
      </c>
      <c r="I1633" s="10" t="s">
        <v>158</v>
      </c>
      <c r="J1633" s="10">
        <v>2</v>
      </c>
      <c r="K1633" s="10">
        <v>1</v>
      </c>
      <c r="L1633" s="13">
        <v>1</v>
      </c>
    </row>
    <row r="1634" spans="1:12">
      <c r="A1634" s="14" t="str">
        <f t="shared" si="25"/>
        <v>MIÉ</v>
      </c>
      <c r="B1634" s="12">
        <v>45889</v>
      </c>
      <c r="C1634" s="11">
        <v>0.72188657407407408</v>
      </c>
      <c r="D1634" s="10">
        <f>+VLOOKUP(B1634,VENTA_DIARIA!B:C,2,FALSE)</f>
        <v>0</v>
      </c>
      <c r="E1634" s="10">
        <f>+VLOOKUP(B1634,VENTA_DIARIA!B:D,3,FALSE)</f>
        <v>3</v>
      </c>
      <c r="F1634" s="13">
        <f>_xlfn.XLOOKUP(B1634, VENTA_DIARIA!B:B, VENTA_DIARIA!L:L)+0</f>
        <v>1</v>
      </c>
      <c r="G1634" s="10">
        <f>IFERROR(_xlfn.XLOOKUP(B1634, VENTA_DIARIA!B:B, VENTA_DIARIA!N:N)+0,0)</f>
        <v>1</v>
      </c>
      <c r="H1634" s="10" t="str">
        <f>_xlfn.XLOOKUP(B1634, VENTA_DIARIA!B:B, VENTA_DIARIA!H:H)</f>
        <v>▼ BAJO</v>
      </c>
      <c r="I1634" s="10" t="s">
        <v>162</v>
      </c>
      <c r="J1634" s="10">
        <v>6</v>
      </c>
      <c r="K1634" s="10">
        <v>5</v>
      </c>
      <c r="L1634" s="13">
        <v>1</v>
      </c>
    </row>
    <row r="1635" spans="1:12">
      <c r="A1635" s="14" t="str">
        <f t="shared" si="25"/>
        <v>MIÉ</v>
      </c>
      <c r="B1635" s="12">
        <v>45889</v>
      </c>
      <c r="C1635" s="11">
        <v>0.72054398148148147</v>
      </c>
      <c r="D1635" s="10">
        <f>+VLOOKUP(B1635,VENTA_DIARIA!B:C,2,FALSE)</f>
        <v>0</v>
      </c>
      <c r="E1635" s="10">
        <f>+VLOOKUP(B1635,VENTA_DIARIA!B:D,3,FALSE)</f>
        <v>3</v>
      </c>
      <c r="F1635" s="13">
        <f>_xlfn.XLOOKUP(B1635, VENTA_DIARIA!B:B, VENTA_DIARIA!L:L)+0</f>
        <v>1</v>
      </c>
      <c r="G1635" s="10">
        <f>IFERROR(_xlfn.XLOOKUP(B1635, VENTA_DIARIA!B:B, VENTA_DIARIA!N:N)+0,0)</f>
        <v>1</v>
      </c>
      <c r="H1635" s="10" t="str">
        <f>_xlfn.XLOOKUP(B1635, VENTA_DIARIA!B:B, VENTA_DIARIA!H:H)</f>
        <v>▼ BAJO</v>
      </c>
      <c r="I1635" s="10" t="s">
        <v>159</v>
      </c>
      <c r="J1635" s="10">
        <v>5</v>
      </c>
      <c r="K1635" s="10">
        <v>4</v>
      </c>
      <c r="L1635" s="13">
        <v>1</v>
      </c>
    </row>
    <row r="1636" spans="1:12">
      <c r="A1636" s="14" t="str">
        <f t="shared" si="25"/>
        <v>MIÉ</v>
      </c>
      <c r="B1636" s="12">
        <v>45889</v>
      </c>
      <c r="C1636" s="11">
        <v>0.70847222222222217</v>
      </c>
      <c r="D1636" s="10">
        <f>+VLOOKUP(B1636,VENTA_DIARIA!B:C,2,FALSE)</f>
        <v>0</v>
      </c>
      <c r="E1636" s="10">
        <f>+VLOOKUP(B1636,VENTA_DIARIA!B:D,3,FALSE)</f>
        <v>3</v>
      </c>
      <c r="F1636" s="13">
        <f>_xlfn.XLOOKUP(B1636, VENTA_DIARIA!B:B, VENTA_DIARIA!L:L)+0</f>
        <v>1</v>
      </c>
      <c r="G1636" s="10">
        <f>IFERROR(_xlfn.XLOOKUP(B1636, VENTA_DIARIA!B:B, VENTA_DIARIA!N:N)+0,0)</f>
        <v>1</v>
      </c>
      <c r="H1636" s="10" t="str">
        <f>_xlfn.XLOOKUP(B1636, VENTA_DIARIA!B:B, VENTA_DIARIA!H:H)</f>
        <v>▼ BAJO</v>
      </c>
      <c r="I1636" s="10" t="s">
        <v>151</v>
      </c>
      <c r="J1636" s="10">
        <v>12</v>
      </c>
      <c r="K1636" s="10">
        <v>11</v>
      </c>
      <c r="L1636" s="13">
        <v>1</v>
      </c>
    </row>
    <row r="1637" spans="1:12">
      <c r="A1637" s="14" t="str">
        <f t="shared" si="25"/>
        <v>MIÉ</v>
      </c>
      <c r="B1637" s="12">
        <v>45889</v>
      </c>
      <c r="C1637" s="11">
        <v>0.70048611111111114</v>
      </c>
      <c r="D1637" s="10">
        <f>+VLOOKUP(B1637,VENTA_DIARIA!B:C,2,FALSE)</f>
        <v>0</v>
      </c>
      <c r="E1637" s="10">
        <f>+VLOOKUP(B1637,VENTA_DIARIA!B:D,3,FALSE)</f>
        <v>3</v>
      </c>
      <c r="F1637" s="13">
        <f>_xlfn.XLOOKUP(B1637, VENTA_DIARIA!B:B, VENTA_DIARIA!L:L)+0</f>
        <v>1</v>
      </c>
      <c r="G1637" s="10">
        <f>IFERROR(_xlfn.XLOOKUP(B1637, VENTA_DIARIA!B:B, VENTA_DIARIA!N:N)+0,0)</f>
        <v>1</v>
      </c>
      <c r="H1637" s="10" t="str">
        <f>_xlfn.XLOOKUP(B1637, VENTA_DIARIA!B:B, VENTA_DIARIA!H:H)</f>
        <v>▼ BAJO</v>
      </c>
      <c r="I1637" s="10" t="s">
        <v>170</v>
      </c>
      <c r="J1637" s="10">
        <v>10</v>
      </c>
      <c r="K1637" s="10">
        <v>8</v>
      </c>
      <c r="L1637" s="13">
        <v>2</v>
      </c>
    </row>
    <row r="1638" spans="1:12">
      <c r="A1638" s="14" t="str">
        <f t="shared" si="25"/>
        <v>MIÉ</v>
      </c>
      <c r="B1638" s="12">
        <v>45889</v>
      </c>
      <c r="C1638" s="11">
        <v>0.69791666666666663</v>
      </c>
      <c r="D1638" s="10">
        <f>+VLOOKUP(B1638,VENTA_DIARIA!B:C,2,FALSE)</f>
        <v>0</v>
      </c>
      <c r="E1638" s="10">
        <f>+VLOOKUP(B1638,VENTA_DIARIA!B:D,3,FALSE)</f>
        <v>3</v>
      </c>
      <c r="F1638" s="13">
        <f>_xlfn.XLOOKUP(B1638, VENTA_DIARIA!B:B, VENTA_DIARIA!L:L)+0</f>
        <v>1</v>
      </c>
      <c r="G1638" s="10">
        <f>IFERROR(_xlfn.XLOOKUP(B1638, VENTA_DIARIA!B:B, VENTA_DIARIA!N:N)+0,0)</f>
        <v>1</v>
      </c>
      <c r="H1638" s="10" t="str">
        <f>_xlfn.XLOOKUP(B1638, VENTA_DIARIA!B:B, VENTA_DIARIA!H:H)</f>
        <v>▼ BAJO</v>
      </c>
      <c r="I1638" s="10" t="s">
        <v>83</v>
      </c>
      <c r="J1638" s="10">
        <v>4</v>
      </c>
      <c r="K1638" s="10">
        <v>3</v>
      </c>
      <c r="L1638" s="13">
        <v>1</v>
      </c>
    </row>
    <row r="1639" spans="1:12">
      <c r="A1639" s="14" t="str">
        <f t="shared" si="25"/>
        <v>MIÉ</v>
      </c>
      <c r="B1639" s="12">
        <v>45889</v>
      </c>
      <c r="C1639" s="11">
        <v>0.69791666666666663</v>
      </c>
      <c r="D1639" s="10">
        <f>+VLOOKUP(B1639,VENTA_DIARIA!B:C,2,FALSE)</f>
        <v>0</v>
      </c>
      <c r="E1639" s="10">
        <f>+VLOOKUP(B1639,VENTA_DIARIA!B:D,3,FALSE)</f>
        <v>3</v>
      </c>
      <c r="F1639" s="13">
        <f>_xlfn.XLOOKUP(B1639, VENTA_DIARIA!B:B, VENTA_DIARIA!L:L)+0</f>
        <v>1</v>
      </c>
      <c r="G1639" s="10">
        <f>IFERROR(_xlfn.XLOOKUP(B1639, VENTA_DIARIA!B:B, VENTA_DIARIA!N:N)+0,0)</f>
        <v>1</v>
      </c>
      <c r="H1639" s="10" t="str">
        <f>_xlfn.XLOOKUP(B1639, VENTA_DIARIA!B:B, VENTA_DIARIA!H:H)</f>
        <v>▼ BAJO</v>
      </c>
      <c r="I1639" s="10" t="s">
        <v>94</v>
      </c>
      <c r="J1639" s="10">
        <v>7</v>
      </c>
      <c r="K1639" s="10">
        <v>6</v>
      </c>
      <c r="L1639" s="13">
        <v>1</v>
      </c>
    </row>
    <row r="1640" spans="1:12">
      <c r="A1640" s="14" t="str">
        <f t="shared" si="25"/>
        <v>MIÉ</v>
      </c>
      <c r="B1640" s="12">
        <v>45889</v>
      </c>
      <c r="C1640" s="11">
        <v>0.69664351851851847</v>
      </c>
      <c r="D1640" s="10">
        <f>+VLOOKUP(B1640,VENTA_DIARIA!B:C,2,FALSE)</f>
        <v>0</v>
      </c>
      <c r="E1640" s="10">
        <f>+VLOOKUP(B1640,VENTA_DIARIA!B:D,3,FALSE)</f>
        <v>3</v>
      </c>
      <c r="F1640" s="13">
        <f>_xlfn.XLOOKUP(B1640, VENTA_DIARIA!B:B, VENTA_DIARIA!L:L)+0</f>
        <v>1</v>
      </c>
      <c r="G1640" s="10">
        <f>IFERROR(_xlfn.XLOOKUP(B1640, VENTA_DIARIA!B:B, VENTA_DIARIA!N:N)+0,0)</f>
        <v>1</v>
      </c>
      <c r="H1640" s="10" t="str">
        <f>_xlfn.XLOOKUP(B1640, VENTA_DIARIA!B:B, VENTA_DIARIA!H:H)</f>
        <v>▼ BAJO</v>
      </c>
      <c r="I1640" s="10" t="s">
        <v>91</v>
      </c>
      <c r="J1640" s="10">
        <v>-17</v>
      </c>
      <c r="K1640" s="10">
        <v>-18</v>
      </c>
      <c r="L1640" s="13">
        <v>1</v>
      </c>
    </row>
    <row r="1641" spans="1:12">
      <c r="A1641" s="14" t="str">
        <f t="shared" si="25"/>
        <v>MIÉ</v>
      </c>
      <c r="B1641" s="12">
        <v>45889</v>
      </c>
      <c r="C1641" s="11">
        <v>0.69427083333333328</v>
      </c>
      <c r="D1641" s="10">
        <f>+VLOOKUP(B1641,VENTA_DIARIA!B:C,2,FALSE)</f>
        <v>0</v>
      </c>
      <c r="E1641" s="10">
        <f>+VLOOKUP(B1641,VENTA_DIARIA!B:D,3,FALSE)</f>
        <v>3</v>
      </c>
      <c r="F1641" s="13">
        <f>_xlfn.XLOOKUP(B1641, VENTA_DIARIA!B:B, VENTA_DIARIA!L:L)+0</f>
        <v>1</v>
      </c>
      <c r="G1641" s="10">
        <f>IFERROR(_xlfn.XLOOKUP(B1641, VENTA_DIARIA!B:B, VENTA_DIARIA!N:N)+0,0)</f>
        <v>1</v>
      </c>
      <c r="H1641" s="10" t="str">
        <f>_xlfn.XLOOKUP(B1641, VENTA_DIARIA!B:B, VENTA_DIARIA!H:H)</f>
        <v>▼ BAJO</v>
      </c>
      <c r="I1641" s="10" t="s">
        <v>166</v>
      </c>
      <c r="J1641" s="10">
        <v>5</v>
      </c>
      <c r="K1641" s="10">
        <v>3</v>
      </c>
      <c r="L1641" s="13">
        <v>2</v>
      </c>
    </row>
    <row r="1642" spans="1:12">
      <c r="A1642" s="14" t="str">
        <f t="shared" si="25"/>
        <v>MIÉ</v>
      </c>
      <c r="B1642" s="12">
        <v>45889</v>
      </c>
      <c r="C1642" s="11">
        <v>0.69427083333333328</v>
      </c>
      <c r="D1642" s="10">
        <f>+VLOOKUP(B1642,VENTA_DIARIA!B:C,2,FALSE)</f>
        <v>0</v>
      </c>
      <c r="E1642" s="10">
        <f>+VLOOKUP(B1642,VENTA_DIARIA!B:D,3,FALSE)</f>
        <v>3</v>
      </c>
      <c r="F1642" s="13">
        <f>_xlfn.XLOOKUP(B1642, VENTA_DIARIA!B:B, VENTA_DIARIA!L:L)+0</f>
        <v>1</v>
      </c>
      <c r="G1642" s="10">
        <f>IFERROR(_xlfn.XLOOKUP(B1642, VENTA_DIARIA!B:B, VENTA_DIARIA!N:N)+0,0)</f>
        <v>1</v>
      </c>
      <c r="H1642" s="10" t="str">
        <f>_xlfn.XLOOKUP(B1642, VENTA_DIARIA!B:B, VENTA_DIARIA!H:H)</f>
        <v>▼ BAJO</v>
      </c>
      <c r="I1642" s="10" t="s">
        <v>168</v>
      </c>
      <c r="J1642" s="10">
        <v>4</v>
      </c>
      <c r="K1642" s="10">
        <v>3</v>
      </c>
      <c r="L1642" s="13">
        <v>1</v>
      </c>
    </row>
    <row r="1643" spans="1:12">
      <c r="A1643" s="14" t="str">
        <f t="shared" si="25"/>
        <v>MIÉ</v>
      </c>
      <c r="B1643" s="12">
        <v>45889</v>
      </c>
      <c r="C1643" s="11">
        <v>0.69427083333333328</v>
      </c>
      <c r="D1643" s="10">
        <f>+VLOOKUP(B1643,VENTA_DIARIA!B:C,2,FALSE)</f>
        <v>0</v>
      </c>
      <c r="E1643" s="10">
        <f>+VLOOKUP(B1643,VENTA_DIARIA!B:D,3,FALSE)</f>
        <v>3</v>
      </c>
      <c r="F1643" s="13">
        <f>_xlfn.XLOOKUP(B1643, VENTA_DIARIA!B:B, VENTA_DIARIA!L:L)+0</f>
        <v>1</v>
      </c>
      <c r="G1643" s="10">
        <f>IFERROR(_xlfn.XLOOKUP(B1643, VENTA_DIARIA!B:B, VENTA_DIARIA!N:N)+0,0)</f>
        <v>1</v>
      </c>
      <c r="H1643" s="10" t="str">
        <f>_xlfn.XLOOKUP(B1643, VENTA_DIARIA!B:B, VENTA_DIARIA!H:H)</f>
        <v>▼ BAJO</v>
      </c>
      <c r="I1643" s="10" t="s">
        <v>169</v>
      </c>
      <c r="J1643" s="10">
        <v>2</v>
      </c>
      <c r="K1643" s="10">
        <v>1</v>
      </c>
      <c r="L1643" s="13">
        <v>1</v>
      </c>
    </row>
    <row r="1644" spans="1:12">
      <c r="A1644" s="14" t="str">
        <f t="shared" si="25"/>
        <v>MIÉ</v>
      </c>
      <c r="B1644" s="12">
        <v>45889</v>
      </c>
      <c r="C1644" s="11">
        <v>0.69318287037037041</v>
      </c>
      <c r="D1644" s="10">
        <f>+VLOOKUP(B1644,VENTA_DIARIA!B:C,2,FALSE)</f>
        <v>0</v>
      </c>
      <c r="E1644" s="10">
        <f>+VLOOKUP(B1644,VENTA_DIARIA!B:D,3,FALSE)</f>
        <v>3</v>
      </c>
      <c r="F1644" s="13">
        <f>_xlfn.XLOOKUP(B1644, VENTA_DIARIA!B:B, VENTA_DIARIA!L:L)+0</f>
        <v>1</v>
      </c>
      <c r="G1644" s="10">
        <f>IFERROR(_xlfn.XLOOKUP(B1644, VENTA_DIARIA!B:B, VENTA_DIARIA!N:N)+0,0)</f>
        <v>1</v>
      </c>
      <c r="H1644" s="10" t="str">
        <f>_xlfn.XLOOKUP(B1644, VENTA_DIARIA!B:B, VENTA_DIARIA!H:H)</f>
        <v>▼ BAJO</v>
      </c>
      <c r="I1644" s="10" t="s">
        <v>134</v>
      </c>
      <c r="J1644" s="10">
        <v>22</v>
      </c>
      <c r="K1644" s="10">
        <v>18</v>
      </c>
      <c r="L1644" s="13">
        <v>4</v>
      </c>
    </row>
    <row r="1645" spans="1:12">
      <c r="A1645" s="14" t="str">
        <f t="shared" si="25"/>
        <v>MIÉ</v>
      </c>
      <c r="B1645" s="12">
        <v>45889</v>
      </c>
      <c r="C1645" s="11">
        <v>0.68388888888888888</v>
      </c>
      <c r="D1645" s="10">
        <f>+VLOOKUP(B1645,VENTA_DIARIA!B:C,2,FALSE)</f>
        <v>0</v>
      </c>
      <c r="E1645" s="10">
        <f>+VLOOKUP(B1645,VENTA_DIARIA!B:D,3,FALSE)</f>
        <v>3</v>
      </c>
      <c r="F1645" s="13">
        <f>_xlfn.XLOOKUP(B1645, VENTA_DIARIA!B:B, VENTA_DIARIA!L:L)+0</f>
        <v>1</v>
      </c>
      <c r="G1645" s="10">
        <f>IFERROR(_xlfn.XLOOKUP(B1645, VENTA_DIARIA!B:B, VENTA_DIARIA!N:N)+0,0)</f>
        <v>1</v>
      </c>
      <c r="H1645" s="10" t="str">
        <f>_xlfn.XLOOKUP(B1645, VENTA_DIARIA!B:B, VENTA_DIARIA!H:H)</f>
        <v>▼ BAJO</v>
      </c>
      <c r="I1645" s="10" t="s">
        <v>169</v>
      </c>
      <c r="J1645" s="10">
        <v>3</v>
      </c>
      <c r="K1645" s="10">
        <v>2</v>
      </c>
      <c r="L1645" s="13">
        <v>1</v>
      </c>
    </row>
    <row r="1646" spans="1:12">
      <c r="A1646" s="14" t="str">
        <f t="shared" si="25"/>
        <v>MIÉ</v>
      </c>
      <c r="B1646" s="12">
        <v>45889</v>
      </c>
      <c r="C1646" s="11">
        <v>0.66412037037037042</v>
      </c>
      <c r="D1646" s="10">
        <f>+VLOOKUP(B1646,VENTA_DIARIA!B:C,2,FALSE)</f>
        <v>0</v>
      </c>
      <c r="E1646" s="10">
        <f>+VLOOKUP(B1646,VENTA_DIARIA!B:D,3,FALSE)</f>
        <v>3</v>
      </c>
      <c r="F1646" s="13">
        <f>_xlfn.XLOOKUP(B1646, VENTA_DIARIA!B:B, VENTA_DIARIA!L:L)+0</f>
        <v>1</v>
      </c>
      <c r="G1646" s="10">
        <f>IFERROR(_xlfn.XLOOKUP(B1646, VENTA_DIARIA!B:B, VENTA_DIARIA!N:N)+0,0)</f>
        <v>1</v>
      </c>
      <c r="H1646" s="10" t="str">
        <f>_xlfn.XLOOKUP(B1646, VENTA_DIARIA!B:B, VENTA_DIARIA!H:H)</f>
        <v>▼ BAJO</v>
      </c>
      <c r="I1646" s="10" t="s">
        <v>169</v>
      </c>
      <c r="J1646" s="10">
        <v>4</v>
      </c>
      <c r="K1646" s="10">
        <v>3</v>
      </c>
      <c r="L1646" s="13">
        <v>1</v>
      </c>
    </row>
    <row r="1647" spans="1:12">
      <c r="A1647" s="14" t="str">
        <f t="shared" si="25"/>
        <v>MIÉ</v>
      </c>
      <c r="B1647" s="12">
        <v>45889</v>
      </c>
      <c r="C1647" s="11">
        <v>0.66412037037037042</v>
      </c>
      <c r="D1647" s="10">
        <f>+VLOOKUP(B1647,VENTA_DIARIA!B:C,2,FALSE)</f>
        <v>0</v>
      </c>
      <c r="E1647" s="10">
        <f>+VLOOKUP(B1647,VENTA_DIARIA!B:D,3,FALSE)</f>
        <v>3</v>
      </c>
      <c r="F1647" s="13">
        <f>_xlfn.XLOOKUP(B1647, VENTA_DIARIA!B:B, VENTA_DIARIA!L:L)+0</f>
        <v>1</v>
      </c>
      <c r="G1647" s="10">
        <f>IFERROR(_xlfn.XLOOKUP(B1647, VENTA_DIARIA!B:B, VENTA_DIARIA!N:N)+0,0)</f>
        <v>1</v>
      </c>
      <c r="H1647" s="10" t="str">
        <f>_xlfn.XLOOKUP(B1647, VENTA_DIARIA!B:B, VENTA_DIARIA!H:H)</f>
        <v>▼ BAJO</v>
      </c>
      <c r="I1647" s="10" t="s">
        <v>168</v>
      </c>
      <c r="J1647" s="10">
        <v>5</v>
      </c>
      <c r="K1647" s="10">
        <v>4</v>
      </c>
      <c r="L1647" s="13">
        <v>1</v>
      </c>
    </row>
    <row r="1648" spans="1:12">
      <c r="A1648" s="14" t="str">
        <f t="shared" si="25"/>
        <v>MIÉ</v>
      </c>
      <c r="B1648" s="12">
        <v>45889</v>
      </c>
      <c r="C1648" s="11">
        <v>0.66351851851851851</v>
      </c>
      <c r="D1648" s="10">
        <f>+VLOOKUP(B1648,VENTA_DIARIA!B:C,2,FALSE)</f>
        <v>0</v>
      </c>
      <c r="E1648" s="10">
        <f>+VLOOKUP(B1648,VENTA_DIARIA!B:D,3,FALSE)</f>
        <v>3</v>
      </c>
      <c r="F1648" s="13">
        <f>_xlfn.XLOOKUP(B1648, VENTA_DIARIA!B:B, VENTA_DIARIA!L:L)+0</f>
        <v>1</v>
      </c>
      <c r="G1648" s="10">
        <f>IFERROR(_xlfn.XLOOKUP(B1648, VENTA_DIARIA!B:B, VENTA_DIARIA!N:N)+0,0)</f>
        <v>1</v>
      </c>
      <c r="H1648" s="10" t="str">
        <f>_xlfn.XLOOKUP(B1648, VENTA_DIARIA!B:B, VENTA_DIARIA!H:H)</f>
        <v>▼ BAJO</v>
      </c>
      <c r="I1648" s="10" t="s">
        <v>165</v>
      </c>
      <c r="J1648" s="10">
        <v>4</v>
      </c>
      <c r="K1648" s="10">
        <v>1</v>
      </c>
      <c r="L1648" s="13">
        <v>3</v>
      </c>
    </row>
    <row r="1649" spans="1:12">
      <c r="A1649" s="14" t="str">
        <f t="shared" si="25"/>
        <v>MIÉ</v>
      </c>
      <c r="B1649" s="12">
        <v>45889</v>
      </c>
      <c r="C1649" s="11">
        <v>0.65607638888888886</v>
      </c>
      <c r="D1649" s="10">
        <f>+VLOOKUP(B1649,VENTA_DIARIA!B:C,2,FALSE)</f>
        <v>0</v>
      </c>
      <c r="E1649" s="10">
        <f>+VLOOKUP(B1649,VENTA_DIARIA!B:D,3,FALSE)</f>
        <v>3</v>
      </c>
      <c r="F1649" s="13">
        <f>_xlfn.XLOOKUP(B1649, VENTA_DIARIA!B:B, VENTA_DIARIA!L:L)+0</f>
        <v>1</v>
      </c>
      <c r="G1649" s="10">
        <f>IFERROR(_xlfn.XLOOKUP(B1649, VENTA_DIARIA!B:B, VENTA_DIARIA!N:N)+0,0)</f>
        <v>1</v>
      </c>
      <c r="H1649" s="10" t="str">
        <f>_xlfn.XLOOKUP(B1649, VENTA_DIARIA!B:B, VENTA_DIARIA!H:H)</f>
        <v>▼ BAJO</v>
      </c>
      <c r="I1649" s="10" t="s">
        <v>169</v>
      </c>
      <c r="J1649" s="10">
        <v>5</v>
      </c>
      <c r="K1649" s="10">
        <v>4</v>
      </c>
      <c r="L1649" s="13">
        <v>1</v>
      </c>
    </row>
    <row r="1650" spans="1:12">
      <c r="A1650" s="14" t="str">
        <f t="shared" si="25"/>
        <v>MIÉ</v>
      </c>
      <c r="B1650" s="12">
        <v>45889</v>
      </c>
      <c r="C1650" s="11">
        <v>0.47187499999999999</v>
      </c>
      <c r="D1650" s="10">
        <f>+VLOOKUP(B1650,VENTA_DIARIA!B:C,2,FALSE)</f>
        <v>0</v>
      </c>
      <c r="E1650" s="10">
        <f>+VLOOKUP(B1650,VENTA_DIARIA!B:D,3,FALSE)</f>
        <v>3</v>
      </c>
      <c r="F1650" s="13">
        <f>_xlfn.XLOOKUP(B1650, VENTA_DIARIA!B:B, VENTA_DIARIA!L:L)+0</f>
        <v>1</v>
      </c>
      <c r="G1650" s="10">
        <f>IFERROR(_xlfn.XLOOKUP(B1650, VENTA_DIARIA!B:B, VENTA_DIARIA!N:N)+0,0)</f>
        <v>1</v>
      </c>
      <c r="H1650" s="10" t="str">
        <f>_xlfn.XLOOKUP(B1650, VENTA_DIARIA!B:B, VENTA_DIARIA!H:H)</f>
        <v>▼ BAJO</v>
      </c>
      <c r="I1650" s="10" t="s">
        <v>142</v>
      </c>
      <c r="J1650" s="10">
        <v>16</v>
      </c>
      <c r="K1650" s="10">
        <v>15</v>
      </c>
      <c r="L1650" s="13">
        <v>1</v>
      </c>
    </row>
    <row r="1651" spans="1:12">
      <c r="A1651" s="14" t="str">
        <f t="shared" si="25"/>
        <v>MIÉ</v>
      </c>
      <c r="B1651" s="12">
        <v>45889</v>
      </c>
      <c r="C1651" s="11">
        <v>0.47187499999999999</v>
      </c>
      <c r="D1651" s="10">
        <f>+VLOOKUP(B1651,VENTA_DIARIA!B:C,2,FALSE)</f>
        <v>0</v>
      </c>
      <c r="E1651" s="10">
        <f>+VLOOKUP(B1651,VENTA_DIARIA!B:D,3,FALSE)</f>
        <v>3</v>
      </c>
      <c r="F1651" s="13">
        <f>_xlfn.XLOOKUP(B1651, VENTA_DIARIA!B:B, VENTA_DIARIA!L:L)+0</f>
        <v>1</v>
      </c>
      <c r="G1651" s="10">
        <f>IFERROR(_xlfn.XLOOKUP(B1651, VENTA_DIARIA!B:B, VENTA_DIARIA!N:N)+0,0)</f>
        <v>1</v>
      </c>
      <c r="H1651" s="10" t="str">
        <f>_xlfn.XLOOKUP(B1651, VENTA_DIARIA!B:B, VENTA_DIARIA!H:H)</f>
        <v>▼ BAJO</v>
      </c>
      <c r="I1651" s="10" t="s">
        <v>134</v>
      </c>
      <c r="J1651" s="10">
        <v>24</v>
      </c>
      <c r="K1651" s="10">
        <v>22</v>
      </c>
      <c r="L1651" s="13">
        <v>2</v>
      </c>
    </row>
    <row r="1652" spans="1:12">
      <c r="A1652" s="14" t="str">
        <f t="shared" si="25"/>
        <v>MIÉ</v>
      </c>
      <c r="B1652" s="12">
        <v>45889</v>
      </c>
      <c r="C1652" s="11">
        <v>0.46831018518518519</v>
      </c>
      <c r="D1652" s="10">
        <f>+VLOOKUP(B1652,VENTA_DIARIA!B:C,2,FALSE)</f>
        <v>0</v>
      </c>
      <c r="E1652" s="10">
        <f>+VLOOKUP(B1652,VENTA_DIARIA!B:D,3,FALSE)</f>
        <v>3</v>
      </c>
      <c r="F1652" s="13">
        <f>_xlfn.XLOOKUP(B1652, VENTA_DIARIA!B:B, VENTA_DIARIA!L:L)+0</f>
        <v>1</v>
      </c>
      <c r="G1652" s="10">
        <f>IFERROR(_xlfn.XLOOKUP(B1652, VENTA_DIARIA!B:B, VENTA_DIARIA!N:N)+0,0)</f>
        <v>1</v>
      </c>
      <c r="H1652" s="10" t="str">
        <f>_xlfn.XLOOKUP(B1652, VENTA_DIARIA!B:B, VENTA_DIARIA!H:H)</f>
        <v>▼ BAJO</v>
      </c>
      <c r="I1652" s="10" t="s">
        <v>131</v>
      </c>
      <c r="J1652" s="10">
        <v>9</v>
      </c>
      <c r="K1652" s="10">
        <v>8</v>
      </c>
      <c r="L1652" s="13">
        <v>1</v>
      </c>
    </row>
    <row r="1653" spans="1:12">
      <c r="A1653" s="14" t="str">
        <f t="shared" si="25"/>
        <v>MIÉ</v>
      </c>
      <c r="B1653" s="12">
        <v>45889</v>
      </c>
      <c r="C1653" s="11">
        <v>0.42331018518518521</v>
      </c>
      <c r="D1653" s="10">
        <f>+VLOOKUP(B1653,VENTA_DIARIA!B:C,2,FALSE)</f>
        <v>0</v>
      </c>
      <c r="E1653" s="10">
        <f>+VLOOKUP(B1653,VENTA_DIARIA!B:D,3,FALSE)</f>
        <v>3</v>
      </c>
      <c r="F1653" s="13">
        <f>_xlfn.XLOOKUP(B1653, VENTA_DIARIA!B:B, VENTA_DIARIA!L:L)+0</f>
        <v>1</v>
      </c>
      <c r="G1653" s="10">
        <f>IFERROR(_xlfn.XLOOKUP(B1653, VENTA_DIARIA!B:B, VENTA_DIARIA!N:N)+0,0)</f>
        <v>1</v>
      </c>
      <c r="H1653" s="10" t="str">
        <f>_xlfn.XLOOKUP(B1653, VENTA_DIARIA!B:B, VENTA_DIARIA!H:H)</f>
        <v>▼ BAJO</v>
      </c>
      <c r="I1653" s="10" t="s">
        <v>91</v>
      </c>
      <c r="J1653" s="10">
        <v>-16</v>
      </c>
      <c r="K1653" s="10">
        <v>-17</v>
      </c>
      <c r="L1653" s="13">
        <v>1</v>
      </c>
    </row>
    <row r="1654" spans="1:12">
      <c r="A1654" s="14" t="str">
        <f t="shared" si="25"/>
        <v>MIÉ</v>
      </c>
      <c r="B1654" s="12">
        <v>45889</v>
      </c>
      <c r="C1654" s="11">
        <v>0.40759259259259262</v>
      </c>
      <c r="D1654" s="10">
        <f>+VLOOKUP(B1654,VENTA_DIARIA!B:C,2,FALSE)</f>
        <v>0</v>
      </c>
      <c r="E1654" s="10">
        <f>+VLOOKUP(B1654,VENTA_DIARIA!B:D,3,FALSE)</f>
        <v>3</v>
      </c>
      <c r="F1654" s="13">
        <f>_xlfn.XLOOKUP(B1654, VENTA_DIARIA!B:B, VENTA_DIARIA!L:L)+0</f>
        <v>1</v>
      </c>
      <c r="G1654" s="10">
        <f>IFERROR(_xlfn.XLOOKUP(B1654, VENTA_DIARIA!B:B, VENTA_DIARIA!N:N)+0,0)</f>
        <v>1</v>
      </c>
      <c r="H1654" s="10" t="str">
        <f>_xlfn.XLOOKUP(B1654, VENTA_DIARIA!B:B, VENTA_DIARIA!H:H)</f>
        <v>▼ BAJO</v>
      </c>
      <c r="I1654" s="10" t="s">
        <v>160</v>
      </c>
      <c r="J1654" s="10">
        <v>1</v>
      </c>
      <c r="K1654" s="10">
        <v>0</v>
      </c>
      <c r="L1654" s="13">
        <v>1</v>
      </c>
    </row>
    <row r="1655" spans="1:12">
      <c r="A1655" s="14" t="str">
        <f t="shared" si="25"/>
        <v>MIÉ</v>
      </c>
      <c r="B1655" s="12">
        <v>45889</v>
      </c>
      <c r="C1655" s="11">
        <v>0.40759259259259262</v>
      </c>
      <c r="D1655" s="10">
        <f>+VLOOKUP(B1655,VENTA_DIARIA!B:C,2,FALSE)</f>
        <v>0</v>
      </c>
      <c r="E1655" s="10">
        <f>+VLOOKUP(B1655,VENTA_DIARIA!B:D,3,FALSE)</f>
        <v>3</v>
      </c>
      <c r="F1655" s="13">
        <f>_xlfn.XLOOKUP(B1655, VENTA_DIARIA!B:B, VENTA_DIARIA!L:L)+0</f>
        <v>1</v>
      </c>
      <c r="G1655" s="10">
        <f>IFERROR(_xlfn.XLOOKUP(B1655, VENTA_DIARIA!B:B, VENTA_DIARIA!N:N)+0,0)</f>
        <v>1</v>
      </c>
      <c r="H1655" s="10" t="str">
        <f>_xlfn.XLOOKUP(B1655, VENTA_DIARIA!B:B, VENTA_DIARIA!H:H)</f>
        <v>▼ BAJO</v>
      </c>
      <c r="I1655" s="10" t="s">
        <v>134</v>
      </c>
      <c r="J1655" s="10">
        <v>25</v>
      </c>
      <c r="K1655" s="10">
        <v>24</v>
      </c>
      <c r="L1655" s="13">
        <v>1</v>
      </c>
    </row>
    <row r="1656" spans="1:12">
      <c r="A1656" s="14" t="str">
        <f t="shared" si="25"/>
        <v>MIÉ</v>
      </c>
      <c r="B1656" s="12">
        <v>45889</v>
      </c>
      <c r="C1656" s="11">
        <v>0.39787037037037037</v>
      </c>
      <c r="D1656" s="10">
        <f>+VLOOKUP(B1656,VENTA_DIARIA!B:C,2,FALSE)</f>
        <v>0</v>
      </c>
      <c r="E1656" s="10">
        <f>+VLOOKUP(B1656,VENTA_DIARIA!B:D,3,FALSE)</f>
        <v>3</v>
      </c>
      <c r="F1656" s="13">
        <f>_xlfn.XLOOKUP(B1656, VENTA_DIARIA!B:B, VENTA_DIARIA!L:L)+0</f>
        <v>1</v>
      </c>
      <c r="G1656" s="10">
        <f>IFERROR(_xlfn.XLOOKUP(B1656, VENTA_DIARIA!B:B, VENTA_DIARIA!N:N)+0,0)</f>
        <v>1</v>
      </c>
      <c r="H1656" s="10" t="str">
        <f>_xlfn.XLOOKUP(B1656, VENTA_DIARIA!B:B, VENTA_DIARIA!H:H)</f>
        <v>▼ BAJO</v>
      </c>
      <c r="I1656" s="10" t="s">
        <v>134</v>
      </c>
      <c r="J1656" s="10">
        <v>27</v>
      </c>
      <c r="K1656" s="10">
        <v>25</v>
      </c>
      <c r="L1656" s="13">
        <v>2</v>
      </c>
    </row>
    <row r="1657" spans="1:12">
      <c r="A1657" s="14" t="str">
        <f t="shared" si="25"/>
        <v>MIÉ</v>
      </c>
      <c r="B1657" s="12">
        <v>45889</v>
      </c>
      <c r="C1657" s="11">
        <v>0.39504629629629628</v>
      </c>
      <c r="D1657" s="10">
        <f>+VLOOKUP(B1657,VENTA_DIARIA!B:C,2,FALSE)</f>
        <v>0</v>
      </c>
      <c r="E1657" s="10">
        <f>+VLOOKUP(B1657,VENTA_DIARIA!B:D,3,FALSE)</f>
        <v>3</v>
      </c>
      <c r="F1657" s="13">
        <f>_xlfn.XLOOKUP(B1657, VENTA_DIARIA!B:B, VENTA_DIARIA!L:L)+0</f>
        <v>1</v>
      </c>
      <c r="G1657" s="10">
        <f>IFERROR(_xlfn.XLOOKUP(B1657, VENTA_DIARIA!B:B, VENTA_DIARIA!N:N)+0,0)</f>
        <v>1</v>
      </c>
      <c r="H1657" s="10" t="str">
        <f>_xlfn.XLOOKUP(B1657, VENTA_DIARIA!B:B, VENTA_DIARIA!H:H)</f>
        <v>▼ BAJO</v>
      </c>
      <c r="I1657" s="10" t="s">
        <v>167</v>
      </c>
      <c r="J1657" s="10">
        <v>5</v>
      </c>
      <c r="K1657" s="10">
        <v>3</v>
      </c>
      <c r="L1657" s="13">
        <v>2</v>
      </c>
    </row>
    <row r="1658" spans="1:12">
      <c r="A1658" s="14" t="str">
        <f t="shared" si="25"/>
        <v>MIÉ</v>
      </c>
      <c r="B1658" s="12">
        <v>45889</v>
      </c>
      <c r="C1658" s="11">
        <v>0.38701388888888888</v>
      </c>
      <c r="D1658" s="10">
        <f>+VLOOKUP(B1658,VENTA_DIARIA!B:C,2,FALSE)</f>
        <v>0</v>
      </c>
      <c r="E1658" s="10">
        <f>+VLOOKUP(B1658,VENTA_DIARIA!B:D,3,FALSE)</f>
        <v>3</v>
      </c>
      <c r="F1658" s="13">
        <f>_xlfn.XLOOKUP(B1658, VENTA_DIARIA!B:B, VENTA_DIARIA!L:L)+0</f>
        <v>1</v>
      </c>
      <c r="G1658" s="10">
        <f>IFERROR(_xlfn.XLOOKUP(B1658, VENTA_DIARIA!B:B, VENTA_DIARIA!N:N)+0,0)</f>
        <v>1</v>
      </c>
      <c r="H1658" s="10" t="str">
        <f>_xlfn.XLOOKUP(B1658, VENTA_DIARIA!B:B, VENTA_DIARIA!H:H)</f>
        <v>▼ BAJO</v>
      </c>
      <c r="I1658" s="10" t="s">
        <v>152</v>
      </c>
      <c r="J1658" s="10">
        <v>9</v>
      </c>
      <c r="K1658" s="10">
        <v>8</v>
      </c>
      <c r="L1658" s="13">
        <v>1</v>
      </c>
    </row>
    <row r="1659" spans="1:12">
      <c r="A1659" s="14" t="str">
        <f t="shared" si="25"/>
        <v>MIÉ</v>
      </c>
      <c r="B1659" s="12">
        <v>45889</v>
      </c>
      <c r="C1659" s="11">
        <v>0.38701388888888888</v>
      </c>
      <c r="D1659" s="10">
        <f>+VLOOKUP(B1659,VENTA_DIARIA!B:C,2,FALSE)</f>
        <v>0</v>
      </c>
      <c r="E1659" s="10">
        <f>+VLOOKUP(B1659,VENTA_DIARIA!B:D,3,FALSE)</f>
        <v>3</v>
      </c>
      <c r="F1659" s="13">
        <f>_xlfn.XLOOKUP(B1659, VENTA_DIARIA!B:B, VENTA_DIARIA!L:L)+0</f>
        <v>1</v>
      </c>
      <c r="G1659" s="10">
        <f>IFERROR(_xlfn.XLOOKUP(B1659, VENTA_DIARIA!B:B, VENTA_DIARIA!N:N)+0,0)</f>
        <v>1</v>
      </c>
      <c r="H1659" s="10" t="str">
        <f>_xlfn.XLOOKUP(B1659, VENTA_DIARIA!B:B, VENTA_DIARIA!H:H)</f>
        <v>▼ BAJO</v>
      </c>
      <c r="I1659" s="10" t="s">
        <v>176</v>
      </c>
      <c r="J1659" s="10">
        <v>5</v>
      </c>
      <c r="K1659" s="10">
        <v>4</v>
      </c>
      <c r="L1659" s="13">
        <v>1</v>
      </c>
    </row>
    <row r="1660" spans="1:12">
      <c r="A1660" s="14" t="str">
        <f t="shared" si="25"/>
        <v>MIÉ</v>
      </c>
      <c r="B1660" s="12">
        <v>45889</v>
      </c>
      <c r="C1660" s="11">
        <v>0.38605324074074077</v>
      </c>
      <c r="D1660" s="10">
        <f>+VLOOKUP(B1660,VENTA_DIARIA!B:C,2,FALSE)</f>
        <v>0</v>
      </c>
      <c r="E1660" s="10">
        <f>+VLOOKUP(B1660,VENTA_DIARIA!B:D,3,FALSE)</f>
        <v>3</v>
      </c>
      <c r="F1660" s="13">
        <f>_xlfn.XLOOKUP(B1660, VENTA_DIARIA!B:B, VENTA_DIARIA!L:L)+0</f>
        <v>1</v>
      </c>
      <c r="G1660" s="10">
        <f>IFERROR(_xlfn.XLOOKUP(B1660, VENTA_DIARIA!B:B, VENTA_DIARIA!N:N)+0,0)</f>
        <v>1</v>
      </c>
      <c r="H1660" s="10" t="str">
        <f>_xlfn.XLOOKUP(B1660, VENTA_DIARIA!B:B, VENTA_DIARIA!H:H)</f>
        <v>▼ BAJO</v>
      </c>
      <c r="I1660" s="10" t="s">
        <v>134</v>
      </c>
      <c r="J1660" s="10">
        <v>28</v>
      </c>
      <c r="K1660" s="10">
        <v>27</v>
      </c>
      <c r="L1660" s="13">
        <v>1</v>
      </c>
    </row>
    <row r="1661" spans="1:12">
      <c r="A1661" s="14" t="str">
        <f t="shared" si="25"/>
        <v>MIÉ</v>
      </c>
      <c r="B1661" s="12">
        <v>45889</v>
      </c>
      <c r="C1661" s="11">
        <v>0.38314814814814813</v>
      </c>
      <c r="D1661" s="10">
        <f>+VLOOKUP(B1661,VENTA_DIARIA!B:C,2,FALSE)</f>
        <v>0</v>
      </c>
      <c r="E1661" s="10">
        <f>+VLOOKUP(B1661,VENTA_DIARIA!B:D,3,FALSE)</f>
        <v>3</v>
      </c>
      <c r="F1661" s="13">
        <f>_xlfn.XLOOKUP(B1661, VENTA_DIARIA!B:B, VENTA_DIARIA!L:L)+0</f>
        <v>1</v>
      </c>
      <c r="G1661" s="10">
        <f>IFERROR(_xlfn.XLOOKUP(B1661, VENTA_DIARIA!B:B, VENTA_DIARIA!N:N)+0,0)</f>
        <v>1</v>
      </c>
      <c r="H1661" s="10" t="str">
        <f>_xlfn.XLOOKUP(B1661, VENTA_DIARIA!B:B, VENTA_DIARIA!H:H)</f>
        <v>▼ BAJO</v>
      </c>
      <c r="I1661" s="10" t="s">
        <v>134</v>
      </c>
      <c r="J1661" s="10">
        <v>30</v>
      </c>
      <c r="K1661" s="10">
        <v>28</v>
      </c>
      <c r="L1661" s="13">
        <v>2</v>
      </c>
    </row>
    <row r="1662" spans="1:12">
      <c r="A1662" s="14" t="str">
        <f t="shared" si="25"/>
        <v>JUE</v>
      </c>
      <c r="B1662" s="12">
        <v>45890</v>
      </c>
      <c r="C1662" s="11">
        <v>0.84304398148148152</v>
      </c>
      <c r="D1662" s="10">
        <f>+VLOOKUP(B1662,VENTA_DIARIA!B:C,2,FALSE)</f>
        <v>0</v>
      </c>
      <c r="E1662" s="10">
        <f>+VLOOKUP(B1662,VENTA_DIARIA!B:D,3,FALSE)</f>
        <v>3</v>
      </c>
      <c r="F1662" s="13">
        <f>_xlfn.XLOOKUP(B1662, VENTA_DIARIA!B:B, VENTA_DIARIA!L:L)+0</f>
        <v>2</v>
      </c>
      <c r="G1662" s="10">
        <f>IFERROR(_xlfn.XLOOKUP(B1662, VENTA_DIARIA!B:B, VENTA_DIARIA!N:N)+0,0)</f>
        <v>0</v>
      </c>
      <c r="H1662" s="10" t="str">
        <f>_xlfn.XLOOKUP(B1662, VENTA_DIARIA!B:B, VENTA_DIARIA!H:H)</f>
        <v>▼ BAJO</v>
      </c>
      <c r="I1662" s="10" t="s">
        <v>142</v>
      </c>
      <c r="J1662" s="10">
        <v>3</v>
      </c>
      <c r="K1662" s="10">
        <v>2</v>
      </c>
      <c r="L1662" s="13">
        <v>1</v>
      </c>
    </row>
    <row r="1663" spans="1:12">
      <c r="A1663" s="14" t="str">
        <f t="shared" si="25"/>
        <v>JUE</v>
      </c>
      <c r="B1663" s="12">
        <v>45890</v>
      </c>
      <c r="C1663" s="11">
        <v>0.83231481481481484</v>
      </c>
      <c r="D1663" s="10">
        <f>+VLOOKUP(B1663,VENTA_DIARIA!B:C,2,FALSE)</f>
        <v>0</v>
      </c>
      <c r="E1663" s="10">
        <f>+VLOOKUP(B1663,VENTA_DIARIA!B:D,3,FALSE)</f>
        <v>3</v>
      </c>
      <c r="F1663" s="13">
        <f>_xlfn.XLOOKUP(B1663, VENTA_DIARIA!B:B, VENTA_DIARIA!L:L)+0</f>
        <v>2</v>
      </c>
      <c r="G1663" s="10">
        <f>IFERROR(_xlfn.XLOOKUP(B1663, VENTA_DIARIA!B:B, VENTA_DIARIA!N:N)+0,0)</f>
        <v>0</v>
      </c>
      <c r="H1663" s="10" t="str">
        <f>_xlfn.XLOOKUP(B1663, VENTA_DIARIA!B:B, VENTA_DIARIA!H:H)</f>
        <v>▼ BAJO</v>
      </c>
      <c r="I1663" s="10" t="s">
        <v>165</v>
      </c>
      <c r="J1663" s="10">
        <v>5</v>
      </c>
      <c r="K1663" s="10">
        <v>4</v>
      </c>
      <c r="L1663" s="13">
        <v>1</v>
      </c>
    </row>
    <row r="1664" spans="1:12">
      <c r="A1664" s="14" t="str">
        <f t="shared" si="25"/>
        <v>JUE</v>
      </c>
      <c r="B1664" s="12">
        <v>45890</v>
      </c>
      <c r="C1664" s="11">
        <v>0.81975694444444447</v>
      </c>
      <c r="D1664" s="10">
        <f>+VLOOKUP(B1664,VENTA_DIARIA!B:C,2,FALSE)</f>
        <v>0</v>
      </c>
      <c r="E1664" s="10">
        <f>+VLOOKUP(B1664,VENTA_DIARIA!B:D,3,FALSE)</f>
        <v>3</v>
      </c>
      <c r="F1664" s="13">
        <f>_xlfn.XLOOKUP(B1664, VENTA_DIARIA!B:B, VENTA_DIARIA!L:L)+0</f>
        <v>2</v>
      </c>
      <c r="G1664" s="10">
        <f>IFERROR(_xlfn.XLOOKUP(B1664, VENTA_DIARIA!B:B, VENTA_DIARIA!N:N)+0,0)</f>
        <v>0</v>
      </c>
      <c r="H1664" s="10" t="str">
        <f>_xlfn.XLOOKUP(B1664, VENTA_DIARIA!B:B, VENTA_DIARIA!H:H)</f>
        <v>▼ BAJO</v>
      </c>
      <c r="I1664" s="10" t="s">
        <v>83</v>
      </c>
      <c r="J1664" s="10">
        <v>3</v>
      </c>
      <c r="K1664" s="10">
        <v>2</v>
      </c>
      <c r="L1664" s="13">
        <v>1</v>
      </c>
    </row>
    <row r="1665" spans="1:12">
      <c r="A1665" s="14" t="str">
        <f t="shared" si="25"/>
        <v>JUE</v>
      </c>
      <c r="B1665" s="12">
        <v>45890</v>
      </c>
      <c r="C1665" s="11">
        <v>0.81710648148148146</v>
      </c>
      <c r="D1665" s="10">
        <f>+VLOOKUP(B1665,VENTA_DIARIA!B:C,2,FALSE)</f>
        <v>0</v>
      </c>
      <c r="E1665" s="10">
        <f>+VLOOKUP(B1665,VENTA_DIARIA!B:D,3,FALSE)</f>
        <v>3</v>
      </c>
      <c r="F1665" s="13">
        <f>_xlfn.XLOOKUP(B1665, VENTA_DIARIA!B:B, VENTA_DIARIA!L:L)+0</f>
        <v>2</v>
      </c>
      <c r="G1665" s="10">
        <f>IFERROR(_xlfn.XLOOKUP(B1665, VENTA_DIARIA!B:B, VENTA_DIARIA!N:N)+0,0)</f>
        <v>0</v>
      </c>
      <c r="H1665" s="10" t="str">
        <f>_xlfn.XLOOKUP(B1665, VENTA_DIARIA!B:B, VENTA_DIARIA!H:H)</f>
        <v>▼ BAJO</v>
      </c>
      <c r="I1665" s="10" t="s">
        <v>92</v>
      </c>
      <c r="J1665" s="10">
        <v>-8</v>
      </c>
      <c r="K1665" s="10">
        <v>-9</v>
      </c>
      <c r="L1665" s="13">
        <v>1</v>
      </c>
    </row>
    <row r="1666" spans="1:12">
      <c r="A1666" s="14" t="str">
        <f t="shared" ref="A1666:A1729" si="26">+UPPER(TEXT(B1666,"DDD"))</f>
        <v>JUE</v>
      </c>
      <c r="B1666" s="12">
        <v>45890</v>
      </c>
      <c r="C1666" s="11">
        <v>0.7951273148148148</v>
      </c>
      <c r="D1666" s="10">
        <f>+VLOOKUP(B1666,VENTA_DIARIA!B:C,2,FALSE)</f>
        <v>0</v>
      </c>
      <c r="E1666" s="10">
        <f>+VLOOKUP(B1666,VENTA_DIARIA!B:D,3,FALSE)</f>
        <v>3</v>
      </c>
      <c r="F1666" s="13">
        <f>_xlfn.XLOOKUP(B1666, VENTA_DIARIA!B:B, VENTA_DIARIA!L:L)+0</f>
        <v>2</v>
      </c>
      <c r="G1666" s="10">
        <f>IFERROR(_xlfn.XLOOKUP(B1666, VENTA_DIARIA!B:B, VENTA_DIARIA!N:N)+0,0)</f>
        <v>0</v>
      </c>
      <c r="H1666" s="10" t="str">
        <f>_xlfn.XLOOKUP(B1666, VENTA_DIARIA!B:B, VENTA_DIARIA!H:H)</f>
        <v>▼ BAJO</v>
      </c>
      <c r="I1666" s="10" t="s">
        <v>134</v>
      </c>
      <c r="J1666" s="10">
        <v>18</v>
      </c>
      <c r="K1666" s="10">
        <v>14</v>
      </c>
      <c r="L1666" s="13">
        <v>4</v>
      </c>
    </row>
    <row r="1667" spans="1:12">
      <c r="A1667" s="14" t="str">
        <f t="shared" si="26"/>
        <v>JUE</v>
      </c>
      <c r="B1667" s="12">
        <v>45890</v>
      </c>
      <c r="C1667" s="11">
        <v>0.78653935185185186</v>
      </c>
      <c r="D1667" s="10">
        <f>+VLOOKUP(B1667,VENTA_DIARIA!B:C,2,FALSE)</f>
        <v>0</v>
      </c>
      <c r="E1667" s="10">
        <f>+VLOOKUP(B1667,VENTA_DIARIA!B:D,3,FALSE)</f>
        <v>3</v>
      </c>
      <c r="F1667" s="13">
        <f>_xlfn.XLOOKUP(B1667, VENTA_DIARIA!B:B, VENTA_DIARIA!L:L)+0</f>
        <v>2</v>
      </c>
      <c r="G1667" s="10">
        <f>IFERROR(_xlfn.XLOOKUP(B1667, VENTA_DIARIA!B:B, VENTA_DIARIA!N:N)+0,0)</f>
        <v>0</v>
      </c>
      <c r="H1667" s="10" t="str">
        <f>_xlfn.XLOOKUP(B1667, VENTA_DIARIA!B:B, VENTA_DIARIA!H:H)</f>
        <v>▼ BAJO</v>
      </c>
      <c r="I1667" s="10" t="s">
        <v>142</v>
      </c>
      <c r="J1667" s="10">
        <v>9</v>
      </c>
      <c r="K1667" s="10">
        <v>8</v>
      </c>
      <c r="L1667" s="13">
        <v>1</v>
      </c>
    </row>
    <row r="1668" spans="1:12">
      <c r="A1668" s="14" t="str">
        <f t="shared" si="26"/>
        <v>JUE</v>
      </c>
      <c r="B1668" s="12">
        <v>45890</v>
      </c>
      <c r="C1668" s="11">
        <v>0.78653935185185186</v>
      </c>
      <c r="D1668" s="10">
        <f>+VLOOKUP(B1668,VENTA_DIARIA!B:C,2,FALSE)</f>
        <v>0</v>
      </c>
      <c r="E1668" s="10">
        <f>+VLOOKUP(B1668,VENTA_DIARIA!B:D,3,FALSE)</f>
        <v>3</v>
      </c>
      <c r="F1668" s="13">
        <f>_xlfn.XLOOKUP(B1668, VENTA_DIARIA!B:B, VENTA_DIARIA!L:L)+0</f>
        <v>2</v>
      </c>
      <c r="G1668" s="10">
        <f>IFERROR(_xlfn.XLOOKUP(B1668, VENTA_DIARIA!B:B, VENTA_DIARIA!N:N)+0,0)</f>
        <v>0</v>
      </c>
      <c r="H1668" s="10" t="str">
        <f>_xlfn.XLOOKUP(B1668, VENTA_DIARIA!B:B, VENTA_DIARIA!H:H)</f>
        <v>▼ BAJO</v>
      </c>
      <c r="I1668" s="10" t="s">
        <v>134</v>
      </c>
      <c r="J1668" s="10">
        <v>19</v>
      </c>
      <c r="K1668" s="10">
        <v>18</v>
      </c>
      <c r="L1668" s="13">
        <v>1</v>
      </c>
    </row>
    <row r="1669" spans="1:12">
      <c r="A1669" s="14" t="str">
        <f t="shared" si="26"/>
        <v>JUE</v>
      </c>
      <c r="B1669" s="12">
        <v>45890</v>
      </c>
      <c r="C1669" s="11">
        <v>0.78653935185185186</v>
      </c>
      <c r="D1669" s="10">
        <f>+VLOOKUP(B1669,VENTA_DIARIA!B:C,2,FALSE)</f>
        <v>0</v>
      </c>
      <c r="E1669" s="10">
        <f>+VLOOKUP(B1669,VENTA_DIARIA!B:D,3,FALSE)</f>
        <v>3</v>
      </c>
      <c r="F1669" s="13">
        <f>_xlfn.XLOOKUP(B1669, VENTA_DIARIA!B:B, VENTA_DIARIA!L:L)+0</f>
        <v>2</v>
      </c>
      <c r="G1669" s="10">
        <f>IFERROR(_xlfn.XLOOKUP(B1669, VENTA_DIARIA!B:B, VENTA_DIARIA!N:N)+0,0)</f>
        <v>0</v>
      </c>
      <c r="H1669" s="10" t="str">
        <f>_xlfn.XLOOKUP(B1669, VENTA_DIARIA!B:B, VENTA_DIARIA!H:H)</f>
        <v>▼ BAJO</v>
      </c>
      <c r="I1669" s="10" t="s">
        <v>155</v>
      </c>
      <c r="J1669" s="10">
        <v>3</v>
      </c>
      <c r="K1669" s="10">
        <v>2</v>
      </c>
      <c r="L1669" s="13">
        <v>1</v>
      </c>
    </row>
    <row r="1670" spans="1:12">
      <c r="A1670" s="14" t="str">
        <f t="shared" si="26"/>
        <v>JUE</v>
      </c>
      <c r="B1670" s="12">
        <v>45890</v>
      </c>
      <c r="C1670" s="11">
        <v>0.78010416666666671</v>
      </c>
      <c r="D1670" s="10">
        <f>+VLOOKUP(B1670,VENTA_DIARIA!B:C,2,FALSE)</f>
        <v>0</v>
      </c>
      <c r="E1670" s="10">
        <f>+VLOOKUP(B1670,VENTA_DIARIA!B:D,3,FALSE)</f>
        <v>3</v>
      </c>
      <c r="F1670" s="13">
        <f>_xlfn.XLOOKUP(B1670, VENTA_DIARIA!B:B, VENTA_DIARIA!L:L)+0</f>
        <v>2</v>
      </c>
      <c r="G1670" s="10">
        <f>IFERROR(_xlfn.XLOOKUP(B1670, VENTA_DIARIA!B:B, VENTA_DIARIA!N:N)+0,0)</f>
        <v>0</v>
      </c>
      <c r="H1670" s="10" t="str">
        <f>_xlfn.XLOOKUP(B1670, VENTA_DIARIA!B:B, VENTA_DIARIA!H:H)</f>
        <v>▼ BAJO</v>
      </c>
      <c r="I1670" s="10" t="s">
        <v>98</v>
      </c>
      <c r="J1670" s="10">
        <v>4</v>
      </c>
      <c r="K1670" s="10">
        <v>3</v>
      </c>
      <c r="L1670" s="13">
        <v>1</v>
      </c>
    </row>
    <row r="1671" spans="1:12">
      <c r="A1671" s="14" t="str">
        <f t="shared" si="26"/>
        <v>JUE</v>
      </c>
      <c r="B1671" s="12">
        <v>45890</v>
      </c>
      <c r="C1671" s="11">
        <v>0.78010416666666671</v>
      </c>
      <c r="D1671" s="10">
        <f>+VLOOKUP(B1671,VENTA_DIARIA!B:C,2,FALSE)</f>
        <v>0</v>
      </c>
      <c r="E1671" s="10">
        <f>+VLOOKUP(B1671,VENTA_DIARIA!B:D,3,FALSE)</f>
        <v>3</v>
      </c>
      <c r="F1671" s="13">
        <f>_xlfn.XLOOKUP(B1671, VENTA_DIARIA!B:B, VENTA_DIARIA!L:L)+0</f>
        <v>2</v>
      </c>
      <c r="G1671" s="10">
        <f>IFERROR(_xlfn.XLOOKUP(B1671, VENTA_DIARIA!B:B, VENTA_DIARIA!N:N)+0,0)</f>
        <v>0</v>
      </c>
      <c r="H1671" s="10" t="str">
        <f>_xlfn.XLOOKUP(B1671, VENTA_DIARIA!B:B, VENTA_DIARIA!H:H)</f>
        <v>▼ BAJO</v>
      </c>
      <c r="I1671" s="10" t="s">
        <v>134</v>
      </c>
      <c r="J1671" s="10">
        <v>20</v>
      </c>
      <c r="K1671" s="10">
        <v>19</v>
      </c>
      <c r="L1671" s="13">
        <v>1</v>
      </c>
    </row>
    <row r="1672" spans="1:12">
      <c r="A1672" s="14" t="str">
        <f t="shared" si="26"/>
        <v>JUE</v>
      </c>
      <c r="B1672" s="12">
        <v>45890</v>
      </c>
      <c r="C1672" s="11">
        <v>0.77285879629629628</v>
      </c>
      <c r="D1672" s="10">
        <f>+VLOOKUP(B1672,VENTA_DIARIA!B:C,2,FALSE)</f>
        <v>0</v>
      </c>
      <c r="E1672" s="10">
        <f>+VLOOKUP(B1672,VENTA_DIARIA!B:D,3,FALSE)</f>
        <v>3</v>
      </c>
      <c r="F1672" s="13">
        <f>_xlfn.XLOOKUP(B1672, VENTA_DIARIA!B:B, VENTA_DIARIA!L:L)+0</f>
        <v>2</v>
      </c>
      <c r="G1672" s="10">
        <f>IFERROR(_xlfn.XLOOKUP(B1672, VENTA_DIARIA!B:B, VENTA_DIARIA!N:N)+0,0)</f>
        <v>0</v>
      </c>
      <c r="H1672" s="10" t="str">
        <f>_xlfn.XLOOKUP(B1672, VENTA_DIARIA!B:B, VENTA_DIARIA!H:H)</f>
        <v>▼ BAJO</v>
      </c>
      <c r="I1672" s="10" t="s">
        <v>102</v>
      </c>
      <c r="J1672" s="10">
        <v>4</v>
      </c>
      <c r="K1672" s="10">
        <v>3</v>
      </c>
      <c r="L1672" s="13">
        <v>1</v>
      </c>
    </row>
    <row r="1673" spans="1:12">
      <c r="A1673" s="14" t="str">
        <f t="shared" si="26"/>
        <v>JUE</v>
      </c>
      <c r="B1673" s="12">
        <v>45890</v>
      </c>
      <c r="C1673" s="11">
        <v>0.76366898148148143</v>
      </c>
      <c r="D1673" s="10">
        <f>+VLOOKUP(B1673,VENTA_DIARIA!B:C,2,FALSE)</f>
        <v>0</v>
      </c>
      <c r="E1673" s="10">
        <f>+VLOOKUP(B1673,VENTA_DIARIA!B:D,3,FALSE)</f>
        <v>3</v>
      </c>
      <c r="F1673" s="13">
        <f>_xlfn.XLOOKUP(B1673, VENTA_DIARIA!B:B, VENTA_DIARIA!L:L)+0</f>
        <v>2</v>
      </c>
      <c r="G1673" s="10">
        <f>IFERROR(_xlfn.XLOOKUP(B1673, VENTA_DIARIA!B:B, VENTA_DIARIA!N:N)+0,0)</f>
        <v>0</v>
      </c>
      <c r="H1673" s="10" t="str">
        <f>_xlfn.XLOOKUP(B1673, VENTA_DIARIA!B:B, VENTA_DIARIA!H:H)</f>
        <v>▼ BAJO</v>
      </c>
      <c r="I1673" s="10" t="s">
        <v>169</v>
      </c>
      <c r="J1673" s="10">
        <v>1</v>
      </c>
      <c r="K1673" s="10">
        <v>0</v>
      </c>
      <c r="L1673" s="13">
        <v>1</v>
      </c>
    </row>
    <row r="1674" spans="1:12">
      <c r="A1674" s="14" t="str">
        <f t="shared" si="26"/>
        <v>JUE</v>
      </c>
      <c r="B1674" s="12">
        <v>45890</v>
      </c>
      <c r="C1674" s="11">
        <v>0.76366898148148143</v>
      </c>
      <c r="D1674" s="10">
        <f>+VLOOKUP(B1674,VENTA_DIARIA!B:C,2,FALSE)</f>
        <v>0</v>
      </c>
      <c r="E1674" s="10">
        <f>+VLOOKUP(B1674,VENTA_DIARIA!B:D,3,FALSE)</f>
        <v>3</v>
      </c>
      <c r="F1674" s="13">
        <f>_xlfn.XLOOKUP(B1674, VENTA_DIARIA!B:B, VENTA_DIARIA!L:L)+0</f>
        <v>2</v>
      </c>
      <c r="G1674" s="10">
        <f>IFERROR(_xlfn.XLOOKUP(B1674, VENTA_DIARIA!B:B, VENTA_DIARIA!N:N)+0,0)</f>
        <v>0</v>
      </c>
      <c r="H1674" s="10" t="str">
        <f>_xlfn.XLOOKUP(B1674, VENTA_DIARIA!B:B, VENTA_DIARIA!H:H)</f>
        <v>▼ BAJO</v>
      </c>
      <c r="I1674" s="10" t="s">
        <v>170</v>
      </c>
      <c r="J1674" s="10">
        <v>5</v>
      </c>
      <c r="K1674" s="10">
        <v>4</v>
      </c>
      <c r="L1674" s="13">
        <v>1</v>
      </c>
    </row>
    <row r="1675" spans="1:12">
      <c r="A1675" s="14" t="str">
        <f t="shared" si="26"/>
        <v>JUE</v>
      </c>
      <c r="B1675" s="12">
        <v>45890</v>
      </c>
      <c r="C1675" s="11">
        <v>0.75598379629629631</v>
      </c>
      <c r="D1675" s="10">
        <f>+VLOOKUP(B1675,VENTA_DIARIA!B:C,2,FALSE)</f>
        <v>0</v>
      </c>
      <c r="E1675" s="10">
        <f>+VLOOKUP(B1675,VENTA_DIARIA!B:D,3,FALSE)</f>
        <v>3</v>
      </c>
      <c r="F1675" s="13">
        <f>_xlfn.XLOOKUP(B1675, VENTA_DIARIA!B:B, VENTA_DIARIA!L:L)+0</f>
        <v>2</v>
      </c>
      <c r="G1675" s="10">
        <f>IFERROR(_xlfn.XLOOKUP(B1675, VENTA_DIARIA!B:B, VENTA_DIARIA!N:N)+0,0)</f>
        <v>0</v>
      </c>
      <c r="H1675" s="10" t="str">
        <f>_xlfn.XLOOKUP(B1675, VENTA_DIARIA!B:B, VENTA_DIARIA!H:H)</f>
        <v>▼ BAJO</v>
      </c>
      <c r="I1675" s="10" t="s">
        <v>142</v>
      </c>
      <c r="J1675" s="10">
        <v>10</v>
      </c>
      <c r="K1675" s="10">
        <v>9</v>
      </c>
      <c r="L1675" s="13">
        <v>1</v>
      </c>
    </row>
    <row r="1676" spans="1:12">
      <c r="A1676" s="14" t="str">
        <f t="shared" si="26"/>
        <v>JUE</v>
      </c>
      <c r="B1676" s="12">
        <v>45890</v>
      </c>
      <c r="C1676" s="11">
        <v>0.75598379629629631</v>
      </c>
      <c r="D1676" s="10">
        <f>+VLOOKUP(B1676,VENTA_DIARIA!B:C,2,FALSE)</f>
        <v>0</v>
      </c>
      <c r="E1676" s="10">
        <f>+VLOOKUP(B1676,VENTA_DIARIA!B:D,3,FALSE)</f>
        <v>3</v>
      </c>
      <c r="F1676" s="13">
        <f>_xlfn.XLOOKUP(B1676, VENTA_DIARIA!B:B, VENTA_DIARIA!L:L)+0</f>
        <v>2</v>
      </c>
      <c r="G1676" s="10">
        <f>IFERROR(_xlfn.XLOOKUP(B1676, VENTA_DIARIA!B:B, VENTA_DIARIA!N:N)+0,0)</f>
        <v>0</v>
      </c>
      <c r="H1676" s="10" t="str">
        <f>_xlfn.XLOOKUP(B1676, VENTA_DIARIA!B:B, VENTA_DIARIA!H:H)</f>
        <v>▼ BAJO</v>
      </c>
      <c r="I1676" s="10" t="s">
        <v>136</v>
      </c>
      <c r="J1676" s="10">
        <v>15</v>
      </c>
      <c r="K1676" s="10">
        <v>14</v>
      </c>
      <c r="L1676" s="13">
        <v>1</v>
      </c>
    </row>
    <row r="1677" spans="1:12">
      <c r="A1677" s="14" t="str">
        <f t="shared" si="26"/>
        <v>JUE</v>
      </c>
      <c r="B1677" s="12">
        <v>45890</v>
      </c>
      <c r="C1677" s="11">
        <v>0.74710648148148151</v>
      </c>
      <c r="D1677" s="10">
        <f>+VLOOKUP(B1677,VENTA_DIARIA!B:C,2,FALSE)</f>
        <v>0</v>
      </c>
      <c r="E1677" s="10">
        <f>+VLOOKUP(B1677,VENTA_DIARIA!B:D,3,FALSE)</f>
        <v>3</v>
      </c>
      <c r="F1677" s="13">
        <f>_xlfn.XLOOKUP(B1677, VENTA_DIARIA!B:B, VENTA_DIARIA!L:L)+0</f>
        <v>2</v>
      </c>
      <c r="G1677" s="10">
        <f>IFERROR(_xlfn.XLOOKUP(B1677, VENTA_DIARIA!B:B, VENTA_DIARIA!N:N)+0,0)</f>
        <v>0</v>
      </c>
      <c r="H1677" s="10" t="str">
        <f>_xlfn.XLOOKUP(B1677, VENTA_DIARIA!B:B, VENTA_DIARIA!H:H)</f>
        <v>▼ BAJO</v>
      </c>
      <c r="I1677" s="10" t="s">
        <v>141</v>
      </c>
      <c r="J1677" s="10">
        <v>1</v>
      </c>
      <c r="K1677" s="10">
        <v>0</v>
      </c>
      <c r="L1677" s="13">
        <v>1</v>
      </c>
    </row>
    <row r="1678" spans="1:12">
      <c r="A1678" s="14" t="str">
        <f t="shared" si="26"/>
        <v>JUE</v>
      </c>
      <c r="B1678" s="12">
        <v>45890</v>
      </c>
      <c r="C1678" s="11">
        <v>0.74710648148148151</v>
      </c>
      <c r="D1678" s="10">
        <f>+VLOOKUP(B1678,VENTA_DIARIA!B:C,2,FALSE)</f>
        <v>0</v>
      </c>
      <c r="E1678" s="10">
        <f>+VLOOKUP(B1678,VENTA_DIARIA!B:D,3,FALSE)</f>
        <v>3</v>
      </c>
      <c r="F1678" s="13">
        <f>_xlfn.XLOOKUP(B1678, VENTA_DIARIA!B:B, VENTA_DIARIA!L:L)+0</f>
        <v>2</v>
      </c>
      <c r="G1678" s="10">
        <f>IFERROR(_xlfn.XLOOKUP(B1678, VENTA_DIARIA!B:B, VENTA_DIARIA!N:N)+0,0)</f>
        <v>0</v>
      </c>
      <c r="H1678" s="10" t="str">
        <f>_xlfn.XLOOKUP(B1678, VENTA_DIARIA!B:B, VENTA_DIARIA!H:H)</f>
        <v>▼ BAJO</v>
      </c>
      <c r="I1678" s="10" t="s">
        <v>165</v>
      </c>
      <c r="J1678" s="10">
        <v>6</v>
      </c>
      <c r="K1678" s="10">
        <v>5</v>
      </c>
      <c r="L1678" s="13">
        <v>1</v>
      </c>
    </row>
    <row r="1679" spans="1:12">
      <c r="A1679" s="14" t="str">
        <f t="shared" si="26"/>
        <v>JUE</v>
      </c>
      <c r="B1679" s="12">
        <v>45890</v>
      </c>
      <c r="C1679" s="11">
        <v>0.72348379629629633</v>
      </c>
      <c r="D1679" s="10">
        <f>+VLOOKUP(B1679,VENTA_DIARIA!B:C,2,FALSE)</f>
        <v>0</v>
      </c>
      <c r="E1679" s="10">
        <f>+VLOOKUP(B1679,VENTA_DIARIA!B:D,3,FALSE)</f>
        <v>3</v>
      </c>
      <c r="F1679" s="13">
        <f>_xlfn.XLOOKUP(B1679, VENTA_DIARIA!B:B, VENTA_DIARIA!L:L)+0</f>
        <v>2</v>
      </c>
      <c r="G1679" s="10">
        <f>IFERROR(_xlfn.XLOOKUP(B1679, VENTA_DIARIA!B:B, VENTA_DIARIA!N:N)+0,0)</f>
        <v>0</v>
      </c>
      <c r="H1679" s="10" t="str">
        <f>_xlfn.XLOOKUP(B1679, VENTA_DIARIA!B:B, VENTA_DIARIA!H:H)</f>
        <v>▼ BAJO</v>
      </c>
      <c r="I1679" s="10" t="s">
        <v>134</v>
      </c>
      <c r="J1679" s="10">
        <v>21</v>
      </c>
      <c r="K1679" s="10">
        <v>20</v>
      </c>
      <c r="L1679" s="13">
        <v>1</v>
      </c>
    </row>
    <row r="1680" spans="1:12">
      <c r="A1680" s="14" t="str">
        <f t="shared" si="26"/>
        <v>JUE</v>
      </c>
      <c r="B1680" s="12">
        <v>45890</v>
      </c>
      <c r="C1680" s="11">
        <v>0.71104166666666668</v>
      </c>
      <c r="D1680" s="10">
        <f>+VLOOKUP(B1680,VENTA_DIARIA!B:C,2,FALSE)</f>
        <v>0</v>
      </c>
      <c r="E1680" s="10">
        <f>+VLOOKUP(B1680,VENTA_DIARIA!B:D,3,FALSE)</f>
        <v>3</v>
      </c>
      <c r="F1680" s="13">
        <f>_xlfn.XLOOKUP(B1680, VENTA_DIARIA!B:B, VENTA_DIARIA!L:L)+0</f>
        <v>2</v>
      </c>
      <c r="G1680" s="10">
        <f>IFERROR(_xlfn.XLOOKUP(B1680, VENTA_DIARIA!B:B, VENTA_DIARIA!N:N)+0,0)</f>
        <v>0</v>
      </c>
      <c r="H1680" s="10" t="str">
        <f>_xlfn.XLOOKUP(B1680, VENTA_DIARIA!B:B, VENTA_DIARIA!H:H)</f>
        <v>▼ BAJO</v>
      </c>
      <c r="I1680" s="10" t="s">
        <v>118</v>
      </c>
      <c r="J1680" s="10">
        <v>13</v>
      </c>
      <c r="K1680" s="10">
        <v>12</v>
      </c>
      <c r="L1680" s="13">
        <v>1</v>
      </c>
    </row>
    <row r="1681" spans="1:12">
      <c r="A1681" s="14" t="str">
        <f t="shared" si="26"/>
        <v>JUE</v>
      </c>
      <c r="B1681" s="12">
        <v>45890</v>
      </c>
      <c r="C1681" s="11">
        <v>0.7104166666666667</v>
      </c>
      <c r="D1681" s="10">
        <f>+VLOOKUP(B1681,VENTA_DIARIA!B:C,2,FALSE)</f>
        <v>0</v>
      </c>
      <c r="E1681" s="10">
        <f>+VLOOKUP(B1681,VENTA_DIARIA!B:D,3,FALSE)</f>
        <v>3</v>
      </c>
      <c r="F1681" s="13">
        <f>_xlfn.XLOOKUP(B1681, VENTA_DIARIA!B:B, VENTA_DIARIA!L:L)+0</f>
        <v>2</v>
      </c>
      <c r="G1681" s="10">
        <f>IFERROR(_xlfn.XLOOKUP(B1681, VENTA_DIARIA!B:B, VENTA_DIARIA!N:N)+0,0)</f>
        <v>0</v>
      </c>
      <c r="H1681" s="10" t="str">
        <f>_xlfn.XLOOKUP(B1681, VENTA_DIARIA!B:B, VENTA_DIARIA!H:H)</f>
        <v>▼ BAJO</v>
      </c>
      <c r="I1681" s="10" t="s">
        <v>134</v>
      </c>
      <c r="J1681" s="10">
        <v>24</v>
      </c>
      <c r="K1681" s="10">
        <v>21</v>
      </c>
      <c r="L1681" s="13">
        <v>3</v>
      </c>
    </row>
    <row r="1682" spans="1:12">
      <c r="A1682" s="14" t="str">
        <f t="shared" si="26"/>
        <v>JUE</v>
      </c>
      <c r="B1682" s="12">
        <v>45890</v>
      </c>
      <c r="C1682" s="11">
        <v>0.7104166666666667</v>
      </c>
      <c r="D1682" s="10">
        <f>+VLOOKUP(B1682,VENTA_DIARIA!B:C,2,FALSE)</f>
        <v>0</v>
      </c>
      <c r="E1682" s="10">
        <f>+VLOOKUP(B1682,VENTA_DIARIA!B:D,3,FALSE)</f>
        <v>3</v>
      </c>
      <c r="F1682" s="13">
        <f>_xlfn.XLOOKUP(B1682, VENTA_DIARIA!B:B, VENTA_DIARIA!L:L)+0</f>
        <v>2</v>
      </c>
      <c r="G1682" s="10">
        <f>IFERROR(_xlfn.XLOOKUP(B1682, VENTA_DIARIA!B:B, VENTA_DIARIA!N:N)+0,0)</f>
        <v>0</v>
      </c>
      <c r="H1682" s="10" t="str">
        <f>_xlfn.XLOOKUP(B1682, VENTA_DIARIA!B:B, VENTA_DIARIA!H:H)</f>
        <v>▼ BAJO</v>
      </c>
      <c r="I1682" s="10" t="s">
        <v>145</v>
      </c>
      <c r="J1682" s="10">
        <v>1</v>
      </c>
      <c r="K1682" s="10">
        <v>0</v>
      </c>
      <c r="L1682" s="13">
        <v>1</v>
      </c>
    </row>
    <row r="1683" spans="1:12">
      <c r="A1683" s="14" t="str">
        <f t="shared" si="26"/>
        <v>JUE</v>
      </c>
      <c r="B1683" s="12">
        <v>45890</v>
      </c>
      <c r="C1683" s="11">
        <v>0.7104166666666667</v>
      </c>
      <c r="D1683" s="10">
        <f>+VLOOKUP(B1683,VENTA_DIARIA!B:C,2,FALSE)</f>
        <v>0</v>
      </c>
      <c r="E1683" s="10">
        <f>+VLOOKUP(B1683,VENTA_DIARIA!B:D,3,FALSE)</f>
        <v>3</v>
      </c>
      <c r="F1683" s="13">
        <f>_xlfn.XLOOKUP(B1683, VENTA_DIARIA!B:B, VENTA_DIARIA!L:L)+0</f>
        <v>2</v>
      </c>
      <c r="G1683" s="10">
        <f>IFERROR(_xlfn.XLOOKUP(B1683, VENTA_DIARIA!B:B, VENTA_DIARIA!N:N)+0,0)</f>
        <v>0</v>
      </c>
      <c r="H1683" s="10" t="str">
        <f>_xlfn.XLOOKUP(B1683, VENTA_DIARIA!B:B, VENTA_DIARIA!H:H)</f>
        <v>▼ BAJO</v>
      </c>
      <c r="I1683" s="10" t="s">
        <v>144</v>
      </c>
      <c r="J1683" s="10">
        <v>5</v>
      </c>
      <c r="K1683" s="10">
        <v>4</v>
      </c>
      <c r="L1683" s="13">
        <v>1</v>
      </c>
    </row>
    <row r="1684" spans="1:12">
      <c r="A1684" s="14" t="str">
        <f t="shared" si="26"/>
        <v>JUE</v>
      </c>
      <c r="B1684" s="12">
        <v>45890</v>
      </c>
      <c r="C1684" s="11">
        <v>0.7104166666666667</v>
      </c>
      <c r="D1684" s="10">
        <f>+VLOOKUP(B1684,VENTA_DIARIA!B:C,2,FALSE)</f>
        <v>0</v>
      </c>
      <c r="E1684" s="10">
        <f>+VLOOKUP(B1684,VENTA_DIARIA!B:D,3,FALSE)</f>
        <v>3</v>
      </c>
      <c r="F1684" s="13">
        <f>_xlfn.XLOOKUP(B1684, VENTA_DIARIA!B:B, VENTA_DIARIA!L:L)+0</f>
        <v>2</v>
      </c>
      <c r="G1684" s="10">
        <f>IFERROR(_xlfn.XLOOKUP(B1684, VENTA_DIARIA!B:B, VENTA_DIARIA!N:N)+0,0)</f>
        <v>0</v>
      </c>
      <c r="H1684" s="10" t="str">
        <f>_xlfn.XLOOKUP(B1684, VENTA_DIARIA!B:B, VENTA_DIARIA!H:H)</f>
        <v>▼ BAJO</v>
      </c>
      <c r="I1684" s="10" t="s">
        <v>100</v>
      </c>
      <c r="J1684" s="10">
        <v>3</v>
      </c>
      <c r="K1684" s="10">
        <v>2</v>
      </c>
      <c r="L1684" s="13">
        <v>1</v>
      </c>
    </row>
    <row r="1685" spans="1:12">
      <c r="A1685" s="14" t="str">
        <f t="shared" si="26"/>
        <v>JUE</v>
      </c>
      <c r="B1685" s="12">
        <v>45890</v>
      </c>
      <c r="C1685" s="11">
        <v>0.70883101851851849</v>
      </c>
      <c r="D1685" s="10">
        <f>+VLOOKUP(B1685,VENTA_DIARIA!B:C,2,FALSE)</f>
        <v>0</v>
      </c>
      <c r="E1685" s="10">
        <f>+VLOOKUP(B1685,VENTA_DIARIA!B:D,3,FALSE)</f>
        <v>3</v>
      </c>
      <c r="F1685" s="13">
        <f>_xlfn.XLOOKUP(B1685, VENTA_DIARIA!B:B, VENTA_DIARIA!L:L)+0</f>
        <v>2</v>
      </c>
      <c r="G1685" s="10">
        <f>IFERROR(_xlfn.XLOOKUP(B1685, VENTA_DIARIA!B:B, VENTA_DIARIA!N:N)+0,0)</f>
        <v>0</v>
      </c>
      <c r="H1685" s="10" t="str">
        <f>_xlfn.XLOOKUP(B1685, VENTA_DIARIA!B:B, VENTA_DIARIA!H:H)</f>
        <v>▼ BAJO</v>
      </c>
      <c r="I1685" s="10" t="s">
        <v>136</v>
      </c>
      <c r="J1685" s="10">
        <v>16</v>
      </c>
      <c r="K1685" s="10">
        <v>15</v>
      </c>
      <c r="L1685" s="13">
        <v>1</v>
      </c>
    </row>
    <row r="1686" spans="1:12">
      <c r="A1686" s="14" t="str">
        <f t="shared" si="26"/>
        <v>JUE</v>
      </c>
      <c r="B1686" s="12">
        <v>45890</v>
      </c>
      <c r="C1686" s="11">
        <v>0.70883101851851849</v>
      </c>
      <c r="D1686" s="10">
        <f>+VLOOKUP(B1686,VENTA_DIARIA!B:C,2,FALSE)</f>
        <v>0</v>
      </c>
      <c r="E1686" s="10">
        <f>+VLOOKUP(B1686,VENTA_DIARIA!B:D,3,FALSE)</f>
        <v>3</v>
      </c>
      <c r="F1686" s="13">
        <f>_xlfn.XLOOKUP(B1686, VENTA_DIARIA!B:B, VENTA_DIARIA!L:L)+0</f>
        <v>2</v>
      </c>
      <c r="G1686" s="10">
        <f>IFERROR(_xlfn.XLOOKUP(B1686, VENTA_DIARIA!B:B, VENTA_DIARIA!N:N)+0,0)</f>
        <v>0</v>
      </c>
      <c r="H1686" s="10" t="str">
        <f>_xlfn.XLOOKUP(B1686, VENTA_DIARIA!B:B, VENTA_DIARIA!H:H)</f>
        <v>▼ BAJO</v>
      </c>
      <c r="I1686" s="10" t="s">
        <v>142</v>
      </c>
      <c r="J1686" s="10">
        <v>12</v>
      </c>
      <c r="K1686" s="10">
        <v>10</v>
      </c>
      <c r="L1686" s="13">
        <v>2</v>
      </c>
    </row>
    <row r="1687" spans="1:12">
      <c r="A1687" s="14" t="str">
        <f t="shared" si="26"/>
        <v>JUE</v>
      </c>
      <c r="B1687" s="12">
        <v>45890</v>
      </c>
      <c r="C1687" s="11">
        <v>0.70620370370370367</v>
      </c>
      <c r="D1687" s="10">
        <f>+VLOOKUP(B1687,VENTA_DIARIA!B:C,2,FALSE)</f>
        <v>0</v>
      </c>
      <c r="E1687" s="10">
        <f>+VLOOKUP(B1687,VENTA_DIARIA!B:D,3,FALSE)</f>
        <v>3</v>
      </c>
      <c r="F1687" s="13">
        <f>_xlfn.XLOOKUP(B1687, VENTA_DIARIA!B:B, VENTA_DIARIA!L:L)+0</f>
        <v>2</v>
      </c>
      <c r="G1687" s="10">
        <f>IFERROR(_xlfn.XLOOKUP(B1687, VENTA_DIARIA!B:B, VENTA_DIARIA!N:N)+0,0)</f>
        <v>0</v>
      </c>
      <c r="H1687" s="10" t="str">
        <f>_xlfn.XLOOKUP(B1687, VENTA_DIARIA!B:B, VENTA_DIARIA!H:H)</f>
        <v>▼ BAJO</v>
      </c>
      <c r="I1687" s="10" t="s">
        <v>152</v>
      </c>
      <c r="J1687" s="10">
        <v>20</v>
      </c>
      <c r="K1687" s="10">
        <v>18</v>
      </c>
      <c r="L1687" s="13">
        <v>2</v>
      </c>
    </row>
    <row r="1688" spans="1:12">
      <c r="A1688" s="14" t="str">
        <f t="shared" si="26"/>
        <v>JUE</v>
      </c>
      <c r="B1688" s="12">
        <v>45890</v>
      </c>
      <c r="C1688" s="11">
        <v>0.70620370370370367</v>
      </c>
      <c r="D1688" s="10">
        <f>+VLOOKUP(B1688,VENTA_DIARIA!B:C,2,FALSE)</f>
        <v>0</v>
      </c>
      <c r="E1688" s="10">
        <f>+VLOOKUP(B1688,VENTA_DIARIA!B:D,3,FALSE)</f>
        <v>3</v>
      </c>
      <c r="F1688" s="13">
        <f>_xlfn.XLOOKUP(B1688, VENTA_DIARIA!B:B, VENTA_DIARIA!L:L)+0</f>
        <v>2</v>
      </c>
      <c r="G1688" s="10">
        <f>IFERROR(_xlfn.XLOOKUP(B1688, VENTA_DIARIA!B:B, VENTA_DIARIA!N:N)+0,0)</f>
        <v>0</v>
      </c>
      <c r="H1688" s="10" t="str">
        <f>_xlfn.XLOOKUP(B1688, VENTA_DIARIA!B:B, VENTA_DIARIA!H:H)</f>
        <v>▼ BAJO</v>
      </c>
      <c r="I1688" s="10" t="s">
        <v>89</v>
      </c>
      <c r="J1688" s="10">
        <v>7</v>
      </c>
      <c r="K1688" s="10">
        <v>6</v>
      </c>
      <c r="L1688" s="13">
        <v>1</v>
      </c>
    </row>
    <row r="1689" spans="1:12">
      <c r="A1689" s="14" t="str">
        <f t="shared" si="26"/>
        <v>JUE</v>
      </c>
      <c r="B1689" s="12">
        <v>45890</v>
      </c>
      <c r="C1689" s="11">
        <v>0.7053935185185185</v>
      </c>
      <c r="D1689" s="10">
        <f>+VLOOKUP(B1689,VENTA_DIARIA!B:C,2,FALSE)</f>
        <v>0</v>
      </c>
      <c r="E1689" s="10">
        <f>+VLOOKUP(B1689,VENTA_DIARIA!B:D,3,FALSE)</f>
        <v>3</v>
      </c>
      <c r="F1689" s="13">
        <f>_xlfn.XLOOKUP(B1689, VENTA_DIARIA!B:B, VENTA_DIARIA!L:L)+0</f>
        <v>2</v>
      </c>
      <c r="G1689" s="10">
        <f>IFERROR(_xlfn.XLOOKUP(B1689, VENTA_DIARIA!B:B, VENTA_DIARIA!N:N)+0,0)</f>
        <v>0</v>
      </c>
      <c r="H1689" s="10" t="str">
        <f>_xlfn.XLOOKUP(B1689, VENTA_DIARIA!B:B, VENTA_DIARIA!H:H)</f>
        <v>▼ BAJO</v>
      </c>
      <c r="I1689" s="10" t="s">
        <v>134</v>
      </c>
      <c r="J1689" s="10">
        <v>26</v>
      </c>
      <c r="K1689" s="10">
        <v>24</v>
      </c>
      <c r="L1689" s="13">
        <v>2</v>
      </c>
    </row>
    <row r="1690" spans="1:12">
      <c r="A1690" s="14" t="str">
        <f t="shared" si="26"/>
        <v>JUE</v>
      </c>
      <c r="B1690" s="12">
        <v>45890</v>
      </c>
      <c r="C1690" s="11">
        <v>0.69714120370370369</v>
      </c>
      <c r="D1690" s="10">
        <f>+VLOOKUP(B1690,VENTA_DIARIA!B:C,2,FALSE)</f>
        <v>0</v>
      </c>
      <c r="E1690" s="10">
        <f>+VLOOKUP(B1690,VENTA_DIARIA!B:D,3,FALSE)</f>
        <v>3</v>
      </c>
      <c r="F1690" s="13">
        <f>_xlfn.XLOOKUP(B1690, VENTA_DIARIA!B:B, VENTA_DIARIA!L:L)+0</f>
        <v>2</v>
      </c>
      <c r="G1690" s="10">
        <f>IFERROR(_xlfn.XLOOKUP(B1690, VENTA_DIARIA!B:B, VENTA_DIARIA!N:N)+0,0)</f>
        <v>0</v>
      </c>
      <c r="H1690" s="10" t="str">
        <f>_xlfn.XLOOKUP(B1690, VENTA_DIARIA!B:B, VENTA_DIARIA!H:H)</f>
        <v>▼ BAJO</v>
      </c>
      <c r="I1690" s="10" t="s">
        <v>169</v>
      </c>
      <c r="J1690" s="10">
        <v>2</v>
      </c>
      <c r="K1690" s="10">
        <v>1</v>
      </c>
      <c r="L1690" s="13">
        <v>1</v>
      </c>
    </row>
    <row r="1691" spans="1:12">
      <c r="A1691" s="14" t="str">
        <f t="shared" si="26"/>
        <v>JUE</v>
      </c>
      <c r="B1691" s="12">
        <v>45890</v>
      </c>
      <c r="C1691" s="11">
        <v>0.69714120370370369</v>
      </c>
      <c r="D1691" s="10">
        <f>+VLOOKUP(B1691,VENTA_DIARIA!B:C,2,FALSE)</f>
        <v>0</v>
      </c>
      <c r="E1691" s="10">
        <f>+VLOOKUP(B1691,VENTA_DIARIA!B:D,3,FALSE)</f>
        <v>3</v>
      </c>
      <c r="F1691" s="13">
        <f>_xlfn.XLOOKUP(B1691, VENTA_DIARIA!B:B, VENTA_DIARIA!L:L)+0</f>
        <v>2</v>
      </c>
      <c r="G1691" s="10">
        <f>IFERROR(_xlfn.XLOOKUP(B1691, VENTA_DIARIA!B:B, VENTA_DIARIA!N:N)+0,0)</f>
        <v>0</v>
      </c>
      <c r="H1691" s="10" t="str">
        <f>_xlfn.XLOOKUP(B1691, VENTA_DIARIA!B:B, VENTA_DIARIA!H:H)</f>
        <v>▼ BAJO</v>
      </c>
      <c r="I1691" s="10" t="s">
        <v>166</v>
      </c>
      <c r="J1691" s="10">
        <v>1</v>
      </c>
      <c r="K1691" s="10">
        <v>0</v>
      </c>
      <c r="L1691" s="13">
        <v>1</v>
      </c>
    </row>
    <row r="1692" spans="1:12">
      <c r="A1692" s="14" t="str">
        <f t="shared" si="26"/>
        <v>JUE</v>
      </c>
      <c r="B1692" s="12">
        <v>45890</v>
      </c>
      <c r="C1692" s="11">
        <v>0.69251157407407404</v>
      </c>
      <c r="D1692" s="10">
        <f>+VLOOKUP(B1692,VENTA_DIARIA!B:C,2,FALSE)</f>
        <v>0</v>
      </c>
      <c r="E1692" s="10">
        <f>+VLOOKUP(B1692,VENTA_DIARIA!B:D,3,FALSE)</f>
        <v>3</v>
      </c>
      <c r="F1692" s="13">
        <f>_xlfn.XLOOKUP(B1692, VENTA_DIARIA!B:B, VENTA_DIARIA!L:L)+0</f>
        <v>2</v>
      </c>
      <c r="G1692" s="10">
        <f>IFERROR(_xlfn.XLOOKUP(B1692, VENTA_DIARIA!B:B, VENTA_DIARIA!N:N)+0,0)</f>
        <v>0</v>
      </c>
      <c r="H1692" s="10" t="str">
        <f>_xlfn.XLOOKUP(B1692, VENTA_DIARIA!B:B, VENTA_DIARIA!H:H)</f>
        <v>▼ BAJO</v>
      </c>
      <c r="I1692" s="10" t="s">
        <v>166</v>
      </c>
      <c r="J1692" s="10">
        <v>2</v>
      </c>
      <c r="K1692" s="10">
        <v>1</v>
      </c>
      <c r="L1692" s="13">
        <v>1</v>
      </c>
    </row>
    <row r="1693" spans="1:12">
      <c r="A1693" s="14" t="str">
        <f t="shared" si="26"/>
        <v>JUE</v>
      </c>
      <c r="B1693" s="12">
        <v>45890</v>
      </c>
      <c r="C1693" s="11">
        <v>0.69251157407407404</v>
      </c>
      <c r="D1693" s="10">
        <f>+VLOOKUP(B1693,VENTA_DIARIA!B:C,2,FALSE)</f>
        <v>0</v>
      </c>
      <c r="E1693" s="10">
        <f>+VLOOKUP(B1693,VENTA_DIARIA!B:D,3,FALSE)</f>
        <v>3</v>
      </c>
      <c r="F1693" s="13">
        <f>_xlfn.XLOOKUP(B1693, VENTA_DIARIA!B:B, VENTA_DIARIA!L:L)+0</f>
        <v>2</v>
      </c>
      <c r="G1693" s="10">
        <f>IFERROR(_xlfn.XLOOKUP(B1693, VENTA_DIARIA!B:B, VENTA_DIARIA!N:N)+0,0)</f>
        <v>0</v>
      </c>
      <c r="H1693" s="10" t="str">
        <f>_xlfn.XLOOKUP(B1693, VENTA_DIARIA!B:B, VENTA_DIARIA!H:H)</f>
        <v>▼ BAJO</v>
      </c>
      <c r="I1693" s="10" t="s">
        <v>168</v>
      </c>
      <c r="J1693" s="10">
        <v>4</v>
      </c>
      <c r="K1693" s="10">
        <v>3</v>
      </c>
      <c r="L1693" s="13">
        <v>1</v>
      </c>
    </row>
    <row r="1694" spans="1:12">
      <c r="A1694" s="14" t="str">
        <f t="shared" si="26"/>
        <v>JUE</v>
      </c>
      <c r="B1694" s="12">
        <v>45890</v>
      </c>
      <c r="C1694" s="11">
        <v>0.67004629629629631</v>
      </c>
      <c r="D1694" s="10">
        <f>+VLOOKUP(B1694,VENTA_DIARIA!B:C,2,FALSE)</f>
        <v>0</v>
      </c>
      <c r="E1694" s="10">
        <f>+VLOOKUP(B1694,VENTA_DIARIA!B:D,3,FALSE)</f>
        <v>3</v>
      </c>
      <c r="F1694" s="13">
        <f>_xlfn.XLOOKUP(B1694, VENTA_DIARIA!B:B, VENTA_DIARIA!L:L)+0</f>
        <v>2</v>
      </c>
      <c r="G1694" s="10">
        <f>IFERROR(_xlfn.XLOOKUP(B1694, VENTA_DIARIA!B:B, VENTA_DIARIA!N:N)+0,0)</f>
        <v>0</v>
      </c>
      <c r="H1694" s="10" t="str">
        <f>_xlfn.XLOOKUP(B1694, VENTA_DIARIA!B:B, VENTA_DIARIA!H:H)</f>
        <v>▼ BAJO</v>
      </c>
      <c r="I1694" s="10" t="s">
        <v>117</v>
      </c>
      <c r="J1694" s="10">
        <v>2</v>
      </c>
      <c r="K1694" s="10">
        <v>1</v>
      </c>
      <c r="L1694" s="13">
        <v>1</v>
      </c>
    </row>
    <row r="1695" spans="1:12">
      <c r="A1695" s="14" t="str">
        <f t="shared" si="26"/>
        <v>JUE</v>
      </c>
      <c r="B1695" s="12">
        <v>45890</v>
      </c>
      <c r="C1695" s="11">
        <v>0.67004629629629631</v>
      </c>
      <c r="D1695" s="10">
        <f>+VLOOKUP(B1695,VENTA_DIARIA!B:C,2,FALSE)</f>
        <v>0</v>
      </c>
      <c r="E1695" s="10">
        <f>+VLOOKUP(B1695,VENTA_DIARIA!B:D,3,FALSE)</f>
        <v>3</v>
      </c>
      <c r="F1695" s="13">
        <f>_xlfn.XLOOKUP(B1695, VENTA_DIARIA!B:B, VENTA_DIARIA!L:L)+0</f>
        <v>2</v>
      </c>
      <c r="G1695" s="10">
        <f>IFERROR(_xlfn.XLOOKUP(B1695, VENTA_DIARIA!B:B, VENTA_DIARIA!N:N)+0,0)</f>
        <v>0</v>
      </c>
      <c r="H1695" s="10" t="str">
        <f>_xlfn.XLOOKUP(B1695, VENTA_DIARIA!B:B, VENTA_DIARIA!H:H)</f>
        <v>▼ BAJO</v>
      </c>
      <c r="I1695" s="10" t="s">
        <v>163</v>
      </c>
      <c r="J1695" s="10">
        <v>4</v>
      </c>
      <c r="K1695" s="10">
        <v>2</v>
      </c>
      <c r="L1695" s="13">
        <v>2</v>
      </c>
    </row>
    <row r="1696" spans="1:12">
      <c r="A1696" s="14" t="str">
        <f t="shared" si="26"/>
        <v>JUE</v>
      </c>
      <c r="B1696" s="12">
        <v>45890</v>
      </c>
      <c r="C1696" s="11">
        <v>0.66753472222222221</v>
      </c>
      <c r="D1696" s="10">
        <f>+VLOOKUP(B1696,VENTA_DIARIA!B:C,2,FALSE)</f>
        <v>0</v>
      </c>
      <c r="E1696" s="10">
        <f>+VLOOKUP(B1696,VENTA_DIARIA!B:D,3,FALSE)</f>
        <v>3</v>
      </c>
      <c r="F1696" s="13">
        <f>_xlfn.XLOOKUP(B1696, VENTA_DIARIA!B:B, VENTA_DIARIA!L:L)+0</f>
        <v>2</v>
      </c>
      <c r="G1696" s="10">
        <f>IFERROR(_xlfn.XLOOKUP(B1696, VENTA_DIARIA!B:B, VENTA_DIARIA!N:N)+0,0)</f>
        <v>0</v>
      </c>
      <c r="H1696" s="10" t="str">
        <f>_xlfn.XLOOKUP(B1696, VENTA_DIARIA!B:B, VENTA_DIARIA!H:H)</f>
        <v>▼ BAJO</v>
      </c>
      <c r="I1696" s="10" t="s">
        <v>153</v>
      </c>
      <c r="J1696" s="10">
        <v>5</v>
      </c>
      <c r="K1696" s="10">
        <v>4</v>
      </c>
      <c r="L1696" s="13">
        <v>1</v>
      </c>
    </row>
    <row r="1697" spans="1:12">
      <c r="A1697" s="14" t="str">
        <f t="shared" si="26"/>
        <v>JUE</v>
      </c>
      <c r="B1697" s="12">
        <v>45890</v>
      </c>
      <c r="C1697" s="11">
        <v>0.66753472222222221</v>
      </c>
      <c r="D1697" s="10">
        <f>+VLOOKUP(B1697,VENTA_DIARIA!B:C,2,FALSE)</f>
        <v>0</v>
      </c>
      <c r="E1697" s="10">
        <f>+VLOOKUP(B1697,VENTA_DIARIA!B:D,3,FALSE)</f>
        <v>3</v>
      </c>
      <c r="F1697" s="13">
        <f>_xlfn.XLOOKUP(B1697, VENTA_DIARIA!B:B, VENTA_DIARIA!L:L)+0</f>
        <v>2</v>
      </c>
      <c r="G1697" s="10">
        <f>IFERROR(_xlfn.XLOOKUP(B1697, VENTA_DIARIA!B:B, VENTA_DIARIA!N:N)+0,0)</f>
        <v>0</v>
      </c>
      <c r="H1697" s="10" t="str">
        <f>_xlfn.XLOOKUP(B1697, VENTA_DIARIA!B:B, VENTA_DIARIA!H:H)</f>
        <v>▼ BAJO</v>
      </c>
      <c r="I1697" s="10" t="s">
        <v>177</v>
      </c>
      <c r="J1697" s="10">
        <v>7</v>
      </c>
      <c r="K1697" s="10">
        <v>6</v>
      </c>
      <c r="L1697" s="13">
        <v>1</v>
      </c>
    </row>
    <row r="1698" spans="1:12">
      <c r="A1698" s="14" t="str">
        <f t="shared" si="26"/>
        <v>JUE</v>
      </c>
      <c r="B1698" s="12">
        <v>45890</v>
      </c>
      <c r="C1698" s="11">
        <v>0.66221064814814812</v>
      </c>
      <c r="D1698" s="10">
        <f>+VLOOKUP(B1698,VENTA_DIARIA!B:C,2,FALSE)</f>
        <v>0</v>
      </c>
      <c r="E1698" s="10">
        <f>+VLOOKUP(B1698,VENTA_DIARIA!B:D,3,FALSE)</f>
        <v>3</v>
      </c>
      <c r="F1698" s="13">
        <f>_xlfn.XLOOKUP(B1698, VENTA_DIARIA!B:B, VENTA_DIARIA!L:L)+0</f>
        <v>2</v>
      </c>
      <c r="G1698" s="10">
        <f>IFERROR(_xlfn.XLOOKUP(B1698, VENTA_DIARIA!B:B, VENTA_DIARIA!N:N)+0,0)</f>
        <v>0</v>
      </c>
      <c r="H1698" s="10" t="str">
        <f>_xlfn.XLOOKUP(B1698, VENTA_DIARIA!B:B, VENTA_DIARIA!H:H)</f>
        <v>▼ BAJO</v>
      </c>
      <c r="I1698" s="10" t="s">
        <v>109</v>
      </c>
      <c r="J1698" s="10">
        <v>1</v>
      </c>
      <c r="K1698" s="10">
        <v>0</v>
      </c>
      <c r="L1698" s="13">
        <v>1</v>
      </c>
    </row>
    <row r="1699" spans="1:12">
      <c r="A1699" s="14" t="str">
        <f t="shared" si="26"/>
        <v>JUE</v>
      </c>
      <c r="B1699" s="12">
        <v>45890</v>
      </c>
      <c r="C1699" s="11">
        <v>0.5822222222222222</v>
      </c>
      <c r="D1699" s="10">
        <f>+VLOOKUP(B1699,VENTA_DIARIA!B:C,2,FALSE)</f>
        <v>0</v>
      </c>
      <c r="E1699" s="10">
        <f>+VLOOKUP(B1699,VENTA_DIARIA!B:D,3,FALSE)</f>
        <v>3</v>
      </c>
      <c r="F1699" s="13">
        <f>_xlfn.XLOOKUP(B1699, VENTA_DIARIA!B:B, VENTA_DIARIA!L:L)+0</f>
        <v>2</v>
      </c>
      <c r="G1699" s="10">
        <f>IFERROR(_xlfn.XLOOKUP(B1699, VENTA_DIARIA!B:B, VENTA_DIARIA!N:N)+0,0)</f>
        <v>0</v>
      </c>
      <c r="H1699" s="10" t="str">
        <f>_xlfn.XLOOKUP(B1699, VENTA_DIARIA!B:B, VENTA_DIARIA!H:H)</f>
        <v>▼ BAJO</v>
      </c>
      <c r="I1699" s="10" t="s">
        <v>159</v>
      </c>
      <c r="J1699" s="10">
        <v>1</v>
      </c>
      <c r="K1699" s="10">
        <v>0</v>
      </c>
      <c r="L1699" s="13">
        <v>1</v>
      </c>
    </row>
    <row r="1700" spans="1:12">
      <c r="A1700" s="14" t="str">
        <f t="shared" si="26"/>
        <v>JUE</v>
      </c>
      <c r="B1700" s="12">
        <v>45890</v>
      </c>
      <c r="C1700" s="11">
        <v>0.5768981481481481</v>
      </c>
      <c r="D1700" s="10">
        <f>+VLOOKUP(B1700,VENTA_DIARIA!B:C,2,FALSE)</f>
        <v>0</v>
      </c>
      <c r="E1700" s="10">
        <f>+VLOOKUP(B1700,VENTA_DIARIA!B:D,3,FALSE)</f>
        <v>3</v>
      </c>
      <c r="F1700" s="13">
        <f>_xlfn.XLOOKUP(B1700, VENTA_DIARIA!B:B, VENTA_DIARIA!L:L)+0</f>
        <v>2</v>
      </c>
      <c r="G1700" s="10">
        <f>IFERROR(_xlfn.XLOOKUP(B1700, VENTA_DIARIA!B:B, VENTA_DIARIA!N:N)+0,0)</f>
        <v>0</v>
      </c>
      <c r="H1700" s="10" t="str">
        <f>_xlfn.XLOOKUP(B1700, VENTA_DIARIA!B:B, VENTA_DIARIA!H:H)</f>
        <v>▼ BAJO</v>
      </c>
      <c r="I1700" s="10" t="s">
        <v>142</v>
      </c>
      <c r="J1700" s="10">
        <v>25</v>
      </c>
      <c r="K1700" s="10">
        <v>23</v>
      </c>
      <c r="L1700" s="13">
        <v>2</v>
      </c>
    </row>
    <row r="1701" spans="1:12">
      <c r="A1701" s="14" t="str">
        <f t="shared" si="26"/>
        <v>JUE</v>
      </c>
      <c r="B1701" s="12">
        <v>45890</v>
      </c>
      <c r="C1701" s="11">
        <v>0.54893518518518514</v>
      </c>
      <c r="D1701" s="10">
        <f>+VLOOKUP(B1701,VENTA_DIARIA!B:C,2,FALSE)</f>
        <v>0</v>
      </c>
      <c r="E1701" s="10">
        <f>+VLOOKUP(B1701,VENTA_DIARIA!B:D,3,FALSE)</f>
        <v>3</v>
      </c>
      <c r="F1701" s="13">
        <f>_xlfn.XLOOKUP(B1701, VENTA_DIARIA!B:B, VENTA_DIARIA!L:L)+0</f>
        <v>2</v>
      </c>
      <c r="G1701" s="10">
        <f>IFERROR(_xlfn.XLOOKUP(B1701, VENTA_DIARIA!B:B, VENTA_DIARIA!N:N)+0,0)</f>
        <v>0</v>
      </c>
      <c r="H1701" s="10" t="str">
        <f>_xlfn.XLOOKUP(B1701, VENTA_DIARIA!B:B, VENTA_DIARIA!H:H)</f>
        <v>▼ BAJO</v>
      </c>
      <c r="I1701" s="10" t="s">
        <v>135</v>
      </c>
      <c r="J1701" s="10">
        <v>6</v>
      </c>
      <c r="K1701" s="10">
        <v>5</v>
      </c>
      <c r="L1701" s="13">
        <v>1</v>
      </c>
    </row>
    <row r="1702" spans="1:12">
      <c r="A1702" s="14" t="str">
        <f t="shared" si="26"/>
        <v>JUE</v>
      </c>
      <c r="B1702" s="12">
        <v>45890</v>
      </c>
      <c r="C1702" s="11">
        <v>0.54835648148148153</v>
      </c>
      <c r="D1702" s="10">
        <f>+VLOOKUP(B1702,VENTA_DIARIA!B:C,2,FALSE)</f>
        <v>0</v>
      </c>
      <c r="E1702" s="10">
        <f>+VLOOKUP(B1702,VENTA_DIARIA!B:D,3,FALSE)</f>
        <v>3</v>
      </c>
      <c r="F1702" s="13">
        <f>_xlfn.XLOOKUP(B1702, VENTA_DIARIA!B:B, VENTA_DIARIA!L:L)+0</f>
        <v>2</v>
      </c>
      <c r="G1702" s="10">
        <f>IFERROR(_xlfn.XLOOKUP(B1702, VENTA_DIARIA!B:B, VENTA_DIARIA!N:N)+0,0)</f>
        <v>0</v>
      </c>
      <c r="H1702" s="10" t="str">
        <f>_xlfn.XLOOKUP(B1702, VENTA_DIARIA!B:B, VENTA_DIARIA!H:H)</f>
        <v>▼ BAJO</v>
      </c>
      <c r="I1702" s="10" t="s">
        <v>100</v>
      </c>
      <c r="J1702" s="10">
        <v>4</v>
      </c>
      <c r="K1702" s="10">
        <v>3</v>
      </c>
      <c r="L1702" s="13">
        <v>1</v>
      </c>
    </row>
    <row r="1703" spans="1:12">
      <c r="A1703" s="14" t="str">
        <f t="shared" si="26"/>
        <v>JUE</v>
      </c>
      <c r="B1703" s="12">
        <v>45890</v>
      </c>
      <c r="C1703" s="11">
        <v>0.50489583333333332</v>
      </c>
      <c r="D1703" s="10">
        <f>+VLOOKUP(B1703,VENTA_DIARIA!B:C,2,FALSE)</f>
        <v>0</v>
      </c>
      <c r="E1703" s="10">
        <f>+VLOOKUP(B1703,VENTA_DIARIA!B:D,3,FALSE)</f>
        <v>3</v>
      </c>
      <c r="F1703" s="13">
        <f>_xlfn.XLOOKUP(B1703, VENTA_DIARIA!B:B, VENTA_DIARIA!L:L)+0</f>
        <v>2</v>
      </c>
      <c r="G1703" s="10">
        <f>IFERROR(_xlfn.XLOOKUP(B1703, VENTA_DIARIA!B:B, VENTA_DIARIA!N:N)+0,0)</f>
        <v>0</v>
      </c>
      <c r="H1703" s="10" t="str">
        <f>_xlfn.XLOOKUP(B1703, VENTA_DIARIA!B:B, VENTA_DIARIA!H:H)</f>
        <v>▼ BAJO</v>
      </c>
      <c r="I1703" s="10" t="s">
        <v>142</v>
      </c>
      <c r="J1703" s="10">
        <v>26</v>
      </c>
      <c r="K1703" s="10">
        <v>25</v>
      </c>
      <c r="L1703" s="13">
        <v>1</v>
      </c>
    </row>
    <row r="1704" spans="1:12">
      <c r="A1704" s="14" t="str">
        <f t="shared" si="26"/>
        <v>JUE</v>
      </c>
      <c r="B1704" s="12">
        <v>45890</v>
      </c>
      <c r="C1704" s="11">
        <v>0.49159722222222224</v>
      </c>
      <c r="D1704" s="10">
        <f>+VLOOKUP(B1704,VENTA_DIARIA!B:C,2,FALSE)</f>
        <v>0</v>
      </c>
      <c r="E1704" s="10">
        <f>+VLOOKUP(B1704,VENTA_DIARIA!B:D,3,FALSE)</f>
        <v>3</v>
      </c>
      <c r="F1704" s="13">
        <f>_xlfn.XLOOKUP(B1704, VENTA_DIARIA!B:B, VENTA_DIARIA!L:L)+0</f>
        <v>2</v>
      </c>
      <c r="G1704" s="10">
        <f>IFERROR(_xlfn.XLOOKUP(B1704, VENTA_DIARIA!B:B, VENTA_DIARIA!N:N)+0,0)</f>
        <v>0</v>
      </c>
      <c r="H1704" s="10" t="str">
        <f>_xlfn.XLOOKUP(B1704, VENTA_DIARIA!B:B, VENTA_DIARIA!H:H)</f>
        <v>▼ BAJO</v>
      </c>
      <c r="I1704" s="10" t="s">
        <v>141</v>
      </c>
      <c r="J1704" s="10">
        <v>1</v>
      </c>
      <c r="K1704" s="10">
        <v>0</v>
      </c>
      <c r="L1704" s="13">
        <v>1</v>
      </c>
    </row>
    <row r="1705" spans="1:12">
      <c r="A1705" s="14" t="str">
        <f t="shared" si="26"/>
        <v>JUE</v>
      </c>
      <c r="B1705" s="12">
        <v>45890</v>
      </c>
      <c r="C1705" s="11">
        <v>0.47894675925925928</v>
      </c>
      <c r="D1705" s="10">
        <f>+VLOOKUP(B1705,VENTA_DIARIA!B:C,2,FALSE)</f>
        <v>0</v>
      </c>
      <c r="E1705" s="10">
        <f>+VLOOKUP(B1705,VENTA_DIARIA!B:D,3,FALSE)</f>
        <v>3</v>
      </c>
      <c r="F1705" s="13">
        <f>_xlfn.XLOOKUP(B1705, VENTA_DIARIA!B:B, VENTA_DIARIA!L:L)+0</f>
        <v>2</v>
      </c>
      <c r="G1705" s="10">
        <f>IFERROR(_xlfn.XLOOKUP(B1705, VENTA_DIARIA!B:B, VENTA_DIARIA!N:N)+0,0)</f>
        <v>0</v>
      </c>
      <c r="H1705" s="10" t="str">
        <f>_xlfn.XLOOKUP(B1705, VENTA_DIARIA!B:B, VENTA_DIARIA!H:H)</f>
        <v>▼ BAJO</v>
      </c>
      <c r="I1705" s="10" t="s">
        <v>141</v>
      </c>
      <c r="J1705" s="10">
        <v>2</v>
      </c>
      <c r="K1705" s="10">
        <v>1</v>
      </c>
      <c r="L1705" s="13">
        <v>1</v>
      </c>
    </row>
    <row r="1706" spans="1:12">
      <c r="A1706" s="14" t="str">
        <f t="shared" si="26"/>
        <v>JUE</v>
      </c>
      <c r="B1706" s="12">
        <v>45890</v>
      </c>
      <c r="C1706" s="11">
        <v>0.47894675925925928</v>
      </c>
      <c r="D1706" s="10">
        <f>+VLOOKUP(B1706,VENTA_DIARIA!B:C,2,FALSE)</f>
        <v>0</v>
      </c>
      <c r="E1706" s="10">
        <f>+VLOOKUP(B1706,VENTA_DIARIA!B:D,3,FALSE)</f>
        <v>3</v>
      </c>
      <c r="F1706" s="13">
        <f>_xlfn.XLOOKUP(B1706, VENTA_DIARIA!B:B, VENTA_DIARIA!L:L)+0</f>
        <v>2</v>
      </c>
      <c r="G1706" s="10">
        <f>IFERROR(_xlfn.XLOOKUP(B1706, VENTA_DIARIA!B:B, VENTA_DIARIA!N:N)+0,0)</f>
        <v>0</v>
      </c>
      <c r="H1706" s="10" t="str">
        <f>_xlfn.XLOOKUP(B1706, VENTA_DIARIA!B:B, VENTA_DIARIA!H:H)</f>
        <v>▼ BAJO</v>
      </c>
      <c r="I1706" s="10" t="s">
        <v>136</v>
      </c>
      <c r="J1706" s="10">
        <v>17</v>
      </c>
      <c r="K1706" s="10">
        <v>16</v>
      </c>
      <c r="L1706" s="13">
        <v>1</v>
      </c>
    </row>
    <row r="1707" spans="1:12">
      <c r="A1707" s="14" t="str">
        <f t="shared" si="26"/>
        <v>JUE</v>
      </c>
      <c r="B1707" s="12">
        <v>45890</v>
      </c>
      <c r="C1707" s="11">
        <v>0.47255787037037039</v>
      </c>
      <c r="D1707" s="10">
        <f>+VLOOKUP(B1707,VENTA_DIARIA!B:C,2,FALSE)</f>
        <v>0</v>
      </c>
      <c r="E1707" s="10">
        <f>+VLOOKUP(B1707,VENTA_DIARIA!B:D,3,FALSE)</f>
        <v>3</v>
      </c>
      <c r="F1707" s="13">
        <f>_xlfn.XLOOKUP(B1707, VENTA_DIARIA!B:B, VENTA_DIARIA!L:L)+0</f>
        <v>2</v>
      </c>
      <c r="G1707" s="10">
        <f>IFERROR(_xlfn.XLOOKUP(B1707, VENTA_DIARIA!B:B, VENTA_DIARIA!N:N)+0,0)</f>
        <v>0</v>
      </c>
      <c r="H1707" s="10" t="str">
        <f>_xlfn.XLOOKUP(B1707, VENTA_DIARIA!B:B, VENTA_DIARIA!H:H)</f>
        <v>▼ BAJO</v>
      </c>
      <c r="I1707" s="10" t="s">
        <v>142</v>
      </c>
      <c r="J1707" s="10">
        <v>27</v>
      </c>
      <c r="K1707" s="10">
        <v>26</v>
      </c>
      <c r="L1707" s="13">
        <v>1</v>
      </c>
    </row>
    <row r="1708" spans="1:12">
      <c r="A1708" s="14" t="str">
        <f t="shared" si="26"/>
        <v>JUE</v>
      </c>
      <c r="B1708" s="12">
        <v>45890</v>
      </c>
      <c r="C1708" s="11">
        <v>0.45094907407407409</v>
      </c>
      <c r="D1708" s="10">
        <f>+VLOOKUP(B1708,VENTA_DIARIA!B:C,2,FALSE)</f>
        <v>0</v>
      </c>
      <c r="E1708" s="10">
        <f>+VLOOKUP(B1708,VENTA_DIARIA!B:D,3,FALSE)</f>
        <v>3</v>
      </c>
      <c r="F1708" s="13">
        <f>_xlfn.XLOOKUP(B1708, VENTA_DIARIA!B:B, VENTA_DIARIA!L:L)+0</f>
        <v>2</v>
      </c>
      <c r="G1708" s="10">
        <f>IFERROR(_xlfn.XLOOKUP(B1708, VENTA_DIARIA!B:B, VENTA_DIARIA!N:N)+0,0)</f>
        <v>0</v>
      </c>
      <c r="H1708" s="10" t="str">
        <f>_xlfn.XLOOKUP(B1708, VENTA_DIARIA!B:B, VENTA_DIARIA!H:H)</f>
        <v>▼ BAJO</v>
      </c>
      <c r="I1708" s="10" t="s">
        <v>134</v>
      </c>
      <c r="J1708" s="10">
        <v>2</v>
      </c>
      <c r="K1708" s="10">
        <v>1</v>
      </c>
      <c r="L1708" s="13">
        <v>1</v>
      </c>
    </row>
    <row r="1709" spans="1:12">
      <c r="A1709" s="14" t="str">
        <f t="shared" si="26"/>
        <v>JUE</v>
      </c>
      <c r="B1709" s="12">
        <v>45890</v>
      </c>
      <c r="C1709" s="11">
        <v>0.44015046296296295</v>
      </c>
      <c r="D1709" s="10">
        <f>+VLOOKUP(B1709,VENTA_DIARIA!B:C,2,FALSE)</f>
        <v>0</v>
      </c>
      <c r="E1709" s="10">
        <f>+VLOOKUP(B1709,VENTA_DIARIA!B:D,3,FALSE)</f>
        <v>3</v>
      </c>
      <c r="F1709" s="13">
        <f>_xlfn.XLOOKUP(B1709, VENTA_DIARIA!B:B, VENTA_DIARIA!L:L)+0</f>
        <v>2</v>
      </c>
      <c r="G1709" s="10">
        <f>IFERROR(_xlfn.XLOOKUP(B1709, VENTA_DIARIA!B:B, VENTA_DIARIA!N:N)+0,0)</f>
        <v>0</v>
      </c>
      <c r="H1709" s="10" t="str">
        <f>_xlfn.XLOOKUP(B1709, VENTA_DIARIA!B:B, VENTA_DIARIA!H:H)</f>
        <v>▼ BAJO</v>
      </c>
      <c r="I1709" s="10" t="s">
        <v>136</v>
      </c>
      <c r="J1709" s="10">
        <v>18</v>
      </c>
      <c r="K1709" s="10">
        <v>17</v>
      </c>
      <c r="L1709" s="13">
        <v>1</v>
      </c>
    </row>
    <row r="1710" spans="1:12">
      <c r="A1710" s="14" t="str">
        <f t="shared" si="26"/>
        <v>JUE</v>
      </c>
      <c r="B1710" s="12">
        <v>45890</v>
      </c>
      <c r="C1710" s="11">
        <v>0.44015046296296295</v>
      </c>
      <c r="D1710" s="10">
        <f>+VLOOKUP(B1710,VENTA_DIARIA!B:C,2,FALSE)</f>
        <v>0</v>
      </c>
      <c r="E1710" s="10">
        <f>+VLOOKUP(B1710,VENTA_DIARIA!B:D,3,FALSE)</f>
        <v>3</v>
      </c>
      <c r="F1710" s="13">
        <f>_xlfn.XLOOKUP(B1710, VENTA_DIARIA!B:B, VENTA_DIARIA!L:L)+0</f>
        <v>2</v>
      </c>
      <c r="G1710" s="10">
        <f>IFERROR(_xlfn.XLOOKUP(B1710, VENTA_DIARIA!B:B, VENTA_DIARIA!N:N)+0,0)</f>
        <v>0</v>
      </c>
      <c r="H1710" s="10" t="str">
        <f>_xlfn.XLOOKUP(B1710, VENTA_DIARIA!B:B, VENTA_DIARIA!H:H)</f>
        <v>▼ BAJO</v>
      </c>
      <c r="I1710" s="10" t="s">
        <v>134</v>
      </c>
      <c r="J1710" s="10">
        <v>3</v>
      </c>
      <c r="K1710" s="10">
        <v>2</v>
      </c>
      <c r="L1710" s="13">
        <v>1</v>
      </c>
    </row>
    <row r="1711" spans="1:12">
      <c r="A1711" s="14" t="str">
        <f t="shared" si="26"/>
        <v>JUE</v>
      </c>
      <c r="B1711" s="12">
        <v>45890</v>
      </c>
      <c r="C1711" s="11">
        <v>0.43953703703703706</v>
      </c>
      <c r="D1711" s="10">
        <f>+VLOOKUP(B1711,VENTA_DIARIA!B:C,2,FALSE)</f>
        <v>0</v>
      </c>
      <c r="E1711" s="10">
        <f>+VLOOKUP(B1711,VENTA_DIARIA!B:D,3,FALSE)</f>
        <v>3</v>
      </c>
      <c r="F1711" s="13">
        <f>_xlfn.XLOOKUP(B1711, VENTA_DIARIA!B:B, VENTA_DIARIA!L:L)+0</f>
        <v>2</v>
      </c>
      <c r="G1711" s="10">
        <f>IFERROR(_xlfn.XLOOKUP(B1711, VENTA_DIARIA!B:B, VENTA_DIARIA!N:N)+0,0)</f>
        <v>0</v>
      </c>
      <c r="H1711" s="10" t="str">
        <f>_xlfn.XLOOKUP(B1711, VENTA_DIARIA!B:B, VENTA_DIARIA!H:H)</f>
        <v>▼ BAJO</v>
      </c>
      <c r="I1711" s="10" t="s">
        <v>94</v>
      </c>
      <c r="J1711" s="10">
        <v>6</v>
      </c>
      <c r="K1711" s="10">
        <v>5</v>
      </c>
      <c r="L1711" s="13">
        <v>1</v>
      </c>
    </row>
    <row r="1712" spans="1:12">
      <c r="A1712" s="14" t="str">
        <f t="shared" si="26"/>
        <v>JUE</v>
      </c>
      <c r="B1712" s="12">
        <v>45890</v>
      </c>
      <c r="C1712" s="11">
        <v>0.41837962962962966</v>
      </c>
      <c r="D1712" s="10">
        <f>+VLOOKUP(B1712,VENTA_DIARIA!B:C,2,FALSE)</f>
        <v>0</v>
      </c>
      <c r="E1712" s="10">
        <f>+VLOOKUP(B1712,VENTA_DIARIA!B:D,3,FALSE)</f>
        <v>3</v>
      </c>
      <c r="F1712" s="13">
        <f>_xlfn.XLOOKUP(B1712, VENTA_DIARIA!B:B, VENTA_DIARIA!L:L)+0</f>
        <v>2</v>
      </c>
      <c r="G1712" s="10">
        <f>IFERROR(_xlfn.XLOOKUP(B1712, VENTA_DIARIA!B:B, VENTA_DIARIA!N:N)+0,0)</f>
        <v>0</v>
      </c>
      <c r="H1712" s="10" t="str">
        <f>_xlfn.XLOOKUP(B1712, VENTA_DIARIA!B:B, VENTA_DIARIA!H:H)</f>
        <v>▼ BAJO</v>
      </c>
      <c r="I1712" s="10" t="s">
        <v>101</v>
      </c>
      <c r="J1712" s="10">
        <v>1</v>
      </c>
      <c r="K1712" s="10">
        <v>0</v>
      </c>
      <c r="L1712" s="13">
        <v>1</v>
      </c>
    </row>
    <row r="1713" spans="1:12">
      <c r="A1713" s="14" t="str">
        <f t="shared" si="26"/>
        <v>JUE</v>
      </c>
      <c r="B1713" s="12">
        <v>45890</v>
      </c>
      <c r="C1713" s="11">
        <v>0.40438657407407408</v>
      </c>
      <c r="D1713" s="10">
        <f>+VLOOKUP(B1713,VENTA_DIARIA!B:C,2,FALSE)</f>
        <v>0</v>
      </c>
      <c r="E1713" s="10">
        <f>+VLOOKUP(B1713,VENTA_DIARIA!B:D,3,FALSE)</f>
        <v>3</v>
      </c>
      <c r="F1713" s="13">
        <f>_xlfn.XLOOKUP(B1713, VENTA_DIARIA!B:B, VENTA_DIARIA!L:L)+0</f>
        <v>2</v>
      </c>
      <c r="G1713" s="10">
        <f>IFERROR(_xlfn.XLOOKUP(B1713, VENTA_DIARIA!B:B, VENTA_DIARIA!N:N)+0,0)</f>
        <v>0</v>
      </c>
      <c r="H1713" s="10" t="str">
        <f>_xlfn.XLOOKUP(B1713, VENTA_DIARIA!B:B, VENTA_DIARIA!H:H)</f>
        <v>▼ BAJO</v>
      </c>
      <c r="I1713" s="10" t="s">
        <v>142</v>
      </c>
      <c r="J1713" s="10">
        <v>28</v>
      </c>
      <c r="K1713" s="10">
        <v>27</v>
      </c>
      <c r="L1713" s="13">
        <v>1</v>
      </c>
    </row>
    <row r="1714" spans="1:12">
      <c r="A1714" s="14" t="str">
        <f t="shared" si="26"/>
        <v>JUE</v>
      </c>
      <c r="B1714" s="12">
        <v>45890</v>
      </c>
      <c r="C1714" s="11">
        <v>0.37980324074074073</v>
      </c>
      <c r="D1714" s="10">
        <f>+VLOOKUP(B1714,VENTA_DIARIA!B:C,2,FALSE)</f>
        <v>0</v>
      </c>
      <c r="E1714" s="10">
        <f>+VLOOKUP(B1714,VENTA_DIARIA!B:D,3,FALSE)</f>
        <v>3</v>
      </c>
      <c r="F1714" s="13">
        <f>_xlfn.XLOOKUP(B1714, VENTA_DIARIA!B:B, VENTA_DIARIA!L:L)+0</f>
        <v>2</v>
      </c>
      <c r="G1714" s="10">
        <f>IFERROR(_xlfn.XLOOKUP(B1714, VENTA_DIARIA!B:B, VENTA_DIARIA!N:N)+0,0)</f>
        <v>0</v>
      </c>
      <c r="H1714" s="10" t="str">
        <f>_xlfn.XLOOKUP(B1714, VENTA_DIARIA!B:B, VENTA_DIARIA!H:H)</f>
        <v>▼ BAJO</v>
      </c>
      <c r="I1714" s="10" t="s">
        <v>134</v>
      </c>
      <c r="J1714" s="10">
        <v>4</v>
      </c>
      <c r="K1714" s="10">
        <v>3</v>
      </c>
      <c r="L1714" s="13">
        <v>1</v>
      </c>
    </row>
    <row r="1715" spans="1:12">
      <c r="A1715" s="14" t="str">
        <f t="shared" si="26"/>
        <v>JUE</v>
      </c>
      <c r="B1715" s="12">
        <v>45890</v>
      </c>
      <c r="C1715" s="11">
        <v>0.37547453703703704</v>
      </c>
      <c r="D1715" s="10">
        <f>+VLOOKUP(B1715,VENTA_DIARIA!B:C,2,FALSE)</f>
        <v>0</v>
      </c>
      <c r="E1715" s="10">
        <f>+VLOOKUP(B1715,VENTA_DIARIA!B:D,3,FALSE)</f>
        <v>3</v>
      </c>
      <c r="F1715" s="13">
        <f>_xlfn.XLOOKUP(B1715, VENTA_DIARIA!B:B, VENTA_DIARIA!L:L)+0</f>
        <v>2</v>
      </c>
      <c r="G1715" s="10">
        <f>IFERROR(_xlfn.XLOOKUP(B1715, VENTA_DIARIA!B:B, VENTA_DIARIA!N:N)+0,0)</f>
        <v>0</v>
      </c>
      <c r="H1715" s="10" t="str">
        <f>_xlfn.XLOOKUP(B1715, VENTA_DIARIA!B:B, VENTA_DIARIA!H:H)</f>
        <v>▼ BAJO</v>
      </c>
      <c r="I1715" s="10" t="s">
        <v>92</v>
      </c>
      <c r="J1715" s="10">
        <v>-7</v>
      </c>
      <c r="K1715" s="10">
        <v>-8</v>
      </c>
      <c r="L1715" s="13">
        <v>1</v>
      </c>
    </row>
    <row r="1716" spans="1:12">
      <c r="A1716" s="14" t="str">
        <f t="shared" si="26"/>
        <v>VIE</v>
      </c>
      <c r="B1716" s="12">
        <v>45891</v>
      </c>
      <c r="C1716" s="11">
        <v>0.82925925925925925</v>
      </c>
      <c r="D1716" s="10">
        <f>+VLOOKUP(B1716,VENTA_DIARIA!B:C,2,FALSE)</f>
        <v>0</v>
      </c>
      <c r="E1716" s="10">
        <f>+VLOOKUP(B1716,VENTA_DIARIA!B:D,3,FALSE)</f>
        <v>4</v>
      </c>
      <c r="F1716" s="13">
        <f>_xlfn.XLOOKUP(B1716, VENTA_DIARIA!B:B, VENTA_DIARIA!L:L)+0</f>
        <v>1</v>
      </c>
      <c r="G1716" s="10">
        <f>IFERROR(_xlfn.XLOOKUP(B1716, VENTA_DIARIA!B:B, VENTA_DIARIA!N:N)+0,0)</f>
        <v>0</v>
      </c>
      <c r="H1716" s="10" t="str">
        <f>_xlfn.XLOOKUP(B1716, VENTA_DIARIA!B:B, VENTA_DIARIA!H:H)</f>
        <v>▼ BAJO</v>
      </c>
      <c r="I1716" s="10" t="s">
        <v>178</v>
      </c>
      <c r="J1716" s="10">
        <v>7</v>
      </c>
      <c r="K1716" s="10">
        <v>6</v>
      </c>
      <c r="L1716" s="13">
        <v>1</v>
      </c>
    </row>
    <row r="1717" spans="1:12">
      <c r="A1717" s="14" t="str">
        <f t="shared" si="26"/>
        <v>VIE</v>
      </c>
      <c r="B1717" s="12">
        <v>45891</v>
      </c>
      <c r="C1717" s="11">
        <v>0.81616898148148154</v>
      </c>
      <c r="D1717" s="10">
        <f>+VLOOKUP(B1717,VENTA_DIARIA!B:C,2,FALSE)</f>
        <v>0</v>
      </c>
      <c r="E1717" s="10">
        <f>+VLOOKUP(B1717,VENTA_DIARIA!B:D,3,FALSE)</f>
        <v>4</v>
      </c>
      <c r="F1717" s="13">
        <f>_xlfn.XLOOKUP(B1717, VENTA_DIARIA!B:B, VENTA_DIARIA!L:L)+0</f>
        <v>1</v>
      </c>
      <c r="G1717" s="10">
        <f>IFERROR(_xlfn.XLOOKUP(B1717, VENTA_DIARIA!B:B, VENTA_DIARIA!N:N)+0,0)</f>
        <v>0</v>
      </c>
      <c r="H1717" s="10" t="str">
        <f>_xlfn.XLOOKUP(B1717, VENTA_DIARIA!B:B, VENTA_DIARIA!H:H)</f>
        <v>▼ BAJO</v>
      </c>
      <c r="I1717" s="10" t="s">
        <v>135</v>
      </c>
      <c r="J1717" s="10">
        <v>10</v>
      </c>
      <c r="K1717" s="10">
        <v>9</v>
      </c>
      <c r="L1717" s="13">
        <v>1</v>
      </c>
    </row>
    <row r="1718" spans="1:12">
      <c r="A1718" s="14" t="str">
        <f t="shared" si="26"/>
        <v>VIE</v>
      </c>
      <c r="B1718" s="12">
        <v>45891</v>
      </c>
      <c r="C1718" s="11">
        <v>0.81616898148148154</v>
      </c>
      <c r="D1718" s="10">
        <f>+VLOOKUP(B1718,VENTA_DIARIA!B:C,2,FALSE)</f>
        <v>0</v>
      </c>
      <c r="E1718" s="10">
        <f>+VLOOKUP(B1718,VENTA_DIARIA!B:D,3,FALSE)</f>
        <v>4</v>
      </c>
      <c r="F1718" s="13">
        <f>_xlfn.XLOOKUP(B1718, VENTA_DIARIA!B:B, VENTA_DIARIA!L:L)+0</f>
        <v>1</v>
      </c>
      <c r="G1718" s="10">
        <f>IFERROR(_xlfn.XLOOKUP(B1718, VENTA_DIARIA!B:B, VENTA_DIARIA!N:N)+0,0)</f>
        <v>0</v>
      </c>
      <c r="H1718" s="10" t="str">
        <f>_xlfn.XLOOKUP(B1718, VENTA_DIARIA!B:B, VENTA_DIARIA!H:H)</f>
        <v>▼ BAJO</v>
      </c>
      <c r="I1718" s="10" t="s">
        <v>153</v>
      </c>
      <c r="J1718" s="10">
        <v>19</v>
      </c>
      <c r="K1718" s="10">
        <v>18</v>
      </c>
      <c r="L1718" s="13">
        <v>1</v>
      </c>
    </row>
    <row r="1719" spans="1:12">
      <c r="A1719" s="14" t="str">
        <f t="shared" si="26"/>
        <v>VIE</v>
      </c>
      <c r="B1719" s="12">
        <v>45891</v>
      </c>
      <c r="C1719" s="11">
        <v>0.81057870370370366</v>
      </c>
      <c r="D1719" s="10">
        <f>+VLOOKUP(B1719,VENTA_DIARIA!B:C,2,FALSE)</f>
        <v>0</v>
      </c>
      <c r="E1719" s="10">
        <f>+VLOOKUP(B1719,VENTA_DIARIA!B:D,3,FALSE)</f>
        <v>4</v>
      </c>
      <c r="F1719" s="13">
        <f>_xlfn.XLOOKUP(B1719, VENTA_DIARIA!B:B, VENTA_DIARIA!L:L)+0</f>
        <v>1</v>
      </c>
      <c r="G1719" s="10">
        <f>IFERROR(_xlfn.XLOOKUP(B1719, VENTA_DIARIA!B:B, VENTA_DIARIA!N:N)+0,0)</f>
        <v>0</v>
      </c>
      <c r="H1719" s="10" t="str">
        <f>_xlfn.XLOOKUP(B1719, VENTA_DIARIA!B:B, VENTA_DIARIA!H:H)</f>
        <v>▼ BAJO</v>
      </c>
      <c r="I1719" s="10" t="s">
        <v>103</v>
      </c>
      <c r="J1719" s="10">
        <v>3</v>
      </c>
      <c r="K1719" s="10">
        <v>2</v>
      </c>
      <c r="L1719" s="13">
        <v>1</v>
      </c>
    </row>
    <row r="1720" spans="1:12">
      <c r="A1720" s="14" t="str">
        <f t="shared" si="26"/>
        <v>VIE</v>
      </c>
      <c r="B1720" s="12">
        <v>45891</v>
      </c>
      <c r="C1720" s="11">
        <v>0.81057870370370366</v>
      </c>
      <c r="D1720" s="10">
        <f>+VLOOKUP(B1720,VENTA_DIARIA!B:C,2,FALSE)</f>
        <v>0</v>
      </c>
      <c r="E1720" s="10">
        <f>+VLOOKUP(B1720,VENTA_DIARIA!B:D,3,FALSE)</f>
        <v>4</v>
      </c>
      <c r="F1720" s="13">
        <f>_xlfn.XLOOKUP(B1720, VENTA_DIARIA!B:B, VENTA_DIARIA!L:L)+0</f>
        <v>1</v>
      </c>
      <c r="G1720" s="10">
        <f>IFERROR(_xlfn.XLOOKUP(B1720, VENTA_DIARIA!B:B, VENTA_DIARIA!N:N)+0,0)</f>
        <v>0</v>
      </c>
      <c r="H1720" s="10" t="str">
        <f>_xlfn.XLOOKUP(B1720, VENTA_DIARIA!B:B, VENTA_DIARIA!H:H)</f>
        <v>▼ BAJO</v>
      </c>
      <c r="I1720" s="10" t="s">
        <v>134</v>
      </c>
      <c r="J1720" s="10">
        <v>8</v>
      </c>
      <c r="K1720" s="10">
        <v>7</v>
      </c>
      <c r="L1720" s="13">
        <v>1</v>
      </c>
    </row>
    <row r="1721" spans="1:12">
      <c r="A1721" s="14" t="str">
        <f t="shared" si="26"/>
        <v>VIE</v>
      </c>
      <c r="B1721" s="12">
        <v>45891</v>
      </c>
      <c r="C1721" s="11">
        <v>0.81057870370370366</v>
      </c>
      <c r="D1721" s="10">
        <f>+VLOOKUP(B1721,VENTA_DIARIA!B:C,2,FALSE)</f>
        <v>0</v>
      </c>
      <c r="E1721" s="10">
        <f>+VLOOKUP(B1721,VENTA_DIARIA!B:D,3,FALSE)</f>
        <v>4</v>
      </c>
      <c r="F1721" s="13">
        <f>_xlfn.XLOOKUP(B1721, VENTA_DIARIA!B:B, VENTA_DIARIA!L:L)+0</f>
        <v>1</v>
      </c>
      <c r="G1721" s="10">
        <f>IFERROR(_xlfn.XLOOKUP(B1721, VENTA_DIARIA!B:B, VENTA_DIARIA!N:N)+0,0)</f>
        <v>0</v>
      </c>
      <c r="H1721" s="10" t="str">
        <f>_xlfn.XLOOKUP(B1721, VENTA_DIARIA!B:B, VENTA_DIARIA!H:H)</f>
        <v>▼ BAJO</v>
      </c>
      <c r="I1721" s="10" t="s">
        <v>136</v>
      </c>
      <c r="J1721" s="10">
        <v>16</v>
      </c>
      <c r="K1721" s="10">
        <v>15</v>
      </c>
      <c r="L1721" s="13">
        <v>1</v>
      </c>
    </row>
    <row r="1722" spans="1:12">
      <c r="A1722" s="14" t="str">
        <f t="shared" si="26"/>
        <v>VIE</v>
      </c>
      <c r="B1722" s="12">
        <v>45891</v>
      </c>
      <c r="C1722" s="11">
        <v>0.80881944444444442</v>
      </c>
      <c r="D1722" s="10">
        <f>+VLOOKUP(B1722,VENTA_DIARIA!B:C,2,FALSE)</f>
        <v>0</v>
      </c>
      <c r="E1722" s="10">
        <f>+VLOOKUP(B1722,VENTA_DIARIA!B:D,3,FALSE)</f>
        <v>4</v>
      </c>
      <c r="F1722" s="13">
        <f>_xlfn.XLOOKUP(B1722, VENTA_DIARIA!B:B, VENTA_DIARIA!L:L)+0</f>
        <v>1</v>
      </c>
      <c r="G1722" s="10">
        <f>IFERROR(_xlfn.XLOOKUP(B1722, VENTA_DIARIA!B:B, VENTA_DIARIA!N:N)+0,0)</f>
        <v>0</v>
      </c>
      <c r="H1722" s="10" t="str">
        <f>_xlfn.XLOOKUP(B1722, VENTA_DIARIA!B:B, VENTA_DIARIA!H:H)</f>
        <v>▼ BAJO</v>
      </c>
      <c r="I1722" s="10" t="s">
        <v>152</v>
      </c>
      <c r="J1722" s="10">
        <v>18</v>
      </c>
      <c r="K1722" s="10">
        <v>16</v>
      </c>
      <c r="L1722" s="13">
        <v>2</v>
      </c>
    </row>
    <row r="1723" spans="1:12">
      <c r="A1723" s="14" t="str">
        <f t="shared" si="26"/>
        <v>VIE</v>
      </c>
      <c r="B1723" s="12">
        <v>45891</v>
      </c>
      <c r="C1723" s="11">
        <v>0.80881944444444442</v>
      </c>
      <c r="D1723" s="10">
        <f>+VLOOKUP(B1723,VENTA_DIARIA!B:C,2,FALSE)</f>
        <v>0</v>
      </c>
      <c r="E1723" s="10">
        <f>+VLOOKUP(B1723,VENTA_DIARIA!B:D,3,FALSE)</f>
        <v>4</v>
      </c>
      <c r="F1723" s="13">
        <f>_xlfn.XLOOKUP(B1723, VENTA_DIARIA!B:B, VENTA_DIARIA!L:L)+0</f>
        <v>1</v>
      </c>
      <c r="G1723" s="10">
        <f>IFERROR(_xlfn.XLOOKUP(B1723, VENTA_DIARIA!B:B, VENTA_DIARIA!N:N)+0,0)</f>
        <v>0</v>
      </c>
      <c r="H1723" s="10" t="str">
        <f>_xlfn.XLOOKUP(B1723, VENTA_DIARIA!B:B, VENTA_DIARIA!H:H)</f>
        <v>▼ BAJO</v>
      </c>
      <c r="I1723" s="10" t="s">
        <v>118</v>
      </c>
      <c r="J1723" s="10">
        <v>23</v>
      </c>
      <c r="K1723" s="10">
        <v>22</v>
      </c>
      <c r="L1723" s="13">
        <v>1</v>
      </c>
    </row>
    <row r="1724" spans="1:12">
      <c r="A1724" s="14" t="str">
        <f t="shared" si="26"/>
        <v>VIE</v>
      </c>
      <c r="B1724" s="12">
        <v>45891</v>
      </c>
      <c r="C1724" s="11">
        <v>0.80821759259259263</v>
      </c>
      <c r="D1724" s="10">
        <f>+VLOOKUP(B1724,VENTA_DIARIA!B:C,2,FALSE)</f>
        <v>0</v>
      </c>
      <c r="E1724" s="10">
        <f>+VLOOKUP(B1724,VENTA_DIARIA!B:D,3,FALSE)</f>
        <v>4</v>
      </c>
      <c r="F1724" s="13">
        <f>_xlfn.XLOOKUP(B1724, VENTA_DIARIA!B:B, VENTA_DIARIA!L:L)+0</f>
        <v>1</v>
      </c>
      <c r="G1724" s="10">
        <f>IFERROR(_xlfn.XLOOKUP(B1724, VENTA_DIARIA!B:B, VENTA_DIARIA!N:N)+0,0)</f>
        <v>0</v>
      </c>
      <c r="H1724" s="10" t="str">
        <f>_xlfn.XLOOKUP(B1724, VENTA_DIARIA!B:B, VENTA_DIARIA!H:H)</f>
        <v>▼ BAJO</v>
      </c>
      <c r="I1724" s="10" t="s">
        <v>162</v>
      </c>
      <c r="J1724" s="10">
        <v>2</v>
      </c>
      <c r="K1724" s="10">
        <v>1</v>
      </c>
      <c r="L1724" s="13">
        <v>1</v>
      </c>
    </row>
    <row r="1725" spans="1:12">
      <c r="A1725" s="14" t="str">
        <f t="shared" si="26"/>
        <v>VIE</v>
      </c>
      <c r="B1725" s="12">
        <v>45891</v>
      </c>
      <c r="C1725" s="11">
        <v>0.80820601851851848</v>
      </c>
      <c r="D1725" s="10">
        <f>+VLOOKUP(B1725,VENTA_DIARIA!B:C,2,FALSE)</f>
        <v>0</v>
      </c>
      <c r="E1725" s="10">
        <f>+VLOOKUP(B1725,VENTA_DIARIA!B:D,3,FALSE)</f>
        <v>4</v>
      </c>
      <c r="F1725" s="13">
        <f>_xlfn.XLOOKUP(B1725, VENTA_DIARIA!B:B, VENTA_DIARIA!L:L)+0</f>
        <v>1</v>
      </c>
      <c r="G1725" s="10">
        <f>IFERROR(_xlfn.XLOOKUP(B1725, VENTA_DIARIA!B:B, VENTA_DIARIA!N:N)+0,0)</f>
        <v>0</v>
      </c>
      <c r="H1725" s="10" t="str">
        <f>_xlfn.XLOOKUP(B1725, VENTA_DIARIA!B:B, VENTA_DIARIA!H:H)</f>
        <v>▼ BAJO</v>
      </c>
      <c r="I1725" s="10" t="s">
        <v>109</v>
      </c>
      <c r="J1725" s="10">
        <v>2</v>
      </c>
      <c r="K1725" s="10">
        <v>1</v>
      </c>
      <c r="L1725" s="13">
        <v>1</v>
      </c>
    </row>
    <row r="1726" spans="1:12">
      <c r="A1726" s="14" t="str">
        <f t="shared" si="26"/>
        <v>VIE</v>
      </c>
      <c r="B1726" s="12">
        <v>45891</v>
      </c>
      <c r="C1726" s="11">
        <v>0.80820601851851848</v>
      </c>
      <c r="D1726" s="10">
        <f>+VLOOKUP(B1726,VENTA_DIARIA!B:C,2,FALSE)</f>
        <v>0</v>
      </c>
      <c r="E1726" s="10">
        <f>+VLOOKUP(B1726,VENTA_DIARIA!B:D,3,FALSE)</f>
        <v>4</v>
      </c>
      <c r="F1726" s="13">
        <f>_xlfn.XLOOKUP(B1726, VENTA_DIARIA!B:B, VENTA_DIARIA!L:L)+0</f>
        <v>1</v>
      </c>
      <c r="G1726" s="10">
        <f>IFERROR(_xlfn.XLOOKUP(B1726, VENTA_DIARIA!B:B, VENTA_DIARIA!N:N)+0,0)</f>
        <v>0</v>
      </c>
      <c r="H1726" s="10" t="str">
        <f>_xlfn.XLOOKUP(B1726, VENTA_DIARIA!B:B, VENTA_DIARIA!H:H)</f>
        <v>▼ BAJO</v>
      </c>
      <c r="I1726" s="10" t="s">
        <v>178</v>
      </c>
      <c r="J1726" s="10">
        <v>8</v>
      </c>
      <c r="K1726" s="10">
        <v>7</v>
      </c>
      <c r="L1726" s="13">
        <v>1</v>
      </c>
    </row>
    <row r="1727" spans="1:12">
      <c r="A1727" s="14" t="str">
        <f t="shared" si="26"/>
        <v>VIE</v>
      </c>
      <c r="B1727" s="12">
        <v>45891</v>
      </c>
      <c r="C1727" s="11">
        <v>0.80620370370370376</v>
      </c>
      <c r="D1727" s="10">
        <f>+VLOOKUP(B1727,VENTA_DIARIA!B:C,2,FALSE)</f>
        <v>0</v>
      </c>
      <c r="E1727" s="10">
        <f>+VLOOKUP(B1727,VENTA_DIARIA!B:D,3,FALSE)</f>
        <v>4</v>
      </c>
      <c r="F1727" s="13">
        <f>_xlfn.XLOOKUP(B1727, VENTA_DIARIA!B:B, VENTA_DIARIA!L:L)+0</f>
        <v>1</v>
      </c>
      <c r="G1727" s="10">
        <f>IFERROR(_xlfn.XLOOKUP(B1727, VENTA_DIARIA!B:B, VENTA_DIARIA!N:N)+0,0)</f>
        <v>0</v>
      </c>
      <c r="H1727" s="10" t="str">
        <f>_xlfn.XLOOKUP(B1727, VENTA_DIARIA!B:B, VENTA_DIARIA!H:H)</f>
        <v>▼ BAJO</v>
      </c>
      <c r="I1727" s="10" t="s">
        <v>118</v>
      </c>
      <c r="J1727" s="10">
        <v>24</v>
      </c>
      <c r="K1727" s="10">
        <v>23</v>
      </c>
      <c r="L1727" s="13">
        <v>1</v>
      </c>
    </row>
    <row r="1728" spans="1:12">
      <c r="A1728" s="14" t="str">
        <f t="shared" si="26"/>
        <v>VIE</v>
      </c>
      <c r="B1728" s="12">
        <v>45891</v>
      </c>
      <c r="C1728" s="11">
        <v>0.79186342592592596</v>
      </c>
      <c r="D1728" s="10">
        <f>+VLOOKUP(B1728,VENTA_DIARIA!B:C,2,FALSE)</f>
        <v>0</v>
      </c>
      <c r="E1728" s="10">
        <f>+VLOOKUP(B1728,VENTA_DIARIA!B:D,3,FALSE)</f>
        <v>4</v>
      </c>
      <c r="F1728" s="13">
        <f>_xlfn.XLOOKUP(B1728, VENTA_DIARIA!B:B, VENTA_DIARIA!L:L)+0</f>
        <v>1</v>
      </c>
      <c r="G1728" s="10">
        <f>IFERROR(_xlfn.XLOOKUP(B1728, VENTA_DIARIA!B:B, VENTA_DIARIA!N:N)+0,0)</f>
        <v>0</v>
      </c>
      <c r="H1728" s="10" t="str">
        <f>_xlfn.XLOOKUP(B1728, VENTA_DIARIA!B:B, VENTA_DIARIA!H:H)</f>
        <v>▼ BAJO</v>
      </c>
      <c r="I1728" s="10" t="s">
        <v>135</v>
      </c>
      <c r="J1728" s="10">
        <v>11</v>
      </c>
      <c r="K1728" s="10">
        <v>10</v>
      </c>
      <c r="L1728" s="13">
        <v>1</v>
      </c>
    </row>
    <row r="1729" spans="1:12">
      <c r="A1729" s="14" t="str">
        <f t="shared" si="26"/>
        <v>VIE</v>
      </c>
      <c r="B1729" s="12">
        <v>45891</v>
      </c>
      <c r="C1729" s="11">
        <v>0.79186342592592596</v>
      </c>
      <c r="D1729" s="10">
        <f>+VLOOKUP(B1729,VENTA_DIARIA!B:C,2,FALSE)</f>
        <v>0</v>
      </c>
      <c r="E1729" s="10">
        <f>+VLOOKUP(B1729,VENTA_DIARIA!B:D,3,FALSE)</f>
        <v>4</v>
      </c>
      <c r="F1729" s="13">
        <f>_xlfn.XLOOKUP(B1729, VENTA_DIARIA!B:B, VENTA_DIARIA!L:L)+0</f>
        <v>1</v>
      </c>
      <c r="G1729" s="10">
        <f>IFERROR(_xlfn.XLOOKUP(B1729, VENTA_DIARIA!B:B, VENTA_DIARIA!N:N)+0,0)</f>
        <v>0</v>
      </c>
      <c r="H1729" s="10" t="str">
        <f>_xlfn.XLOOKUP(B1729, VENTA_DIARIA!B:B, VENTA_DIARIA!H:H)</f>
        <v>▼ BAJO</v>
      </c>
      <c r="I1729" s="10" t="s">
        <v>110</v>
      </c>
      <c r="J1729" s="10">
        <v>1</v>
      </c>
      <c r="K1729" s="10">
        <v>0</v>
      </c>
      <c r="L1729" s="13">
        <v>1</v>
      </c>
    </row>
    <row r="1730" spans="1:12">
      <c r="A1730" s="14" t="str">
        <f t="shared" ref="A1730:A1793" si="27">+UPPER(TEXT(B1730,"DDD"))</f>
        <v>VIE</v>
      </c>
      <c r="B1730" s="12">
        <v>45891</v>
      </c>
      <c r="C1730" s="11">
        <v>0.78456018518518522</v>
      </c>
      <c r="D1730" s="10">
        <f>+VLOOKUP(B1730,VENTA_DIARIA!B:C,2,FALSE)</f>
        <v>0</v>
      </c>
      <c r="E1730" s="10">
        <f>+VLOOKUP(B1730,VENTA_DIARIA!B:D,3,FALSE)</f>
        <v>4</v>
      </c>
      <c r="F1730" s="13">
        <f>_xlfn.XLOOKUP(B1730, VENTA_DIARIA!B:B, VENTA_DIARIA!L:L)+0</f>
        <v>1</v>
      </c>
      <c r="G1730" s="10">
        <f>IFERROR(_xlfn.XLOOKUP(B1730, VENTA_DIARIA!B:B, VENTA_DIARIA!N:N)+0,0)</f>
        <v>0</v>
      </c>
      <c r="H1730" s="10" t="str">
        <f>_xlfn.XLOOKUP(B1730, VENTA_DIARIA!B:B, VENTA_DIARIA!H:H)</f>
        <v>▼ BAJO</v>
      </c>
      <c r="I1730" s="10" t="s">
        <v>152</v>
      </c>
      <c r="J1730" s="10">
        <v>19</v>
      </c>
      <c r="K1730" s="10">
        <v>18</v>
      </c>
      <c r="L1730" s="13">
        <v>1</v>
      </c>
    </row>
    <row r="1731" spans="1:12">
      <c r="A1731" s="14" t="str">
        <f t="shared" si="27"/>
        <v>VIE</v>
      </c>
      <c r="B1731" s="12">
        <v>45891</v>
      </c>
      <c r="C1731" s="11">
        <v>0.78307870370370369</v>
      </c>
      <c r="D1731" s="10">
        <f>+VLOOKUP(B1731,VENTA_DIARIA!B:C,2,FALSE)</f>
        <v>0</v>
      </c>
      <c r="E1731" s="10">
        <f>+VLOOKUP(B1731,VENTA_DIARIA!B:D,3,FALSE)</f>
        <v>4</v>
      </c>
      <c r="F1731" s="13">
        <f>_xlfn.XLOOKUP(B1731, VENTA_DIARIA!B:B, VENTA_DIARIA!L:L)+0</f>
        <v>1</v>
      </c>
      <c r="G1731" s="10">
        <f>IFERROR(_xlfn.XLOOKUP(B1731, VENTA_DIARIA!B:B, VENTA_DIARIA!N:N)+0,0)</f>
        <v>0</v>
      </c>
      <c r="H1731" s="10" t="str">
        <f>_xlfn.XLOOKUP(B1731, VENTA_DIARIA!B:B, VENTA_DIARIA!H:H)</f>
        <v>▼ BAJO</v>
      </c>
      <c r="I1731" s="10" t="s">
        <v>109</v>
      </c>
      <c r="J1731" s="10">
        <v>3</v>
      </c>
      <c r="K1731" s="10">
        <v>2</v>
      </c>
      <c r="L1731" s="13">
        <v>1</v>
      </c>
    </row>
    <row r="1732" spans="1:12">
      <c r="A1732" s="14" t="str">
        <f t="shared" si="27"/>
        <v>VIE</v>
      </c>
      <c r="B1732" s="12">
        <v>45891</v>
      </c>
      <c r="C1732" s="11">
        <v>0.78251157407407412</v>
      </c>
      <c r="D1732" s="10">
        <f>+VLOOKUP(B1732,VENTA_DIARIA!B:C,2,FALSE)</f>
        <v>0</v>
      </c>
      <c r="E1732" s="10">
        <f>+VLOOKUP(B1732,VENTA_DIARIA!B:D,3,FALSE)</f>
        <v>4</v>
      </c>
      <c r="F1732" s="13">
        <f>_xlfn.XLOOKUP(B1732, VENTA_DIARIA!B:B, VENTA_DIARIA!L:L)+0</f>
        <v>1</v>
      </c>
      <c r="G1732" s="10">
        <f>IFERROR(_xlfn.XLOOKUP(B1732, VENTA_DIARIA!B:B, VENTA_DIARIA!N:N)+0,0)</f>
        <v>0</v>
      </c>
      <c r="H1732" s="10" t="str">
        <f>_xlfn.XLOOKUP(B1732, VENTA_DIARIA!B:B, VENTA_DIARIA!H:H)</f>
        <v>▼ BAJO</v>
      </c>
      <c r="I1732" s="10" t="s">
        <v>144</v>
      </c>
      <c r="J1732" s="10">
        <v>9</v>
      </c>
      <c r="K1732" s="10">
        <v>8</v>
      </c>
      <c r="L1732" s="13">
        <v>1</v>
      </c>
    </row>
    <row r="1733" spans="1:12">
      <c r="A1733" s="14" t="str">
        <f t="shared" si="27"/>
        <v>VIE</v>
      </c>
      <c r="B1733" s="12">
        <v>45891</v>
      </c>
      <c r="C1733" s="11">
        <v>0.78251157407407412</v>
      </c>
      <c r="D1733" s="10">
        <f>+VLOOKUP(B1733,VENTA_DIARIA!B:C,2,FALSE)</f>
        <v>0</v>
      </c>
      <c r="E1733" s="10">
        <f>+VLOOKUP(B1733,VENTA_DIARIA!B:D,3,FALSE)</f>
        <v>4</v>
      </c>
      <c r="F1733" s="13">
        <f>_xlfn.XLOOKUP(B1733, VENTA_DIARIA!B:B, VENTA_DIARIA!L:L)+0</f>
        <v>1</v>
      </c>
      <c r="G1733" s="10">
        <f>IFERROR(_xlfn.XLOOKUP(B1733, VENTA_DIARIA!B:B, VENTA_DIARIA!N:N)+0,0)</f>
        <v>0</v>
      </c>
      <c r="H1733" s="10" t="str">
        <f>_xlfn.XLOOKUP(B1733, VENTA_DIARIA!B:B, VENTA_DIARIA!H:H)</f>
        <v>▼ BAJO</v>
      </c>
      <c r="I1733" s="10" t="s">
        <v>102</v>
      </c>
      <c r="J1733" s="10">
        <v>5</v>
      </c>
      <c r="K1733" s="10">
        <v>4</v>
      </c>
      <c r="L1733" s="13">
        <v>1</v>
      </c>
    </row>
    <row r="1734" spans="1:12">
      <c r="A1734" s="14" t="str">
        <f t="shared" si="27"/>
        <v>VIE</v>
      </c>
      <c r="B1734" s="12">
        <v>45891</v>
      </c>
      <c r="C1734" s="11">
        <v>0.78251157407407412</v>
      </c>
      <c r="D1734" s="10">
        <f>+VLOOKUP(B1734,VENTA_DIARIA!B:C,2,FALSE)</f>
        <v>0</v>
      </c>
      <c r="E1734" s="10">
        <f>+VLOOKUP(B1734,VENTA_DIARIA!B:D,3,FALSE)</f>
        <v>4</v>
      </c>
      <c r="F1734" s="13">
        <f>_xlfn.XLOOKUP(B1734, VENTA_DIARIA!B:B, VENTA_DIARIA!L:L)+0</f>
        <v>1</v>
      </c>
      <c r="G1734" s="10">
        <f>IFERROR(_xlfn.XLOOKUP(B1734, VENTA_DIARIA!B:B, VENTA_DIARIA!N:N)+0,0)</f>
        <v>0</v>
      </c>
      <c r="H1734" s="10" t="str">
        <f>_xlfn.XLOOKUP(B1734, VENTA_DIARIA!B:B, VENTA_DIARIA!H:H)</f>
        <v>▼ BAJO</v>
      </c>
      <c r="I1734" s="10" t="s">
        <v>168</v>
      </c>
      <c r="J1734" s="10">
        <v>4</v>
      </c>
      <c r="K1734" s="10">
        <v>3</v>
      </c>
      <c r="L1734" s="13">
        <v>1</v>
      </c>
    </row>
    <row r="1735" spans="1:12">
      <c r="A1735" s="14" t="str">
        <f t="shared" si="27"/>
        <v>VIE</v>
      </c>
      <c r="B1735" s="12">
        <v>45891</v>
      </c>
      <c r="C1735" s="11">
        <v>0.77792824074074074</v>
      </c>
      <c r="D1735" s="10">
        <f>+VLOOKUP(B1735,VENTA_DIARIA!B:C,2,FALSE)</f>
        <v>0</v>
      </c>
      <c r="E1735" s="10">
        <f>+VLOOKUP(B1735,VENTA_DIARIA!B:D,3,FALSE)</f>
        <v>4</v>
      </c>
      <c r="F1735" s="13">
        <f>_xlfn.XLOOKUP(B1735, VENTA_DIARIA!B:B, VENTA_DIARIA!L:L)+0</f>
        <v>1</v>
      </c>
      <c r="G1735" s="10">
        <f>IFERROR(_xlfn.XLOOKUP(B1735, VENTA_DIARIA!B:B, VENTA_DIARIA!N:N)+0,0)</f>
        <v>0</v>
      </c>
      <c r="H1735" s="10" t="str">
        <f>_xlfn.XLOOKUP(B1735, VENTA_DIARIA!B:B, VENTA_DIARIA!H:H)</f>
        <v>▼ BAJO</v>
      </c>
      <c r="I1735" s="10" t="s">
        <v>83</v>
      </c>
      <c r="J1735" s="10">
        <v>2</v>
      </c>
      <c r="K1735" s="10">
        <v>1</v>
      </c>
      <c r="L1735" s="13">
        <v>1</v>
      </c>
    </row>
    <row r="1736" spans="1:12">
      <c r="A1736" s="14" t="str">
        <f t="shared" si="27"/>
        <v>VIE</v>
      </c>
      <c r="B1736" s="12">
        <v>45891</v>
      </c>
      <c r="C1736" s="11">
        <v>0.77792824074074074</v>
      </c>
      <c r="D1736" s="10">
        <f>+VLOOKUP(B1736,VENTA_DIARIA!B:C,2,FALSE)</f>
        <v>0</v>
      </c>
      <c r="E1736" s="10">
        <f>+VLOOKUP(B1736,VENTA_DIARIA!B:D,3,FALSE)</f>
        <v>4</v>
      </c>
      <c r="F1736" s="13">
        <f>_xlfn.XLOOKUP(B1736, VENTA_DIARIA!B:B, VENTA_DIARIA!L:L)+0</f>
        <v>1</v>
      </c>
      <c r="G1736" s="10">
        <f>IFERROR(_xlfn.XLOOKUP(B1736, VENTA_DIARIA!B:B, VENTA_DIARIA!N:N)+0,0)</f>
        <v>0</v>
      </c>
      <c r="H1736" s="10" t="str">
        <f>_xlfn.XLOOKUP(B1736, VENTA_DIARIA!B:B, VENTA_DIARIA!H:H)</f>
        <v>▼ BAJO</v>
      </c>
      <c r="I1736" s="10" t="s">
        <v>134</v>
      </c>
      <c r="J1736" s="10">
        <v>9</v>
      </c>
      <c r="K1736" s="10">
        <v>8</v>
      </c>
      <c r="L1736" s="13">
        <v>1</v>
      </c>
    </row>
    <row r="1737" spans="1:12">
      <c r="A1737" s="14" t="str">
        <f t="shared" si="27"/>
        <v>VIE</v>
      </c>
      <c r="B1737" s="12">
        <v>45891</v>
      </c>
      <c r="C1737" s="11">
        <v>0.77792824074074074</v>
      </c>
      <c r="D1737" s="10">
        <f>+VLOOKUP(B1737,VENTA_DIARIA!B:C,2,FALSE)</f>
        <v>0</v>
      </c>
      <c r="E1737" s="10">
        <f>+VLOOKUP(B1737,VENTA_DIARIA!B:D,3,FALSE)</f>
        <v>4</v>
      </c>
      <c r="F1737" s="13">
        <f>_xlfn.XLOOKUP(B1737, VENTA_DIARIA!B:B, VENTA_DIARIA!L:L)+0</f>
        <v>1</v>
      </c>
      <c r="G1737" s="10">
        <f>IFERROR(_xlfn.XLOOKUP(B1737, VENTA_DIARIA!B:B, VENTA_DIARIA!N:N)+0,0)</f>
        <v>0</v>
      </c>
      <c r="H1737" s="10" t="str">
        <f>_xlfn.XLOOKUP(B1737, VENTA_DIARIA!B:B, VENTA_DIARIA!H:H)</f>
        <v>▼ BAJO</v>
      </c>
      <c r="I1737" s="10" t="s">
        <v>89</v>
      </c>
      <c r="J1737" s="10">
        <v>6</v>
      </c>
      <c r="K1737" s="10">
        <v>5</v>
      </c>
      <c r="L1737" s="13">
        <v>1</v>
      </c>
    </row>
    <row r="1738" spans="1:12">
      <c r="A1738" s="14" t="str">
        <f t="shared" si="27"/>
        <v>VIE</v>
      </c>
      <c r="B1738" s="12">
        <v>45891</v>
      </c>
      <c r="C1738" s="11">
        <v>0.77658564814814812</v>
      </c>
      <c r="D1738" s="10">
        <f>+VLOOKUP(B1738,VENTA_DIARIA!B:C,2,FALSE)</f>
        <v>0</v>
      </c>
      <c r="E1738" s="10">
        <f>+VLOOKUP(B1738,VENTA_DIARIA!B:D,3,FALSE)</f>
        <v>4</v>
      </c>
      <c r="F1738" s="13">
        <f>_xlfn.XLOOKUP(B1738, VENTA_DIARIA!B:B, VENTA_DIARIA!L:L)+0</f>
        <v>1</v>
      </c>
      <c r="G1738" s="10">
        <f>IFERROR(_xlfn.XLOOKUP(B1738, VENTA_DIARIA!B:B, VENTA_DIARIA!N:N)+0,0)</f>
        <v>0</v>
      </c>
      <c r="H1738" s="10" t="str">
        <f>_xlfn.XLOOKUP(B1738, VENTA_DIARIA!B:B, VENTA_DIARIA!H:H)</f>
        <v>▼ BAJO</v>
      </c>
      <c r="I1738" s="10" t="s">
        <v>92</v>
      </c>
      <c r="J1738" s="10">
        <v>-9</v>
      </c>
      <c r="K1738" s="10">
        <v>-10</v>
      </c>
      <c r="L1738" s="13">
        <v>1</v>
      </c>
    </row>
    <row r="1739" spans="1:12">
      <c r="A1739" s="14" t="str">
        <f t="shared" si="27"/>
        <v>VIE</v>
      </c>
      <c r="B1739" s="12">
        <v>45891</v>
      </c>
      <c r="C1739" s="11">
        <v>0.77658564814814812</v>
      </c>
      <c r="D1739" s="10">
        <f>+VLOOKUP(B1739,VENTA_DIARIA!B:C,2,FALSE)</f>
        <v>0</v>
      </c>
      <c r="E1739" s="10">
        <f>+VLOOKUP(B1739,VENTA_DIARIA!B:D,3,FALSE)</f>
        <v>4</v>
      </c>
      <c r="F1739" s="13">
        <f>_xlfn.XLOOKUP(B1739, VENTA_DIARIA!B:B, VENTA_DIARIA!L:L)+0</f>
        <v>1</v>
      </c>
      <c r="G1739" s="10">
        <f>IFERROR(_xlfn.XLOOKUP(B1739, VENTA_DIARIA!B:B, VENTA_DIARIA!N:N)+0,0)</f>
        <v>0</v>
      </c>
      <c r="H1739" s="10" t="str">
        <f>_xlfn.XLOOKUP(B1739, VENTA_DIARIA!B:B, VENTA_DIARIA!H:H)</f>
        <v>▼ BAJO</v>
      </c>
      <c r="I1739" s="10" t="s">
        <v>134</v>
      </c>
      <c r="J1739" s="10">
        <v>10</v>
      </c>
      <c r="K1739" s="10">
        <v>9</v>
      </c>
      <c r="L1739" s="13">
        <v>1</v>
      </c>
    </row>
    <row r="1740" spans="1:12">
      <c r="A1740" s="14" t="str">
        <f t="shared" si="27"/>
        <v>VIE</v>
      </c>
      <c r="B1740" s="12">
        <v>45891</v>
      </c>
      <c r="C1740" s="11">
        <v>0.77658564814814812</v>
      </c>
      <c r="D1740" s="10">
        <f>+VLOOKUP(B1740,VENTA_DIARIA!B:C,2,FALSE)</f>
        <v>0</v>
      </c>
      <c r="E1740" s="10">
        <f>+VLOOKUP(B1740,VENTA_DIARIA!B:D,3,FALSE)</f>
        <v>4</v>
      </c>
      <c r="F1740" s="13">
        <f>_xlfn.XLOOKUP(B1740, VENTA_DIARIA!B:B, VENTA_DIARIA!L:L)+0</f>
        <v>1</v>
      </c>
      <c r="G1740" s="10">
        <f>IFERROR(_xlfn.XLOOKUP(B1740, VENTA_DIARIA!B:B, VENTA_DIARIA!N:N)+0,0)</f>
        <v>0</v>
      </c>
      <c r="H1740" s="10" t="str">
        <f>_xlfn.XLOOKUP(B1740, VENTA_DIARIA!B:B, VENTA_DIARIA!H:H)</f>
        <v>▼ BAJO</v>
      </c>
      <c r="I1740" s="10" t="s">
        <v>183</v>
      </c>
      <c r="J1740" s="10">
        <v>4</v>
      </c>
      <c r="K1740" s="10">
        <v>3</v>
      </c>
      <c r="L1740" s="13">
        <v>1</v>
      </c>
    </row>
    <row r="1741" spans="1:12">
      <c r="A1741" s="14" t="str">
        <f t="shared" si="27"/>
        <v>VIE</v>
      </c>
      <c r="B1741" s="12">
        <v>45891</v>
      </c>
      <c r="C1741" s="11">
        <v>0.77444444444444449</v>
      </c>
      <c r="D1741" s="10">
        <f>+VLOOKUP(B1741,VENTA_DIARIA!B:C,2,FALSE)</f>
        <v>0</v>
      </c>
      <c r="E1741" s="10">
        <f>+VLOOKUP(B1741,VENTA_DIARIA!B:D,3,FALSE)</f>
        <v>4</v>
      </c>
      <c r="F1741" s="13">
        <f>_xlfn.XLOOKUP(B1741, VENTA_DIARIA!B:B, VENTA_DIARIA!L:L)+0</f>
        <v>1</v>
      </c>
      <c r="G1741" s="10">
        <f>IFERROR(_xlfn.XLOOKUP(B1741, VENTA_DIARIA!B:B, VENTA_DIARIA!N:N)+0,0)</f>
        <v>0</v>
      </c>
      <c r="H1741" s="10" t="str">
        <f>_xlfn.XLOOKUP(B1741, VENTA_DIARIA!B:B, VENTA_DIARIA!H:H)</f>
        <v>▼ BAJO</v>
      </c>
      <c r="I1741" s="10" t="s">
        <v>119</v>
      </c>
      <c r="J1741" s="10">
        <v>2</v>
      </c>
      <c r="K1741" s="10">
        <v>1</v>
      </c>
      <c r="L1741" s="13">
        <v>1</v>
      </c>
    </row>
    <row r="1742" spans="1:12">
      <c r="A1742" s="14" t="str">
        <f t="shared" si="27"/>
        <v>VIE</v>
      </c>
      <c r="B1742" s="12">
        <v>45891</v>
      </c>
      <c r="C1742" s="11">
        <v>0.77026620370370369</v>
      </c>
      <c r="D1742" s="10">
        <f>+VLOOKUP(B1742,VENTA_DIARIA!B:C,2,FALSE)</f>
        <v>0</v>
      </c>
      <c r="E1742" s="10">
        <f>+VLOOKUP(B1742,VENTA_DIARIA!B:D,3,FALSE)</f>
        <v>4</v>
      </c>
      <c r="F1742" s="13">
        <f>_xlfn.XLOOKUP(B1742, VENTA_DIARIA!B:B, VENTA_DIARIA!L:L)+0</f>
        <v>1</v>
      </c>
      <c r="G1742" s="10">
        <f>IFERROR(_xlfn.XLOOKUP(B1742, VENTA_DIARIA!B:B, VENTA_DIARIA!N:N)+0,0)</f>
        <v>0</v>
      </c>
      <c r="H1742" s="10" t="str">
        <f>_xlfn.XLOOKUP(B1742, VENTA_DIARIA!B:B, VENTA_DIARIA!H:H)</f>
        <v>▼ BAJO</v>
      </c>
      <c r="I1742" s="10" t="s">
        <v>101</v>
      </c>
      <c r="J1742" s="10">
        <v>3</v>
      </c>
      <c r="K1742" s="10">
        <v>2</v>
      </c>
      <c r="L1742" s="13">
        <v>1</v>
      </c>
    </row>
    <row r="1743" spans="1:12">
      <c r="A1743" s="14" t="str">
        <f t="shared" si="27"/>
        <v>VIE</v>
      </c>
      <c r="B1743" s="12">
        <v>45891</v>
      </c>
      <c r="C1743" s="11">
        <v>0.77026620370370369</v>
      </c>
      <c r="D1743" s="10">
        <f>+VLOOKUP(B1743,VENTA_DIARIA!B:C,2,FALSE)</f>
        <v>0</v>
      </c>
      <c r="E1743" s="10">
        <f>+VLOOKUP(B1743,VENTA_DIARIA!B:D,3,FALSE)</f>
        <v>4</v>
      </c>
      <c r="F1743" s="13">
        <f>_xlfn.XLOOKUP(B1743, VENTA_DIARIA!B:B, VENTA_DIARIA!L:L)+0</f>
        <v>1</v>
      </c>
      <c r="G1743" s="10">
        <f>IFERROR(_xlfn.XLOOKUP(B1743, VENTA_DIARIA!B:B, VENTA_DIARIA!N:N)+0,0)</f>
        <v>0</v>
      </c>
      <c r="H1743" s="10" t="str">
        <f>_xlfn.XLOOKUP(B1743, VENTA_DIARIA!B:B, VENTA_DIARIA!H:H)</f>
        <v>▼ BAJO</v>
      </c>
      <c r="I1743" s="10" t="s">
        <v>160</v>
      </c>
      <c r="J1743" s="10">
        <v>3</v>
      </c>
      <c r="K1743" s="10">
        <v>2</v>
      </c>
      <c r="L1743" s="13">
        <v>1</v>
      </c>
    </row>
    <row r="1744" spans="1:12">
      <c r="A1744" s="14" t="str">
        <f t="shared" si="27"/>
        <v>VIE</v>
      </c>
      <c r="B1744" s="12">
        <v>45891</v>
      </c>
      <c r="C1744" s="11">
        <v>0.76649305555555558</v>
      </c>
      <c r="D1744" s="10">
        <f>+VLOOKUP(B1744,VENTA_DIARIA!B:C,2,FALSE)</f>
        <v>0</v>
      </c>
      <c r="E1744" s="10">
        <f>+VLOOKUP(B1744,VENTA_DIARIA!B:D,3,FALSE)</f>
        <v>4</v>
      </c>
      <c r="F1744" s="13">
        <f>_xlfn.XLOOKUP(B1744, VENTA_DIARIA!B:B, VENTA_DIARIA!L:L)+0</f>
        <v>1</v>
      </c>
      <c r="G1744" s="10">
        <f>IFERROR(_xlfn.XLOOKUP(B1744, VENTA_DIARIA!B:B, VENTA_DIARIA!N:N)+0,0)</f>
        <v>0</v>
      </c>
      <c r="H1744" s="10" t="str">
        <f>_xlfn.XLOOKUP(B1744, VENTA_DIARIA!B:B, VENTA_DIARIA!H:H)</f>
        <v>▼ BAJO</v>
      </c>
      <c r="I1744" s="10" t="s">
        <v>134</v>
      </c>
      <c r="J1744" s="10">
        <v>11</v>
      </c>
      <c r="K1744" s="10">
        <v>10</v>
      </c>
      <c r="L1744" s="13">
        <v>1</v>
      </c>
    </row>
    <row r="1745" spans="1:12">
      <c r="A1745" s="14" t="str">
        <f t="shared" si="27"/>
        <v>VIE</v>
      </c>
      <c r="B1745" s="12">
        <v>45891</v>
      </c>
      <c r="C1745" s="11">
        <v>0.76636574074074071</v>
      </c>
      <c r="D1745" s="10">
        <f>+VLOOKUP(B1745,VENTA_DIARIA!B:C,2,FALSE)</f>
        <v>0</v>
      </c>
      <c r="E1745" s="10">
        <f>+VLOOKUP(B1745,VENTA_DIARIA!B:D,3,FALSE)</f>
        <v>4</v>
      </c>
      <c r="F1745" s="13">
        <f>_xlfn.XLOOKUP(B1745, VENTA_DIARIA!B:B, VENTA_DIARIA!L:L)+0</f>
        <v>1</v>
      </c>
      <c r="G1745" s="10">
        <f>IFERROR(_xlfn.XLOOKUP(B1745, VENTA_DIARIA!B:B, VENTA_DIARIA!N:N)+0,0)</f>
        <v>0</v>
      </c>
      <c r="H1745" s="10" t="str">
        <f>_xlfn.XLOOKUP(B1745, VENTA_DIARIA!B:B, VENTA_DIARIA!H:H)</f>
        <v>▼ BAJO</v>
      </c>
      <c r="I1745" s="10" t="s">
        <v>102</v>
      </c>
      <c r="J1745" s="10">
        <v>6</v>
      </c>
      <c r="K1745" s="10">
        <v>5</v>
      </c>
      <c r="L1745" s="13">
        <v>1</v>
      </c>
    </row>
    <row r="1746" spans="1:12">
      <c r="A1746" s="14" t="str">
        <f t="shared" si="27"/>
        <v>VIE</v>
      </c>
      <c r="B1746" s="12">
        <v>45891</v>
      </c>
      <c r="C1746" s="11">
        <v>0.76255787037037037</v>
      </c>
      <c r="D1746" s="10">
        <f>+VLOOKUP(B1746,VENTA_DIARIA!B:C,2,FALSE)</f>
        <v>0</v>
      </c>
      <c r="E1746" s="10">
        <f>+VLOOKUP(B1746,VENTA_DIARIA!B:D,3,FALSE)</f>
        <v>4</v>
      </c>
      <c r="F1746" s="13">
        <f>_xlfn.XLOOKUP(B1746, VENTA_DIARIA!B:B, VENTA_DIARIA!L:L)+0</f>
        <v>1</v>
      </c>
      <c r="G1746" s="10">
        <f>IFERROR(_xlfn.XLOOKUP(B1746, VENTA_DIARIA!B:B, VENTA_DIARIA!N:N)+0,0)</f>
        <v>0</v>
      </c>
      <c r="H1746" s="10" t="str">
        <f>_xlfn.XLOOKUP(B1746, VENTA_DIARIA!B:B, VENTA_DIARIA!H:H)</f>
        <v>▼ BAJO</v>
      </c>
      <c r="I1746" s="10" t="s">
        <v>178</v>
      </c>
      <c r="J1746" s="10">
        <v>9</v>
      </c>
      <c r="K1746" s="10">
        <v>8</v>
      </c>
      <c r="L1746" s="13">
        <v>1</v>
      </c>
    </row>
    <row r="1747" spans="1:12">
      <c r="A1747" s="14" t="str">
        <f t="shared" si="27"/>
        <v>VIE</v>
      </c>
      <c r="B1747" s="12">
        <v>45891</v>
      </c>
      <c r="C1747" s="11">
        <v>0.76098379629629631</v>
      </c>
      <c r="D1747" s="10">
        <f>+VLOOKUP(B1747,VENTA_DIARIA!B:C,2,FALSE)</f>
        <v>0</v>
      </c>
      <c r="E1747" s="10">
        <f>+VLOOKUP(B1747,VENTA_DIARIA!B:D,3,FALSE)</f>
        <v>4</v>
      </c>
      <c r="F1747" s="13">
        <f>_xlfn.XLOOKUP(B1747, VENTA_DIARIA!B:B, VENTA_DIARIA!L:L)+0</f>
        <v>1</v>
      </c>
      <c r="G1747" s="10">
        <f>IFERROR(_xlfn.XLOOKUP(B1747, VENTA_DIARIA!B:B, VENTA_DIARIA!N:N)+0,0)</f>
        <v>0</v>
      </c>
      <c r="H1747" s="10" t="str">
        <f>_xlfn.XLOOKUP(B1747, VENTA_DIARIA!B:B, VENTA_DIARIA!H:H)</f>
        <v>▼ BAJO</v>
      </c>
      <c r="I1747" s="10" t="s">
        <v>132</v>
      </c>
      <c r="J1747" s="10">
        <v>4</v>
      </c>
      <c r="K1747" s="10">
        <v>3</v>
      </c>
      <c r="L1747" s="13">
        <v>1</v>
      </c>
    </row>
    <row r="1748" spans="1:12">
      <c r="A1748" s="14" t="str">
        <f t="shared" si="27"/>
        <v>VIE</v>
      </c>
      <c r="B1748" s="12">
        <v>45891</v>
      </c>
      <c r="C1748" s="11">
        <v>0.75592592592592589</v>
      </c>
      <c r="D1748" s="10">
        <f>+VLOOKUP(B1748,VENTA_DIARIA!B:C,2,FALSE)</f>
        <v>0</v>
      </c>
      <c r="E1748" s="10">
        <f>+VLOOKUP(B1748,VENTA_DIARIA!B:D,3,FALSE)</f>
        <v>4</v>
      </c>
      <c r="F1748" s="13">
        <f>_xlfn.XLOOKUP(B1748, VENTA_DIARIA!B:B, VENTA_DIARIA!L:L)+0</f>
        <v>1</v>
      </c>
      <c r="G1748" s="10">
        <f>IFERROR(_xlfn.XLOOKUP(B1748, VENTA_DIARIA!B:B, VENTA_DIARIA!N:N)+0,0)</f>
        <v>0</v>
      </c>
      <c r="H1748" s="10" t="str">
        <f>_xlfn.XLOOKUP(B1748, VENTA_DIARIA!B:B, VENTA_DIARIA!H:H)</f>
        <v>▼ BAJO</v>
      </c>
      <c r="I1748" s="10" t="s">
        <v>167</v>
      </c>
      <c r="J1748" s="10">
        <v>6</v>
      </c>
      <c r="K1748" s="10">
        <v>5</v>
      </c>
      <c r="L1748" s="13">
        <v>1</v>
      </c>
    </row>
    <row r="1749" spans="1:12">
      <c r="A1749" s="14" t="str">
        <f t="shared" si="27"/>
        <v>VIE</v>
      </c>
      <c r="B1749" s="12">
        <v>45891</v>
      </c>
      <c r="C1749" s="11">
        <v>0.75592592592592589</v>
      </c>
      <c r="D1749" s="10">
        <f>+VLOOKUP(B1749,VENTA_DIARIA!B:C,2,FALSE)</f>
        <v>0</v>
      </c>
      <c r="E1749" s="10">
        <f>+VLOOKUP(B1749,VENTA_DIARIA!B:D,3,FALSE)</f>
        <v>4</v>
      </c>
      <c r="F1749" s="13">
        <f>_xlfn.XLOOKUP(B1749, VENTA_DIARIA!B:B, VENTA_DIARIA!L:L)+0</f>
        <v>1</v>
      </c>
      <c r="G1749" s="10">
        <f>IFERROR(_xlfn.XLOOKUP(B1749, VENTA_DIARIA!B:B, VENTA_DIARIA!N:N)+0,0)</f>
        <v>0</v>
      </c>
      <c r="H1749" s="10" t="str">
        <f>_xlfn.XLOOKUP(B1749, VENTA_DIARIA!B:B, VENTA_DIARIA!H:H)</f>
        <v>▼ BAJO</v>
      </c>
      <c r="I1749" s="10" t="s">
        <v>169</v>
      </c>
      <c r="J1749" s="10">
        <v>2</v>
      </c>
      <c r="K1749" s="10">
        <v>0</v>
      </c>
      <c r="L1749" s="13">
        <v>2</v>
      </c>
    </row>
    <row r="1750" spans="1:12">
      <c r="A1750" s="14" t="str">
        <f t="shared" si="27"/>
        <v>VIE</v>
      </c>
      <c r="B1750" s="12">
        <v>45891</v>
      </c>
      <c r="C1750" s="11">
        <v>0.75156250000000002</v>
      </c>
      <c r="D1750" s="10">
        <f>+VLOOKUP(B1750,VENTA_DIARIA!B:C,2,FALSE)</f>
        <v>0</v>
      </c>
      <c r="E1750" s="10">
        <f>+VLOOKUP(B1750,VENTA_DIARIA!B:D,3,FALSE)</f>
        <v>4</v>
      </c>
      <c r="F1750" s="13">
        <f>_xlfn.XLOOKUP(B1750, VENTA_DIARIA!B:B, VENTA_DIARIA!L:L)+0</f>
        <v>1</v>
      </c>
      <c r="G1750" s="10">
        <f>IFERROR(_xlfn.XLOOKUP(B1750, VENTA_DIARIA!B:B, VENTA_DIARIA!N:N)+0,0)</f>
        <v>0</v>
      </c>
      <c r="H1750" s="10" t="str">
        <f>_xlfn.XLOOKUP(B1750, VENTA_DIARIA!B:B, VENTA_DIARIA!H:H)</f>
        <v>▼ BAJO</v>
      </c>
      <c r="I1750" s="10" t="s">
        <v>132</v>
      </c>
      <c r="J1750" s="10">
        <v>6</v>
      </c>
      <c r="K1750" s="10">
        <v>4</v>
      </c>
      <c r="L1750" s="13">
        <v>2</v>
      </c>
    </row>
    <row r="1751" spans="1:12">
      <c r="A1751" s="14" t="str">
        <f t="shared" si="27"/>
        <v>VIE</v>
      </c>
      <c r="B1751" s="12">
        <v>45891</v>
      </c>
      <c r="C1751" s="11">
        <v>0.73678240740740741</v>
      </c>
      <c r="D1751" s="10">
        <f>+VLOOKUP(B1751,VENTA_DIARIA!B:C,2,FALSE)</f>
        <v>0</v>
      </c>
      <c r="E1751" s="10">
        <f>+VLOOKUP(B1751,VENTA_DIARIA!B:D,3,FALSE)</f>
        <v>4</v>
      </c>
      <c r="F1751" s="13">
        <f>_xlfn.XLOOKUP(B1751, VENTA_DIARIA!B:B, VENTA_DIARIA!L:L)+0</f>
        <v>1</v>
      </c>
      <c r="G1751" s="10">
        <f>IFERROR(_xlfn.XLOOKUP(B1751, VENTA_DIARIA!B:B, VENTA_DIARIA!N:N)+0,0)</f>
        <v>0</v>
      </c>
      <c r="H1751" s="10" t="str">
        <f>_xlfn.XLOOKUP(B1751, VENTA_DIARIA!B:B, VENTA_DIARIA!H:H)</f>
        <v>▼ BAJO</v>
      </c>
      <c r="I1751" s="10" t="s">
        <v>91</v>
      </c>
      <c r="J1751" s="10">
        <v>-18</v>
      </c>
      <c r="K1751" s="10">
        <v>-19</v>
      </c>
      <c r="L1751" s="13">
        <v>1</v>
      </c>
    </row>
    <row r="1752" spans="1:12">
      <c r="A1752" s="14" t="str">
        <f t="shared" si="27"/>
        <v>VIE</v>
      </c>
      <c r="B1752" s="12">
        <v>45891</v>
      </c>
      <c r="C1752" s="11">
        <v>0.73460648148148144</v>
      </c>
      <c r="D1752" s="10">
        <f>+VLOOKUP(B1752,VENTA_DIARIA!B:C,2,FALSE)</f>
        <v>0</v>
      </c>
      <c r="E1752" s="10">
        <f>+VLOOKUP(B1752,VENTA_DIARIA!B:D,3,FALSE)</f>
        <v>4</v>
      </c>
      <c r="F1752" s="13">
        <f>_xlfn.XLOOKUP(B1752, VENTA_DIARIA!B:B, VENTA_DIARIA!L:L)+0</f>
        <v>1</v>
      </c>
      <c r="G1752" s="10">
        <f>IFERROR(_xlfn.XLOOKUP(B1752, VENTA_DIARIA!B:B, VENTA_DIARIA!N:N)+0,0)</f>
        <v>0</v>
      </c>
      <c r="H1752" s="10" t="str">
        <f>_xlfn.XLOOKUP(B1752, VENTA_DIARIA!B:B, VENTA_DIARIA!H:H)</f>
        <v>▼ BAJO</v>
      </c>
      <c r="I1752" s="10" t="s">
        <v>151</v>
      </c>
      <c r="J1752" s="10">
        <v>14</v>
      </c>
      <c r="K1752" s="10">
        <v>13</v>
      </c>
      <c r="L1752" s="13">
        <v>1</v>
      </c>
    </row>
    <row r="1753" spans="1:12">
      <c r="A1753" s="14" t="str">
        <f t="shared" si="27"/>
        <v>VIE</v>
      </c>
      <c r="B1753" s="12">
        <v>45891</v>
      </c>
      <c r="C1753" s="11">
        <v>0.73442129629629627</v>
      </c>
      <c r="D1753" s="10">
        <f>+VLOOKUP(B1753,VENTA_DIARIA!B:C,2,FALSE)</f>
        <v>0</v>
      </c>
      <c r="E1753" s="10">
        <f>+VLOOKUP(B1753,VENTA_DIARIA!B:D,3,FALSE)</f>
        <v>4</v>
      </c>
      <c r="F1753" s="13">
        <f>_xlfn.XLOOKUP(B1753, VENTA_DIARIA!B:B, VENTA_DIARIA!L:L)+0</f>
        <v>1</v>
      </c>
      <c r="G1753" s="10">
        <f>IFERROR(_xlfn.XLOOKUP(B1753, VENTA_DIARIA!B:B, VENTA_DIARIA!N:N)+0,0)</f>
        <v>0</v>
      </c>
      <c r="H1753" s="10" t="str">
        <f>_xlfn.XLOOKUP(B1753, VENTA_DIARIA!B:B, VENTA_DIARIA!H:H)</f>
        <v>▼ BAJO</v>
      </c>
      <c r="I1753" s="10" t="s">
        <v>153</v>
      </c>
      <c r="J1753" s="10">
        <v>19</v>
      </c>
      <c r="K1753" s="10">
        <v>18</v>
      </c>
      <c r="L1753" s="13">
        <v>1</v>
      </c>
    </row>
    <row r="1754" spans="1:12">
      <c r="A1754" s="14" t="str">
        <f t="shared" si="27"/>
        <v>VIE</v>
      </c>
      <c r="B1754" s="12">
        <v>45891</v>
      </c>
      <c r="C1754" s="11">
        <v>0.73442129629629627</v>
      </c>
      <c r="D1754" s="10">
        <f>+VLOOKUP(B1754,VENTA_DIARIA!B:C,2,FALSE)</f>
        <v>0</v>
      </c>
      <c r="E1754" s="10">
        <f>+VLOOKUP(B1754,VENTA_DIARIA!B:D,3,FALSE)</f>
        <v>4</v>
      </c>
      <c r="F1754" s="13">
        <f>_xlfn.XLOOKUP(B1754, VENTA_DIARIA!B:B, VENTA_DIARIA!L:L)+0</f>
        <v>1</v>
      </c>
      <c r="G1754" s="10">
        <f>IFERROR(_xlfn.XLOOKUP(B1754, VENTA_DIARIA!B:B, VENTA_DIARIA!N:N)+0,0)</f>
        <v>0</v>
      </c>
      <c r="H1754" s="10" t="str">
        <f>_xlfn.XLOOKUP(B1754, VENTA_DIARIA!B:B, VENTA_DIARIA!H:H)</f>
        <v>▼ BAJO</v>
      </c>
      <c r="I1754" s="10" t="s">
        <v>135</v>
      </c>
      <c r="J1754" s="10">
        <v>12</v>
      </c>
      <c r="K1754" s="10">
        <v>11</v>
      </c>
      <c r="L1754" s="13">
        <v>1</v>
      </c>
    </row>
    <row r="1755" spans="1:12">
      <c r="A1755" s="14" t="str">
        <f t="shared" si="27"/>
        <v>VIE</v>
      </c>
      <c r="B1755" s="12">
        <v>45891</v>
      </c>
      <c r="C1755" s="11">
        <v>0.73354166666666665</v>
      </c>
      <c r="D1755" s="10">
        <f>+VLOOKUP(B1755,VENTA_DIARIA!B:C,2,FALSE)</f>
        <v>0</v>
      </c>
      <c r="E1755" s="10">
        <f>+VLOOKUP(B1755,VENTA_DIARIA!B:D,3,FALSE)</f>
        <v>4</v>
      </c>
      <c r="F1755" s="13">
        <f>_xlfn.XLOOKUP(B1755, VENTA_DIARIA!B:B, VENTA_DIARIA!L:L)+0</f>
        <v>1</v>
      </c>
      <c r="G1755" s="10">
        <f>IFERROR(_xlfn.XLOOKUP(B1755, VENTA_DIARIA!B:B, VENTA_DIARIA!N:N)+0,0)</f>
        <v>0</v>
      </c>
      <c r="H1755" s="10" t="str">
        <f>_xlfn.XLOOKUP(B1755, VENTA_DIARIA!B:B, VENTA_DIARIA!H:H)</f>
        <v>▼ BAJO</v>
      </c>
      <c r="I1755" s="10" t="s">
        <v>168</v>
      </c>
      <c r="J1755" s="10">
        <v>5</v>
      </c>
      <c r="K1755" s="10">
        <v>4</v>
      </c>
      <c r="L1755" s="13">
        <v>1</v>
      </c>
    </row>
    <row r="1756" spans="1:12">
      <c r="A1756" s="14" t="str">
        <f t="shared" si="27"/>
        <v>VIE</v>
      </c>
      <c r="B1756" s="12">
        <v>45891</v>
      </c>
      <c r="C1756" s="11">
        <v>0.73354166666666665</v>
      </c>
      <c r="D1756" s="10">
        <f>+VLOOKUP(B1756,VENTA_DIARIA!B:C,2,FALSE)</f>
        <v>0</v>
      </c>
      <c r="E1756" s="10">
        <f>+VLOOKUP(B1756,VENTA_DIARIA!B:D,3,FALSE)</f>
        <v>4</v>
      </c>
      <c r="F1756" s="13">
        <f>_xlfn.XLOOKUP(B1756, VENTA_DIARIA!B:B, VENTA_DIARIA!L:L)+0</f>
        <v>1</v>
      </c>
      <c r="G1756" s="10">
        <f>IFERROR(_xlfn.XLOOKUP(B1756, VENTA_DIARIA!B:B, VENTA_DIARIA!N:N)+0,0)</f>
        <v>0</v>
      </c>
      <c r="H1756" s="10" t="str">
        <f>_xlfn.XLOOKUP(B1756, VENTA_DIARIA!B:B, VENTA_DIARIA!H:H)</f>
        <v>▼ BAJO</v>
      </c>
      <c r="I1756" s="10" t="s">
        <v>169</v>
      </c>
      <c r="J1756" s="10">
        <v>4</v>
      </c>
      <c r="K1756" s="10">
        <v>2</v>
      </c>
      <c r="L1756" s="13">
        <v>2</v>
      </c>
    </row>
    <row r="1757" spans="1:12">
      <c r="A1757" s="14" t="str">
        <f t="shared" si="27"/>
        <v>VIE</v>
      </c>
      <c r="B1757" s="12">
        <v>45891</v>
      </c>
      <c r="C1757" s="11">
        <v>0.7139699074074074</v>
      </c>
      <c r="D1757" s="10">
        <f>+VLOOKUP(B1757,VENTA_DIARIA!B:C,2,FALSE)</f>
        <v>0</v>
      </c>
      <c r="E1757" s="10">
        <f>+VLOOKUP(B1757,VENTA_DIARIA!B:D,3,FALSE)</f>
        <v>4</v>
      </c>
      <c r="F1757" s="13">
        <f>_xlfn.XLOOKUP(B1757, VENTA_DIARIA!B:B, VENTA_DIARIA!L:L)+0</f>
        <v>1</v>
      </c>
      <c r="G1757" s="10">
        <f>IFERROR(_xlfn.XLOOKUP(B1757, VENTA_DIARIA!B:B, VENTA_DIARIA!N:N)+0,0)</f>
        <v>0</v>
      </c>
      <c r="H1757" s="10" t="str">
        <f>_xlfn.XLOOKUP(B1757, VENTA_DIARIA!B:B, VENTA_DIARIA!H:H)</f>
        <v>▼ BAJO</v>
      </c>
      <c r="I1757" s="10" t="s">
        <v>160</v>
      </c>
      <c r="J1757" s="10">
        <v>4</v>
      </c>
      <c r="K1757" s="10">
        <v>3</v>
      </c>
      <c r="L1757" s="13">
        <v>1</v>
      </c>
    </row>
    <row r="1758" spans="1:12">
      <c r="A1758" s="14" t="str">
        <f t="shared" si="27"/>
        <v>VIE</v>
      </c>
      <c r="B1758" s="12">
        <v>45891</v>
      </c>
      <c r="C1758" s="11">
        <v>0.71128472222222228</v>
      </c>
      <c r="D1758" s="10">
        <f>+VLOOKUP(B1758,VENTA_DIARIA!B:C,2,FALSE)</f>
        <v>0</v>
      </c>
      <c r="E1758" s="10">
        <f>+VLOOKUP(B1758,VENTA_DIARIA!B:D,3,FALSE)</f>
        <v>4</v>
      </c>
      <c r="F1758" s="13">
        <f>_xlfn.XLOOKUP(B1758, VENTA_DIARIA!B:B, VENTA_DIARIA!L:L)+0</f>
        <v>1</v>
      </c>
      <c r="G1758" s="10">
        <f>IFERROR(_xlfn.XLOOKUP(B1758, VENTA_DIARIA!B:B, VENTA_DIARIA!N:N)+0,0)</f>
        <v>0</v>
      </c>
      <c r="H1758" s="10" t="str">
        <f>_xlfn.XLOOKUP(B1758, VENTA_DIARIA!B:B, VENTA_DIARIA!H:H)</f>
        <v>▼ BAJO</v>
      </c>
      <c r="I1758" s="10" t="s">
        <v>159</v>
      </c>
      <c r="J1758" s="10">
        <v>6</v>
      </c>
      <c r="K1758" s="10">
        <v>5</v>
      </c>
      <c r="L1758" s="13">
        <v>1</v>
      </c>
    </row>
    <row r="1759" spans="1:12">
      <c r="A1759" s="14" t="str">
        <f t="shared" si="27"/>
        <v>VIE</v>
      </c>
      <c r="B1759" s="12">
        <v>45891</v>
      </c>
      <c r="C1759" s="11">
        <v>0.70855324074074078</v>
      </c>
      <c r="D1759" s="10">
        <f>+VLOOKUP(B1759,VENTA_DIARIA!B:C,2,FALSE)</f>
        <v>0</v>
      </c>
      <c r="E1759" s="10">
        <f>+VLOOKUP(B1759,VENTA_DIARIA!B:D,3,FALSE)</f>
        <v>4</v>
      </c>
      <c r="F1759" s="13">
        <f>_xlfn.XLOOKUP(B1759, VENTA_DIARIA!B:B, VENTA_DIARIA!L:L)+0</f>
        <v>1</v>
      </c>
      <c r="G1759" s="10">
        <f>IFERROR(_xlfn.XLOOKUP(B1759, VENTA_DIARIA!B:B, VENTA_DIARIA!N:N)+0,0)</f>
        <v>0</v>
      </c>
      <c r="H1759" s="10" t="str">
        <f>_xlfn.XLOOKUP(B1759, VENTA_DIARIA!B:B, VENTA_DIARIA!H:H)</f>
        <v>▼ BAJO</v>
      </c>
      <c r="I1759" s="10" t="s">
        <v>118</v>
      </c>
      <c r="J1759" s="10">
        <v>25</v>
      </c>
      <c r="K1759" s="10">
        <v>24</v>
      </c>
      <c r="L1759" s="13">
        <v>1</v>
      </c>
    </row>
    <row r="1760" spans="1:12">
      <c r="A1760" s="14" t="str">
        <f t="shared" si="27"/>
        <v>VIE</v>
      </c>
      <c r="B1760" s="12">
        <v>45891</v>
      </c>
      <c r="C1760" s="11">
        <v>0.70535879629629628</v>
      </c>
      <c r="D1760" s="10">
        <f>+VLOOKUP(B1760,VENTA_DIARIA!B:C,2,FALSE)</f>
        <v>0</v>
      </c>
      <c r="E1760" s="10">
        <f>+VLOOKUP(B1760,VENTA_DIARIA!B:D,3,FALSE)</f>
        <v>4</v>
      </c>
      <c r="F1760" s="13">
        <f>_xlfn.XLOOKUP(B1760, VENTA_DIARIA!B:B, VENTA_DIARIA!L:L)+0</f>
        <v>1</v>
      </c>
      <c r="G1760" s="10">
        <f>IFERROR(_xlfn.XLOOKUP(B1760, VENTA_DIARIA!B:B, VENTA_DIARIA!N:N)+0,0)</f>
        <v>0</v>
      </c>
      <c r="H1760" s="10" t="str">
        <f>_xlfn.XLOOKUP(B1760, VENTA_DIARIA!B:B, VENTA_DIARIA!H:H)</f>
        <v>▼ BAJO</v>
      </c>
      <c r="I1760" s="10" t="s">
        <v>101</v>
      </c>
      <c r="J1760" s="10">
        <v>4</v>
      </c>
      <c r="K1760" s="10">
        <v>3</v>
      </c>
      <c r="L1760" s="13">
        <v>1</v>
      </c>
    </row>
    <row r="1761" spans="1:12">
      <c r="A1761" s="14" t="str">
        <f t="shared" si="27"/>
        <v>VIE</v>
      </c>
      <c r="B1761" s="12">
        <v>45891</v>
      </c>
      <c r="C1761" s="11">
        <v>0.70535879629629628</v>
      </c>
      <c r="D1761" s="10">
        <f>+VLOOKUP(B1761,VENTA_DIARIA!B:C,2,FALSE)</f>
        <v>0</v>
      </c>
      <c r="E1761" s="10">
        <f>+VLOOKUP(B1761,VENTA_DIARIA!B:D,3,FALSE)</f>
        <v>4</v>
      </c>
      <c r="F1761" s="13">
        <f>_xlfn.XLOOKUP(B1761, VENTA_DIARIA!B:B, VENTA_DIARIA!L:L)+0</f>
        <v>1</v>
      </c>
      <c r="G1761" s="10">
        <f>IFERROR(_xlfn.XLOOKUP(B1761, VENTA_DIARIA!B:B, VENTA_DIARIA!N:N)+0,0)</f>
        <v>0</v>
      </c>
      <c r="H1761" s="10" t="str">
        <f>_xlfn.XLOOKUP(B1761, VENTA_DIARIA!B:B, VENTA_DIARIA!H:H)</f>
        <v>▼ BAJO</v>
      </c>
      <c r="I1761" s="10" t="s">
        <v>109</v>
      </c>
      <c r="J1761" s="10">
        <v>4</v>
      </c>
      <c r="K1761" s="10">
        <v>3</v>
      </c>
      <c r="L1761" s="13">
        <v>1</v>
      </c>
    </row>
    <row r="1762" spans="1:12">
      <c r="A1762" s="14" t="str">
        <f t="shared" si="27"/>
        <v>VIE</v>
      </c>
      <c r="B1762" s="12">
        <v>45891</v>
      </c>
      <c r="C1762" s="11">
        <v>0.68466435185185182</v>
      </c>
      <c r="D1762" s="10">
        <f>+VLOOKUP(B1762,VENTA_DIARIA!B:C,2,FALSE)</f>
        <v>0</v>
      </c>
      <c r="E1762" s="10">
        <f>+VLOOKUP(B1762,VENTA_DIARIA!B:D,3,FALSE)</f>
        <v>4</v>
      </c>
      <c r="F1762" s="13">
        <f>_xlfn.XLOOKUP(B1762, VENTA_DIARIA!B:B, VENTA_DIARIA!L:L)+0</f>
        <v>1</v>
      </c>
      <c r="G1762" s="10">
        <f>IFERROR(_xlfn.XLOOKUP(B1762, VENTA_DIARIA!B:B, VENTA_DIARIA!N:N)+0,0)</f>
        <v>0</v>
      </c>
      <c r="H1762" s="10" t="str">
        <f>_xlfn.XLOOKUP(B1762, VENTA_DIARIA!B:B, VENTA_DIARIA!H:H)</f>
        <v>▼ BAJO</v>
      </c>
      <c r="I1762" s="10" t="s">
        <v>134</v>
      </c>
      <c r="J1762" s="10">
        <v>12</v>
      </c>
      <c r="K1762" s="10">
        <v>11</v>
      </c>
      <c r="L1762" s="13">
        <v>1</v>
      </c>
    </row>
    <row r="1763" spans="1:12">
      <c r="A1763" s="14" t="str">
        <f t="shared" si="27"/>
        <v>VIE</v>
      </c>
      <c r="B1763" s="12">
        <v>45891</v>
      </c>
      <c r="C1763" s="11">
        <v>0.59351851851851856</v>
      </c>
      <c r="D1763" s="10">
        <f>+VLOOKUP(B1763,VENTA_DIARIA!B:C,2,FALSE)</f>
        <v>0</v>
      </c>
      <c r="E1763" s="10">
        <f>+VLOOKUP(B1763,VENTA_DIARIA!B:D,3,FALSE)</f>
        <v>4</v>
      </c>
      <c r="F1763" s="13">
        <f>_xlfn.XLOOKUP(B1763, VENTA_DIARIA!B:B, VENTA_DIARIA!L:L)+0</f>
        <v>1</v>
      </c>
      <c r="G1763" s="10">
        <f>IFERROR(_xlfn.XLOOKUP(B1763, VENTA_DIARIA!B:B, VENTA_DIARIA!N:N)+0,0)</f>
        <v>0</v>
      </c>
      <c r="H1763" s="10" t="str">
        <f>_xlfn.XLOOKUP(B1763, VENTA_DIARIA!B:B, VENTA_DIARIA!H:H)</f>
        <v>▼ BAJO</v>
      </c>
      <c r="I1763" s="10" t="s">
        <v>132</v>
      </c>
      <c r="J1763" s="10">
        <v>7</v>
      </c>
      <c r="K1763" s="10">
        <v>6</v>
      </c>
      <c r="L1763" s="13">
        <v>1</v>
      </c>
    </row>
    <row r="1764" spans="1:12">
      <c r="A1764" s="14" t="str">
        <f t="shared" si="27"/>
        <v>VIE</v>
      </c>
      <c r="B1764" s="12">
        <v>45891</v>
      </c>
      <c r="C1764" s="11">
        <v>0.5690856481481481</v>
      </c>
      <c r="D1764" s="10">
        <f>+VLOOKUP(B1764,VENTA_DIARIA!B:C,2,FALSE)</f>
        <v>0</v>
      </c>
      <c r="E1764" s="10">
        <f>+VLOOKUP(B1764,VENTA_DIARIA!B:D,3,FALSE)</f>
        <v>4</v>
      </c>
      <c r="F1764" s="13">
        <f>_xlfn.XLOOKUP(B1764, VENTA_DIARIA!B:B, VENTA_DIARIA!L:L)+0</f>
        <v>1</v>
      </c>
      <c r="G1764" s="10">
        <f>IFERROR(_xlfn.XLOOKUP(B1764, VENTA_DIARIA!B:B, VENTA_DIARIA!N:N)+0,0)</f>
        <v>0</v>
      </c>
      <c r="H1764" s="10" t="str">
        <f>_xlfn.XLOOKUP(B1764, VENTA_DIARIA!B:B, VENTA_DIARIA!H:H)</f>
        <v>▼ BAJO</v>
      </c>
      <c r="I1764" s="10" t="s">
        <v>102</v>
      </c>
      <c r="J1764" s="10">
        <v>2</v>
      </c>
      <c r="K1764" s="10">
        <v>1</v>
      </c>
      <c r="L1764" s="13">
        <v>1</v>
      </c>
    </row>
    <row r="1765" spans="1:12">
      <c r="A1765" s="14" t="str">
        <f t="shared" si="27"/>
        <v>VIE</v>
      </c>
      <c r="B1765" s="12">
        <v>45891</v>
      </c>
      <c r="C1765" s="11">
        <v>0.56428240740740743</v>
      </c>
      <c r="D1765" s="10">
        <f>+VLOOKUP(B1765,VENTA_DIARIA!B:C,2,FALSE)</f>
        <v>0</v>
      </c>
      <c r="E1765" s="10">
        <f>+VLOOKUP(B1765,VENTA_DIARIA!B:D,3,FALSE)</f>
        <v>4</v>
      </c>
      <c r="F1765" s="13">
        <f>_xlfn.XLOOKUP(B1765, VENTA_DIARIA!B:B, VENTA_DIARIA!L:L)+0</f>
        <v>1</v>
      </c>
      <c r="G1765" s="10">
        <f>IFERROR(_xlfn.XLOOKUP(B1765, VENTA_DIARIA!B:B, VENTA_DIARIA!N:N)+0,0)</f>
        <v>0</v>
      </c>
      <c r="H1765" s="10" t="str">
        <f>_xlfn.XLOOKUP(B1765, VENTA_DIARIA!B:B, VENTA_DIARIA!H:H)</f>
        <v>▼ BAJO</v>
      </c>
      <c r="I1765" s="10" t="s">
        <v>165</v>
      </c>
      <c r="J1765" s="10">
        <v>4</v>
      </c>
      <c r="K1765" s="10">
        <v>3</v>
      </c>
      <c r="L1765" s="13">
        <v>1</v>
      </c>
    </row>
    <row r="1766" spans="1:12">
      <c r="A1766" s="14" t="str">
        <f t="shared" si="27"/>
        <v>VIE</v>
      </c>
      <c r="B1766" s="12">
        <v>45891</v>
      </c>
      <c r="C1766" s="11">
        <v>0.54829861111111111</v>
      </c>
      <c r="D1766" s="10">
        <f>+VLOOKUP(B1766,VENTA_DIARIA!B:C,2,FALSE)</f>
        <v>0</v>
      </c>
      <c r="E1766" s="10">
        <f>+VLOOKUP(B1766,VENTA_DIARIA!B:D,3,FALSE)</f>
        <v>4</v>
      </c>
      <c r="F1766" s="13">
        <f>_xlfn.XLOOKUP(B1766, VENTA_DIARIA!B:B, VENTA_DIARIA!L:L)+0</f>
        <v>1</v>
      </c>
      <c r="G1766" s="10">
        <f>IFERROR(_xlfn.XLOOKUP(B1766, VENTA_DIARIA!B:B, VENTA_DIARIA!N:N)+0,0)</f>
        <v>0</v>
      </c>
      <c r="H1766" s="10" t="str">
        <f>_xlfn.XLOOKUP(B1766, VENTA_DIARIA!B:B, VENTA_DIARIA!H:H)</f>
        <v>▼ BAJO</v>
      </c>
      <c r="I1766" s="10" t="s">
        <v>170</v>
      </c>
      <c r="J1766" s="10">
        <v>7</v>
      </c>
      <c r="K1766" s="10">
        <v>3</v>
      </c>
      <c r="L1766" s="13">
        <v>4</v>
      </c>
    </row>
    <row r="1767" spans="1:12">
      <c r="A1767" s="14" t="str">
        <f t="shared" si="27"/>
        <v>VIE</v>
      </c>
      <c r="B1767" s="12">
        <v>45891</v>
      </c>
      <c r="C1767" s="11">
        <v>0.48581018518518521</v>
      </c>
      <c r="D1767" s="10">
        <f>+VLOOKUP(B1767,VENTA_DIARIA!B:C,2,FALSE)</f>
        <v>0</v>
      </c>
      <c r="E1767" s="10">
        <f>+VLOOKUP(B1767,VENTA_DIARIA!B:D,3,FALSE)</f>
        <v>4</v>
      </c>
      <c r="F1767" s="13">
        <f>_xlfn.XLOOKUP(B1767, VENTA_DIARIA!B:B, VENTA_DIARIA!L:L)+0</f>
        <v>1</v>
      </c>
      <c r="G1767" s="10">
        <f>IFERROR(_xlfn.XLOOKUP(B1767, VENTA_DIARIA!B:B, VENTA_DIARIA!N:N)+0,0)</f>
        <v>0</v>
      </c>
      <c r="H1767" s="10" t="str">
        <f>_xlfn.XLOOKUP(B1767, VENTA_DIARIA!B:B, VENTA_DIARIA!H:H)</f>
        <v>▼ BAJO</v>
      </c>
      <c r="I1767" s="10" t="s">
        <v>161</v>
      </c>
      <c r="J1767" s="10">
        <v>3</v>
      </c>
      <c r="K1767" s="10">
        <v>2</v>
      </c>
      <c r="L1767" s="13">
        <v>1</v>
      </c>
    </row>
    <row r="1768" spans="1:12">
      <c r="A1768" s="14" t="str">
        <f t="shared" si="27"/>
        <v>VIE</v>
      </c>
      <c r="B1768" s="12">
        <v>45891</v>
      </c>
      <c r="C1768" s="11">
        <v>0.48581018518518521</v>
      </c>
      <c r="D1768" s="10">
        <f>+VLOOKUP(B1768,VENTA_DIARIA!B:C,2,FALSE)</f>
        <v>0</v>
      </c>
      <c r="E1768" s="10">
        <f>+VLOOKUP(B1768,VENTA_DIARIA!B:D,3,FALSE)</f>
        <v>4</v>
      </c>
      <c r="F1768" s="13">
        <f>_xlfn.XLOOKUP(B1768, VENTA_DIARIA!B:B, VENTA_DIARIA!L:L)+0</f>
        <v>1</v>
      </c>
      <c r="G1768" s="10">
        <f>IFERROR(_xlfn.XLOOKUP(B1768, VENTA_DIARIA!B:B, VENTA_DIARIA!N:N)+0,0)</f>
        <v>0</v>
      </c>
      <c r="H1768" s="10" t="str">
        <f>_xlfn.XLOOKUP(B1768, VENTA_DIARIA!B:B, VENTA_DIARIA!H:H)</f>
        <v>▼ BAJO</v>
      </c>
      <c r="I1768" s="10" t="s">
        <v>162</v>
      </c>
      <c r="J1768" s="10">
        <v>3</v>
      </c>
      <c r="K1768" s="10">
        <v>2</v>
      </c>
      <c r="L1768" s="13">
        <v>1</v>
      </c>
    </row>
    <row r="1769" spans="1:12">
      <c r="A1769" s="14" t="str">
        <f t="shared" si="27"/>
        <v>VIE</v>
      </c>
      <c r="B1769" s="12">
        <v>45891</v>
      </c>
      <c r="C1769" s="11">
        <v>0.43546296296296294</v>
      </c>
      <c r="D1769" s="10">
        <f>+VLOOKUP(B1769,VENTA_DIARIA!B:C,2,FALSE)</f>
        <v>0</v>
      </c>
      <c r="E1769" s="10">
        <f>+VLOOKUP(B1769,VENTA_DIARIA!B:D,3,FALSE)</f>
        <v>4</v>
      </c>
      <c r="F1769" s="13">
        <f>_xlfn.XLOOKUP(B1769, VENTA_DIARIA!B:B, VENTA_DIARIA!L:L)+0</f>
        <v>1</v>
      </c>
      <c r="G1769" s="10">
        <f>IFERROR(_xlfn.XLOOKUP(B1769, VENTA_DIARIA!B:B, VENTA_DIARIA!N:N)+0,0)</f>
        <v>0</v>
      </c>
      <c r="H1769" s="10" t="str">
        <f>_xlfn.XLOOKUP(B1769, VENTA_DIARIA!B:B, VENTA_DIARIA!H:H)</f>
        <v>▼ BAJO</v>
      </c>
      <c r="I1769" s="10" t="s">
        <v>170</v>
      </c>
      <c r="J1769" s="10">
        <v>4</v>
      </c>
      <c r="K1769" s="10">
        <v>3</v>
      </c>
      <c r="L1769" s="13">
        <v>1</v>
      </c>
    </row>
    <row r="1770" spans="1:12">
      <c r="A1770" s="14" t="str">
        <f t="shared" si="27"/>
        <v>VIE</v>
      </c>
      <c r="B1770" s="12">
        <v>45891</v>
      </c>
      <c r="C1770" s="11">
        <v>0.43546296296296294</v>
      </c>
      <c r="D1770" s="10">
        <f>+VLOOKUP(B1770,VENTA_DIARIA!B:C,2,FALSE)</f>
        <v>0</v>
      </c>
      <c r="E1770" s="10">
        <f>+VLOOKUP(B1770,VENTA_DIARIA!B:D,3,FALSE)</f>
        <v>4</v>
      </c>
      <c r="F1770" s="13">
        <f>_xlfn.XLOOKUP(B1770, VENTA_DIARIA!B:B, VENTA_DIARIA!L:L)+0</f>
        <v>1</v>
      </c>
      <c r="G1770" s="10">
        <f>IFERROR(_xlfn.XLOOKUP(B1770, VENTA_DIARIA!B:B, VENTA_DIARIA!N:N)+0,0)</f>
        <v>0</v>
      </c>
      <c r="H1770" s="10" t="str">
        <f>_xlfn.XLOOKUP(B1770, VENTA_DIARIA!B:B, VENTA_DIARIA!H:H)</f>
        <v>▼ BAJO</v>
      </c>
      <c r="I1770" s="10" t="s">
        <v>134</v>
      </c>
      <c r="J1770" s="10">
        <v>13</v>
      </c>
      <c r="K1770" s="10">
        <v>12</v>
      </c>
      <c r="L1770" s="13">
        <v>1</v>
      </c>
    </row>
    <row r="1771" spans="1:12">
      <c r="A1771" s="14" t="str">
        <f t="shared" si="27"/>
        <v>VIE</v>
      </c>
      <c r="B1771" s="12">
        <v>45891</v>
      </c>
      <c r="C1771" s="11">
        <v>0.43546296296296294</v>
      </c>
      <c r="D1771" s="10">
        <f>+VLOOKUP(B1771,VENTA_DIARIA!B:C,2,FALSE)</f>
        <v>0</v>
      </c>
      <c r="E1771" s="10">
        <f>+VLOOKUP(B1771,VENTA_DIARIA!B:D,3,FALSE)</f>
        <v>4</v>
      </c>
      <c r="F1771" s="13">
        <f>_xlfn.XLOOKUP(B1771, VENTA_DIARIA!B:B, VENTA_DIARIA!L:L)+0</f>
        <v>1</v>
      </c>
      <c r="G1771" s="10">
        <f>IFERROR(_xlfn.XLOOKUP(B1771, VENTA_DIARIA!B:B, VENTA_DIARIA!N:N)+0,0)</f>
        <v>0</v>
      </c>
      <c r="H1771" s="10" t="str">
        <f>_xlfn.XLOOKUP(B1771, VENTA_DIARIA!B:B, VENTA_DIARIA!H:H)</f>
        <v>▼ BAJO</v>
      </c>
      <c r="I1771" s="10" t="s">
        <v>134</v>
      </c>
      <c r="J1771" s="10">
        <v>14</v>
      </c>
      <c r="K1771" s="10">
        <v>13</v>
      </c>
      <c r="L1771" s="13">
        <v>1</v>
      </c>
    </row>
    <row r="1772" spans="1:12">
      <c r="A1772" s="14" t="str">
        <f t="shared" si="27"/>
        <v>VIE</v>
      </c>
      <c r="B1772" s="12">
        <v>45891</v>
      </c>
      <c r="C1772" s="11">
        <v>0.42557870370370371</v>
      </c>
      <c r="D1772" s="10">
        <f>+VLOOKUP(B1772,VENTA_DIARIA!B:C,2,FALSE)</f>
        <v>0</v>
      </c>
      <c r="E1772" s="10">
        <f>+VLOOKUP(B1772,VENTA_DIARIA!B:D,3,FALSE)</f>
        <v>4</v>
      </c>
      <c r="F1772" s="13">
        <f>_xlfn.XLOOKUP(B1772, VENTA_DIARIA!B:B, VENTA_DIARIA!L:L)+0</f>
        <v>1</v>
      </c>
      <c r="G1772" s="10">
        <f>IFERROR(_xlfn.XLOOKUP(B1772, VENTA_DIARIA!B:B, VENTA_DIARIA!N:N)+0,0)</f>
        <v>0</v>
      </c>
      <c r="H1772" s="10" t="str">
        <f>_xlfn.XLOOKUP(B1772, VENTA_DIARIA!B:B, VENTA_DIARIA!H:H)</f>
        <v>▼ BAJO</v>
      </c>
      <c r="I1772" s="10" t="s">
        <v>142</v>
      </c>
      <c r="J1772" s="10">
        <v>2</v>
      </c>
      <c r="K1772" s="10">
        <v>1</v>
      </c>
      <c r="L1772" s="13">
        <v>1</v>
      </c>
    </row>
    <row r="1773" spans="1:12">
      <c r="A1773" s="14" t="str">
        <f t="shared" si="27"/>
        <v>VIE</v>
      </c>
      <c r="B1773" s="12">
        <v>45891</v>
      </c>
      <c r="C1773" s="11">
        <v>0.4246875</v>
      </c>
      <c r="D1773" s="10">
        <f>+VLOOKUP(B1773,VENTA_DIARIA!B:C,2,FALSE)</f>
        <v>0</v>
      </c>
      <c r="E1773" s="10">
        <f>+VLOOKUP(B1773,VENTA_DIARIA!B:D,3,FALSE)</f>
        <v>4</v>
      </c>
      <c r="F1773" s="13">
        <f>_xlfn.XLOOKUP(B1773, VENTA_DIARIA!B:B, VENTA_DIARIA!L:L)+0</f>
        <v>1</v>
      </c>
      <c r="G1773" s="10">
        <f>IFERROR(_xlfn.XLOOKUP(B1773, VENTA_DIARIA!B:B, VENTA_DIARIA!N:N)+0,0)</f>
        <v>0</v>
      </c>
      <c r="H1773" s="10" t="str">
        <f>_xlfn.XLOOKUP(B1773, VENTA_DIARIA!B:B, VENTA_DIARIA!H:H)</f>
        <v>▼ BAJO</v>
      </c>
      <c r="I1773" s="10" t="s">
        <v>121</v>
      </c>
      <c r="J1773" s="10">
        <v>3</v>
      </c>
      <c r="K1773" s="10">
        <v>2</v>
      </c>
      <c r="L1773" s="13">
        <v>1</v>
      </c>
    </row>
    <row r="1774" spans="1:12">
      <c r="A1774" s="14" t="str">
        <f t="shared" si="27"/>
        <v>SÁB</v>
      </c>
      <c r="B1774" s="12">
        <v>45892</v>
      </c>
      <c r="C1774" s="11">
        <v>0.83975694444444449</v>
      </c>
      <c r="D1774" s="10">
        <f>+VLOOKUP(B1774,VENTA_DIARIA!B:C,2,FALSE)</f>
        <v>0</v>
      </c>
      <c r="E1774" s="10">
        <f>+VLOOKUP(B1774,VENTA_DIARIA!B:D,3,FALSE)</f>
        <v>4</v>
      </c>
      <c r="F1774" s="13">
        <f>_xlfn.XLOOKUP(B1774, VENTA_DIARIA!B:B, VENTA_DIARIA!L:L)+0</f>
        <v>1</v>
      </c>
      <c r="G1774" s="10">
        <f>IFERROR(_xlfn.XLOOKUP(B1774, VENTA_DIARIA!B:B, VENTA_DIARIA!N:N)+0,0)</f>
        <v>1</v>
      </c>
      <c r="H1774" s="10" t="str">
        <f>_xlfn.XLOOKUP(B1774, VENTA_DIARIA!B:B, VENTA_DIARIA!H:H)</f>
        <v>▲▲ TOP</v>
      </c>
      <c r="I1774" s="10" t="s">
        <v>142</v>
      </c>
      <c r="J1774" s="10">
        <v>25</v>
      </c>
      <c r="K1774" s="10">
        <v>23</v>
      </c>
      <c r="L1774" s="13">
        <v>2</v>
      </c>
    </row>
    <row r="1775" spans="1:12">
      <c r="A1775" s="14" t="str">
        <f t="shared" si="27"/>
        <v>SÁB</v>
      </c>
      <c r="B1775" s="12">
        <v>45892</v>
      </c>
      <c r="C1775" s="11">
        <v>0.83975694444444449</v>
      </c>
      <c r="D1775" s="10">
        <f>+VLOOKUP(B1775,VENTA_DIARIA!B:C,2,FALSE)</f>
        <v>0</v>
      </c>
      <c r="E1775" s="10">
        <f>+VLOOKUP(B1775,VENTA_DIARIA!B:D,3,FALSE)</f>
        <v>4</v>
      </c>
      <c r="F1775" s="13">
        <f>_xlfn.XLOOKUP(B1775, VENTA_DIARIA!B:B, VENTA_DIARIA!L:L)+0</f>
        <v>1</v>
      </c>
      <c r="G1775" s="10">
        <f>IFERROR(_xlfn.XLOOKUP(B1775, VENTA_DIARIA!B:B, VENTA_DIARIA!N:N)+0,0)</f>
        <v>1</v>
      </c>
      <c r="H1775" s="10" t="str">
        <f>_xlfn.XLOOKUP(B1775, VENTA_DIARIA!B:B, VENTA_DIARIA!H:H)</f>
        <v>▲▲ TOP</v>
      </c>
      <c r="I1775" s="10" t="s">
        <v>135</v>
      </c>
      <c r="J1775" s="10">
        <v>13</v>
      </c>
      <c r="K1775" s="10">
        <v>11</v>
      </c>
      <c r="L1775" s="13">
        <v>2</v>
      </c>
    </row>
    <row r="1776" spans="1:12">
      <c r="A1776" s="14" t="str">
        <f t="shared" si="27"/>
        <v>SÁB</v>
      </c>
      <c r="B1776" s="12">
        <v>45892</v>
      </c>
      <c r="C1776" s="11">
        <v>0.83876157407407403</v>
      </c>
      <c r="D1776" s="10">
        <f>+VLOOKUP(B1776,VENTA_DIARIA!B:C,2,FALSE)</f>
        <v>0</v>
      </c>
      <c r="E1776" s="10">
        <f>+VLOOKUP(B1776,VENTA_DIARIA!B:D,3,FALSE)</f>
        <v>4</v>
      </c>
      <c r="F1776" s="13">
        <f>_xlfn.XLOOKUP(B1776, VENTA_DIARIA!B:B, VENTA_DIARIA!L:L)+0</f>
        <v>1</v>
      </c>
      <c r="G1776" s="10">
        <f>IFERROR(_xlfn.XLOOKUP(B1776, VENTA_DIARIA!B:B, VENTA_DIARIA!N:N)+0,0)</f>
        <v>1</v>
      </c>
      <c r="H1776" s="10" t="str">
        <f>_xlfn.XLOOKUP(B1776, VENTA_DIARIA!B:B, VENTA_DIARIA!H:H)</f>
        <v>▲▲ TOP</v>
      </c>
      <c r="I1776" s="10" t="s">
        <v>166</v>
      </c>
      <c r="J1776" s="10">
        <v>4</v>
      </c>
      <c r="K1776" s="10">
        <v>3</v>
      </c>
      <c r="L1776" s="13">
        <v>1</v>
      </c>
    </row>
    <row r="1777" spans="1:12">
      <c r="A1777" s="14" t="str">
        <f t="shared" si="27"/>
        <v>SÁB</v>
      </c>
      <c r="B1777" s="12">
        <v>45892</v>
      </c>
      <c r="C1777" s="11">
        <v>0.83425925925925926</v>
      </c>
      <c r="D1777" s="10">
        <f>+VLOOKUP(B1777,VENTA_DIARIA!B:C,2,FALSE)</f>
        <v>0</v>
      </c>
      <c r="E1777" s="10">
        <f>+VLOOKUP(B1777,VENTA_DIARIA!B:D,3,FALSE)</f>
        <v>4</v>
      </c>
      <c r="F1777" s="13">
        <f>_xlfn.XLOOKUP(B1777, VENTA_DIARIA!B:B, VENTA_DIARIA!L:L)+0</f>
        <v>1</v>
      </c>
      <c r="G1777" s="10">
        <f>IFERROR(_xlfn.XLOOKUP(B1777, VENTA_DIARIA!B:B, VENTA_DIARIA!N:N)+0,0)</f>
        <v>1</v>
      </c>
      <c r="H1777" s="10" t="str">
        <f>_xlfn.XLOOKUP(B1777, VENTA_DIARIA!B:B, VENTA_DIARIA!H:H)</f>
        <v>▲▲ TOP</v>
      </c>
      <c r="I1777" s="10" t="s">
        <v>146</v>
      </c>
      <c r="J1777" s="10">
        <v>2</v>
      </c>
      <c r="K1777" s="10">
        <v>1</v>
      </c>
      <c r="L1777" s="13">
        <v>1</v>
      </c>
    </row>
    <row r="1778" spans="1:12">
      <c r="A1778" s="14" t="str">
        <f t="shared" si="27"/>
        <v>SÁB</v>
      </c>
      <c r="B1778" s="12">
        <v>45892</v>
      </c>
      <c r="C1778" s="11">
        <v>0.82482638888888893</v>
      </c>
      <c r="D1778" s="10">
        <f>+VLOOKUP(B1778,VENTA_DIARIA!B:C,2,FALSE)</f>
        <v>0</v>
      </c>
      <c r="E1778" s="10">
        <f>+VLOOKUP(B1778,VENTA_DIARIA!B:D,3,FALSE)</f>
        <v>4</v>
      </c>
      <c r="F1778" s="13">
        <f>_xlfn.XLOOKUP(B1778, VENTA_DIARIA!B:B, VENTA_DIARIA!L:L)+0</f>
        <v>1</v>
      </c>
      <c r="G1778" s="10">
        <f>IFERROR(_xlfn.XLOOKUP(B1778, VENTA_DIARIA!B:B, VENTA_DIARIA!N:N)+0,0)</f>
        <v>1</v>
      </c>
      <c r="H1778" s="10" t="str">
        <f>_xlfn.XLOOKUP(B1778, VENTA_DIARIA!B:B, VENTA_DIARIA!H:H)</f>
        <v>▲▲ TOP</v>
      </c>
      <c r="I1778" s="10" t="s">
        <v>183</v>
      </c>
      <c r="J1778" s="10">
        <v>1</v>
      </c>
      <c r="K1778" s="10">
        <v>0</v>
      </c>
      <c r="L1778" s="13">
        <v>1</v>
      </c>
    </row>
    <row r="1779" spans="1:12">
      <c r="A1779" s="14" t="str">
        <f t="shared" si="27"/>
        <v>SÁB</v>
      </c>
      <c r="B1779" s="12">
        <v>45892</v>
      </c>
      <c r="C1779" s="11">
        <v>0.81859953703703703</v>
      </c>
      <c r="D1779" s="10">
        <f>+VLOOKUP(B1779,VENTA_DIARIA!B:C,2,FALSE)</f>
        <v>0</v>
      </c>
      <c r="E1779" s="10">
        <f>+VLOOKUP(B1779,VENTA_DIARIA!B:D,3,FALSE)</f>
        <v>4</v>
      </c>
      <c r="F1779" s="13">
        <f>_xlfn.XLOOKUP(B1779, VENTA_DIARIA!B:B, VENTA_DIARIA!L:L)+0</f>
        <v>1</v>
      </c>
      <c r="G1779" s="10">
        <f>IFERROR(_xlfn.XLOOKUP(B1779, VENTA_DIARIA!B:B, VENTA_DIARIA!N:N)+0,0)</f>
        <v>1</v>
      </c>
      <c r="H1779" s="10" t="str">
        <f>_xlfn.XLOOKUP(B1779, VENTA_DIARIA!B:B, VENTA_DIARIA!H:H)</f>
        <v>▲▲ TOP</v>
      </c>
      <c r="I1779" s="10" t="s">
        <v>90</v>
      </c>
      <c r="J1779" s="10">
        <v>1</v>
      </c>
      <c r="K1779" s="10">
        <v>0</v>
      </c>
      <c r="L1779" s="13">
        <v>1</v>
      </c>
    </row>
    <row r="1780" spans="1:12">
      <c r="A1780" s="14" t="str">
        <f t="shared" si="27"/>
        <v>SÁB</v>
      </c>
      <c r="B1780" s="12">
        <v>45892</v>
      </c>
      <c r="C1780" s="11">
        <v>0.80969907407407404</v>
      </c>
      <c r="D1780" s="10">
        <f>+VLOOKUP(B1780,VENTA_DIARIA!B:C,2,FALSE)</f>
        <v>0</v>
      </c>
      <c r="E1780" s="10">
        <f>+VLOOKUP(B1780,VENTA_DIARIA!B:D,3,FALSE)</f>
        <v>4</v>
      </c>
      <c r="F1780" s="13">
        <f>_xlfn.XLOOKUP(B1780, VENTA_DIARIA!B:B, VENTA_DIARIA!L:L)+0</f>
        <v>1</v>
      </c>
      <c r="G1780" s="10">
        <f>IFERROR(_xlfn.XLOOKUP(B1780, VENTA_DIARIA!B:B, VENTA_DIARIA!N:N)+0,0)</f>
        <v>1</v>
      </c>
      <c r="H1780" s="10" t="str">
        <f>_xlfn.XLOOKUP(B1780, VENTA_DIARIA!B:B, VENTA_DIARIA!H:H)</f>
        <v>▲▲ TOP</v>
      </c>
      <c r="I1780" s="10" t="s">
        <v>177</v>
      </c>
      <c r="J1780" s="10">
        <v>20</v>
      </c>
      <c r="K1780" s="10">
        <v>19</v>
      </c>
      <c r="L1780" s="13">
        <v>1</v>
      </c>
    </row>
    <row r="1781" spans="1:12">
      <c r="A1781" s="14" t="str">
        <f t="shared" si="27"/>
        <v>SÁB</v>
      </c>
      <c r="B1781" s="12">
        <v>45892</v>
      </c>
      <c r="C1781" s="11">
        <v>0.80723379629629632</v>
      </c>
      <c r="D1781" s="10">
        <f>+VLOOKUP(B1781,VENTA_DIARIA!B:C,2,FALSE)</f>
        <v>0</v>
      </c>
      <c r="E1781" s="10">
        <f>+VLOOKUP(B1781,VENTA_DIARIA!B:D,3,FALSE)</f>
        <v>4</v>
      </c>
      <c r="F1781" s="13">
        <f>_xlfn.XLOOKUP(B1781, VENTA_DIARIA!B:B, VENTA_DIARIA!L:L)+0</f>
        <v>1</v>
      </c>
      <c r="G1781" s="10">
        <f>IFERROR(_xlfn.XLOOKUP(B1781, VENTA_DIARIA!B:B, VENTA_DIARIA!N:N)+0,0)</f>
        <v>1</v>
      </c>
      <c r="H1781" s="10" t="str">
        <f>_xlfn.XLOOKUP(B1781, VENTA_DIARIA!B:B, VENTA_DIARIA!H:H)</f>
        <v>▲▲ TOP</v>
      </c>
      <c r="I1781" s="10" t="s">
        <v>92</v>
      </c>
      <c r="J1781" s="10">
        <v>6</v>
      </c>
      <c r="K1781" s="10">
        <v>5</v>
      </c>
      <c r="L1781" s="13">
        <v>1</v>
      </c>
    </row>
    <row r="1782" spans="1:12">
      <c r="A1782" s="14" t="str">
        <f t="shared" si="27"/>
        <v>SÁB</v>
      </c>
      <c r="B1782" s="12">
        <v>45892</v>
      </c>
      <c r="C1782" s="11">
        <v>0.79943287037037036</v>
      </c>
      <c r="D1782" s="10">
        <f>+VLOOKUP(B1782,VENTA_DIARIA!B:C,2,FALSE)</f>
        <v>0</v>
      </c>
      <c r="E1782" s="10">
        <f>+VLOOKUP(B1782,VENTA_DIARIA!B:D,3,FALSE)</f>
        <v>4</v>
      </c>
      <c r="F1782" s="13">
        <f>_xlfn.XLOOKUP(B1782, VENTA_DIARIA!B:B, VENTA_DIARIA!L:L)+0</f>
        <v>1</v>
      </c>
      <c r="G1782" s="10">
        <f>IFERROR(_xlfn.XLOOKUP(B1782, VENTA_DIARIA!B:B, VENTA_DIARIA!N:N)+0,0)</f>
        <v>1</v>
      </c>
      <c r="H1782" s="10" t="str">
        <f>_xlfn.XLOOKUP(B1782, VENTA_DIARIA!B:B, VENTA_DIARIA!H:H)</f>
        <v>▲▲ TOP</v>
      </c>
      <c r="I1782" s="10" t="s">
        <v>161</v>
      </c>
      <c r="J1782" s="10">
        <v>1</v>
      </c>
      <c r="K1782" s="10">
        <v>0</v>
      </c>
      <c r="L1782" s="13">
        <v>1</v>
      </c>
    </row>
    <row r="1783" spans="1:12">
      <c r="A1783" s="14" t="str">
        <f t="shared" si="27"/>
        <v>SÁB</v>
      </c>
      <c r="B1783" s="12">
        <v>45892</v>
      </c>
      <c r="C1783" s="11">
        <v>0.79943287037037036</v>
      </c>
      <c r="D1783" s="10">
        <f>+VLOOKUP(B1783,VENTA_DIARIA!B:C,2,FALSE)</f>
        <v>0</v>
      </c>
      <c r="E1783" s="10">
        <f>+VLOOKUP(B1783,VENTA_DIARIA!B:D,3,FALSE)</f>
        <v>4</v>
      </c>
      <c r="F1783" s="13">
        <f>_xlfn.XLOOKUP(B1783, VENTA_DIARIA!B:B, VENTA_DIARIA!L:L)+0</f>
        <v>1</v>
      </c>
      <c r="G1783" s="10">
        <f>IFERROR(_xlfn.XLOOKUP(B1783, VENTA_DIARIA!B:B, VENTA_DIARIA!N:N)+0,0)</f>
        <v>1</v>
      </c>
      <c r="H1783" s="10" t="str">
        <f>_xlfn.XLOOKUP(B1783, VENTA_DIARIA!B:B, VENTA_DIARIA!H:H)</f>
        <v>▲▲ TOP</v>
      </c>
      <c r="I1783" s="10" t="s">
        <v>134</v>
      </c>
      <c r="J1783" s="10">
        <v>12</v>
      </c>
      <c r="K1783" s="10">
        <v>11</v>
      </c>
      <c r="L1783" s="13">
        <v>1</v>
      </c>
    </row>
    <row r="1784" spans="1:12">
      <c r="A1784" s="14" t="str">
        <f t="shared" si="27"/>
        <v>SÁB</v>
      </c>
      <c r="B1784" s="12">
        <v>45892</v>
      </c>
      <c r="C1784" s="11">
        <v>0.79560185185185184</v>
      </c>
      <c r="D1784" s="10">
        <f>+VLOOKUP(B1784,VENTA_DIARIA!B:C,2,FALSE)</f>
        <v>0</v>
      </c>
      <c r="E1784" s="10">
        <f>+VLOOKUP(B1784,VENTA_DIARIA!B:D,3,FALSE)</f>
        <v>4</v>
      </c>
      <c r="F1784" s="13">
        <f>_xlfn.XLOOKUP(B1784, VENTA_DIARIA!B:B, VENTA_DIARIA!L:L)+0</f>
        <v>1</v>
      </c>
      <c r="G1784" s="10">
        <f>IFERROR(_xlfn.XLOOKUP(B1784, VENTA_DIARIA!B:B, VENTA_DIARIA!N:N)+0,0)</f>
        <v>1</v>
      </c>
      <c r="H1784" s="10" t="str">
        <f>_xlfn.XLOOKUP(B1784, VENTA_DIARIA!B:B, VENTA_DIARIA!H:H)</f>
        <v>▲▲ TOP</v>
      </c>
      <c r="I1784" s="10" t="s">
        <v>89</v>
      </c>
      <c r="J1784" s="10">
        <v>3</v>
      </c>
      <c r="K1784" s="10">
        <v>2</v>
      </c>
      <c r="L1784" s="13">
        <v>1</v>
      </c>
    </row>
    <row r="1785" spans="1:12">
      <c r="A1785" s="14" t="str">
        <f t="shared" si="27"/>
        <v>SÁB</v>
      </c>
      <c r="B1785" s="12">
        <v>45892</v>
      </c>
      <c r="C1785" s="11">
        <v>0.79471064814814818</v>
      </c>
      <c r="D1785" s="10">
        <f>+VLOOKUP(B1785,VENTA_DIARIA!B:C,2,FALSE)</f>
        <v>0</v>
      </c>
      <c r="E1785" s="10">
        <f>+VLOOKUP(B1785,VENTA_DIARIA!B:D,3,FALSE)</f>
        <v>4</v>
      </c>
      <c r="F1785" s="13">
        <f>_xlfn.XLOOKUP(B1785, VENTA_DIARIA!B:B, VENTA_DIARIA!L:L)+0</f>
        <v>1</v>
      </c>
      <c r="G1785" s="10">
        <f>IFERROR(_xlfn.XLOOKUP(B1785, VENTA_DIARIA!B:B, VENTA_DIARIA!N:N)+0,0)</f>
        <v>1</v>
      </c>
      <c r="H1785" s="10" t="str">
        <f>_xlfn.XLOOKUP(B1785, VENTA_DIARIA!B:B, VENTA_DIARIA!H:H)</f>
        <v>▲▲ TOP</v>
      </c>
      <c r="I1785" s="10" t="s">
        <v>98</v>
      </c>
      <c r="J1785" s="10">
        <v>3</v>
      </c>
      <c r="K1785" s="10">
        <v>2</v>
      </c>
      <c r="L1785" s="13">
        <v>1</v>
      </c>
    </row>
    <row r="1786" spans="1:12">
      <c r="A1786" s="14" t="str">
        <f t="shared" si="27"/>
        <v>SÁB</v>
      </c>
      <c r="B1786" s="12">
        <v>45892</v>
      </c>
      <c r="C1786" s="11">
        <v>0.79469907407407403</v>
      </c>
      <c r="D1786" s="10">
        <f>+VLOOKUP(B1786,VENTA_DIARIA!B:C,2,FALSE)</f>
        <v>0</v>
      </c>
      <c r="E1786" s="10">
        <f>+VLOOKUP(B1786,VENTA_DIARIA!B:D,3,FALSE)</f>
        <v>4</v>
      </c>
      <c r="F1786" s="13">
        <f>_xlfn.XLOOKUP(B1786, VENTA_DIARIA!B:B, VENTA_DIARIA!L:L)+0</f>
        <v>1</v>
      </c>
      <c r="G1786" s="10">
        <f>IFERROR(_xlfn.XLOOKUP(B1786, VENTA_DIARIA!B:B, VENTA_DIARIA!N:N)+0,0)</f>
        <v>1</v>
      </c>
      <c r="H1786" s="10" t="str">
        <f>_xlfn.XLOOKUP(B1786, VENTA_DIARIA!B:B, VENTA_DIARIA!H:H)</f>
        <v>▲▲ TOP</v>
      </c>
      <c r="I1786" s="10" t="s">
        <v>135</v>
      </c>
      <c r="J1786" s="10">
        <v>14</v>
      </c>
      <c r="K1786" s="10">
        <v>13</v>
      </c>
      <c r="L1786" s="13">
        <v>1</v>
      </c>
    </row>
    <row r="1787" spans="1:12">
      <c r="A1787" s="14" t="str">
        <f t="shared" si="27"/>
        <v>SÁB</v>
      </c>
      <c r="B1787" s="12">
        <v>45892</v>
      </c>
      <c r="C1787" s="11">
        <v>0.79199074074074072</v>
      </c>
      <c r="D1787" s="10">
        <f>+VLOOKUP(B1787,VENTA_DIARIA!B:C,2,FALSE)</f>
        <v>0</v>
      </c>
      <c r="E1787" s="10">
        <f>+VLOOKUP(B1787,VENTA_DIARIA!B:D,3,FALSE)</f>
        <v>4</v>
      </c>
      <c r="F1787" s="13">
        <f>_xlfn.XLOOKUP(B1787, VENTA_DIARIA!B:B, VENTA_DIARIA!L:L)+0</f>
        <v>1</v>
      </c>
      <c r="G1787" s="10">
        <f>IFERROR(_xlfn.XLOOKUP(B1787, VENTA_DIARIA!B:B, VENTA_DIARIA!N:N)+0,0)</f>
        <v>1</v>
      </c>
      <c r="H1787" s="10" t="str">
        <f>_xlfn.XLOOKUP(B1787, VENTA_DIARIA!B:B, VENTA_DIARIA!H:H)</f>
        <v>▲▲ TOP</v>
      </c>
      <c r="I1787" s="10" t="s">
        <v>151</v>
      </c>
      <c r="J1787" s="10">
        <v>10</v>
      </c>
      <c r="K1787" s="10">
        <v>9</v>
      </c>
      <c r="L1787" s="13">
        <v>1</v>
      </c>
    </row>
    <row r="1788" spans="1:12">
      <c r="A1788" s="14" t="str">
        <f t="shared" si="27"/>
        <v>SÁB</v>
      </c>
      <c r="B1788" s="12">
        <v>45892</v>
      </c>
      <c r="C1788" s="11">
        <v>0.78478009259259263</v>
      </c>
      <c r="D1788" s="10">
        <f>+VLOOKUP(B1788,VENTA_DIARIA!B:C,2,FALSE)</f>
        <v>0</v>
      </c>
      <c r="E1788" s="10">
        <f>+VLOOKUP(B1788,VENTA_DIARIA!B:D,3,FALSE)</f>
        <v>4</v>
      </c>
      <c r="F1788" s="13">
        <f>_xlfn.XLOOKUP(B1788, VENTA_DIARIA!B:B, VENTA_DIARIA!L:L)+0</f>
        <v>1</v>
      </c>
      <c r="G1788" s="10">
        <f>IFERROR(_xlfn.XLOOKUP(B1788, VENTA_DIARIA!B:B, VENTA_DIARIA!N:N)+0,0)</f>
        <v>1</v>
      </c>
      <c r="H1788" s="10" t="str">
        <f>_xlfn.XLOOKUP(B1788, VENTA_DIARIA!B:B, VENTA_DIARIA!H:H)</f>
        <v>▲▲ TOP</v>
      </c>
      <c r="I1788" s="10" t="s">
        <v>134</v>
      </c>
      <c r="J1788" s="10">
        <v>13</v>
      </c>
      <c r="K1788" s="10">
        <v>12</v>
      </c>
      <c r="L1788" s="13">
        <v>1</v>
      </c>
    </row>
    <row r="1789" spans="1:12">
      <c r="A1789" s="14" t="str">
        <f t="shared" si="27"/>
        <v>SÁB</v>
      </c>
      <c r="B1789" s="12">
        <v>45892</v>
      </c>
      <c r="C1789" s="11">
        <v>0.7825347222222222</v>
      </c>
      <c r="D1789" s="10">
        <f>+VLOOKUP(B1789,VENTA_DIARIA!B:C,2,FALSE)</f>
        <v>0</v>
      </c>
      <c r="E1789" s="10">
        <f>+VLOOKUP(B1789,VENTA_DIARIA!B:D,3,FALSE)</f>
        <v>4</v>
      </c>
      <c r="F1789" s="13">
        <f>_xlfn.XLOOKUP(B1789, VENTA_DIARIA!B:B, VENTA_DIARIA!L:L)+0</f>
        <v>1</v>
      </c>
      <c r="G1789" s="10">
        <f>IFERROR(_xlfn.XLOOKUP(B1789, VENTA_DIARIA!B:B, VENTA_DIARIA!N:N)+0,0)</f>
        <v>1</v>
      </c>
      <c r="H1789" s="10" t="str">
        <f>_xlfn.XLOOKUP(B1789, VENTA_DIARIA!B:B, VENTA_DIARIA!H:H)</f>
        <v>▲▲ TOP</v>
      </c>
      <c r="I1789" s="10" t="s">
        <v>101</v>
      </c>
      <c r="J1789" s="10">
        <v>3</v>
      </c>
      <c r="K1789" s="10">
        <v>2</v>
      </c>
      <c r="L1789" s="13">
        <v>1</v>
      </c>
    </row>
    <row r="1790" spans="1:12">
      <c r="A1790" s="14" t="str">
        <f t="shared" si="27"/>
        <v>SÁB</v>
      </c>
      <c r="B1790" s="12">
        <v>45892</v>
      </c>
      <c r="C1790" s="11">
        <v>0.7825347222222222</v>
      </c>
      <c r="D1790" s="10">
        <f>+VLOOKUP(B1790,VENTA_DIARIA!B:C,2,FALSE)</f>
        <v>0</v>
      </c>
      <c r="E1790" s="10">
        <f>+VLOOKUP(B1790,VENTA_DIARIA!B:D,3,FALSE)</f>
        <v>4</v>
      </c>
      <c r="F1790" s="13">
        <f>_xlfn.XLOOKUP(B1790, VENTA_DIARIA!B:B, VENTA_DIARIA!L:L)+0</f>
        <v>1</v>
      </c>
      <c r="G1790" s="10">
        <f>IFERROR(_xlfn.XLOOKUP(B1790, VENTA_DIARIA!B:B, VENTA_DIARIA!N:N)+0,0)</f>
        <v>1</v>
      </c>
      <c r="H1790" s="10" t="str">
        <f>_xlfn.XLOOKUP(B1790, VENTA_DIARIA!B:B, VENTA_DIARIA!H:H)</f>
        <v>▲▲ TOP</v>
      </c>
      <c r="I1790" s="10" t="s">
        <v>134</v>
      </c>
      <c r="J1790" s="10">
        <v>15</v>
      </c>
      <c r="K1790" s="10">
        <v>13</v>
      </c>
      <c r="L1790" s="13">
        <v>2</v>
      </c>
    </row>
    <row r="1791" spans="1:12">
      <c r="A1791" s="14" t="str">
        <f t="shared" si="27"/>
        <v>SÁB</v>
      </c>
      <c r="B1791" s="12">
        <v>45892</v>
      </c>
      <c r="C1791" s="11">
        <v>0.78142361111111114</v>
      </c>
      <c r="D1791" s="10">
        <f>+VLOOKUP(B1791,VENTA_DIARIA!B:C,2,FALSE)</f>
        <v>0</v>
      </c>
      <c r="E1791" s="10">
        <f>+VLOOKUP(B1791,VENTA_DIARIA!B:D,3,FALSE)</f>
        <v>4</v>
      </c>
      <c r="F1791" s="13">
        <f>_xlfn.XLOOKUP(B1791, VENTA_DIARIA!B:B, VENTA_DIARIA!L:L)+0</f>
        <v>1</v>
      </c>
      <c r="G1791" s="10">
        <f>IFERROR(_xlfn.XLOOKUP(B1791, VENTA_DIARIA!B:B, VENTA_DIARIA!N:N)+0,0)</f>
        <v>1</v>
      </c>
      <c r="H1791" s="10" t="str">
        <f>_xlfn.XLOOKUP(B1791, VENTA_DIARIA!B:B, VENTA_DIARIA!H:H)</f>
        <v>▲▲ TOP</v>
      </c>
      <c r="I1791" s="10" t="s">
        <v>134</v>
      </c>
      <c r="J1791" s="10">
        <v>17</v>
      </c>
      <c r="K1791" s="10">
        <v>15</v>
      </c>
      <c r="L1791" s="13">
        <v>2</v>
      </c>
    </row>
    <row r="1792" spans="1:12">
      <c r="A1792" s="14" t="str">
        <f t="shared" si="27"/>
        <v>SÁB</v>
      </c>
      <c r="B1792" s="12">
        <v>45892</v>
      </c>
      <c r="C1792" s="11">
        <v>0.78059027777777779</v>
      </c>
      <c r="D1792" s="10">
        <f>+VLOOKUP(B1792,VENTA_DIARIA!B:C,2,FALSE)</f>
        <v>0</v>
      </c>
      <c r="E1792" s="10">
        <f>+VLOOKUP(B1792,VENTA_DIARIA!B:D,3,FALSE)</f>
        <v>4</v>
      </c>
      <c r="F1792" s="13">
        <f>_xlfn.XLOOKUP(B1792, VENTA_DIARIA!B:B, VENTA_DIARIA!L:L)+0</f>
        <v>1</v>
      </c>
      <c r="G1792" s="10">
        <f>IFERROR(_xlfn.XLOOKUP(B1792, VENTA_DIARIA!B:B, VENTA_DIARIA!N:N)+0,0)</f>
        <v>1</v>
      </c>
      <c r="H1792" s="10" t="str">
        <f>_xlfn.XLOOKUP(B1792, VENTA_DIARIA!B:B, VENTA_DIARIA!H:H)</f>
        <v>▲▲ TOP</v>
      </c>
      <c r="I1792" s="10" t="s">
        <v>144</v>
      </c>
      <c r="J1792" s="10">
        <v>11</v>
      </c>
      <c r="K1792" s="10">
        <v>10</v>
      </c>
      <c r="L1792" s="13">
        <v>1</v>
      </c>
    </row>
    <row r="1793" spans="1:12">
      <c r="A1793" s="14" t="str">
        <f t="shared" si="27"/>
        <v>SÁB</v>
      </c>
      <c r="B1793" s="12">
        <v>45892</v>
      </c>
      <c r="C1793" s="11">
        <v>0.78001157407407407</v>
      </c>
      <c r="D1793" s="10">
        <f>+VLOOKUP(B1793,VENTA_DIARIA!B:C,2,FALSE)</f>
        <v>0</v>
      </c>
      <c r="E1793" s="10">
        <f>+VLOOKUP(B1793,VENTA_DIARIA!B:D,3,FALSE)</f>
        <v>4</v>
      </c>
      <c r="F1793" s="13">
        <f>_xlfn.XLOOKUP(B1793, VENTA_DIARIA!B:B, VENTA_DIARIA!L:L)+0</f>
        <v>1</v>
      </c>
      <c r="G1793" s="10">
        <f>IFERROR(_xlfn.XLOOKUP(B1793, VENTA_DIARIA!B:B, VENTA_DIARIA!N:N)+0,0)</f>
        <v>1</v>
      </c>
      <c r="H1793" s="10" t="str">
        <f>_xlfn.XLOOKUP(B1793, VENTA_DIARIA!B:B, VENTA_DIARIA!H:H)</f>
        <v>▲▲ TOP</v>
      </c>
      <c r="I1793" s="10" t="s">
        <v>146</v>
      </c>
      <c r="J1793" s="10">
        <v>3</v>
      </c>
      <c r="K1793" s="10">
        <v>2</v>
      </c>
      <c r="L1793" s="13">
        <v>1</v>
      </c>
    </row>
    <row r="1794" spans="1:12">
      <c r="A1794" s="14" t="str">
        <f t="shared" ref="A1794:A1857" si="28">+UPPER(TEXT(B1794,"DDD"))</f>
        <v>SÁB</v>
      </c>
      <c r="B1794" s="12">
        <v>45892</v>
      </c>
      <c r="C1794" s="11">
        <v>0.7792824074074074</v>
      </c>
      <c r="D1794" s="10">
        <f>+VLOOKUP(B1794,VENTA_DIARIA!B:C,2,FALSE)</f>
        <v>0</v>
      </c>
      <c r="E1794" s="10">
        <f>+VLOOKUP(B1794,VENTA_DIARIA!B:D,3,FALSE)</f>
        <v>4</v>
      </c>
      <c r="F1794" s="13">
        <f>_xlfn.XLOOKUP(B1794, VENTA_DIARIA!B:B, VENTA_DIARIA!L:L)+0</f>
        <v>1</v>
      </c>
      <c r="G1794" s="10">
        <f>IFERROR(_xlfn.XLOOKUP(B1794, VENTA_DIARIA!B:B, VENTA_DIARIA!N:N)+0,0)</f>
        <v>1</v>
      </c>
      <c r="H1794" s="10" t="str">
        <f>_xlfn.XLOOKUP(B1794, VENTA_DIARIA!B:B, VENTA_DIARIA!H:H)</f>
        <v>▲▲ TOP</v>
      </c>
      <c r="I1794" s="10" t="s">
        <v>134</v>
      </c>
      <c r="J1794" s="10">
        <v>20</v>
      </c>
      <c r="K1794" s="10">
        <v>17</v>
      </c>
      <c r="L1794" s="13">
        <v>3</v>
      </c>
    </row>
    <row r="1795" spans="1:12">
      <c r="A1795" s="14" t="str">
        <f t="shared" si="28"/>
        <v>SÁB</v>
      </c>
      <c r="B1795" s="12">
        <v>45892</v>
      </c>
      <c r="C1795" s="11">
        <v>0.77710648148148154</v>
      </c>
      <c r="D1795" s="10">
        <f>+VLOOKUP(B1795,VENTA_DIARIA!B:C,2,FALSE)</f>
        <v>0</v>
      </c>
      <c r="E1795" s="10">
        <f>+VLOOKUP(B1795,VENTA_DIARIA!B:D,3,FALSE)</f>
        <v>4</v>
      </c>
      <c r="F1795" s="13">
        <f>_xlfn.XLOOKUP(B1795, VENTA_DIARIA!B:B, VENTA_DIARIA!L:L)+0</f>
        <v>1</v>
      </c>
      <c r="G1795" s="10">
        <f>IFERROR(_xlfn.XLOOKUP(B1795, VENTA_DIARIA!B:B, VENTA_DIARIA!N:N)+0,0)</f>
        <v>1</v>
      </c>
      <c r="H1795" s="10" t="str">
        <f>_xlfn.XLOOKUP(B1795, VENTA_DIARIA!B:B, VENTA_DIARIA!H:H)</f>
        <v>▲▲ TOP</v>
      </c>
      <c r="I1795" s="10" t="s">
        <v>153</v>
      </c>
      <c r="J1795" s="10">
        <v>16</v>
      </c>
      <c r="K1795" s="10">
        <v>15</v>
      </c>
      <c r="L1795" s="13">
        <v>1</v>
      </c>
    </row>
    <row r="1796" spans="1:12">
      <c r="A1796" s="14" t="str">
        <f t="shared" si="28"/>
        <v>SÁB</v>
      </c>
      <c r="B1796" s="12">
        <v>45892</v>
      </c>
      <c r="C1796" s="11">
        <v>0.77710648148148154</v>
      </c>
      <c r="D1796" s="10">
        <f>+VLOOKUP(B1796,VENTA_DIARIA!B:C,2,FALSE)</f>
        <v>0</v>
      </c>
      <c r="E1796" s="10">
        <f>+VLOOKUP(B1796,VENTA_DIARIA!B:D,3,FALSE)</f>
        <v>4</v>
      </c>
      <c r="F1796" s="13">
        <f>_xlfn.XLOOKUP(B1796, VENTA_DIARIA!B:B, VENTA_DIARIA!L:L)+0</f>
        <v>1</v>
      </c>
      <c r="G1796" s="10">
        <f>IFERROR(_xlfn.XLOOKUP(B1796, VENTA_DIARIA!B:B, VENTA_DIARIA!N:N)+0,0)</f>
        <v>1</v>
      </c>
      <c r="H1796" s="10" t="str">
        <f>_xlfn.XLOOKUP(B1796, VENTA_DIARIA!B:B, VENTA_DIARIA!H:H)</f>
        <v>▲▲ TOP</v>
      </c>
      <c r="I1796" s="10" t="s">
        <v>152</v>
      </c>
      <c r="J1796" s="10">
        <v>15</v>
      </c>
      <c r="K1796" s="10">
        <v>14</v>
      </c>
      <c r="L1796" s="13">
        <v>1</v>
      </c>
    </row>
    <row r="1797" spans="1:12">
      <c r="A1797" s="14" t="str">
        <f t="shared" si="28"/>
        <v>SÁB</v>
      </c>
      <c r="B1797" s="12">
        <v>45892</v>
      </c>
      <c r="C1797" s="11">
        <v>0.77453703703703702</v>
      </c>
      <c r="D1797" s="10">
        <f>+VLOOKUP(B1797,VENTA_DIARIA!B:C,2,FALSE)</f>
        <v>0</v>
      </c>
      <c r="E1797" s="10">
        <f>+VLOOKUP(B1797,VENTA_DIARIA!B:D,3,FALSE)</f>
        <v>4</v>
      </c>
      <c r="F1797" s="13">
        <f>_xlfn.XLOOKUP(B1797, VENTA_DIARIA!B:B, VENTA_DIARIA!L:L)+0</f>
        <v>1</v>
      </c>
      <c r="G1797" s="10">
        <f>IFERROR(_xlfn.XLOOKUP(B1797, VENTA_DIARIA!B:B, VENTA_DIARIA!N:N)+0,0)</f>
        <v>1</v>
      </c>
      <c r="H1797" s="10" t="str">
        <f>_xlfn.XLOOKUP(B1797, VENTA_DIARIA!B:B, VENTA_DIARIA!H:H)</f>
        <v>▲▲ TOP</v>
      </c>
      <c r="I1797" s="10" t="s">
        <v>142</v>
      </c>
      <c r="J1797" s="10">
        <v>28</v>
      </c>
      <c r="K1797" s="10">
        <v>27</v>
      </c>
      <c r="L1797" s="13">
        <v>1</v>
      </c>
    </row>
    <row r="1798" spans="1:12">
      <c r="A1798" s="14" t="str">
        <f t="shared" si="28"/>
        <v>SÁB</v>
      </c>
      <c r="B1798" s="12">
        <v>45892</v>
      </c>
      <c r="C1798" s="11">
        <v>0.77453703703703702</v>
      </c>
      <c r="D1798" s="10">
        <f>+VLOOKUP(B1798,VENTA_DIARIA!B:C,2,FALSE)</f>
        <v>0</v>
      </c>
      <c r="E1798" s="10">
        <f>+VLOOKUP(B1798,VENTA_DIARIA!B:D,3,FALSE)</f>
        <v>4</v>
      </c>
      <c r="F1798" s="13">
        <f>_xlfn.XLOOKUP(B1798, VENTA_DIARIA!B:B, VENTA_DIARIA!L:L)+0</f>
        <v>1</v>
      </c>
      <c r="G1798" s="10">
        <f>IFERROR(_xlfn.XLOOKUP(B1798, VENTA_DIARIA!B:B, VENTA_DIARIA!N:N)+0,0)</f>
        <v>1</v>
      </c>
      <c r="H1798" s="10" t="str">
        <f>_xlfn.XLOOKUP(B1798, VENTA_DIARIA!B:B, VENTA_DIARIA!H:H)</f>
        <v>▲▲ TOP</v>
      </c>
      <c r="I1798" s="10" t="s">
        <v>109</v>
      </c>
      <c r="J1798" s="10">
        <v>2</v>
      </c>
      <c r="K1798" s="10">
        <v>1</v>
      </c>
      <c r="L1798" s="13">
        <v>1</v>
      </c>
    </row>
    <row r="1799" spans="1:12">
      <c r="A1799" s="14" t="str">
        <f t="shared" si="28"/>
        <v>SÁB</v>
      </c>
      <c r="B1799" s="12">
        <v>45892</v>
      </c>
      <c r="C1799" s="11">
        <v>0.77137731481481486</v>
      </c>
      <c r="D1799" s="10">
        <f>+VLOOKUP(B1799,VENTA_DIARIA!B:C,2,FALSE)</f>
        <v>0</v>
      </c>
      <c r="E1799" s="10">
        <f>+VLOOKUP(B1799,VENTA_DIARIA!B:D,3,FALSE)</f>
        <v>4</v>
      </c>
      <c r="F1799" s="13">
        <f>_xlfn.XLOOKUP(B1799, VENTA_DIARIA!B:B, VENTA_DIARIA!L:L)+0</f>
        <v>1</v>
      </c>
      <c r="G1799" s="10">
        <f>IFERROR(_xlfn.XLOOKUP(B1799, VENTA_DIARIA!B:B, VENTA_DIARIA!N:N)+0,0)</f>
        <v>1</v>
      </c>
      <c r="H1799" s="10" t="str">
        <f>_xlfn.XLOOKUP(B1799, VENTA_DIARIA!B:B, VENTA_DIARIA!H:H)</f>
        <v>▲▲ TOP</v>
      </c>
      <c r="I1799" s="10" t="s">
        <v>142</v>
      </c>
      <c r="J1799" s="10">
        <v>29</v>
      </c>
      <c r="K1799" s="10">
        <v>28</v>
      </c>
      <c r="L1799" s="13">
        <v>1</v>
      </c>
    </row>
    <row r="1800" spans="1:12">
      <c r="A1800" s="14" t="str">
        <f t="shared" si="28"/>
        <v>SÁB</v>
      </c>
      <c r="B1800" s="12">
        <v>45892</v>
      </c>
      <c r="C1800" s="11">
        <v>0.77065972222222223</v>
      </c>
      <c r="D1800" s="10">
        <f>+VLOOKUP(B1800,VENTA_DIARIA!B:C,2,FALSE)</f>
        <v>0</v>
      </c>
      <c r="E1800" s="10">
        <f>+VLOOKUP(B1800,VENTA_DIARIA!B:D,3,FALSE)</f>
        <v>4</v>
      </c>
      <c r="F1800" s="13">
        <f>_xlfn.XLOOKUP(B1800, VENTA_DIARIA!B:B, VENTA_DIARIA!L:L)+0</f>
        <v>1</v>
      </c>
      <c r="G1800" s="10">
        <f>IFERROR(_xlfn.XLOOKUP(B1800, VENTA_DIARIA!B:B, VENTA_DIARIA!N:N)+0,0)</f>
        <v>1</v>
      </c>
      <c r="H1800" s="10" t="str">
        <f>_xlfn.XLOOKUP(B1800, VENTA_DIARIA!B:B, VENTA_DIARIA!H:H)</f>
        <v>▲▲ TOP</v>
      </c>
      <c r="I1800" s="10" t="s">
        <v>94</v>
      </c>
      <c r="J1800" s="10">
        <v>21</v>
      </c>
      <c r="K1800" s="10">
        <v>20</v>
      </c>
      <c r="L1800" s="13">
        <v>1</v>
      </c>
    </row>
    <row r="1801" spans="1:12">
      <c r="A1801" s="14" t="str">
        <f t="shared" si="28"/>
        <v>SÁB</v>
      </c>
      <c r="B1801" s="12">
        <v>45892</v>
      </c>
      <c r="C1801" s="11">
        <v>0.76901620370370372</v>
      </c>
      <c r="D1801" s="10">
        <f>+VLOOKUP(B1801,VENTA_DIARIA!B:C,2,FALSE)</f>
        <v>0</v>
      </c>
      <c r="E1801" s="10">
        <f>+VLOOKUP(B1801,VENTA_DIARIA!B:D,3,FALSE)</f>
        <v>4</v>
      </c>
      <c r="F1801" s="13">
        <f>_xlfn.XLOOKUP(B1801, VENTA_DIARIA!B:B, VENTA_DIARIA!L:L)+0</f>
        <v>1</v>
      </c>
      <c r="G1801" s="10">
        <f>IFERROR(_xlfn.XLOOKUP(B1801, VENTA_DIARIA!B:B, VENTA_DIARIA!N:N)+0,0)</f>
        <v>1</v>
      </c>
      <c r="H1801" s="10" t="str">
        <f>_xlfn.XLOOKUP(B1801, VENTA_DIARIA!B:B, VENTA_DIARIA!H:H)</f>
        <v>▲▲ TOP</v>
      </c>
      <c r="I1801" s="10" t="s">
        <v>118</v>
      </c>
      <c r="J1801" s="10">
        <v>22</v>
      </c>
      <c r="K1801" s="10">
        <v>21</v>
      </c>
      <c r="L1801" s="13">
        <v>1</v>
      </c>
    </row>
    <row r="1802" spans="1:12">
      <c r="A1802" s="14" t="str">
        <f t="shared" si="28"/>
        <v>SÁB</v>
      </c>
      <c r="B1802" s="12">
        <v>45892</v>
      </c>
      <c r="C1802" s="11">
        <v>0.76149305555555558</v>
      </c>
      <c r="D1802" s="10">
        <f>+VLOOKUP(B1802,VENTA_DIARIA!B:C,2,FALSE)</f>
        <v>0</v>
      </c>
      <c r="E1802" s="10">
        <f>+VLOOKUP(B1802,VENTA_DIARIA!B:D,3,FALSE)</f>
        <v>4</v>
      </c>
      <c r="F1802" s="13">
        <f>_xlfn.XLOOKUP(B1802, VENTA_DIARIA!B:B, VENTA_DIARIA!L:L)+0</f>
        <v>1</v>
      </c>
      <c r="G1802" s="10">
        <f>IFERROR(_xlfn.XLOOKUP(B1802, VENTA_DIARIA!B:B, VENTA_DIARIA!N:N)+0,0)</f>
        <v>1</v>
      </c>
      <c r="H1802" s="10" t="str">
        <f>_xlfn.XLOOKUP(B1802, VENTA_DIARIA!B:B, VENTA_DIARIA!H:H)</f>
        <v>▲▲ TOP</v>
      </c>
      <c r="I1802" s="10" t="s">
        <v>83</v>
      </c>
      <c r="J1802" s="10">
        <v>1</v>
      </c>
      <c r="K1802" s="10">
        <v>0</v>
      </c>
      <c r="L1802" s="13">
        <v>1</v>
      </c>
    </row>
    <row r="1803" spans="1:12">
      <c r="A1803" s="14" t="str">
        <f t="shared" si="28"/>
        <v>SÁB</v>
      </c>
      <c r="B1803" s="12">
        <v>45892</v>
      </c>
      <c r="C1803" s="11">
        <v>0.76057870370370373</v>
      </c>
      <c r="D1803" s="10">
        <f>+VLOOKUP(B1803,VENTA_DIARIA!B:C,2,FALSE)</f>
        <v>0</v>
      </c>
      <c r="E1803" s="10">
        <f>+VLOOKUP(B1803,VENTA_DIARIA!B:D,3,FALSE)</f>
        <v>4</v>
      </c>
      <c r="F1803" s="13">
        <f>_xlfn.XLOOKUP(B1803, VENTA_DIARIA!B:B, VENTA_DIARIA!L:L)+0</f>
        <v>1</v>
      </c>
      <c r="G1803" s="10">
        <f>IFERROR(_xlfn.XLOOKUP(B1803, VENTA_DIARIA!B:B, VENTA_DIARIA!N:N)+0,0)</f>
        <v>1</v>
      </c>
      <c r="H1803" s="10" t="str">
        <f>_xlfn.XLOOKUP(B1803, VENTA_DIARIA!B:B, VENTA_DIARIA!H:H)</f>
        <v>▲▲ TOP</v>
      </c>
      <c r="I1803" s="10" t="s">
        <v>178</v>
      </c>
      <c r="J1803" s="10">
        <v>4</v>
      </c>
      <c r="K1803" s="10">
        <v>3</v>
      </c>
      <c r="L1803" s="13">
        <v>1</v>
      </c>
    </row>
    <row r="1804" spans="1:12">
      <c r="A1804" s="14" t="str">
        <f t="shared" si="28"/>
        <v>SÁB</v>
      </c>
      <c r="B1804" s="12">
        <v>45892</v>
      </c>
      <c r="C1804" s="11">
        <v>0.75983796296296291</v>
      </c>
      <c r="D1804" s="10">
        <f>+VLOOKUP(B1804,VENTA_DIARIA!B:C,2,FALSE)</f>
        <v>0</v>
      </c>
      <c r="E1804" s="10">
        <f>+VLOOKUP(B1804,VENTA_DIARIA!B:D,3,FALSE)</f>
        <v>4</v>
      </c>
      <c r="F1804" s="13">
        <f>_xlfn.XLOOKUP(B1804, VENTA_DIARIA!B:B, VENTA_DIARIA!L:L)+0</f>
        <v>1</v>
      </c>
      <c r="G1804" s="10">
        <f>IFERROR(_xlfn.XLOOKUP(B1804, VENTA_DIARIA!B:B, VENTA_DIARIA!N:N)+0,0)</f>
        <v>1</v>
      </c>
      <c r="H1804" s="10" t="str">
        <f>_xlfn.XLOOKUP(B1804, VENTA_DIARIA!B:B, VENTA_DIARIA!H:H)</f>
        <v>▲▲ TOP</v>
      </c>
      <c r="I1804" s="10" t="s">
        <v>134</v>
      </c>
      <c r="J1804" s="10">
        <v>22</v>
      </c>
      <c r="K1804" s="10">
        <v>20</v>
      </c>
      <c r="L1804" s="13">
        <v>2</v>
      </c>
    </row>
    <row r="1805" spans="1:12">
      <c r="A1805" s="14" t="str">
        <f t="shared" si="28"/>
        <v>SÁB</v>
      </c>
      <c r="B1805" s="12">
        <v>45892</v>
      </c>
      <c r="C1805" s="11">
        <v>0.75983796296296291</v>
      </c>
      <c r="D1805" s="10">
        <f>+VLOOKUP(B1805,VENTA_DIARIA!B:C,2,FALSE)</f>
        <v>0</v>
      </c>
      <c r="E1805" s="10">
        <f>+VLOOKUP(B1805,VENTA_DIARIA!B:D,3,FALSE)</f>
        <v>4</v>
      </c>
      <c r="F1805" s="13">
        <f>_xlfn.XLOOKUP(B1805, VENTA_DIARIA!B:B, VENTA_DIARIA!L:L)+0</f>
        <v>1</v>
      </c>
      <c r="G1805" s="10">
        <f>IFERROR(_xlfn.XLOOKUP(B1805, VENTA_DIARIA!B:B, VENTA_DIARIA!N:N)+0,0)</f>
        <v>1</v>
      </c>
      <c r="H1805" s="10" t="str">
        <f>_xlfn.XLOOKUP(B1805, VENTA_DIARIA!B:B, VENTA_DIARIA!H:H)</f>
        <v>▲▲ TOP</v>
      </c>
      <c r="I1805" s="10" t="s">
        <v>135</v>
      </c>
      <c r="J1805" s="10">
        <v>16</v>
      </c>
      <c r="K1805" s="10">
        <v>14</v>
      </c>
      <c r="L1805" s="13">
        <v>2</v>
      </c>
    </row>
    <row r="1806" spans="1:12">
      <c r="A1806" s="14" t="str">
        <f t="shared" si="28"/>
        <v>SÁB</v>
      </c>
      <c r="B1806" s="12">
        <v>45892</v>
      </c>
      <c r="C1806" s="11">
        <v>0.75983796296296291</v>
      </c>
      <c r="D1806" s="10">
        <f>+VLOOKUP(B1806,VENTA_DIARIA!B:C,2,FALSE)</f>
        <v>0</v>
      </c>
      <c r="E1806" s="10">
        <f>+VLOOKUP(B1806,VENTA_DIARIA!B:D,3,FALSE)</f>
        <v>4</v>
      </c>
      <c r="F1806" s="13">
        <f>_xlfn.XLOOKUP(B1806, VENTA_DIARIA!B:B, VENTA_DIARIA!L:L)+0</f>
        <v>1</v>
      </c>
      <c r="G1806" s="10">
        <f>IFERROR(_xlfn.XLOOKUP(B1806, VENTA_DIARIA!B:B, VENTA_DIARIA!N:N)+0,0)</f>
        <v>1</v>
      </c>
      <c r="H1806" s="10" t="str">
        <f>_xlfn.XLOOKUP(B1806, VENTA_DIARIA!B:B, VENTA_DIARIA!H:H)</f>
        <v>▲▲ TOP</v>
      </c>
      <c r="I1806" s="10" t="s">
        <v>169</v>
      </c>
      <c r="J1806" s="10">
        <v>5</v>
      </c>
      <c r="K1806" s="10">
        <v>3</v>
      </c>
      <c r="L1806" s="13">
        <v>2</v>
      </c>
    </row>
    <row r="1807" spans="1:12">
      <c r="A1807" s="14" t="str">
        <f t="shared" si="28"/>
        <v>SÁB</v>
      </c>
      <c r="B1807" s="12">
        <v>45892</v>
      </c>
      <c r="C1807" s="11">
        <v>0.75983796296296291</v>
      </c>
      <c r="D1807" s="10">
        <f>+VLOOKUP(B1807,VENTA_DIARIA!B:C,2,FALSE)</f>
        <v>0</v>
      </c>
      <c r="E1807" s="10">
        <f>+VLOOKUP(B1807,VENTA_DIARIA!B:D,3,FALSE)</f>
        <v>4</v>
      </c>
      <c r="F1807" s="13">
        <f>_xlfn.XLOOKUP(B1807, VENTA_DIARIA!B:B, VENTA_DIARIA!L:L)+0</f>
        <v>1</v>
      </c>
      <c r="G1807" s="10">
        <f>IFERROR(_xlfn.XLOOKUP(B1807, VENTA_DIARIA!B:B, VENTA_DIARIA!N:N)+0,0)</f>
        <v>1</v>
      </c>
      <c r="H1807" s="10" t="str">
        <f>_xlfn.XLOOKUP(B1807, VENTA_DIARIA!B:B, VENTA_DIARIA!H:H)</f>
        <v>▲▲ TOP</v>
      </c>
      <c r="I1807" s="10" t="s">
        <v>168</v>
      </c>
      <c r="J1807" s="10">
        <v>6</v>
      </c>
      <c r="K1807" s="10">
        <v>4</v>
      </c>
      <c r="L1807" s="13">
        <v>2</v>
      </c>
    </row>
    <row r="1808" spans="1:12">
      <c r="A1808" s="14" t="str">
        <f t="shared" si="28"/>
        <v>SÁB</v>
      </c>
      <c r="B1808" s="12">
        <v>45892</v>
      </c>
      <c r="C1808" s="11">
        <v>0.75983796296296291</v>
      </c>
      <c r="D1808" s="10">
        <f>+VLOOKUP(B1808,VENTA_DIARIA!B:C,2,FALSE)</f>
        <v>0</v>
      </c>
      <c r="E1808" s="10">
        <f>+VLOOKUP(B1808,VENTA_DIARIA!B:D,3,FALSE)</f>
        <v>4</v>
      </c>
      <c r="F1808" s="13">
        <f>_xlfn.XLOOKUP(B1808, VENTA_DIARIA!B:B, VENTA_DIARIA!L:L)+0</f>
        <v>1</v>
      </c>
      <c r="G1808" s="10">
        <f>IFERROR(_xlfn.XLOOKUP(B1808, VENTA_DIARIA!B:B, VENTA_DIARIA!N:N)+0,0)</f>
        <v>1</v>
      </c>
      <c r="H1808" s="10" t="str">
        <f>_xlfn.XLOOKUP(B1808, VENTA_DIARIA!B:B, VENTA_DIARIA!H:H)</f>
        <v>▲▲ TOP</v>
      </c>
      <c r="I1808" s="10" t="s">
        <v>167</v>
      </c>
      <c r="J1808" s="10">
        <v>6</v>
      </c>
      <c r="K1808" s="10">
        <v>4</v>
      </c>
      <c r="L1808" s="13">
        <v>2</v>
      </c>
    </row>
    <row r="1809" spans="1:12">
      <c r="A1809" s="14" t="str">
        <f t="shared" si="28"/>
        <v>SÁB</v>
      </c>
      <c r="B1809" s="12">
        <v>45892</v>
      </c>
      <c r="C1809" s="11">
        <v>0.75983796296296291</v>
      </c>
      <c r="D1809" s="10">
        <f>+VLOOKUP(B1809,VENTA_DIARIA!B:C,2,FALSE)</f>
        <v>0</v>
      </c>
      <c r="E1809" s="10">
        <f>+VLOOKUP(B1809,VENTA_DIARIA!B:D,3,FALSE)</f>
        <v>4</v>
      </c>
      <c r="F1809" s="13">
        <f>_xlfn.XLOOKUP(B1809, VENTA_DIARIA!B:B, VENTA_DIARIA!L:L)+0</f>
        <v>1</v>
      </c>
      <c r="G1809" s="10">
        <f>IFERROR(_xlfn.XLOOKUP(B1809, VENTA_DIARIA!B:B, VENTA_DIARIA!N:N)+0,0)</f>
        <v>1</v>
      </c>
      <c r="H1809" s="10" t="str">
        <f>_xlfn.XLOOKUP(B1809, VENTA_DIARIA!B:B, VENTA_DIARIA!H:H)</f>
        <v>▲▲ TOP</v>
      </c>
      <c r="I1809" s="10" t="s">
        <v>166</v>
      </c>
      <c r="J1809" s="10">
        <v>6</v>
      </c>
      <c r="K1809" s="10">
        <v>4</v>
      </c>
      <c r="L1809" s="13">
        <v>2</v>
      </c>
    </row>
    <row r="1810" spans="1:12">
      <c r="A1810" s="14" t="str">
        <f t="shared" si="28"/>
        <v>SÁB</v>
      </c>
      <c r="B1810" s="12">
        <v>45892</v>
      </c>
      <c r="C1810" s="11">
        <v>0.75817129629629632</v>
      </c>
      <c r="D1810" s="10">
        <f>+VLOOKUP(B1810,VENTA_DIARIA!B:C,2,FALSE)</f>
        <v>0</v>
      </c>
      <c r="E1810" s="10">
        <f>+VLOOKUP(B1810,VENTA_DIARIA!B:D,3,FALSE)</f>
        <v>4</v>
      </c>
      <c r="F1810" s="13">
        <f>_xlfn.XLOOKUP(B1810, VENTA_DIARIA!B:B, VENTA_DIARIA!L:L)+0</f>
        <v>1</v>
      </c>
      <c r="G1810" s="10">
        <f>IFERROR(_xlfn.XLOOKUP(B1810, VENTA_DIARIA!B:B, VENTA_DIARIA!N:N)+0,0)</f>
        <v>1</v>
      </c>
      <c r="H1810" s="10" t="str">
        <f>_xlfn.XLOOKUP(B1810, VENTA_DIARIA!B:B, VENTA_DIARIA!H:H)</f>
        <v>▲▲ TOP</v>
      </c>
      <c r="I1810" s="10" t="s">
        <v>100</v>
      </c>
      <c r="J1810" s="10">
        <v>4</v>
      </c>
      <c r="K1810" s="10">
        <v>3</v>
      </c>
      <c r="L1810" s="13">
        <v>1</v>
      </c>
    </row>
    <row r="1811" spans="1:12">
      <c r="A1811" s="14" t="str">
        <f t="shared" si="28"/>
        <v>SÁB</v>
      </c>
      <c r="B1811" s="12">
        <v>45892</v>
      </c>
      <c r="C1811" s="11">
        <v>0.74728009259259254</v>
      </c>
      <c r="D1811" s="10">
        <f>+VLOOKUP(B1811,VENTA_DIARIA!B:C,2,FALSE)</f>
        <v>0</v>
      </c>
      <c r="E1811" s="10">
        <f>+VLOOKUP(B1811,VENTA_DIARIA!B:D,3,FALSE)</f>
        <v>4</v>
      </c>
      <c r="F1811" s="13">
        <f>_xlfn.XLOOKUP(B1811, VENTA_DIARIA!B:B, VENTA_DIARIA!L:L)+0</f>
        <v>1</v>
      </c>
      <c r="G1811" s="10">
        <f>IFERROR(_xlfn.XLOOKUP(B1811, VENTA_DIARIA!B:B, VENTA_DIARIA!N:N)+0,0)</f>
        <v>1</v>
      </c>
      <c r="H1811" s="10" t="str">
        <f>_xlfn.XLOOKUP(B1811, VENTA_DIARIA!B:B, VENTA_DIARIA!H:H)</f>
        <v>▲▲ TOP</v>
      </c>
      <c r="I1811" s="10" t="s">
        <v>132</v>
      </c>
      <c r="J1811" s="10">
        <v>7</v>
      </c>
      <c r="K1811" s="10">
        <v>6</v>
      </c>
      <c r="L1811" s="13">
        <v>1</v>
      </c>
    </row>
    <row r="1812" spans="1:12">
      <c r="A1812" s="14" t="str">
        <f t="shared" si="28"/>
        <v>SÁB</v>
      </c>
      <c r="B1812" s="12">
        <v>45892</v>
      </c>
      <c r="C1812" s="11">
        <v>0.74608796296296298</v>
      </c>
      <c r="D1812" s="10">
        <f>+VLOOKUP(B1812,VENTA_DIARIA!B:C,2,FALSE)</f>
        <v>0</v>
      </c>
      <c r="E1812" s="10">
        <f>+VLOOKUP(B1812,VENTA_DIARIA!B:D,3,FALSE)</f>
        <v>4</v>
      </c>
      <c r="F1812" s="13">
        <f>_xlfn.XLOOKUP(B1812, VENTA_DIARIA!B:B, VENTA_DIARIA!L:L)+0</f>
        <v>1</v>
      </c>
      <c r="G1812" s="10">
        <f>IFERROR(_xlfn.XLOOKUP(B1812, VENTA_DIARIA!B:B, VENTA_DIARIA!N:N)+0,0)</f>
        <v>1</v>
      </c>
      <c r="H1812" s="10" t="str">
        <f>_xlfn.XLOOKUP(B1812, VENTA_DIARIA!B:B, VENTA_DIARIA!H:H)</f>
        <v>▲▲ TOP</v>
      </c>
      <c r="I1812" s="10" t="s">
        <v>158</v>
      </c>
      <c r="J1812" s="10">
        <v>4</v>
      </c>
      <c r="K1812" s="10">
        <v>3</v>
      </c>
      <c r="L1812" s="13">
        <v>1</v>
      </c>
    </row>
    <row r="1813" spans="1:12">
      <c r="A1813" s="14" t="str">
        <f t="shared" si="28"/>
        <v>SÁB</v>
      </c>
      <c r="B1813" s="12">
        <v>45892</v>
      </c>
      <c r="C1813" s="11">
        <v>0.74519675925925921</v>
      </c>
      <c r="D1813" s="10">
        <f>+VLOOKUP(B1813,VENTA_DIARIA!B:C,2,FALSE)</f>
        <v>0</v>
      </c>
      <c r="E1813" s="10">
        <f>+VLOOKUP(B1813,VENTA_DIARIA!B:D,3,FALSE)</f>
        <v>4</v>
      </c>
      <c r="F1813" s="13">
        <f>_xlfn.XLOOKUP(B1813, VENTA_DIARIA!B:B, VENTA_DIARIA!L:L)+0</f>
        <v>1</v>
      </c>
      <c r="G1813" s="10">
        <f>IFERROR(_xlfn.XLOOKUP(B1813, VENTA_DIARIA!B:B, VENTA_DIARIA!N:N)+0,0)</f>
        <v>1</v>
      </c>
      <c r="H1813" s="10" t="str">
        <f>_xlfn.XLOOKUP(B1813, VENTA_DIARIA!B:B, VENTA_DIARIA!H:H)</f>
        <v>▲▲ TOP</v>
      </c>
      <c r="I1813" s="10" t="s">
        <v>146</v>
      </c>
      <c r="J1813" s="10">
        <v>4</v>
      </c>
      <c r="K1813" s="10">
        <v>3</v>
      </c>
      <c r="L1813" s="13">
        <v>1</v>
      </c>
    </row>
    <row r="1814" spans="1:12">
      <c r="A1814" s="14" t="str">
        <f t="shared" si="28"/>
        <v>SÁB</v>
      </c>
      <c r="B1814" s="12">
        <v>45892</v>
      </c>
      <c r="C1814" s="11">
        <v>0.74519675925925921</v>
      </c>
      <c r="D1814" s="10">
        <f>+VLOOKUP(B1814,VENTA_DIARIA!B:C,2,FALSE)</f>
        <v>0</v>
      </c>
      <c r="E1814" s="10">
        <f>+VLOOKUP(B1814,VENTA_DIARIA!B:D,3,FALSE)</f>
        <v>4</v>
      </c>
      <c r="F1814" s="13">
        <f>_xlfn.XLOOKUP(B1814, VENTA_DIARIA!B:B, VENTA_DIARIA!L:L)+0</f>
        <v>1</v>
      </c>
      <c r="G1814" s="10">
        <f>IFERROR(_xlfn.XLOOKUP(B1814, VENTA_DIARIA!B:B, VENTA_DIARIA!N:N)+0,0)</f>
        <v>1</v>
      </c>
      <c r="H1814" s="10" t="str">
        <f>_xlfn.XLOOKUP(B1814, VENTA_DIARIA!B:B, VENTA_DIARIA!H:H)</f>
        <v>▲▲ TOP</v>
      </c>
      <c r="I1814" s="10" t="s">
        <v>88</v>
      </c>
      <c r="J1814" s="10">
        <v>6</v>
      </c>
      <c r="K1814" s="10">
        <v>5</v>
      </c>
      <c r="L1814" s="13">
        <v>1</v>
      </c>
    </row>
    <row r="1815" spans="1:12">
      <c r="A1815" s="14" t="str">
        <f t="shared" si="28"/>
        <v>SÁB</v>
      </c>
      <c r="B1815" s="12">
        <v>45892</v>
      </c>
      <c r="C1815" s="11">
        <v>0.73958333333333337</v>
      </c>
      <c r="D1815" s="10">
        <f>+VLOOKUP(B1815,VENTA_DIARIA!B:C,2,FALSE)</f>
        <v>0</v>
      </c>
      <c r="E1815" s="10">
        <f>+VLOOKUP(B1815,VENTA_DIARIA!B:D,3,FALSE)</f>
        <v>4</v>
      </c>
      <c r="F1815" s="13">
        <f>_xlfn.XLOOKUP(B1815, VENTA_DIARIA!B:B, VENTA_DIARIA!L:L)+0</f>
        <v>1</v>
      </c>
      <c r="G1815" s="10">
        <f>IFERROR(_xlfn.XLOOKUP(B1815, VENTA_DIARIA!B:B, VENTA_DIARIA!N:N)+0,0)</f>
        <v>1</v>
      </c>
      <c r="H1815" s="10" t="str">
        <f>_xlfn.XLOOKUP(B1815, VENTA_DIARIA!B:B, VENTA_DIARIA!H:H)</f>
        <v>▲▲ TOP</v>
      </c>
      <c r="I1815" s="10" t="s">
        <v>134</v>
      </c>
      <c r="J1815" s="10">
        <v>23</v>
      </c>
      <c r="K1815" s="10">
        <v>22</v>
      </c>
      <c r="L1815" s="13">
        <v>1</v>
      </c>
    </row>
    <row r="1816" spans="1:12">
      <c r="A1816" s="14" t="str">
        <f t="shared" si="28"/>
        <v>SÁB</v>
      </c>
      <c r="B1816" s="12">
        <v>45892</v>
      </c>
      <c r="C1816" s="11">
        <v>0.733912037037037</v>
      </c>
      <c r="D1816" s="10">
        <f>+VLOOKUP(B1816,VENTA_DIARIA!B:C,2,FALSE)</f>
        <v>0</v>
      </c>
      <c r="E1816" s="10">
        <f>+VLOOKUP(B1816,VENTA_DIARIA!B:D,3,FALSE)</f>
        <v>4</v>
      </c>
      <c r="F1816" s="13">
        <f>_xlfn.XLOOKUP(B1816, VENTA_DIARIA!B:B, VENTA_DIARIA!L:L)+0</f>
        <v>1</v>
      </c>
      <c r="G1816" s="10">
        <f>IFERROR(_xlfn.XLOOKUP(B1816, VENTA_DIARIA!B:B, VENTA_DIARIA!N:N)+0,0)</f>
        <v>1</v>
      </c>
      <c r="H1816" s="10" t="str">
        <f>_xlfn.XLOOKUP(B1816, VENTA_DIARIA!B:B, VENTA_DIARIA!H:H)</f>
        <v>▲▲ TOP</v>
      </c>
      <c r="I1816" s="10" t="s">
        <v>151</v>
      </c>
      <c r="J1816" s="10">
        <v>12</v>
      </c>
      <c r="K1816" s="10">
        <v>10</v>
      </c>
      <c r="L1816" s="13">
        <v>2</v>
      </c>
    </row>
    <row r="1817" spans="1:12">
      <c r="A1817" s="14" t="str">
        <f t="shared" si="28"/>
        <v>SÁB</v>
      </c>
      <c r="B1817" s="12">
        <v>45892</v>
      </c>
      <c r="C1817" s="11">
        <v>0.73293981481481485</v>
      </c>
      <c r="D1817" s="10">
        <f>+VLOOKUP(B1817,VENTA_DIARIA!B:C,2,FALSE)</f>
        <v>0</v>
      </c>
      <c r="E1817" s="10">
        <f>+VLOOKUP(B1817,VENTA_DIARIA!B:D,3,FALSE)</f>
        <v>4</v>
      </c>
      <c r="F1817" s="13">
        <f>_xlfn.XLOOKUP(B1817, VENTA_DIARIA!B:B, VENTA_DIARIA!L:L)+0</f>
        <v>1</v>
      </c>
      <c r="G1817" s="10">
        <f>IFERROR(_xlfn.XLOOKUP(B1817, VENTA_DIARIA!B:B, VENTA_DIARIA!N:N)+0,0)</f>
        <v>1</v>
      </c>
      <c r="H1817" s="10" t="str">
        <f>_xlfn.XLOOKUP(B1817, VENTA_DIARIA!B:B, VENTA_DIARIA!H:H)</f>
        <v>▲▲ TOP</v>
      </c>
      <c r="I1817" s="10" t="s">
        <v>170</v>
      </c>
      <c r="J1817" s="10">
        <v>11</v>
      </c>
      <c r="K1817" s="10">
        <v>10</v>
      </c>
      <c r="L1817" s="13">
        <v>1</v>
      </c>
    </row>
    <row r="1818" spans="1:12">
      <c r="A1818" s="14" t="str">
        <f t="shared" si="28"/>
        <v>SÁB</v>
      </c>
      <c r="B1818" s="12">
        <v>45892</v>
      </c>
      <c r="C1818" s="11">
        <v>0.73293981481481485</v>
      </c>
      <c r="D1818" s="10">
        <f>+VLOOKUP(B1818,VENTA_DIARIA!B:C,2,FALSE)</f>
        <v>0</v>
      </c>
      <c r="E1818" s="10">
        <f>+VLOOKUP(B1818,VENTA_DIARIA!B:D,3,FALSE)</f>
        <v>4</v>
      </c>
      <c r="F1818" s="13">
        <f>_xlfn.XLOOKUP(B1818, VENTA_DIARIA!B:B, VENTA_DIARIA!L:L)+0</f>
        <v>1</v>
      </c>
      <c r="G1818" s="10">
        <f>IFERROR(_xlfn.XLOOKUP(B1818, VENTA_DIARIA!B:B, VENTA_DIARIA!N:N)+0,0)</f>
        <v>1</v>
      </c>
      <c r="H1818" s="10" t="str">
        <f>_xlfn.XLOOKUP(B1818, VENTA_DIARIA!B:B, VENTA_DIARIA!H:H)</f>
        <v>▲▲ TOP</v>
      </c>
      <c r="I1818" s="10" t="s">
        <v>168</v>
      </c>
      <c r="J1818" s="10">
        <v>7</v>
      </c>
      <c r="K1818" s="10">
        <v>6</v>
      </c>
      <c r="L1818" s="13">
        <v>1</v>
      </c>
    </row>
    <row r="1819" spans="1:12">
      <c r="A1819" s="14" t="str">
        <f t="shared" si="28"/>
        <v>SÁB</v>
      </c>
      <c r="B1819" s="12">
        <v>45892</v>
      </c>
      <c r="C1819" s="11">
        <v>0.73293981481481485</v>
      </c>
      <c r="D1819" s="10">
        <f>+VLOOKUP(B1819,VENTA_DIARIA!B:C,2,FALSE)</f>
        <v>0</v>
      </c>
      <c r="E1819" s="10">
        <f>+VLOOKUP(B1819,VENTA_DIARIA!B:D,3,FALSE)</f>
        <v>4</v>
      </c>
      <c r="F1819" s="13">
        <f>_xlfn.XLOOKUP(B1819, VENTA_DIARIA!B:B, VENTA_DIARIA!L:L)+0</f>
        <v>1</v>
      </c>
      <c r="G1819" s="10">
        <f>IFERROR(_xlfn.XLOOKUP(B1819, VENTA_DIARIA!B:B, VENTA_DIARIA!N:N)+0,0)</f>
        <v>1</v>
      </c>
      <c r="H1819" s="10" t="str">
        <f>_xlfn.XLOOKUP(B1819, VENTA_DIARIA!B:B, VENTA_DIARIA!H:H)</f>
        <v>▲▲ TOP</v>
      </c>
      <c r="I1819" s="10" t="s">
        <v>167</v>
      </c>
      <c r="J1819" s="10">
        <v>7</v>
      </c>
      <c r="K1819" s="10">
        <v>6</v>
      </c>
      <c r="L1819" s="13">
        <v>1</v>
      </c>
    </row>
    <row r="1820" spans="1:12">
      <c r="A1820" s="14" t="str">
        <f t="shared" si="28"/>
        <v>SÁB</v>
      </c>
      <c r="B1820" s="12">
        <v>45892</v>
      </c>
      <c r="C1820" s="11">
        <v>0.73293981481481485</v>
      </c>
      <c r="D1820" s="10">
        <f>+VLOOKUP(B1820,VENTA_DIARIA!B:C,2,FALSE)</f>
        <v>0</v>
      </c>
      <c r="E1820" s="10">
        <f>+VLOOKUP(B1820,VENTA_DIARIA!B:D,3,FALSE)</f>
        <v>4</v>
      </c>
      <c r="F1820" s="13">
        <f>_xlfn.XLOOKUP(B1820, VENTA_DIARIA!B:B, VENTA_DIARIA!L:L)+0</f>
        <v>1</v>
      </c>
      <c r="G1820" s="10">
        <f>IFERROR(_xlfn.XLOOKUP(B1820, VENTA_DIARIA!B:B, VENTA_DIARIA!N:N)+0,0)</f>
        <v>1</v>
      </c>
      <c r="H1820" s="10" t="str">
        <f>_xlfn.XLOOKUP(B1820, VENTA_DIARIA!B:B, VENTA_DIARIA!H:H)</f>
        <v>▲▲ TOP</v>
      </c>
      <c r="I1820" s="10" t="s">
        <v>166</v>
      </c>
      <c r="J1820" s="10">
        <v>7</v>
      </c>
      <c r="K1820" s="10">
        <v>6</v>
      </c>
      <c r="L1820" s="13">
        <v>1</v>
      </c>
    </row>
    <row r="1821" spans="1:12">
      <c r="A1821" s="14" t="str">
        <f t="shared" si="28"/>
        <v>SÁB</v>
      </c>
      <c r="B1821" s="12">
        <v>45892</v>
      </c>
      <c r="C1821" s="11">
        <v>0.72538194444444448</v>
      </c>
      <c r="D1821" s="10">
        <f>+VLOOKUP(B1821,VENTA_DIARIA!B:C,2,FALSE)</f>
        <v>0</v>
      </c>
      <c r="E1821" s="10">
        <f>+VLOOKUP(B1821,VENTA_DIARIA!B:D,3,FALSE)</f>
        <v>4</v>
      </c>
      <c r="F1821" s="13">
        <f>_xlfn.XLOOKUP(B1821, VENTA_DIARIA!B:B, VENTA_DIARIA!L:L)+0</f>
        <v>1</v>
      </c>
      <c r="G1821" s="10">
        <f>IFERROR(_xlfn.XLOOKUP(B1821, VENTA_DIARIA!B:B, VENTA_DIARIA!N:N)+0,0)</f>
        <v>1</v>
      </c>
      <c r="H1821" s="10" t="str">
        <f>_xlfn.XLOOKUP(B1821, VENTA_DIARIA!B:B, VENTA_DIARIA!H:H)</f>
        <v>▲▲ TOP</v>
      </c>
      <c r="I1821" s="10" t="s">
        <v>136</v>
      </c>
      <c r="J1821" s="10">
        <v>20</v>
      </c>
      <c r="K1821" s="10">
        <v>19</v>
      </c>
      <c r="L1821" s="13">
        <v>1</v>
      </c>
    </row>
    <row r="1822" spans="1:12">
      <c r="A1822" s="14" t="str">
        <f t="shared" si="28"/>
        <v>SÁB</v>
      </c>
      <c r="B1822" s="12">
        <v>45892</v>
      </c>
      <c r="C1822" s="11">
        <v>0.72152777777777777</v>
      </c>
      <c r="D1822" s="10">
        <f>+VLOOKUP(B1822,VENTA_DIARIA!B:C,2,FALSE)</f>
        <v>0</v>
      </c>
      <c r="E1822" s="10">
        <f>+VLOOKUP(B1822,VENTA_DIARIA!B:D,3,FALSE)</f>
        <v>4</v>
      </c>
      <c r="F1822" s="13">
        <f>_xlfn.XLOOKUP(B1822, VENTA_DIARIA!B:B, VENTA_DIARIA!L:L)+0</f>
        <v>1</v>
      </c>
      <c r="G1822" s="10">
        <f>IFERROR(_xlfn.XLOOKUP(B1822, VENTA_DIARIA!B:B, VENTA_DIARIA!N:N)+0,0)</f>
        <v>1</v>
      </c>
      <c r="H1822" s="10" t="str">
        <f>_xlfn.XLOOKUP(B1822, VENTA_DIARIA!B:B, VENTA_DIARIA!H:H)</f>
        <v>▲▲ TOP</v>
      </c>
      <c r="I1822" s="10" t="s">
        <v>92</v>
      </c>
      <c r="J1822" s="10">
        <v>8</v>
      </c>
      <c r="K1822" s="10">
        <v>6</v>
      </c>
      <c r="L1822" s="13">
        <v>2</v>
      </c>
    </row>
    <row r="1823" spans="1:12">
      <c r="A1823" s="14" t="str">
        <f t="shared" si="28"/>
        <v>SÁB</v>
      </c>
      <c r="B1823" s="12">
        <v>45892</v>
      </c>
      <c r="C1823" s="11">
        <v>0.72152777777777777</v>
      </c>
      <c r="D1823" s="10">
        <f>+VLOOKUP(B1823,VENTA_DIARIA!B:C,2,FALSE)</f>
        <v>0</v>
      </c>
      <c r="E1823" s="10">
        <f>+VLOOKUP(B1823,VENTA_DIARIA!B:D,3,FALSE)</f>
        <v>4</v>
      </c>
      <c r="F1823" s="13">
        <f>_xlfn.XLOOKUP(B1823, VENTA_DIARIA!B:B, VENTA_DIARIA!L:L)+0</f>
        <v>1</v>
      </c>
      <c r="G1823" s="10">
        <f>IFERROR(_xlfn.XLOOKUP(B1823, VENTA_DIARIA!B:B, VENTA_DIARIA!N:N)+0,0)</f>
        <v>1</v>
      </c>
      <c r="H1823" s="10" t="str">
        <f>_xlfn.XLOOKUP(B1823, VENTA_DIARIA!B:B, VENTA_DIARIA!H:H)</f>
        <v>▲▲ TOP</v>
      </c>
      <c r="I1823" s="10" t="s">
        <v>82</v>
      </c>
      <c r="J1823" s="10">
        <v>4</v>
      </c>
      <c r="K1823" s="10">
        <v>3</v>
      </c>
      <c r="L1823" s="13">
        <v>1</v>
      </c>
    </row>
    <row r="1824" spans="1:12">
      <c r="A1824" s="14" t="str">
        <f t="shared" si="28"/>
        <v>SÁB</v>
      </c>
      <c r="B1824" s="12">
        <v>45892</v>
      </c>
      <c r="C1824" s="11">
        <v>0.71895833333333337</v>
      </c>
      <c r="D1824" s="10">
        <f>+VLOOKUP(B1824,VENTA_DIARIA!B:C,2,FALSE)</f>
        <v>0</v>
      </c>
      <c r="E1824" s="10">
        <f>+VLOOKUP(B1824,VENTA_DIARIA!B:D,3,FALSE)</f>
        <v>4</v>
      </c>
      <c r="F1824" s="13">
        <f>_xlfn.XLOOKUP(B1824, VENTA_DIARIA!B:B, VENTA_DIARIA!L:L)+0</f>
        <v>1</v>
      </c>
      <c r="G1824" s="10">
        <f>IFERROR(_xlfn.XLOOKUP(B1824, VENTA_DIARIA!B:B, VENTA_DIARIA!N:N)+0,0)</f>
        <v>1</v>
      </c>
      <c r="H1824" s="10" t="str">
        <f>_xlfn.XLOOKUP(B1824, VENTA_DIARIA!B:B, VENTA_DIARIA!H:H)</f>
        <v>▲▲ TOP</v>
      </c>
      <c r="I1824" s="10" t="s">
        <v>97</v>
      </c>
      <c r="J1824" s="10">
        <v>2</v>
      </c>
      <c r="K1824" s="10">
        <v>1</v>
      </c>
      <c r="L1824" s="13">
        <v>1</v>
      </c>
    </row>
    <row r="1825" spans="1:12">
      <c r="A1825" s="14" t="str">
        <f t="shared" si="28"/>
        <v>SÁB</v>
      </c>
      <c r="B1825" s="12">
        <v>45892</v>
      </c>
      <c r="C1825" s="11">
        <v>0.71895833333333337</v>
      </c>
      <c r="D1825" s="10">
        <f>+VLOOKUP(B1825,VENTA_DIARIA!B:C,2,FALSE)</f>
        <v>0</v>
      </c>
      <c r="E1825" s="10">
        <f>+VLOOKUP(B1825,VENTA_DIARIA!B:D,3,FALSE)</f>
        <v>4</v>
      </c>
      <c r="F1825" s="13">
        <f>_xlfn.XLOOKUP(B1825, VENTA_DIARIA!B:B, VENTA_DIARIA!L:L)+0</f>
        <v>1</v>
      </c>
      <c r="G1825" s="10">
        <f>IFERROR(_xlfn.XLOOKUP(B1825, VENTA_DIARIA!B:B, VENTA_DIARIA!N:N)+0,0)</f>
        <v>1</v>
      </c>
      <c r="H1825" s="10" t="str">
        <f>_xlfn.XLOOKUP(B1825, VENTA_DIARIA!B:B, VENTA_DIARIA!H:H)</f>
        <v>▲▲ TOP</v>
      </c>
      <c r="I1825" s="10" t="s">
        <v>110</v>
      </c>
      <c r="J1825" s="10">
        <v>1</v>
      </c>
      <c r="K1825" s="10">
        <v>0</v>
      </c>
      <c r="L1825" s="13">
        <v>1</v>
      </c>
    </row>
    <row r="1826" spans="1:12">
      <c r="A1826" s="14" t="str">
        <f t="shared" si="28"/>
        <v>SÁB</v>
      </c>
      <c r="B1826" s="12">
        <v>45892</v>
      </c>
      <c r="C1826" s="11">
        <v>0.71659722222222222</v>
      </c>
      <c r="D1826" s="10">
        <f>+VLOOKUP(B1826,VENTA_DIARIA!B:C,2,FALSE)</f>
        <v>0</v>
      </c>
      <c r="E1826" s="10">
        <f>+VLOOKUP(B1826,VENTA_DIARIA!B:D,3,FALSE)</f>
        <v>4</v>
      </c>
      <c r="F1826" s="13">
        <f>_xlfn.XLOOKUP(B1826, VENTA_DIARIA!B:B, VENTA_DIARIA!L:L)+0</f>
        <v>1</v>
      </c>
      <c r="G1826" s="10">
        <f>IFERROR(_xlfn.XLOOKUP(B1826, VENTA_DIARIA!B:B, VENTA_DIARIA!N:N)+0,0)</f>
        <v>1</v>
      </c>
      <c r="H1826" s="10" t="str">
        <f>_xlfn.XLOOKUP(B1826, VENTA_DIARIA!B:B, VENTA_DIARIA!H:H)</f>
        <v>▲▲ TOP</v>
      </c>
      <c r="I1826" s="10" t="s">
        <v>134</v>
      </c>
      <c r="J1826" s="10">
        <v>25</v>
      </c>
      <c r="K1826" s="10">
        <v>23</v>
      </c>
      <c r="L1826" s="13">
        <v>2</v>
      </c>
    </row>
    <row r="1827" spans="1:12">
      <c r="A1827" s="14" t="str">
        <f t="shared" si="28"/>
        <v>SÁB</v>
      </c>
      <c r="B1827" s="12">
        <v>45892</v>
      </c>
      <c r="C1827" s="11">
        <v>0.71416666666666662</v>
      </c>
      <c r="D1827" s="10">
        <f>+VLOOKUP(B1827,VENTA_DIARIA!B:C,2,FALSE)</f>
        <v>0</v>
      </c>
      <c r="E1827" s="10">
        <f>+VLOOKUP(B1827,VENTA_DIARIA!B:D,3,FALSE)</f>
        <v>4</v>
      </c>
      <c r="F1827" s="13">
        <f>_xlfn.XLOOKUP(B1827, VENTA_DIARIA!B:B, VENTA_DIARIA!L:L)+0</f>
        <v>1</v>
      </c>
      <c r="G1827" s="10">
        <f>IFERROR(_xlfn.XLOOKUP(B1827, VENTA_DIARIA!B:B, VENTA_DIARIA!N:N)+0,0)</f>
        <v>1</v>
      </c>
      <c r="H1827" s="10" t="str">
        <f>_xlfn.XLOOKUP(B1827, VENTA_DIARIA!B:B, VENTA_DIARIA!H:H)</f>
        <v>▲▲ TOP</v>
      </c>
      <c r="I1827" s="10" t="s">
        <v>97</v>
      </c>
      <c r="J1827" s="10">
        <v>3</v>
      </c>
      <c r="K1827" s="10">
        <v>2</v>
      </c>
      <c r="L1827" s="13">
        <v>1</v>
      </c>
    </row>
    <row r="1828" spans="1:12">
      <c r="A1828" s="14" t="str">
        <f t="shared" si="28"/>
        <v>SÁB</v>
      </c>
      <c r="B1828" s="12">
        <v>45892</v>
      </c>
      <c r="C1828" s="11">
        <v>0.71415509259259258</v>
      </c>
      <c r="D1828" s="10">
        <f>+VLOOKUP(B1828,VENTA_DIARIA!B:C,2,FALSE)</f>
        <v>0</v>
      </c>
      <c r="E1828" s="10">
        <f>+VLOOKUP(B1828,VENTA_DIARIA!B:D,3,FALSE)</f>
        <v>4</v>
      </c>
      <c r="F1828" s="13">
        <f>_xlfn.XLOOKUP(B1828, VENTA_DIARIA!B:B, VENTA_DIARIA!L:L)+0</f>
        <v>1</v>
      </c>
      <c r="G1828" s="10">
        <f>IFERROR(_xlfn.XLOOKUP(B1828, VENTA_DIARIA!B:B, VENTA_DIARIA!N:N)+0,0)</f>
        <v>1</v>
      </c>
      <c r="H1828" s="10" t="str">
        <f>_xlfn.XLOOKUP(B1828, VENTA_DIARIA!B:B, VENTA_DIARIA!H:H)</f>
        <v>▲▲ TOP</v>
      </c>
      <c r="I1828" s="10" t="s">
        <v>134</v>
      </c>
      <c r="J1828" s="10">
        <v>29</v>
      </c>
      <c r="K1828" s="10">
        <v>25</v>
      </c>
      <c r="L1828" s="13">
        <v>4</v>
      </c>
    </row>
    <row r="1829" spans="1:12">
      <c r="A1829" s="14" t="str">
        <f t="shared" si="28"/>
        <v>SÁB</v>
      </c>
      <c r="B1829" s="12">
        <v>45892</v>
      </c>
      <c r="C1829" s="11">
        <v>0.70403935185185185</v>
      </c>
      <c r="D1829" s="10">
        <f>+VLOOKUP(B1829,VENTA_DIARIA!B:C,2,FALSE)</f>
        <v>0</v>
      </c>
      <c r="E1829" s="10">
        <f>+VLOOKUP(B1829,VENTA_DIARIA!B:D,3,FALSE)</f>
        <v>4</v>
      </c>
      <c r="F1829" s="13">
        <f>_xlfn.XLOOKUP(B1829, VENTA_DIARIA!B:B, VENTA_DIARIA!L:L)+0</f>
        <v>1</v>
      </c>
      <c r="G1829" s="10">
        <f>IFERROR(_xlfn.XLOOKUP(B1829, VENTA_DIARIA!B:B, VENTA_DIARIA!N:N)+0,0)</f>
        <v>1</v>
      </c>
      <c r="H1829" s="10" t="str">
        <f>_xlfn.XLOOKUP(B1829, VENTA_DIARIA!B:B, VENTA_DIARIA!H:H)</f>
        <v>▲▲ TOP</v>
      </c>
      <c r="I1829" s="10" t="s">
        <v>100</v>
      </c>
      <c r="J1829" s="10">
        <v>5</v>
      </c>
      <c r="K1829" s="10">
        <v>4</v>
      </c>
      <c r="L1829" s="13">
        <v>1</v>
      </c>
    </row>
    <row r="1830" spans="1:12">
      <c r="A1830" s="14" t="str">
        <f t="shared" si="28"/>
        <v>SÁB</v>
      </c>
      <c r="B1830" s="12">
        <v>45892</v>
      </c>
      <c r="C1830" s="11">
        <v>0.70118055555555558</v>
      </c>
      <c r="D1830" s="10">
        <f>+VLOOKUP(B1830,VENTA_DIARIA!B:C,2,FALSE)</f>
        <v>0</v>
      </c>
      <c r="E1830" s="10">
        <f>+VLOOKUP(B1830,VENTA_DIARIA!B:D,3,FALSE)</f>
        <v>4</v>
      </c>
      <c r="F1830" s="13">
        <f>_xlfn.XLOOKUP(B1830, VENTA_DIARIA!B:B, VENTA_DIARIA!L:L)+0</f>
        <v>1</v>
      </c>
      <c r="G1830" s="10">
        <f>IFERROR(_xlfn.XLOOKUP(B1830, VENTA_DIARIA!B:B, VENTA_DIARIA!N:N)+0,0)</f>
        <v>1</v>
      </c>
      <c r="H1830" s="10" t="str">
        <f>_xlfn.XLOOKUP(B1830, VENTA_DIARIA!B:B, VENTA_DIARIA!H:H)</f>
        <v>▲▲ TOP</v>
      </c>
      <c r="I1830" s="10" t="s">
        <v>82</v>
      </c>
      <c r="J1830" s="10">
        <v>5</v>
      </c>
      <c r="K1830" s="10">
        <v>4</v>
      </c>
      <c r="L1830" s="13">
        <v>1</v>
      </c>
    </row>
    <row r="1831" spans="1:12">
      <c r="A1831" s="14" t="str">
        <f t="shared" si="28"/>
        <v>SÁB</v>
      </c>
      <c r="B1831" s="12">
        <v>45892</v>
      </c>
      <c r="C1831" s="11">
        <v>0.70104166666666667</v>
      </c>
      <c r="D1831" s="10">
        <f>+VLOOKUP(B1831,VENTA_DIARIA!B:C,2,FALSE)</f>
        <v>0</v>
      </c>
      <c r="E1831" s="10">
        <f>+VLOOKUP(B1831,VENTA_DIARIA!B:D,3,FALSE)</f>
        <v>4</v>
      </c>
      <c r="F1831" s="13">
        <f>_xlfn.XLOOKUP(B1831, VENTA_DIARIA!B:B, VENTA_DIARIA!L:L)+0</f>
        <v>1</v>
      </c>
      <c r="G1831" s="10">
        <f>IFERROR(_xlfn.XLOOKUP(B1831, VENTA_DIARIA!B:B, VENTA_DIARIA!N:N)+0,0)</f>
        <v>1</v>
      </c>
      <c r="H1831" s="10" t="str">
        <f>_xlfn.XLOOKUP(B1831, VENTA_DIARIA!B:B, VENTA_DIARIA!H:H)</f>
        <v>▲▲ TOP</v>
      </c>
      <c r="I1831" s="10" t="s">
        <v>154</v>
      </c>
      <c r="J1831" s="10">
        <v>2</v>
      </c>
      <c r="K1831" s="10">
        <v>1</v>
      </c>
      <c r="L1831" s="13">
        <v>1</v>
      </c>
    </row>
    <row r="1832" spans="1:12">
      <c r="A1832" s="14" t="str">
        <f t="shared" si="28"/>
        <v>SÁB</v>
      </c>
      <c r="B1832" s="12">
        <v>45892</v>
      </c>
      <c r="C1832" s="11">
        <v>0.70104166666666667</v>
      </c>
      <c r="D1832" s="10">
        <f>+VLOOKUP(B1832,VENTA_DIARIA!B:C,2,FALSE)</f>
        <v>0</v>
      </c>
      <c r="E1832" s="10">
        <f>+VLOOKUP(B1832,VENTA_DIARIA!B:D,3,FALSE)</f>
        <v>4</v>
      </c>
      <c r="F1832" s="13">
        <f>_xlfn.XLOOKUP(B1832, VENTA_DIARIA!B:B, VENTA_DIARIA!L:L)+0</f>
        <v>1</v>
      </c>
      <c r="G1832" s="10">
        <f>IFERROR(_xlfn.XLOOKUP(B1832, VENTA_DIARIA!B:B, VENTA_DIARIA!N:N)+0,0)</f>
        <v>1</v>
      </c>
      <c r="H1832" s="10" t="str">
        <f>_xlfn.XLOOKUP(B1832, VENTA_DIARIA!B:B, VENTA_DIARIA!H:H)</f>
        <v>▲▲ TOP</v>
      </c>
      <c r="I1832" s="10" t="s">
        <v>169</v>
      </c>
      <c r="J1832" s="10">
        <v>7</v>
      </c>
      <c r="K1832" s="10">
        <v>5</v>
      </c>
      <c r="L1832" s="13">
        <v>2</v>
      </c>
    </row>
    <row r="1833" spans="1:12">
      <c r="A1833" s="14" t="str">
        <f t="shared" si="28"/>
        <v>SÁB</v>
      </c>
      <c r="B1833" s="12">
        <v>45892</v>
      </c>
      <c r="C1833" s="11">
        <v>0.70104166666666667</v>
      </c>
      <c r="D1833" s="10">
        <f>+VLOOKUP(B1833,VENTA_DIARIA!B:C,2,FALSE)</f>
        <v>0</v>
      </c>
      <c r="E1833" s="10">
        <f>+VLOOKUP(B1833,VENTA_DIARIA!B:D,3,FALSE)</f>
        <v>4</v>
      </c>
      <c r="F1833" s="13">
        <f>_xlfn.XLOOKUP(B1833, VENTA_DIARIA!B:B, VENTA_DIARIA!L:L)+0</f>
        <v>1</v>
      </c>
      <c r="G1833" s="10">
        <f>IFERROR(_xlfn.XLOOKUP(B1833, VENTA_DIARIA!B:B, VENTA_DIARIA!N:N)+0,0)</f>
        <v>1</v>
      </c>
      <c r="H1833" s="10" t="str">
        <f>_xlfn.XLOOKUP(B1833, VENTA_DIARIA!B:B, VENTA_DIARIA!H:H)</f>
        <v>▲▲ TOP</v>
      </c>
      <c r="I1833" s="10" t="s">
        <v>134</v>
      </c>
      <c r="J1833" s="10">
        <v>30</v>
      </c>
      <c r="K1833" s="10">
        <v>29</v>
      </c>
      <c r="L1833" s="13">
        <v>1</v>
      </c>
    </row>
    <row r="1834" spans="1:12">
      <c r="A1834" s="14" t="str">
        <f t="shared" si="28"/>
        <v>SÁB</v>
      </c>
      <c r="B1834" s="12">
        <v>45892</v>
      </c>
      <c r="C1834" s="11">
        <v>0.69938657407407412</v>
      </c>
      <c r="D1834" s="10">
        <f>+VLOOKUP(B1834,VENTA_DIARIA!B:C,2,FALSE)</f>
        <v>0</v>
      </c>
      <c r="E1834" s="10">
        <f>+VLOOKUP(B1834,VENTA_DIARIA!B:D,3,FALSE)</f>
        <v>4</v>
      </c>
      <c r="F1834" s="13">
        <f>_xlfn.XLOOKUP(B1834, VENTA_DIARIA!B:B, VENTA_DIARIA!L:L)+0</f>
        <v>1</v>
      </c>
      <c r="G1834" s="10">
        <f>IFERROR(_xlfn.XLOOKUP(B1834, VENTA_DIARIA!B:B, VENTA_DIARIA!N:N)+0,0)</f>
        <v>1</v>
      </c>
      <c r="H1834" s="10" t="str">
        <f>_xlfn.XLOOKUP(B1834, VENTA_DIARIA!B:B, VENTA_DIARIA!H:H)</f>
        <v>▲▲ TOP</v>
      </c>
      <c r="I1834" s="10" t="s">
        <v>151</v>
      </c>
      <c r="J1834" s="10">
        <v>13</v>
      </c>
      <c r="K1834" s="10">
        <v>12</v>
      </c>
      <c r="L1834" s="13">
        <v>1</v>
      </c>
    </row>
    <row r="1835" spans="1:12">
      <c r="A1835" s="14" t="str">
        <f t="shared" si="28"/>
        <v>SÁB</v>
      </c>
      <c r="B1835" s="12">
        <v>45892</v>
      </c>
      <c r="C1835" s="11">
        <v>0.69540509259259264</v>
      </c>
      <c r="D1835" s="10">
        <f>+VLOOKUP(B1835,VENTA_DIARIA!B:C,2,FALSE)</f>
        <v>0</v>
      </c>
      <c r="E1835" s="10">
        <f>+VLOOKUP(B1835,VENTA_DIARIA!B:D,3,FALSE)</f>
        <v>4</v>
      </c>
      <c r="F1835" s="13">
        <f>_xlfn.XLOOKUP(B1835, VENTA_DIARIA!B:B, VENTA_DIARIA!L:L)+0</f>
        <v>1</v>
      </c>
      <c r="G1835" s="10">
        <f>IFERROR(_xlfn.XLOOKUP(B1835, VENTA_DIARIA!B:B, VENTA_DIARIA!N:N)+0,0)</f>
        <v>1</v>
      </c>
      <c r="H1835" s="10" t="str">
        <f>_xlfn.XLOOKUP(B1835, VENTA_DIARIA!B:B, VENTA_DIARIA!H:H)</f>
        <v>▲▲ TOP</v>
      </c>
      <c r="I1835" s="10" t="s">
        <v>178</v>
      </c>
      <c r="J1835" s="10">
        <v>5</v>
      </c>
      <c r="K1835" s="10">
        <v>4</v>
      </c>
      <c r="L1835" s="13">
        <v>1</v>
      </c>
    </row>
    <row r="1836" spans="1:12">
      <c r="A1836" s="14" t="str">
        <f t="shared" si="28"/>
        <v>SÁB</v>
      </c>
      <c r="B1836" s="12">
        <v>45892</v>
      </c>
      <c r="C1836" s="11">
        <v>0.69540509259259264</v>
      </c>
      <c r="D1836" s="10">
        <f>+VLOOKUP(B1836,VENTA_DIARIA!B:C,2,FALSE)</f>
        <v>0</v>
      </c>
      <c r="E1836" s="10">
        <f>+VLOOKUP(B1836,VENTA_DIARIA!B:D,3,FALSE)</f>
        <v>4</v>
      </c>
      <c r="F1836" s="13">
        <f>_xlfn.XLOOKUP(B1836, VENTA_DIARIA!B:B, VENTA_DIARIA!L:L)+0</f>
        <v>1</v>
      </c>
      <c r="G1836" s="10">
        <f>IFERROR(_xlfn.XLOOKUP(B1836, VENTA_DIARIA!B:B, VENTA_DIARIA!N:N)+0,0)</f>
        <v>1</v>
      </c>
      <c r="H1836" s="10" t="str">
        <f>_xlfn.XLOOKUP(B1836, VENTA_DIARIA!B:B, VENTA_DIARIA!H:H)</f>
        <v>▲▲ TOP</v>
      </c>
      <c r="I1836" s="10" t="s">
        <v>132</v>
      </c>
      <c r="J1836" s="10">
        <v>8</v>
      </c>
      <c r="K1836" s="10">
        <v>7</v>
      </c>
      <c r="L1836" s="13">
        <v>1</v>
      </c>
    </row>
    <row r="1837" spans="1:12">
      <c r="A1837" s="14" t="str">
        <f t="shared" si="28"/>
        <v>SÁB</v>
      </c>
      <c r="B1837" s="12">
        <v>45892</v>
      </c>
      <c r="C1837" s="11">
        <v>0.69540509259259264</v>
      </c>
      <c r="D1837" s="10">
        <f>+VLOOKUP(B1837,VENTA_DIARIA!B:C,2,FALSE)</f>
        <v>0</v>
      </c>
      <c r="E1837" s="10">
        <f>+VLOOKUP(B1837,VENTA_DIARIA!B:D,3,FALSE)</f>
        <v>4</v>
      </c>
      <c r="F1837" s="13">
        <f>_xlfn.XLOOKUP(B1837, VENTA_DIARIA!B:B, VENTA_DIARIA!L:L)+0</f>
        <v>1</v>
      </c>
      <c r="G1837" s="10">
        <f>IFERROR(_xlfn.XLOOKUP(B1837, VENTA_DIARIA!B:B, VENTA_DIARIA!N:N)+0,0)</f>
        <v>1</v>
      </c>
      <c r="H1837" s="10" t="str">
        <f>_xlfn.XLOOKUP(B1837, VENTA_DIARIA!B:B, VENTA_DIARIA!H:H)</f>
        <v>▲▲ TOP</v>
      </c>
      <c r="I1837" s="10" t="s">
        <v>146</v>
      </c>
      <c r="J1837" s="10">
        <v>5</v>
      </c>
      <c r="K1837" s="10">
        <v>4</v>
      </c>
      <c r="L1837" s="13">
        <v>1</v>
      </c>
    </row>
    <row r="1838" spans="1:12">
      <c r="A1838" s="14" t="str">
        <f t="shared" si="28"/>
        <v>SÁB</v>
      </c>
      <c r="B1838" s="12">
        <v>45892</v>
      </c>
      <c r="C1838" s="11">
        <v>0.69173611111111111</v>
      </c>
      <c r="D1838" s="10">
        <f>+VLOOKUP(B1838,VENTA_DIARIA!B:C,2,FALSE)</f>
        <v>0</v>
      </c>
      <c r="E1838" s="10">
        <f>+VLOOKUP(B1838,VENTA_DIARIA!B:D,3,FALSE)</f>
        <v>4</v>
      </c>
      <c r="F1838" s="13">
        <f>_xlfn.XLOOKUP(B1838, VENTA_DIARIA!B:B, VENTA_DIARIA!L:L)+0</f>
        <v>1</v>
      </c>
      <c r="G1838" s="10">
        <f>IFERROR(_xlfn.XLOOKUP(B1838, VENTA_DIARIA!B:B, VENTA_DIARIA!N:N)+0,0)</f>
        <v>1</v>
      </c>
      <c r="H1838" s="10" t="str">
        <f>_xlfn.XLOOKUP(B1838, VENTA_DIARIA!B:B, VENTA_DIARIA!H:H)</f>
        <v>▲▲ TOP</v>
      </c>
      <c r="I1838" s="10" t="s">
        <v>155</v>
      </c>
      <c r="J1838" s="10">
        <v>2</v>
      </c>
      <c r="K1838" s="10">
        <v>1</v>
      </c>
      <c r="L1838" s="13">
        <v>1</v>
      </c>
    </row>
    <row r="1839" spans="1:12">
      <c r="A1839" s="14" t="str">
        <f t="shared" si="28"/>
        <v>SÁB</v>
      </c>
      <c r="B1839" s="12">
        <v>45892</v>
      </c>
      <c r="C1839" s="11">
        <v>0.69173611111111111</v>
      </c>
      <c r="D1839" s="10">
        <f>+VLOOKUP(B1839,VENTA_DIARIA!B:C,2,FALSE)</f>
        <v>0</v>
      </c>
      <c r="E1839" s="10">
        <f>+VLOOKUP(B1839,VENTA_DIARIA!B:D,3,FALSE)</f>
        <v>4</v>
      </c>
      <c r="F1839" s="13">
        <f>_xlfn.XLOOKUP(B1839, VENTA_DIARIA!B:B, VENTA_DIARIA!L:L)+0</f>
        <v>1</v>
      </c>
      <c r="G1839" s="10">
        <f>IFERROR(_xlfn.XLOOKUP(B1839, VENTA_DIARIA!B:B, VENTA_DIARIA!N:N)+0,0)</f>
        <v>1</v>
      </c>
      <c r="H1839" s="10" t="str">
        <f>_xlfn.XLOOKUP(B1839, VENTA_DIARIA!B:B, VENTA_DIARIA!H:H)</f>
        <v>▲▲ TOP</v>
      </c>
      <c r="I1839" s="10" t="s">
        <v>100</v>
      </c>
      <c r="J1839" s="10">
        <v>6</v>
      </c>
      <c r="K1839" s="10">
        <v>5</v>
      </c>
      <c r="L1839" s="13">
        <v>1</v>
      </c>
    </row>
    <row r="1840" spans="1:12">
      <c r="A1840" s="14" t="str">
        <f t="shared" si="28"/>
        <v>SÁB</v>
      </c>
      <c r="B1840" s="12">
        <v>45892</v>
      </c>
      <c r="C1840" s="11">
        <v>0.69173611111111111</v>
      </c>
      <c r="D1840" s="10">
        <f>+VLOOKUP(B1840,VENTA_DIARIA!B:C,2,FALSE)</f>
        <v>0</v>
      </c>
      <c r="E1840" s="10">
        <f>+VLOOKUP(B1840,VENTA_DIARIA!B:D,3,FALSE)</f>
        <v>4</v>
      </c>
      <c r="F1840" s="13">
        <f>_xlfn.XLOOKUP(B1840, VENTA_DIARIA!B:B, VENTA_DIARIA!L:L)+0</f>
        <v>1</v>
      </c>
      <c r="G1840" s="10">
        <f>IFERROR(_xlfn.XLOOKUP(B1840, VENTA_DIARIA!B:B, VENTA_DIARIA!N:N)+0,0)</f>
        <v>1</v>
      </c>
      <c r="H1840" s="10" t="str">
        <f>_xlfn.XLOOKUP(B1840, VENTA_DIARIA!B:B, VENTA_DIARIA!H:H)</f>
        <v>▲▲ TOP</v>
      </c>
      <c r="I1840" s="10" t="s">
        <v>99</v>
      </c>
      <c r="J1840" s="10">
        <v>4</v>
      </c>
      <c r="K1840" s="10">
        <v>3</v>
      </c>
      <c r="L1840" s="13">
        <v>1</v>
      </c>
    </row>
    <row r="1841" spans="1:12">
      <c r="A1841" s="14" t="str">
        <f t="shared" si="28"/>
        <v>SÁB</v>
      </c>
      <c r="B1841" s="12">
        <v>45892</v>
      </c>
      <c r="C1841" s="11">
        <v>0.69173611111111111</v>
      </c>
      <c r="D1841" s="10">
        <f>+VLOOKUP(B1841,VENTA_DIARIA!B:C,2,FALSE)</f>
        <v>0</v>
      </c>
      <c r="E1841" s="10">
        <f>+VLOOKUP(B1841,VENTA_DIARIA!B:D,3,FALSE)</f>
        <v>4</v>
      </c>
      <c r="F1841" s="13">
        <f>_xlfn.XLOOKUP(B1841, VENTA_DIARIA!B:B, VENTA_DIARIA!L:L)+0</f>
        <v>1</v>
      </c>
      <c r="G1841" s="10">
        <f>IFERROR(_xlfn.XLOOKUP(B1841, VENTA_DIARIA!B:B, VENTA_DIARIA!N:N)+0,0)</f>
        <v>1</v>
      </c>
      <c r="H1841" s="10" t="str">
        <f>_xlfn.XLOOKUP(B1841, VENTA_DIARIA!B:B, VENTA_DIARIA!H:H)</f>
        <v>▲▲ TOP</v>
      </c>
      <c r="I1841" s="10" t="s">
        <v>142</v>
      </c>
      <c r="J1841" s="10">
        <v>31</v>
      </c>
      <c r="K1841" s="10">
        <v>29</v>
      </c>
      <c r="L1841" s="13">
        <v>2</v>
      </c>
    </row>
    <row r="1842" spans="1:12">
      <c r="A1842" s="14" t="str">
        <f t="shared" si="28"/>
        <v>SÁB</v>
      </c>
      <c r="B1842" s="12">
        <v>45892</v>
      </c>
      <c r="C1842" s="11">
        <v>0.67112268518518514</v>
      </c>
      <c r="D1842" s="10">
        <f>+VLOOKUP(B1842,VENTA_DIARIA!B:C,2,FALSE)</f>
        <v>0</v>
      </c>
      <c r="E1842" s="10">
        <f>+VLOOKUP(B1842,VENTA_DIARIA!B:D,3,FALSE)</f>
        <v>4</v>
      </c>
      <c r="F1842" s="13">
        <f>_xlfn.XLOOKUP(B1842, VENTA_DIARIA!B:B, VENTA_DIARIA!L:L)+0</f>
        <v>1</v>
      </c>
      <c r="G1842" s="10">
        <f>IFERROR(_xlfn.XLOOKUP(B1842, VENTA_DIARIA!B:B, VENTA_DIARIA!N:N)+0,0)</f>
        <v>1</v>
      </c>
      <c r="H1842" s="10" t="str">
        <f>_xlfn.XLOOKUP(B1842, VENTA_DIARIA!B:B, VENTA_DIARIA!H:H)</f>
        <v>▲▲ TOP</v>
      </c>
      <c r="I1842" s="10" t="s">
        <v>144</v>
      </c>
      <c r="J1842" s="10">
        <v>12</v>
      </c>
      <c r="K1842" s="10">
        <v>11</v>
      </c>
      <c r="L1842" s="13">
        <v>1</v>
      </c>
    </row>
    <row r="1843" spans="1:12">
      <c r="A1843" s="14" t="str">
        <f t="shared" si="28"/>
        <v>SÁB</v>
      </c>
      <c r="B1843" s="12">
        <v>45892</v>
      </c>
      <c r="C1843" s="11">
        <v>0.67112268518518514</v>
      </c>
      <c r="D1843" s="10">
        <f>+VLOOKUP(B1843,VENTA_DIARIA!B:C,2,FALSE)</f>
        <v>0</v>
      </c>
      <c r="E1843" s="10">
        <f>+VLOOKUP(B1843,VENTA_DIARIA!B:D,3,FALSE)</f>
        <v>4</v>
      </c>
      <c r="F1843" s="13">
        <f>_xlfn.XLOOKUP(B1843, VENTA_DIARIA!B:B, VENTA_DIARIA!L:L)+0</f>
        <v>1</v>
      </c>
      <c r="G1843" s="10">
        <f>IFERROR(_xlfn.XLOOKUP(B1843, VENTA_DIARIA!B:B, VENTA_DIARIA!N:N)+0,0)</f>
        <v>1</v>
      </c>
      <c r="H1843" s="10" t="str">
        <f>_xlfn.XLOOKUP(B1843, VENTA_DIARIA!B:B, VENTA_DIARIA!H:H)</f>
        <v>▲▲ TOP</v>
      </c>
      <c r="I1843" s="10" t="s">
        <v>101</v>
      </c>
      <c r="J1843" s="10">
        <v>4</v>
      </c>
      <c r="K1843" s="10">
        <v>3</v>
      </c>
      <c r="L1843" s="13">
        <v>1</v>
      </c>
    </row>
    <row r="1844" spans="1:12">
      <c r="A1844" s="14" t="str">
        <f t="shared" si="28"/>
        <v>SÁB</v>
      </c>
      <c r="B1844" s="12">
        <v>45892</v>
      </c>
      <c r="C1844" s="11">
        <v>0.67112268518518514</v>
      </c>
      <c r="D1844" s="10">
        <f>+VLOOKUP(B1844,VENTA_DIARIA!B:C,2,FALSE)</f>
        <v>0</v>
      </c>
      <c r="E1844" s="10">
        <f>+VLOOKUP(B1844,VENTA_DIARIA!B:D,3,FALSE)</f>
        <v>4</v>
      </c>
      <c r="F1844" s="13">
        <f>_xlfn.XLOOKUP(B1844, VENTA_DIARIA!B:B, VENTA_DIARIA!L:L)+0</f>
        <v>1</v>
      </c>
      <c r="G1844" s="10">
        <f>IFERROR(_xlfn.XLOOKUP(B1844, VENTA_DIARIA!B:B, VENTA_DIARIA!N:N)+0,0)</f>
        <v>1</v>
      </c>
      <c r="H1844" s="10" t="str">
        <f>_xlfn.XLOOKUP(B1844, VENTA_DIARIA!B:B, VENTA_DIARIA!H:H)</f>
        <v>▲▲ TOP</v>
      </c>
      <c r="I1844" s="10" t="s">
        <v>109</v>
      </c>
      <c r="J1844" s="10">
        <v>3</v>
      </c>
      <c r="K1844" s="10">
        <v>2</v>
      </c>
      <c r="L1844" s="13">
        <v>1</v>
      </c>
    </row>
    <row r="1845" spans="1:12">
      <c r="A1845" s="14" t="str">
        <f t="shared" si="28"/>
        <v>SÁB</v>
      </c>
      <c r="B1845" s="12">
        <v>45892</v>
      </c>
      <c r="C1845" s="11">
        <v>0.66040509259259261</v>
      </c>
      <c r="D1845" s="10">
        <f>+VLOOKUP(B1845,VENTA_DIARIA!B:C,2,FALSE)</f>
        <v>0</v>
      </c>
      <c r="E1845" s="10">
        <f>+VLOOKUP(B1845,VENTA_DIARIA!B:D,3,FALSE)</f>
        <v>4</v>
      </c>
      <c r="F1845" s="13">
        <f>_xlfn.XLOOKUP(B1845, VENTA_DIARIA!B:B, VENTA_DIARIA!L:L)+0</f>
        <v>1</v>
      </c>
      <c r="G1845" s="10">
        <f>IFERROR(_xlfn.XLOOKUP(B1845, VENTA_DIARIA!B:B, VENTA_DIARIA!N:N)+0,0)</f>
        <v>1</v>
      </c>
      <c r="H1845" s="10" t="str">
        <f>_xlfn.XLOOKUP(B1845, VENTA_DIARIA!B:B, VENTA_DIARIA!H:H)</f>
        <v>▲▲ TOP</v>
      </c>
      <c r="I1845" s="10" t="s">
        <v>153</v>
      </c>
      <c r="J1845" s="10">
        <v>17</v>
      </c>
      <c r="K1845" s="10">
        <v>16</v>
      </c>
      <c r="L1845" s="13">
        <v>1</v>
      </c>
    </row>
    <row r="1846" spans="1:12">
      <c r="A1846" s="14" t="str">
        <f t="shared" si="28"/>
        <v>SÁB</v>
      </c>
      <c r="B1846" s="12">
        <v>45892</v>
      </c>
      <c r="C1846" s="11">
        <v>0.66040509259259261</v>
      </c>
      <c r="D1846" s="10">
        <f>+VLOOKUP(B1846,VENTA_DIARIA!B:C,2,FALSE)</f>
        <v>0</v>
      </c>
      <c r="E1846" s="10">
        <f>+VLOOKUP(B1846,VENTA_DIARIA!B:D,3,FALSE)</f>
        <v>4</v>
      </c>
      <c r="F1846" s="13">
        <f>_xlfn.XLOOKUP(B1846, VENTA_DIARIA!B:B, VENTA_DIARIA!L:L)+0</f>
        <v>1</v>
      </c>
      <c r="G1846" s="10">
        <f>IFERROR(_xlfn.XLOOKUP(B1846, VENTA_DIARIA!B:B, VENTA_DIARIA!N:N)+0,0)</f>
        <v>1</v>
      </c>
      <c r="H1846" s="10" t="str">
        <f>_xlfn.XLOOKUP(B1846, VENTA_DIARIA!B:B, VENTA_DIARIA!H:H)</f>
        <v>▲▲ TOP</v>
      </c>
      <c r="I1846" s="10" t="s">
        <v>152</v>
      </c>
      <c r="J1846" s="10">
        <v>16</v>
      </c>
      <c r="K1846" s="10">
        <v>15</v>
      </c>
      <c r="L1846" s="13">
        <v>1</v>
      </c>
    </row>
    <row r="1847" spans="1:12">
      <c r="A1847" s="14" t="str">
        <f t="shared" si="28"/>
        <v>SÁB</v>
      </c>
      <c r="B1847" s="12">
        <v>45892</v>
      </c>
      <c r="C1847" s="11">
        <v>0.66040509259259261</v>
      </c>
      <c r="D1847" s="10">
        <f>+VLOOKUP(B1847,VENTA_DIARIA!B:C,2,FALSE)</f>
        <v>0</v>
      </c>
      <c r="E1847" s="10">
        <f>+VLOOKUP(B1847,VENTA_DIARIA!B:D,3,FALSE)</f>
        <v>4</v>
      </c>
      <c r="F1847" s="13">
        <f>_xlfn.XLOOKUP(B1847, VENTA_DIARIA!B:B, VENTA_DIARIA!L:L)+0</f>
        <v>1</v>
      </c>
      <c r="G1847" s="10">
        <f>IFERROR(_xlfn.XLOOKUP(B1847, VENTA_DIARIA!B:B, VENTA_DIARIA!N:N)+0,0)</f>
        <v>1</v>
      </c>
      <c r="H1847" s="10" t="str">
        <f>_xlfn.XLOOKUP(B1847, VENTA_DIARIA!B:B, VENTA_DIARIA!H:H)</f>
        <v>▲▲ TOP</v>
      </c>
      <c r="I1847" s="10" t="s">
        <v>159</v>
      </c>
      <c r="J1847" s="10">
        <v>4</v>
      </c>
      <c r="K1847" s="10">
        <v>3</v>
      </c>
      <c r="L1847" s="13">
        <v>1</v>
      </c>
    </row>
    <row r="1848" spans="1:12">
      <c r="A1848" s="14" t="str">
        <f t="shared" si="28"/>
        <v>SÁB</v>
      </c>
      <c r="B1848" s="12">
        <v>45892</v>
      </c>
      <c r="C1848" s="11">
        <v>0.64636574074074071</v>
      </c>
      <c r="D1848" s="10">
        <f>+VLOOKUP(B1848,VENTA_DIARIA!B:C,2,FALSE)</f>
        <v>0</v>
      </c>
      <c r="E1848" s="10">
        <f>+VLOOKUP(B1848,VENTA_DIARIA!B:D,3,FALSE)</f>
        <v>4</v>
      </c>
      <c r="F1848" s="13">
        <f>_xlfn.XLOOKUP(B1848, VENTA_DIARIA!B:B, VENTA_DIARIA!L:L)+0</f>
        <v>1</v>
      </c>
      <c r="G1848" s="10">
        <f>IFERROR(_xlfn.XLOOKUP(B1848, VENTA_DIARIA!B:B, VENTA_DIARIA!N:N)+0,0)</f>
        <v>1</v>
      </c>
      <c r="H1848" s="10" t="str">
        <f>_xlfn.XLOOKUP(B1848, VENTA_DIARIA!B:B, VENTA_DIARIA!H:H)</f>
        <v>▲▲ TOP</v>
      </c>
      <c r="I1848" s="10" t="s">
        <v>161</v>
      </c>
      <c r="J1848" s="10">
        <v>2</v>
      </c>
      <c r="K1848" s="10">
        <v>1</v>
      </c>
      <c r="L1848" s="13">
        <v>1</v>
      </c>
    </row>
    <row r="1849" spans="1:12">
      <c r="A1849" s="14" t="str">
        <f t="shared" si="28"/>
        <v>SÁB</v>
      </c>
      <c r="B1849" s="12">
        <v>45892</v>
      </c>
      <c r="C1849" s="11">
        <v>0.64636574074074071</v>
      </c>
      <c r="D1849" s="10">
        <f>+VLOOKUP(B1849,VENTA_DIARIA!B:C,2,FALSE)</f>
        <v>0</v>
      </c>
      <c r="E1849" s="10">
        <f>+VLOOKUP(B1849,VENTA_DIARIA!B:D,3,FALSE)</f>
        <v>4</v>
      </c>
      <c r="F1849" s="13">
        <f>_xlfn.XLOOKUP(B1849, VENTA_DIARIA!B:B, VENTA_DIARIA!L:L)+0</f>
        <v>1</v>
      </c>
      <c r="G1849" s="10">
        <f>IFERROR(_xlfn.XLOOKUP(B1849, VENTA_DIARIA!B:B, VENTA_DIARIA!N:N)+0,0)</f>
        <v>1</v>
      </c>
      <c r="H1849" s="10" t="str">
        <f>_xlfn.XLOOKUP(B1849, VENTA_DIARIA!B:B, VENTA_DIARIA!H:H)</f>
        <v>▲▲ TOP</v>
      </c>
      <c r="I1849" s="10" t="s">
        <v>164</v>
      </c>
      <c r="J1849" s="10">
        <v>2</v>
      </c>
      <c r="K1849" s="10">
        <v>1</v>
      </c>
      <c r="L1849" s="13">
        <v>1</v>
      </c>
    </row>
    <row r="1850" spans="1:12">
      <c r="A1850" s="14" t="str">
        <f t="shared" si="28"/>
        <v>SÁB</v>
      </c>
      <c r="B1850" s="12">
        <v>45892</v>
      </c>
      <c r="C1850" s="11">
        <v>0.64636574074074071</v>
      </c>
      <c r="D1850" s="10">
        <f>+VLOOKUP(B1850,VENTA_DIARIA!B:C,2,FALSE)</f>
        <v>0</v>
      </c>
      <c r="E1850" s="10">
        <f>+VLOOKUP(B1850,VENTA_DIARIA!B:D,3,FALSE)</f>
        <v>4</v>
      </c>
      <c r="F1850" s="13">
        <f>_xlfn.XLOOKUP(B1850, VENTA_DIARIA!B:B, VENTA_DIARIA!L:L)+0</f>
        <v>1</v>
      </c>
      <c r="G1850" s="10">
        <f>IFERROR(_xlfn.XLOOKUP(B1850, VENTA_DIARIA!B:B, VENTA_DIARIA!N:N)+0,0)</f>
        <v>1</v>
      </c>
      <c r="H1850" s="10" t="str">
        <f>_xlfn.XLOOKUP(B1850, VENTA_DIARIA!B:B, VENTA_DIARIA!H:H)</f>
        <v>▲▲ TOP</v>
      </c>
      <c r="I1850" s="10" t="s">
        <v>102</v>
      </c>
      <c r="J1850" s="10">
        <v>9</v>
      </c>
      <c r="K1850" s="10">
        <v>8</v>
      </c>
      <c r="L1850" s="13">
        <v>1</v>
      </c>
    </row>
    <row r="1851" spans="1:12">
      <c r="A1851" s="14" t="str">
        <f t="shared" si="28"/>
        <v>SÁB</v>
      </c>
      <c r="B1851" s="12">
        <v>45892</v>
      </c>
      <c r="C1851" s="11">
        <v>0.64636574074074071</v>
      </c>
      <c r="D1851" s="10">
        <f>+VLOOKUP(B1851,VENTA_DIARIA!B:C,2,FALSE)</f>
        <v>0</v>
      </c>
      <c r="E1851" s="10">
        <f>+VLOOKUP(B1851,VENTA_DIARIA!B:D,3,FALSE)</f>
        <v>4</v>
      </c>
      <c r="F1851" s="13">
        <f>_xlfn.XLOOKUP(B1851, VENTA_DIARIA!B:B, VENTA_DIARIA!L:L)+0</f>
        <v>1</v>
      </c>
      <c r="G1851" s="10">
        <f>IFERROR(_xlfn.XLOOKUP(B1851, VENTA_DIARIA!B:B, VENTA_DIARIA!N:N)+0,0)</f>
        <v>1</v>
      </c>
      <c r="H1851" s="10" t="str">
        <f>_xlfn.XLOOKUP(B1851, VENTA_DIARIA!B:B, VENTA_DIARIA!H:H)</f>
        <v>▲▲ TOP</v>
      </c>
      <c r="I1851" s="10" t="s">
        <v>165</v>
      </c>
      <c r="J1851" s="10">
        <v>2</v>
      </c>
      <c r="K1851" s="10">
        <v>1</v>
      </c>
      <c r="L1851" s="13">
        <v>1</v>
      </c>
    </row>
    <row r="1852" spans="1:12">
      <c r="A1852" s="14" t="str">
        <f t="shared" si="28"/>
        <v>SÁB</v>
      </c>
      <c r="B1852" s="12">
        <v>45892</v>
      </c>
      <c r="C1852" s="11">
        <v>0.63783564814814819</v>
      </c>
      <c r="D1852" s="10">
        <f>+VLOOKUP(B1852,VENTA_DIARIA!B:C,2,FALSE)</f>
        <v>0</v>
      </c>
      <c r="E1852" s="10">
        <f>+VLOOKUP(B1852,VENTA_DIARIA!B:D,3,FALSE)</f>
        <v>4</v>
      </c>
      <c r="F1852" s="13">
        <f>_xlfn.XLOOKUP(B1852, VENTA_DIARIA!B:B, VENTA_DIARIA!L:L)+0</f>
        <v>1</v>
      </c>
      <c r="G1852" s="10">
        <f>IFERROR(_xlfn.XLOOKUP(B1852, VENTA_DIARIA!B:B, VENTA_DIARIA!N:N)+0,0)</f>
        <v>1</v>
      </c>
      <c r="H1852" s="10" t="str">
        <f>_xlfn.XLOOKUP(B1852, VENTA_DIARIA!B:B, VENTA_DIARIA!H:H)</f>
        <v>▲▲ TOP</v>
      </c>
      <c r="I1852" s="10" t="s">
        <v>90</v>
      </c>
      <c r="J1852" s="10">
        <v>2</v>
      </c>
      <c r="K1852" s="10">
        <v>1</v>
      </c>
      <c r="L1852" s="13">
        <v>1</v>
      </c>
    </row>
    <row r="1853" spans="1:12">
      <c r="A1853" s="14" t="str">
        <f t="shared" si="28"/>
        <v>SÁB</v>
      </c>
      <c r="B1853" s="12">
        <v>45892</v>
      </c>
      <c r="C1853" s="11">
        <v>0.6294791666666667</v>
      </c>
      <c r="D1853" s="10">
        <f>+VLOOKUP(B1853,VENTA_DIARIA!B:C,2,FALSE)</f>
        <v>0</v>
      </c>
      <c r="E1853" s="10">
        <f>+VLOOKUP(B1853,VENTA_DIARIA!B:D,3,FALSE)</f>
        <v>4</v>
      </c>
      <c r="F1853" s="13">
        <f>_xlfn.XLOOKUP(B1853, VENTA_DIARIA!B:B, VENTA_DIARIA!L:L)+0</f>
        <v>1</v>
      </c>
      <c r="G1853" s="10">
        <f>IFERROR(_xlfn.XLOOKUP(B1853, VENTA_DIARIA!B:B, VENTA_DIARIA!N:N)+0,0)</f>
        <v>1</v>
      </c>
      <c r="H1853" s="10" t="str">
        <f>_xlfn.XLOOKUP(B1853, VENTA_DIARIA!B:B, VENTA_DIARIA!H:H)</f>
        <v>▲▲ TOP</v>
      </c>
      <c r="I1853" s="10" t="s">
        <v>82</v>
      </c>
      <c r="J1853" s="10">
        <v>6</v>
      </c>
      <c r="K1853" s="10">
        <v>5</v>
      </c>
      <c r="L1853" s="13">
        <v>1</v>
      </c>
    </row>
    <row r="1854" spans="1:12">
      <c r="A1854" s="14" t="str">
        <f t="shared" si="28"/>
        <v>SÁB</v>
      </c>
      <c r="B1854" s="12">
        <v>45892</v>
      </c>
      <c r="C1854" s="11">
        <v>0.6294791666666667</v>
      </c>
      <c r="D1854" s="10">
        <f>+VLOOKUP(B1854,VENTA_DIARIA!B:C,2,FALSE)</f>
        <v>0</v>
      </c>
      <c r="E1854" s="10">
        <f>+VLOOKUP(B1854,VENTA_DIARIA!B:D,3,FALSE)</f>
        <v>4</v>
      </c>
      <c r="F1854" s="13">
        <f>_xlfn.XLOOKUP(B1854, VENTA_DIARIA!B:B, VENTA_DIARIA!L:L)+0</f>
        <v>1</v>
      </c>
      <c r="G1854" s="10">
        <f>IFERROR(_xlfn.XLOOKUP(B1854, VENTA_DIARIA!B:B, VENTA_DIARIA!N:N)+0,0)</f>
        <v>1</v>
      </c>
      <c r="H1854" s="10" t="str">
        <f>_xlfn.XLOOKUP(B1854, VENTA_DIARIA!B:B, VENTA_DIARIA!H:H)</f>
        <v>▲▲ TOP</v>
      </c>
      <c r="I1854" s="10" t="s">
        <v>89</v>
      </c>
      <c r="J1854" s="10">
        <v>4</v>
      </c>
      <c r="K1854" s="10">
        <v>3</v>
      </c>
      <c r="L1854" s="13">
        <v>1</v>
      </c>
    </row>
    <row r="1855" spans="1:12">
      <c r="A1855" s="14" t="str">
        <f t="shared" si="28"/>
        <v>SÁB</v>
      </c>
      <c r="B1855" s="12">
        <v>45892</v>
      </c>
      <c r="C1855" s="11">
        <v>0.60711805555555554</v>
      </c>
      <c r="D1855" s="10">
        <f>+VLOOKUP(B1855,VENTA_DIARIA!B:C,2,FALSE)</f>
        <v>0</v>
      </c>
      <c r="E1855" s="10">
        <f>+VLOOKUP(B1855,VENTA_DIARIA!B:D,3,FALSE)</f>
        <v>4</v>
      </c>
      <c r="F1855" s="13">
        <f>_xlfn.XLOOKUP(B1855, VENTA_DIARIA!B:B, VENTA_DIARIA!L:L)+0</f>
        <v>1</v>
      </c>
      <c r="G1855" s="10">
        <f>IFERROR(_xlfn.XLOOKUP(B1855, VENTA_DIARIA!B:B, VENTA_DIARIA!N:N)+0,0)</f>
        <v>1</v>
      </c>
      <c r="H1855" s="10" t="str">
        <f>_xlfn.XLOOKUP(B1855, VENTA_DIARIA!B:B, VENTA_DIARIA!H:H)</f>
        <v>▲▲ TOP</v>
      </c>
      <c r="I1855" s="10" t="s">
        <v>153</v>
      </c>
      <c r="J1855" s="10">
        <v>18</v>
      </c>
      <c r="K1855" s="10">
        <v>17</v>
      </c>
      <c r="L1855" s="13">
        <v>1</v>
      </c>
    </row>
    <row r="1856" spans="1:12">
      <c r="A1856" s="14" t="str">
        <f t="shared" si="28"/>
        <v>SÁB</v>
      </c>
      <c r="B1856" s="12">
        <v>45892</v>
      </c>
      <c r="C1856" s="11">
        <v>0.60711805555555554</v>
      </c>
      <c r="D1856" s="10">
        <f>+VLOOKUP(B1856,VENTA_DIARIA!B:C,2,FALSE)</f>
        <v>0</v>
      </c>
      <c r="E1856" s="10">
        <f>+VLOOKUP(B1856,VENTA_DIARIA!B:D,3,FALSE)</f>
        <v>4</v>
      </c>
      <c r="F1856" s="13">
        <f>_xlfn.XLOOKUP(B1856, VENTA_DIARIA!B:B, VENTA_DIARIA!L:L)+0</f>
        <v>1</v>
      </c>
      <c r="G1856" s="10">
        <f>IFERROR(_xlfn.XLOOKUP(B1856, VENTA_DIARIA!B:B, VENTA_DIARIA!N:N)+0,0)</f>
        <v>1</v>
      </c>
      <c r="H1856" s="10" t="str">
        <f>_xlfn.XLOOKUP(B1856, VENTA_DIARIA!B:B, VENTA_DIARIA!H:H)</f>
        <v>▲▲ TOP</v>
      </c>
      <c r="I1856" s="10" t="s">
        <v>99</v>
      </c>
      <c r="J1856" s="10">
        <v>5</v>
      </c>
      <c r="K1856" s="10">
        <v>4</v>
      </c>
      <c r="L1856" s="13">
        <v>1</v>
      </c>
    </row>
    <row r="1857" spans="1:12">
      <c r="A1857" s="14" t="str">
        <f t="shared" si="28"/>
        <v>SÁB</v>
      </c>
      <c r="B1857" s="12">
        <v>45892</v>
      </c>
      <c r="C1857" s="11">
        <v>0.59454861111111112</v>
      </c>
      <c r="D1857" s="10">
        <f>+VLOOKUP(B1857,VENTA_DIARIA!B:C,2,FALSE)</f>
        <v>0</v>
      </c>
      <c r="E1857" s="10">
        <f>+VLOOKUP(B1857,VENTA_DIARIA!B:D,3,FALSE)</f>
        <v>4</v>
      </c>
      <c r="F1857" s="13">
        <f>_xlfn.XLOOKUP(B1857, VENTA_DIARIA!B:B, VENTA_DIARIA!L:L)+0</f>
        <v>1</v>
      </c>
      <c r="G1857" s="10">
        <f>IFERROR(_xlfn.XLOOKUP(B1857, VENTA_DIARIA!B:B, VENTA_DIARIA!N:N)+0,0)</f>
        <v>1</v>
      </c>
      <c r="H1857" s="10" t="str">
        <f>_xlfn.XLOOKUP(B1857, VENTA_DIARIA!B:B, VENTA_DIARIA!H:H)</f>
        <v>▲▲ TOP</v>
      </c>
      <c r="I1857" s="10" t="s">
        <v>178</v>
      </c>
      <c r="J1857" s="10">
        <v>6</v>
      </c>
      <c r="K1857" s="10">
        <v>5</v>
      </c>
      <c r="L1857" s="13">
        <v>1</v>
      </c>
    </row>
    <row r="1858" spans="1:12">
      <c r="A1858" s="14" t="str">
        <f t="shared" ref="A1858:A1921" si="29">+UPPER(TEXT(B1858,"DDD"))</f>
        <v>SÁB</v>
      </c>
      <c r="B1858" s="12">
        <v>45892</v>
      </c>
      <c r="C1858" s="11">
        <v>0.59454861111111112</v>
      </c>
      <c r="D1858" s="10">
        <f>+VLOOKUP(B1858,VENTA_DIARIA!B:C,2,FALSE)</f>
        <v>0</v>
      </c>
      <c r="E1858" s="10">
        <f>+VLOOKUP(B1858,VENTA_DIARIA!B:D,3,FALSE)</f>
        <v>4</v>
      </c>
      <c r="F1858" s="13">
        <f>_xlfn.XLOOKUP(B1858, VENTA_DIARIA!B:B, VENTA_DIARIA!L:L)+0</f>
        <v>1</v>
      </c>
      <c r="G1858" s="10">
        <f>IFERROR(_xlfn.XLOOKUP(B1858, VENTA_DIARIA!B:B, VENTA_DIARIA!N:N)+0,0)</f>
        <v>1</v>
      </c>
      <c r="H1858" s="10" t="str">
        <f>_xlfn.XLOOKUP(B1858, VENTA_DIARIA!B:B, VENTA_DIARIA!H:H)</f>
        <v>▲▲ TOP</v>
      </c>
      <c r="I1858" s="10" t="s">
        <v>134</v>
      </c>
      <c r="J1858" s="10">
        <v>32</v>
      </c>
      <c r="K1858" s="10">
        <v>30</v>
      </c>
      <c r="L1858" s="13">
        <v>2</v>
      </c>
    </row>
    <row r="1859" spans="1:12">
      <c r="A1859" s="14" t="str">
        <f t="shared" si="29"/>
        <v>SÁB</v>
      </c>
      <c r="B1859" s="12">
        <v>45892</v>
      </c>
      <c r="C1859" s="11">
        <v>0.58650462962962968</v>
      </c>
      <c r="D1859" s="10">
        <f>+VLOOKUP(B1859,VENTA_DIARIA!B:C,2,FALSE)</f>
        <v>0</v>
      </c>
      <c r="E1859" s="10">
        <f>+VLOOKUP(B1859,VENTA_DIARIA!B:D,3,FALSE)</f>
        <v>4</v>
      </c>
      <c r="F1859" s="13">
        <f>_xlfn.XLOOKUP(B1859, VENTA_DIARIA!B:B, VENTA_DIARIA!L:L)+0</f>
        <v>1</v>
      </c>
      <c r="G1859" s="10">
        <f>IFERROR(_xlfn.XLOOKUP(B1859, VENTA_DIARIA!B:B, VENTA_DIARIA!N:N)+0,0)</f>
        <v>1</v>
      </c>
      <c r="H1859" s="10" t="str">
        <f>_xlfn.XLOOKUP(B1859, VENTA_DIARIA!B:B, VENTA_DIARIA!H:H)</f>
        <v>▲▲ TOP</v>
      </c>
      <c r="I1859" s="10" t="s">
        <v>125</v>
      </c>
      <c r="J1859" s="10">
        <v>1</v>
      </c>
      <c r="K1859" s="10">
        <v>0</v>
      </c>
      <c r="L1859" s="13">
        <v>1</v>
      </c>
    </row>
    <row r="1860" spans="1:12">
      <c r="A1860" s="14" t="str">
        <f t="shared" si="29"/>
        <v>SÁB</v>
      </c>
      <c r="B1860" s="12">
        <v>45892</v>
      </c>
      <c r="C1860" s="11">
        <v>0.56879629629629624</v>
      </c>
      <c r="D1860" s="10">
        <f>+VLOOKUP(B1860,VENTA_DIARIA!B:C,2,FALSE)</f>
        <v>0</v>
      </c>
      <c r="E1860" s="10">
        <f>+VLOOKUP(B1860,VENTA_DIARIA!B:D,3,FALSE)</f>
        <v>4</v>
      </c>
      <c r="F1860" s="13">
        <f>_xlfn.XLOOKUP(B1860, VENTA_DIARIA!B:B, VENTA_DIARIA!L:L)+0</f>
        <v>1</v>
      </c>
      <c r="G1860" s="10">
        <f>IFERROR(_xlfn.XLOOKUP(B1860, VENTA_DIARIA!B:B, VENTA_DIARIA!N:N)+0,0)</f>
        <v>1</v>
      </c>
      <c r="H1860" s="10" t="str">
        <f>_xlfn.XLOOKUP(B1860, VENTA_DIARIA!B:B, VENTA_DIARIA!H:H)</f>
        <v>▲▲ TOP</v>
      </c>
      <c r="I1860" s="10" t="s">
        <v>125</v>
      </c>
      <c r="J1860" s="10">
        <v>2</v>
      </c>
      <c r="K1860" s="10">
        <v>1</v>
      </c>
      <c r="L1860" s="13">
        <v>1</v>
      </c>
    </row>
    <row r="1861" spans="1:12">
      <c r="A1861" s="14" t="str">
        <f t="shared" si="29"/>
        <v>SÁB</v>
      </c>
      <c r="B1861" s="12">
        <v>45892</v>
      </c>
      <c r="C1861" s="11">
        <v>0.56879629629629624</v>
      </c>
      <c r="D1861" s="10">
        <f>+VLOOKUP(B1861,VENTA_DIARIA!B:C,2,FALSE)</f>
        <v>0</v>
      </c>
      <c r="E1861" s="10">
        <f>+VLOOKUP(B1861,VENTA_DIARIA!B:D,3,FALSE)</f>
        <v>4</v>
      </c>
      <c r="F1861" s="13">
        <f>_xlfn.XLOOKUP(B1861, VENTA_DIARIA!B:B, VENTA_DIARIA!L:L)+0</f>
        <v>1</v>
      </c>
      <c r="G1861" s="10">
        <f>IFERROR(_xlfn.XLOOKUP(B1861, VENTA_DIARIA!B:B, VENTA_DIARIA!N:N)+0,0)</f>
        <v>1</v>
      </c>
      <c r="H1861" s="10" t="str">
        <f>_xlfn.XLOOKUP(B1861, VENTA_DIARIA!B:B, VENTA_DIARIA!H:H)</f>
        <v>▲▲ TOP</v>
      </c>
      <c r="I1861" s="10" t="s">
        <v>109</v>
      </c>
      <c r="J1861" s="10">
        <v>4</v>
      </c>
      <c r="K1861" s="10">
        <v>3</v>
      </c>
      <c r="L1861" s="13">
        <v>1</v>
      </c>
    </row>
    <row r="1862" spans="1:12">
      <c r="A1862" s="14" t="str">
        <f t="shared" si="29"/>
        <v>SÁB</v>
      </c>
      <c r="B1862" s="12">
        <v>45892</v>
      </c>
      <c r="C1862" s="11">
        <v>0.5678009259259259</v>
      </c>
      <c r="D1862" s="10">
        <f>+VLOOKUP(B1862,VENTA_DIARIA!B:C,2,FALSE)</f>
        <v>0</v>
      </c>
      <c r="E1862" s="10">
        <f>+VLOOKUP(B1862,VENTA_DIARIA!B:D,3,FALSE)</f>
        <v>4</v>
      </c>
      <c r="F1862" s="13">
        <f>_xlfn.XLOOKUP(B1862, VENTA_DIARIA!B:B, VENTA_DIARIA!L:L)+0</f>
        <v>1</v>
      </c>
      <c r="G1862" s="10">
        <f>IFERROR(_xlfn.XLOOKUP(B1862, VENTA_DIARIA!B:B, VENTA_DIARIA!N:N)+0,0)</f>
        <v>1</v>
      </c>
      <c r="H1862" s="10" t="str">
        <f>_xlfn.XLOOKUP(B1862, VENTA_DIARIA!B:B, VENTA_DIARIA!H:H)</f>
        <v>▲▲ TOP</v>
      </c>
      <c r="I1862" s="10" t="s">
        <v>159</v>
      </c>
      <c r="J1862" s="10">
        <v>5</v>
      </c>
      <c r="K1862" s="10">
        <v>4</v>
      </c>
      <c r="L1862" s="13">
        <v>1</v>
      </c>
    </row>
    <row r="1863" spans="1:12">
      <c r="A1863" s="14" t="str">
        <f t="shared" si="29"/>
        <v>SÁB</v>
      </c>
      <c r="B1863" s="12">
        <v>45892</v>
      </c>
      <c r="C1863" s="11">
        <v>0.56688657407407406</v>
      </c>
      <c r="D1863" s="10">
        <f>+VLOOKUP(B1863,VENTA_DIARIA!B:C,2,FALSE)</f>
        <v>0</v>
      </c>
      <c r="E1863" s="10">
        <f>+VLOOKUP(B1863,VENTA_DIARIA!B:D,3,FALSE)</f>
        <v>4</v>
      </c>
      <c r="F1863" s="13">
        <f>_xlfn.XLOOKUP(B1863, VENTA_DIARIA!B:B, VENTA_DIARIA!L:L)+0</f>
        <v>1</v>
      </c>
      <c r="G1863" s="10">
        <f>IFERROR(_xlfn.XLOOKUP(B1863, VENTA_DIARIA!B:B, VENTA_DIARIA!N:N)+0,0)</f>
        <v>1</v>
      </c>
      <c r="H1863" s="10" t="str">
        <f>_xlfn.XLOOKUP(B1863, VENTA_DIARIA!B:B, VENTA_DIARIA!H:H)</f>
        <v>▲▲ TOP</v>
      </c>
      <c r="I1863" s="10" t="s">
        <v>134</v>
      </c>
      <c r="J1863" s="10">
        <v>34</v>
      </c>
      <c r="K1863" s="10">
        <v>32</v>
      </c>
      <c r="L1863" s="13">
        <v>2</v>
      </c>
    </row>
    <row r="1864" spans="1:12">
      <c r="A1864" s="14" t="str">
        <f t="shared" si="29"/>
        <v>SÁB</v>
      </c>
      <c r="B1864" s="12">
        <v>45892</v>
      </c>
      <c r="C1864" s="11">
        <v>0.56688657407407406</v>
      </c>
      <c r="D1864" s="10">
        <f>+VLOOKUP(B1864,VENTA_DIARIA!B:C,2,FALSE)</f>
        <v>0</v>
      </c>
      <c r="E1864" s="10">
        <f>+VLOOKUP(B1864,VENTA_DIARIA!B:D,3,FALSE)</f>
        <v>4</v>
      </c>
      <c r="F1864" s="13">
        <f>_xlfn.XLOOKUP(B1864, VENTA_DIARIA!B:B, VENTA_DIARIA!L:L)+0</f>
        <v>1</v>
      </c>
      <c r="G1864" s="10">
        <f>IFERROR(_xlfn.XLOOKUP(B1864, VENTA_DIARIA!B:B, VENTA_DIARIA!N:N)+0,0)</f>
        <v>1</v>
      </c>
      <c r="H1864" s="10" t="str">
        <f>_xlfn.XLOOKUP(B1864, VENTA_DIARIA!B:B, VENTA_DIARIA!H:H)</f>
        <v>▲▲ TOP</v>
      </c>
      <c r="I1864" s="10" t="s">
        <v>177</v>
      </c>
      <c r="J1864" s="10">
        <v>22</v>
      </c>
      <c r="K1864" s="10">
        <v>20</v>
      </c>
      <c r="L1864" s="13">
        <v>2</v>
      </c>
    </row>
    <row r="1865" spans="1:12">
      <c r="A1865" s="14" t="str">
        <f t="shared" si="29"/>
        <v>SÁB</v>
      </c>
      <c r="B1865" s="12">
        <v>45892</v>
      </c>
      <c r="C1865" s="11">
        <v>0.56193287037037032</v>
      </c>
      <c r="D1865" s="10">
        <f>+VLOOKUP(B1865,VENTA_DIARIA!B:C,2,FALSE)</f>
        <v>0</v>
      </c>
      <c r="E1865" s="10">
        <f>+VLOOKUP(B1865,VENTA_DIARIA!B:D,3,FALSE)</f>
        <v>4</v>
      </c>
      <c r="F1865" s="13">
        <f>_xlfn.XLOOKUP(B1865, VENTA_DIARIA!B:B, VENTA_DIARIA!L:L)+0</f>
        <v>1</v>
      </c>
      <c r="G1865" s="10">
        <f>IFERROR(_xlfn.XLOOKUP(B1865, VENTA_DIARIA!B:B, VENTA_DIARIA!N:N)+0,0)</f>
        <v>1</v>
      </c>
      <c r="H1865" s="10" t="str">
        <f>_xlfn.XLOOKUP(B1865, VENTA_DIARIA!B:B, VENTA_DIARIA!H:H)</f>
        <v>▲▲ TOP</v>
      </c>
      <c r="I1865" s="10" t="s">
        <v>132</v>
      </c>
      <c r="J1865" s="10">
        <v>9</v>
      </c>
      <c r="K1865" s="10">
        <v>8</v>
      </c>
      <c r="L1865" s="13">
        <v>1</v>
      </c>
    </row>
    <row r="1866" spans="1:12">
      <c r="A1866" s="14" t="str">
        <f t="shared" si="29"/>
        <v>SÁB</v>
      </c>
      <c r="B1866" s="12">
        <v>45892</v>
      </c>
      <c r="C1866" s="11">
        <v>0.56193287037037032</v>
      </c>
      <c r="D1866" s="10">
        <f>+VLOOKUP(B1866,VENTA_DIARIA!B:C,2,FALSE)</f>
        <v>0</v>
      </c>
      <c r="E1866" s="10">
        <f>+VLOOKUP(B1866,VENTA_DIARIA!B:D,3,FALSE)</f>
        <v>4</v>
      </c>
      <c r="F1866" s="13">
        <f>_xlfn.XLOOKUP(B1866, VENTA_DIARIA!B:B, VENTA_DIARIA!L:L)+0</f>
        <v>1</v>
      </c>
      <c r="G1866" s="10">
        <f>IFERROR(_xlfn.XLOOKUP(B1866, VENTA_DIARIA!B:B, VENTA_DIARIA!N:N)+0,0)</f>
        <v>1</v>
      </c>
      <c r="H1866" s="10" t="str">
        <f>_xlfn.XLOOKUP(B1866, VENTA_DIARIA!B:B, VENTA_DIARIA!H:H)</f>
        <v>▲▲ TOP</v>
      </c>
      <c r="I1866" s="10" t="s">
        <v>162</v>
      </c>
      <c r="J1866" s="10">
        <v>5</v>
      </c>
      <c r="K1866" s="10">
        <v>4</v>
      </c>
      <c r="L1866" s="13">
        <v>1</v>
      </c>
    </row>
    <row r="1867" spans="1:12">
      <c r="A1867" s="14" t="str">
        <f t="shared" si="29"/>
        <v>SÁB</v>
      </c>
      <c r="B1867" s="12">
        <v>45892</v>
      </c>
      <c r="C1867" s="11">
        <v>0.54535879629629624</v>
      </c>
      <c r="D1867" s="10">
        <f>+VLOOKUP(B1867,VENTA_DIARIA!B:C,2,FALSE)</f>
        <v>0</v>
      </c>
      <c r="E1867" s="10">
        <f>+VLOOKUP(B1867,VENTA_DIARIA!B:D,3,FALSE)</f>
        <v>4</v>
      </c>
      <c r="F1867" s="13">
        <f>_xlfn.XLOOKUP(B1867, VENTA_DIARIA!B:B, VENTA_DIARIA!L:L)+0</f>
        <v>1</v>
      </c>
      <c r="G1867" s="10">
        <f>IFERROR(_xlfn.XLOOKUP(B1867, VENTA_DIARIA!B:B, VENTA_DIARIA!N:N)+0,0)</f>
        <v>1</v>
      </c>
      <c r="H1867" s="10" t="str">
        <f>_xlfn.XLOOKUP(B1867, VENTA_DIARIA!B:B, VENTA_DIARIA!H:H)</f>
        <v>▲▲ TOP</v>
      </c>
      <c r="I1867" s="10" t="s">
        <v>174</v>
      </c>
      <c r="J1867" s="10">
        <v>4</v>
      </c>
      <c r="K1867" s="10">
        <v>3</v>
      </c>
      <c r="L1867" s="13">
        <v>1</v>
      </c>
    </row>
    <row r="1868" spans="1:12">
      <c r="A1868" s="14" t="str">
        <f t="shared" si="29"/>
        <v>SÁB</v>
      </c>
      <c r="B1868" s="12">
        <v>45892</v>
      </c>
      <c r="C1868" s="11">
        <v>0.54535879629629624</v>
      </c>
      <c r="D1868" s="10">
        <f>+VLOOKUP(B1868,VENTA_DIARIA!B:C,2,FALSE)</f>
        <v>0</v>
      </c>
      <c r="E1868" s="10">
        <f>+VLOOKUP(B1868,VENTA_DIARIA!B:D,3,FALSE)</f>
        <v>4</v>
      </c>
      <c r="F1868" s="13">
        <f>_xlfn.XLOOKUP(B1868, VENTA_DIARIA!B:B, VENTA_DIARIA!L:L)+0</f>
        <v>1</v>
      </c>
      <c r="G1868" s="10">
        <f>IFERROR(_xlfn.XLOOKUP(B1868, VENTA_DIARIA!B:B, VENTA_DIARIA!N:N)+0,0)</f>
        <v>1</v>
      </c>
      <c r="H1868" s="10" t="str">
        <f>_xlfn.XLOOKUP(B1868, VENTA_DIARIA!B:B, VENTA_DIARIA!H:H)</f>
        <v>▲▲ TOP</v>
      </c>
      <c r="I1868" s="10" t="s">
        <v>164</v>
      </c>
      <c r="J1868" s="10">
        <v>3</v>
      </c>
      <c r="K1868" s="10">
        <v>2</v>
      </c>
      <c r="L1868" s="13">
        <v>1</v>
      </c>
    </row>
    <row r="1869" spans="1:12">
      <c r="A1869" s="14" t="str">
        <f t="shared" si="29"/>
        <v>SÁB</v>
      </c>
      <c r="B1869" s="12">
        <v>45892</v>
      </c>
      <c r="C1869" s="11">
        <v>0.54535879629629624</v>
      </c>
      <c r="D1869" s="10">
        <f>+VLOOKUP(B1869,VENTA_DIARIA!B:C,2,FALSE)</f>
        <v>0</v>
      </c>
      <c r="E1869" s="10">
        <f>+VLOOKUP(B1869,VENTA_DIARIA!B:D,3,FALSE)</f>
        <v>4</v>
      </c>
      <c r="F1869" s="13">
        <f>_xlfn.XLOOKUP(B1869, VENTA_DIARIA!B:B, VENTA_DIARIA!L:L)+0</f>
        <v>1</v>
      </c>
      <c r="G1869" s="10">
        <f>IFERROR(_xlfn.XLOOKUP(B1869, VENTA_DIARIA!B:B, VENTA_DIARIA!N:N)+0,0)</f>
        <v>1</v>
      </c>
      <c r="H1869" s="10" t="str">
        <f>_xlfn.XLOOKUP(B1869, VENTA_DIARIA!B:B, VENTA_DIARIA!H:H)</f>
        <v>▲▲ TOP</v>
      </c>
      <c r="I1869" s="10" t="s">
        <v>165</v>
      </c>
      <c r="J1869" s="10">
        <v>3</v>
      </c>
      <c r="K1869" s="10">
        <v>2</v>
      </c>
      <c r="L1869" s="13">
        <v>1</v>
      </c>
    </row>
    <row r="1870" spans="1:12">
      <c r="A1870" s="14" t="str">
        <f t="shared" si="29"/>
        <v>SÁB</v>
      </c>
      <c r="B1870" s="12">
        <v>45892</v>
      </c>
      <c r="C1870" s="11">
        <v>0.54535879629629624</v>
      </c>
      <c r="D1870" s="10">
        <f>+VLOOKUP(B1870,VENTA_DIARIA!B:C,2,FALSE)</f>
        <v>0</v>
      </c>
      <c r="E1870" s="10">
        <f>+VLOOKUP(B1870,VENTA_DIARIA!B:D,3,FALSE)</f>
        <v>4</v>
      </c>
      <c r="F1870" s="13">
        <f>_xlfn.XLOOKUP(B1870, VENTA_DIARIA!B:B, VENTA_DIARIA!L:L)+0</f>
        <v>1</v>
      </c>
      <c r="G1870" s="10">
        <f>IFERROR(_xlfn.XLOOKUP(B1870, VENTA_DIARIA!B:B, VENTA_DIARIA!N:N)+0,0)</f>
        <v>1</v>
      </c>
      <c r="H1870" s="10" t="str">
        <f>_xlfn.XLOOKUP(B1870, VENTA_DIARIA!B:B, VENTA_DIARIA!H:H)</f>
        <v>▲▲ TOP</v>
      </c>
      <c r="I1870" s="10" t="s">
        <v>183</v>
      </c>
      <c r="J1870" s="10">
        <v>2</v>
      </c>
      <c r="K1870" s="10">
        <v>1</v>
      </c>
      <c r="L1870" s="13">
        <v>1</v>
      </c>
    </row>
    <row r="1871" spans="1:12">
      <c r="A1871" s="14" t="str">
        <f t="shared" si="29"/>
        <v>SÁB</v>
      </c>
      <c r="B1871" s="12">
        <v>45892</v>
      </c>
      <c r="C1871" s="11">
        <v>0.51214120370370375</v>
      </c>
      <c r="D1871" s="10">
        <f>+VLOOKUP(B1871,VENTA_DIARIA!B:C,2,FALSE)</f>
        <v>0</v>
      </c>
      <c r="E1871" s="10">
        <f>+VLOOKUP(B1871,VENTA_DIARIA!B:D,3,FALSE)</f>
        <v>4</v>
      </c>
      <c r="F1871" s="13">
        <f>_xlfn.XLOOKUP(B1871, VENTA_DIARIA!B:B, VENTA_DIARIA!L:L)+0</f>
        <v>1</v>
      </c>
      <c r="G1871" s="10">
        <f>IFERROR(_xlfn.XLOOKUP(B1871, VENTA_DIARIA!B:B, VENTA_DIARIA!N:N)+0,0)</f>
        <v>1</v>
      </c>
      <c r="H1871" s="10" t="str">
        <f>_xlfn.XLOOKUP(B1871, VENTA_DIARIA!B:B, VENTA_DIARIA!H:H)</f>
        <v>▲▲ TOP</v>
      </c>
      <c r="I1871" s="10" t="s">
        <v>89</v>
      </c>
      <c r="J1871" s="10">
        <v>5</v>
      </c>
      <c r="K1871" s="10">
        <v>4</v>
      </c>
      <c r="L1871" s="13">
        <v>1</v>
      </c>
    </row>
    <row r="1872" spans="1:12">
      <c r="A1872" s="14" t="str">
        <f t="shared" si="29"/>
        <v>SÁB</v>
      </c>
      <c r="B1872" s="12">
        <v>45892</v>
      </c>
      <c r="C1872" s="11">
        <v>0.51214120370370375</v>
      </c>
      <c r="D1872" s="10">
        <f>+VLOOKUP(B1872,VENTA_DIARIA!B:C,2,FALSE)</f>
        <v>0</v>
      </c>
      <c r="E1872" s="10">
        <f>+VLOOKUP(B1872,VENTA_DIARIA!B:D,3,FALSE)</f>
        <v>4</v>
      </c>
      <c r="F1872" s="13">
        <f>_xlfn.XLOOKUP(B1872, VENTA_DIARIA!B:B, VENTA_DIARIA!L:L)+0</f>
        <v>1</v>
      </c>
      <c r="G1872" s="10">
        <f>IFERROR(_xlfn.XLOOKUP(B1872, VENTA_DIARIA!B:B, VENTA_DIARIA!N:N)+0,0)</f>
        <v>1</v>
      </c>
      <c r="H1872" s="10" t="str">
        <f>_xlfn.XLOOKUP(B1872, VENTA_DIARIA!B:B, VENTA_DIARIA!H:H)</f>
        <v>▲▲ TOP</v>
      </c>
      <c r="I1872" s="10" t="s">
        <v>136</v>
      </c>
      <c r="J1872" s="10">
        <v>15</v>
      </c>
      <c r="K1872" s="10">
        <v>14</v>
      </c>
      <c r="L1872" s="13">
        <v>1</v>
      </c>
    </row>
    <row r="1873" spans="1:12">
      <c r="A1873" s="14" t="str">
        <f t="shared" si="29"/>
        <v>SÁB</v>
      </c>
      <c r="B1873" s="12">
        <v>45892</v>
      </c>
      <c r="C1873" s="11">
        <v>0.51111111111111107</v>
      </c>
      <c r="D1873" s="10">
        <f>+VLOOKUP(B1873,VENTA_DIARIA!B:C,2,FALSE)</f>
        <v>0</v>
      </c>
      <c r="E1873" s="10">
        <f>+VLOOKUP(B1873,VENTA_DIARIA!B:D,3,FALSE)</f>
        <v>4</v>
      </c>
      <c r="F1873" s="13">
        <f>_xlfn.XLOOKUP(B1873, VENTA_DIARIA!B:B, VENTA_DIARIA!L:L)+0</f>
        <v>1</v>
      </c>
      <c r="G1873" s="10">
        <f>IFERROR(_xlfn.XLOOKUP(B1873, VENTA_DIARIA!B:B, VENTA_DIARIA!N:N)+0,0)</f>
        <v>1</v>
      </c>
      <c r="H1873" s="10" t="str">
        <f>_xlfn.XLOOKUP(B1873, VENTA_DIARIA!B:B, VENTA_DIARIA!H:H)</f>
        <v>▲▲ TOP</v>
      </c>
      <c r="I1873" s="10" t="s">
        <v>146</v>
      </c>
      <c r="J1873" s="10">
        <v>3</v>
      </c>
      <c r="K1873" s="10">
        <v>2</v>
      </c>
      <c r="L1873" s="13">
        <v>1</v>
      </c>
    </row>
    <row r="1874" spans="1:12">
      <c r="A1874" s="14" t="str">
        <f t="shared" si="29"/>
        <v>SÁB</v>
      </c>
      <c r="B1874" s="12">
        <v>45892</v>
      </c>
      <c r="C1874" s="11">
        <v>0.51060185185185181</v>
      </c>
      <c r="D1874" s="10">
        <f>+VLOOKUP(B1874,VENTA_DIARIA!B:C,2,FALSE)</f>
        <v>0</v>
      </c>
      <c r="E1874" s="10">
        <f>+VLOOKUP(B1874,VENTA_DIARIA!B:D,3,FALSE)</f>
        <v>4</v>
      </c>
      <c r="F1874" s="13">
        <f>_xlfn.XLOOKUP(B1874, VENTA_DIARIA!B:B, VENTA_DIARIA!L:L)+0</f>
        <v>1</v>
      </c>
      <c r="G1874" s="10">
        <f>IFERROR(_xlfn.XLOOKUP(B1874, VENTA_DIARIA!B:B, VENTA_DIARIA!N:N)+0,0)</f>
        <v>1</v>
      </c>
      <c r="H1874" s="10" t="str">
        <f>_xlfn.XLOOKUP(B1874, VENTA_DIARIA!B:B, VENTA_DIARIA!H:H)</f>
        <v>▲▲ TOP</v>
      </c>
      <c r="I1874" s="10" t="s">
        <v>134</v>
      </c>
      <c r="J1874" s="10">
        <v>25</v>
      </c>
      <c r="K1874" s="10">
        <v>24</v>
      </c>
      <c r="L1874" s="13">
        <v>1</v>
      </c>
    </row>
    <row r="1875" spans="1:12">
      <c r="A1875" s="14" t="str">
        <f t="shared" si="29"/>
        <v>SÁB</v>
      </c>
      <c r="B1875" s="12">
        <v>45892</v>
      </c>
      <c r="C1875" s="11">
        <v>0.50217592592592597</v>
      </c>
      <c r="D1875" s="10">
        <f>+VLOOKUP(B1875,VENTA_DIARIA!B:C,2,FALSE)</f>
        <v>0</v>
      </c>
      <c r="E1875" s="10">
        <f>+VLOOKUP(B1875,VENTA_DIARIA!B:D,3,FALSE)</f>
        <v>4</v>
      </c>
      <c r="F1875" s="13">
        <f>_xlfn.XLOOKUP(B1875, VENTA_DIARIA!B:B, VENTA_DIARIA!L:L)+0</f>
        <v>1</v>
      </c>
      <c r="G1875" s="10">
        <f>IFERROR(_xlfn.XLOOKUP(B1875, VENTA_DIARIA!B:B, VENTA_DIARIA!N:N)+0,0)</f>
        <v>1</v>
      </c>
      <c r="H1875" s="10" t="str">
        <f>_xlfn.XLOOKUP(B1875, VENTA_DIARIA!B:B, VENTA_DIARIA!H:H)</f>
        <v>▲▲ TOP</v>
      </c>
      <c r="I1875" s="10" t="s">
        <v>145</v>
      </c>
      <c r="J1875" s="10">
        <v>2</v>
      </c>
      <c r="K1875" s="10">
        <v>1</v>
      </c>
      <c r="L1875" s="13">
        <v>1</v>
      </c>
    </row>
    <row r="1876" spans="1:12">
      <c r="A1876" s="14" t="str">
        <f t="shared" si="29"/>
        <v>SÁB</v>
      </c>
      <c r="B1876" s="12">
        <v>45892</v>
      </c>
      <c r="C1876" s="11">
        <v>0.49680555555555556</v>
      </c>
      <c r="D1876" s="10">
        <f>+VLOOKUP(B1876,VENTA_DIARIA!B:C,2,FALSE)</f>
        <v>0</v>
      </c>
      <c r="E1876" s="10">
        <f>+VLOOKUP(B1876,VENTA_DIARIA!B:D,3,FALSE)</f>
        <v>4</v>
      </c>
      <c r="F1876" s="13">
        <f>_xlfn.XLOOKUP(B1876, VENTA_DIARIA!B:B, VENTA_DIARIA!L:L)+0</f>
        <v>1</v>
      </c>
      <c r="G1876" s="10">
        <f>IFERROR(_xlfn.XLOOKUP(B1876, VENTA_DIARIA!B:B, VENTA_DIARIA!N:N)+0,0)</f>
        <v>1</v>
      </c>
      <c r="H1876" s="10" t="str">
        <f>_xlfn.XLOOKUP(B1876, VENTA_DIARIA!B:B, VENTA_DIARIA!H:H)</f>
        <v>▲▲ TOP</v>
      </c>
      <c r="I1876" s="10" t="s">
        <v>134</v>
      </c>
      <c r="J1876" s="10">
        <v>26</v>
      </c>
      <c r="K1876" s="10">
        <v>25</v>
      </c>
      <c r="L1876" s="13">
        <v>1</v>
      </c>
    </row>
    <row r="1877" spans="1:12">
      <c r="A1877" s="14" t="str">
        <f t="shared" si="29"/>
        <v>SÁB</v>
      </c>
      <c r="B1877" s="12">
        <v>45892</v>
      </c>
      <c r="C1877" s="11">
        <v>0.49680555555555556</v>
      </c>
      <c r="D1877" s="10">
        <f>+VLOOKUP(B1877,VENTA_DIARIA!B:C,2,FALSE)</f>
        <v>0</v>
      </c>
      <c r="E1877" s="10">
        <f>+VLOOKUP(B1877,VENTA_DIARIA!B:D,3,FALSE)</f>
        <v>4</v>
      </c>
      <c r="F1877" s="13">
        <f>_xlfn.XLOOKUP(B1877, VENTA_DIARIA!B:B, VENTA_DIARIA!L:L)+0</f>
        <v>1</v>
      </c>
      <c r="G1877" s="10">
        <f>IFERROR(_xlfn.XLOOKUP(B1877, VENTA_DIARIA!B:B, VENTA_DIARIA!N:N)+0,0)</f>
        <v>1</v>
      </c>
      <c r="H1877" s="10" t="str">
        <f>_xlfn.XLOOKUP(B1877, VENTA_DIARIA!B:B, VENTA_DIARIA!H:H)</f>
        <v>▲▲ TOP</v>
      </c>
      <c r="I1877" s="10" t="s">
        <v>142</v>
      </c>
      <c r="J1877" s="10">
        <v>18</v>
      </c>
      <c r="K1877" s="10">
        <v>17</v>
      </c>
      <c r="L1877" s="13">
        <v>1</v>
      </c>
    </row>
    <row r="1878" spans="1:12">
      <c r="A1878" s="14" t="str">
        <f t="shared" si="29"/>
        <v>SÁB</v>
      </c>
      <c r="B1878" s="12">
        <v>45892</v>
      </c>
      <c r="C1878" s="11">
        <v>0.49306712962962962</v>
      </c>
      <c r="D1878" s="10">
        <f>+VLOOKUP(B1878,VENTA_DIARIA!B:C,2,FALSE)</f>
        <v>0</v>
      </c>
      <c r="E1878" s="10">
        <f>+VLOOKUP(B1878,VENTA_DIARIA!B:D,3,FALSE)</f>
        <v>4</v>
      </c>
      <c r="F1878" s="13">
        <f>_xlfn.XLOOKUP(B1878, VENTA_DIARIA!B:B, VENTA_DIARIA!L:L)+0</f>
        <v>1</v>
      </c>
      <c r="G1878" s="10">
        <f>IFERROR(_xlfn.XLOOKUP(B1878, VENTA_DIARIA!B:B, VENTA_DIARIA!N:N)+0,0)</f>
        <v>1</v>
      </c>
      <c r="H1878" s="10" t="str">
        <f>_xlfn.XLOOKUP(B1878, VENTA_DIARIA!B:B, VENTA_DIARIA!H:H)</f>
        <v>▲▲ TOP</v>
      </c>
      <c r="I1878" s="10" t="s">
        <v>135</v>
      </c>
      <c r="J1878" s="10">
        <v>9</v>
      </c>
      <c r="K1878" s="10">
        <v>8</v>
      </c>
      <c r="L1878" s="13">
        <v>1</v>
      </c>
    </row>
    <row r="1879" spans="1:12">
      <c r="A1879" s="14" t="str">
        <f t="shared" si="29"/>
        <v>SÁB</v>
      </c>
      <c r="B1879" s="12">
        <v>45892</v>
      </c>
      <c r="C1879" s="11">
        <v>0.4924884259259259</v>
      </c>
      <c r="D1879" s="10">
        <f>+VLOOKUP(B1879,VENTA_DIARIA!B:C,2,FALSE)</f>
        <v>0</v>
      </c>
      <c r="E1879" s="10">
        <f>+VLOOKUP(B1879,VENTA_DIARIA!B:D,3,FALSE)</f>
        <v>4</v>
      </c>
      <c r="F1879" s="13">
        <f>_xlfn.XLOOKUP(B1879, VENTA_DIARIA!B:B, VENTA_DIARIA!L:L)+0</f>
        <v>1</v>
      </c>
      <c r="G1879" s="10">
        <f>IFERROR(_xlfn.XLOOKUP(B1879, VENTA_DIARIA!B:B, VENTA_DIARIA!N:N)+0,0)</f>
        <v>1</v>
      </c>
      <c r="H1879" s="10" t="str">
        <f>_xlfn.XLOOKUP(B1879, VENTA_DIARIA!B:B, VENTA_DIARIA!H:H)</f>
        <v>▲▲ TOP</v>
      </c>
      <c r="I1879" s="10" t="s">
        <v>142</v>
      </c>
      <c r="J1879" s="10">
        <v>19</v>
      </c>
      <c r="K1879" s="10">
        <v>18</v>
      </c>
      <c r="L1879" s="13">
        <v>1</v>
      </c>
    </row>
    <row r="1880" spans="1:12">
      <c r="A1880" s="14" t="str">
        <f t="shared" si="29"/>
        <v>SÁB</v>
      </c>
      <c r="B1880" s="12">
        <v>45892</v>
      </c>
      <c r="C1880" s="11">
        <v>0.49150462962962965</v>
      </c>
      <c r="D1880" s="10">
        <f>+VLOOKUP(B1880,VENTA_DIARIA!B:C,2,FALSE)</f>
        <v>0</v>
      </c>
      <c r="E1880" s="10">
        <f>+VLOOKUP(B1880,VENTA_DIARIA!B:D,3,FALSE)</f>
        <v>4</v>
      </c>
      <c r="F1880" s="13">
        <f>_xlfn.XLOOKUP(B1880, VENTA_DIARIA!B:B, VENTA_DIARIA!L:L)+0</f>
        <v>1</v>
      </c>
      <c r="G1880" s="10">
        <f>IFERROR(_xlfn.XLOOKUP(B1880, VENTA_DIARIA!B:B, VENTA_DIARIA!N:N)+0,0)</f>
        <v>1</v>
      </c>
      <c r="H1880" s="10" t="str">
        <f>_xlfn.XLOOKUP(B1880, VENTA_DIARIA!B:B, VENTA_DIARIA!H:H)</f>
        <v>▲▲ TOP</v>
      </c>
      <c r="I1880" s="10" t="s">
        <v>183</v>
      </c>
      <c r="J1880" s="10">
        <v>3</v>
      </c>
      <c r="K1880" s="10">
        <v>2</v>
      </c>
      <c r="L1880" s="13">
        <v>1</v>
      </c>
    </row>
    <row r="1881" spans="1:12">
      <c r="A1881" s="14" t="str">
        <f t="shared" si="29"/>
        <v>SÁB</v>
      </c>
      <c r="B1881" s="12">
        <v>45892</v>
      </c>
      <c r="C1881" s="11">
        <v>0.49150462962962965</v>
      </c>
      <c r="D1881" s="10">
        <f>+VLOOKUP(B1881,VENTA_DIARIA!B:C,2,FALSE)</f>
        <v>0</v>
      </c>
      <c r="E1881" s="10">
        <f>+VLOOKUP(B1881,VENTA_DIARIA!B:D,3,FALSE)</f>
        <v>4</v>
      </c>
      <c r="F1881" s="13">
        <f>_xlfn.XLOOKUP(B1881, VENTA_DIARIA!B:B, VENTA_DIARIA!L:L)+0</f>
        <v>1</v>
      </c>
      <c r="G1881" s="10">
        <f>IFERROR(_xlfn.XLOOKUP(B1881, VENTA_DIARIA!B:B, VENTA_DIARIA!N:N)+0,0)</f>
        <v>1</v>
      </c>
      <c r="H1881" s="10" t="str">
        <f>_xlfn.XLOOKUP(B1881, VENTA_DIARIA!B:B, VENTA_DIARIA!H:H)</f>
        <v>▲▲ TOP</v>
      </c>
      <c r="I1881" s="10" t="s">
        <v>101</v>
      </c>
      <c r="J1881" s="10">
        <v>1</v>
      </c>
      <c r="K1881" s="10">
        <v>0</v>
      </c>
      <c r="L1881" s="13">
        <v>1</v>
      </c>
    </row>
    <row r="1882" spans="1:12">
      <c r="A1882" s="14" t="str">
        <f t="shared" si="29"/>
        <v>SÁB</v>
      </c>
      <c r="B1882" s="12">
        <v>45892</v>
      </c>
      <c r="C1882" s="11">
        <v>0.46097222222222223</v>
      </c>
      <c r="D1882" s="10">
        <f>+VLOOKUP(B1882,VENTA_DIARIA!B:C,2,FALSE)</f>
        <v>0</v>
      </c>
      <c r="E1882" s="10">
        <f>+VLOOKUP(B1882,VENTA_DIARIA!B:D,3,FALSE)</f>
        <v>4</v>
      </c>
      <c r="F1882" s="13">
        <f>_xlfn.XLOOKUP(B1882, VENTA_DIARIA!B:B, VENTA_DIARIA!L:L)+0</f>
        <v>1</v>
      </c>
      <c r="G1882" s="10">
        <f>IFERROR(_xlfn.XLOOKUP(B1882, VENTA_DIARIA!B:B, VENTA_DIARIA!N:N)+0,0)</f>
        <v>1</v>
      </c>
      <c r="H1882" s="10" t="str">
        <f>_xlfn.XLOOKUP(B1882, VENTA_DIARIA!B:B, VENTA_DIARIA!H:H)</f>
        <v>▲▲ TOP</v>
      </c>
      <c r="I1882" s="10" t="s">
        <v>134</v>
      </c>
      <c r="J1882" s="10">
        <v>27</v>
      </c>
      <c r="K1882" s="10">
        <v>26</v>
      </c>
      <c r="L1882" s="13">
        <v>1</v>
      </c>
    </row>
    <row r="1883" spans="1:12">
      <c r="A1883" s="14" t="str">
        <f t="shared" si="29"/>
        <v>SÁB</v>
      </c>
      <c r="B1883" s="12">
        <v>45892</v>
      </c>
      <c r="C1883" s="11">
        <v>0.45915509259259257</v>
      </c>
      <c r="D1883" s="10">
        <f>+VLOOKUP(B1883,VENTA_DIARIA!B:C,2,FALSE)</f>
        <v>0</v>
      </c>
      <c r="E1883" s="10">
        <f>+VLOOKUP(B1883,VENTA_DIARIA!B:D,3,FALSE)</f>
        <v>4</v>
      </c>
      <c r="F1883" s="13">
        <f>_xlfn.XLOOKUP(B1883, VENTA_DIARIA!B:B, VENTA_DIARIA!L:L)+0</f>
        <v>1</v>
      </c>
      <c r="G1883" s="10">
        <f>IFERROR(_xlfn.XLOOKUP(B1883, VENTA_DIARIA!B:B, VENTA_DIARIA!N:N)+0,0)</f>
        <v>1</v>
      </c>
      <c r="H1883" s="10" t="str">
        <f>_xlfn.XLOOKUP(B1883, VENTA_DIARIA!B:B, VENTA_DIARIA!H:H)</f>
        <v>▲▲ TOP</v>
      </c>
      <c r="I1883" s="10" t="s">
        <v>101</v>
      </c>
      <c r="J1883" s="10">
        <v>2</v>
      </c>
      <c r="K1883" s="10">
        <v>1</v>
      </c>
      <c r="L1883" s="13">
        <v>1</v>
      </c>
    </row>
    <row r="1884" spans="1:12">
      <c r="A1884" s="14" t="str">
        <f t="shared" si="29"/>
        <v>SÁB</v>
      </c>
      <c r="B1884" s="12">
        <v>45892</v>
      </c>
      <c r="C1884" s="11">
        <v>0.45777777777777778</v>
      </c>
      <c r="D1884" s="10">
        <f>+VLOOKUP(B1884,VENTA_DIARIA!B:C,2,FALSE)</f>
        <v>0</v>
      </c>
      <c r="E1884" s="10">
        <f>+VLOOKUP(B1884,VENTA_DIARIA!B:D,3,FALSE)</f>
        <v>4</v>
      </c>
      <c r="F1884" s="13">
        <f>_xlfn.XLOOKUP(B1884, VENTA_DIARIA!B:B, VENTA_DIARIA!L:L)+0</f>
        <v>1</v>
      </c>
      <c r="G1884" s="10">
        <f>IFERROR(_xlfn.XLOOKUP(B1884, VENTA_DIARIA!B:B, VENTA_DIARIA!N:N)+0,0)</f>
        <v>1</v>
      </c>
      <c r="H1884" s="10" t="str">
        <f>_xlfn.XLOOKUP(B1884, VENTA_DIARIA!B:B, VENTA_DIARIA!H:H)</f>
        <v>▲▲ TOP</v>
      </c>
      <c r="I1884" s="10" t="s">
        <v>142</v>
      </c>
      <c r="J1884" s="10">
        <v>20</v>
      </c>
      <c r="K1884" s="10">
        <v>19</v>
      </c>
      <c r="L1884" s="13">
        <v>1</v>
      </c>
    </row>
    <row r="1885" spans="1:12">
      <c r="A1885" s="14" t="str">
        <f t="shared" si="29"/>
        <v>SÁB</v>
      </c>
      <c r="B1885" s="12">
        <v>45892</v>
      </c>
      <c r="C1885" s="11">
        <v>0.44988425925925923</v>
      </c>
      <c r="D1885" s="10">
        <f>+VLOOKUP(B1885,VENTA_DIARIA!B:C,2,FALSE)</f>
        <v>0</v>
      </c>
      <c r="E1885" s="10">
        <f>+VLOOKUP(B1885,VENTA_DIARIA!B:D,3,FALSE)</f>
        <v>4</v>
      </c>
      <c r="F1885" s="13">
        <f>_xlfn.XLOOKUP(B1885, VENTA_DIARIA!B:B, VENTA_DIARIA!L:L)+0</f>
        <v>1</v>
      </c>
      <c r="G1885" s="10">
        <f>IFERROR(_xlfn.XLOOKUP(B1885, VENTA_DIARIA!B:B, VENTA_DIARIA!N:N)+0,0)</f>
        <v>1</v>
      </c>
      <c r="H1885" s="10" t="str">
        <f>_xlfn.XLOOKUP(B1885, VENTA_DIARIA!B:B, VENTA_DIARIA!H:H)</f>
        <v>▲▲ TOP</v>
      </c>
      <c r="I1885" s="10" t="s">
        <v>91</v>
      </c>
      <c r="J1885" s="10">
        <v>-20</v>
      </c>
      <c r="K1885" s="10">
        <v>-21</v>
      </c>
      <c r="L1885" s="13">
        <v>1</v>
      </c>
    </row>
    <row r="1886" spans="1:12">
      <c r="A1886" s="14" t="str">
        <f t="shared" si="29"/>
        <v>SÁB</v>
      </c>
      <c r="B1886" s="12">
        <v>45892</v>
      </c>
      <c r="C1886" s="11">
        <v>0.41064814814814815</v>
      </c>
      <c r="D1886" s="10">
        <f>+VLOOKUP(B1886,VENTA_DIARIA!B:C,2,FALSE)</f>
        <v>0</v>
      </c>
      <c r="E1886" s="10">
        <f>+VLOOKUP(B1886,VENTA_DIARIA!B:D,3,FALSE)</f>
        <v>4</v>
      </c>
      <c r="F1886" s="13">
        <f>_xlfn.XLOOKUP(B1886, VENTA_DIARIA!B:B, VENTA_DIARIA!L:L)+0</f>
        <v>1</v>
      </c>
      <c r="G1886" s="10">
        <f>IFERROR(_xlfn.XLOOKUP(B1886, VENTA_DIARIA!B:B, VENTA_DIARIA!N:N)+0,0)</f>
        <v>1</v>
      </c>
      <c r="H1886" s="10" t="str">
        <f>_xlfn.XLOOKUP(B1886, VENTA_DIARIA!B:B, VENTA_DIARIA!H:H)</f>
        <v>▲▲ TOP</v>
      </c>
      <c r="I1886" s="10" t="s">
        <v>108</v>
      </c>
      <c r="J1886" s="10">
        <v>1</v>
      </c>
      <c r="K1886" s="10">
        <v>0</v>
      </c>
      <c r="L1886" s="13">
        <v>1</v>
      </c>
    </row>
    <row r="1887" spans="1:12">
      <c r="A1887" s="14" t="str">
        <f t="shared" si="29"/>
        <v>SÁB</v>
      </c>
      <c r="B1887" s="12">
        <v>45892</v>
      </c>
      <c r="C1887" s="11">
        <v>0.40721064814814817</v>
      </c>
      <c r="D1887" s="10">
        <f>+VLOOKUP(B1887,VENTA_DIARIA!B:C,2,FALSE)</f>
        <v>0</v>
      </c>
      <c r="E1887" s="10">
        <f>+VLOOKUP(B1887,VENTA_DIARIA!B:D,3,FALSE)</f>
        <v>4</v>
      </c>
      <c r="F1887" s="13">
        <f>_xlfn.XLOOKUP(B1887, VENTA_DIARIA!B:B, VENTA_DIARIA!L:L)+0</f>
        <v>1</v>
      </c>
      <c r="G1887" s="10">
        <f>IFERROR(_xlfn.XLOOKUP(B1887, VENTA_DIARIA!B:B, VENTA_DIARIA!N:N)+0,0)</f>
        <v>1</v>
      </c>
      <c r="H1887" s="10" t="str">
        <f>_xlfn.XLOOKUP(B1887, VENTA_DIARIA!B:B, VENTA_DIARIA!H:H)</f>
        <v>▲▲ TOP</v>
      </c>
      <c r="I1887" s="10" t="s">
        <v>142</v>
      </c>
      <c r="J1887" s="10">
        <v>21</v>
      </c>
      <c r="K1887" s="10">
        <v>20</v>
      </c>
      <c r="L1887" s="13">
        <v>1</v>
      </c>
    </row>
    <row r="1888" spans="1:12">
      <c r="A1888" s="14" t="str">
        <f t="shared" si="29"/>
        <v>SÁB</v>
      </c>
      <c r="B1888" s="12">
        <v>45892</v>
      </c>
      <c r="C1888" s="11">
        <v>0.36569444444444443</v>
      </c>
      <c r="D1888" s="10">
        <f>+VLOOKUP(B1888,VENTA_DIARIA!B:C,2,FALSE)</f>
        <v>0</v>
      </c>
      <c r="E1888" s="10">
        <f>+VLOOKUP(B1888,VENTA_DIARIA!B:D,3,FALSE)</f>
        <v>4</v>
      </c>
      <c r="F1888" s="13">
        <f>_xlfn.XLOOKUP(B1888, VENTA_DIARIA!B:B, VENTA_DIARIA!L:L)+0</f>
        <v>1</v>
      </c>
      <c r="G1888" s="10">
        <f>IFERROR(_xlfn.XLOOKUP(B1888, VENTA_DIARIA!B:B, VENTA_DIARIA!N:N)+0,0)</f>
        <v>1</v>
      </c>
      <c r="H1888" s="10" t="str">
        <f>_xlfn.XLOOKUP(B1888, VENTA_DIARIA!B:B, VENTA_DIARIA!H:H)</f>
        <v>▲▲ TOP</v>
      </c>
      <c r="I1888" s="10" t="s">
        <v>91</v>
      </c>
      <c r="J1888" s="10">
        <v>-19</v>
      </c>
      <c r="K1888" s="10">
        <v>-20</v>
      </c>
      <c r="L1888" s="13">
        <v>1</v>
      </c>
    </row>
    <row r="1889" spans="1:12">
      <c r="A1889" s="14" t="str">
        <f t="shared" si="29"/>
        <v>DOM</v>
      </c>
      <c r="B1889" s="12">
        <v>45893</v>
      </c>
      <c r="C1889" s="11">
        <v>0.85593750000000002</v>
      </c>
      <c r="D1889" s="10">
        <f>+VLOOKUP(B1889,VENTA_DIARIA!B:C,2,FALSE)</f>
        <v>0</v>
      </c>
      <c r="E1889" s="10">
        <f>+VLOOKUP(B1889,VENTA_DIARIA!B:D,3,FALSE)</f>
        <v>4</v>
      </c>
      <c r="F1889" s="13">
        <f>_xlfn.XLOOKUP(B1889, VENTA_DIARIA!B:B, VENTA_DIARIA!L:L)+0</f>
        <v>1</v>
      </c>
      <c r="G1889" s="10">
        <f>IFERROR(_xlfn.XLOOKUP(B1889, VENTA_DIARIA!B:B, VENTA_DIARIA!N:N)+0,0)</f>
        <v>0</v>
      </c>
      <c r="H1889" s="10" t="str">
        <f>_xlfn.XLOOKUP(B1889, VENTA_DIARIA!B:B, VENTA_DIARIA!H:H)</f>
        <v>▲▲ TOP</v>
      </c>
      <c r="I1889" s="10" t="s">
        <v>131</v>
      </c>
      <c r="J1889" s="10">
        <v>7</v>
      </c>
      <c r="K1889" s="10">
        <v>6</v>
      </c>
      <c r="L1889" s="10">
        <v>1</v>
      </c>
    </row>
    <row r="1890" spans="1:12">
      <c r="A1890" s="14" t="str">
        <f t="shared" si="29"/>
        <v>DOM</v>
      </c>
      <c r="B1890" s="12">
        <v>45893</v>
      </c>
      <c r="C1890" s="11">
        <v>0.85593750000000002</v>
      </c>
      <c r="D1890" s="10">
        <f>+VLOOKUP(B1890,VENTA_DIARIA!B:C,2,FALSE)</f>
        <v>0</v>
      </c>
      <c r="E1890" s="10">
        <f>+VLOOKUP(B1890,VENTA_DIARIA!B:D,3,FALSE)</f>
        <v>4</v>
      </c>
      <c r="F1890" s="13">
        <f>_xlfn.XLOOKUP(B1890, VENTA_DIARIA!B:B, VENTA_DIARIA!L:L)+0</f>
        <v>1</v>
      </c>
      <c r="G1890" s="10">
        <f>IFERROR(_xlfn.XLOOKUP(B1890, VENTA_DIARIA!B:B, VENTA_DIARIA!N:N)+0,0)</f>
        <v>0</v>
      </c>
      <c r="H1890" s="10" t="str">
        <f>_xlfn.XLOOKUP(B1890, VENTA_DIARIA!B:B, VENTA_DIARIA!H:H)</f>
        <v>▲▲ TOP</v>
      </c>
      <c r="I1890" s="10" t="s">
        <v>125</v>
      </c>
      <c r="J1890" s="10">
        <v>-2</v>
      </c>
      <c r="K1890" s="10">
        <v>-3</v>
      </c>
      <c r="L1890" s="10">
        <v>1</v>
      </c>
    </row>
    <row r="1891" spans="1:12">
      <c r="A1891" s="14" t="str">
        <f t="shared" si="29"/>
        <v>DOM</v>
      </c>
      <c r="B1891" s="12">
        <v>45893</v>
      </c>
      <c r="C1891" s="11">
        <v>0.85560185185185189</v>
      </c>
      <c r="D1891" s="10">
        <f>+VLOOKUP(B1891,VENTA_DIARIA!B:C,2,FALSE)</f>
        <v>0</v>
      </c>
      <c r="E1891" s="10">
        <f>+VLOOKUP(B1891,VENTA_DIARIA!B:D,3,FALSE)</f>
        <v>4</v>
      </c>
      <c r="F1891" s="13">
        <f>_xlfn.XLOOKUP(B1891, VENTA_DIARIA!B:B, VENTA_DIARIA!L:L)+0</f>
        <v>1</v>
      </c>
      <c r="G1891" s="10">
        <f>IFERROR(_xlfn.XLOOKUP(B1891, VENTA_DIARIA!B:B, VENTA_DIARIA!N:N)+0,0)</f>
        <v>0</v>
      </c>
      <c r="H1891" s="10" t="str">
        <f>_xlfn.XLOOKUP(B1891, VENTA_DIARIA!B:B, VENTA_DIARIA!H:H)</f>
        <v>▲▲ TOP</v>
      </c>
      <c r="I1891" s="10" t="s">
        <v>125</v>
      </c>
      <c r="J1891" s="10">
        <v>-2</v>
      </c>
      <c r="K1891" s="10">
        <v>-4</v>
      </c>
      <c r="L1891" s="10">
        <v>2</v>
      </c>
    </row>
    <row r="1892" spans="1:12">
      <c r="A1892" s="14" t="str">
        <f t="shared" si="29"/>
        <v>DOM</v>
      </c>
      <c r="B1892" s="12">
        <v>45893</v>
      </c>
      <c r="C1892" s="11">
        <v>0.83666666666666667</v>
      </c>
      <c r="D1892" s="10">
        <f>+VLOOKUP(B1892,VENTA_DIARIA!B:C,2,FALSE)</f>
        <v>0</v>
      </c>
      <c r="E1892" s="10">
        <f>+VLOOKUP(B1892,VENTA_DIARIA!B:D,3,FALSE)</f>
        <v>4</v>
      </c>
      <c r="F1892" s="13">
        <f>_xlfn.XLOOKUP(B1892, VENTA_DIARIA!B:B, VENTA_DIARIA!L:L)+0</f>
        <v>1</v>
      </c>
      <c r="G1892" s="10">
        <f>IFERROR(_xlfn.XLOOKUP(B1892, VENTA_DIARIA!B:B, VENTA_DIARIA!N:N)+0,0)</f>
        <v>0</v>
      </c>
      <c r="H1892" s="10" t="str">
        <f>_xlfn.XLOOKUP(B1892, VENTA_DIARIA!B:B, VENTA_DIARIA!H:H)</f>
        <v>▲▲ TOP</v>
      </c>
      <c r="I1892" s="10" t="s">
        <v>144</v>
      </c>
      <c r="J1892" s="10">
        <v>1</v>
      </c>
      <c r="K1892" s="10">
        <v>0</v>
      </c>
      <c r="L1892" s="10">
        <v>1</v>
      </c>
    </row>
    <row r="1893" spans="1:12">
      <c r="A1893" s="14" t="str">
        <f t="shared" si="29"/>
        <v>DOM</v>
      </c>
      <c r="B1893" s="12">
        <v>45893</v>
      </c>
      <c r="C1893" s="11">
        <v>0.83535879629629628</v>
      </c>
      <c r="D1893" s="10">
        <f>+VLOOKUP(B1893,VENTA_DIARIA!B:C,2,FALSE)</f>
        <v>0</v>
      </c>
      <c r="E1893" s="10">
        <f>+VLOOKUP(B1893,VENTA_DIARIA!B:D,3,FALSE)</f>
        <v>4</v>
      </c>
      <c r="F1893" s="13">
        <f>_xlfn.XLOOKUP(B1893, VENTA_DIARIA!B:B, VENTA_DIARIA!L:L)+0</f>
        <v>1</v>
      </c>
      <c r="G1893" s="10">
        <f>IFERROR(_xlfn.XLOOKUP(B1893, VENTA_DIARIA!B:B, VENTA_DIARIA!N:N)+0,0)</f>
        <v>0</v>
      </c>
      <c r="H1893" s="10" t="str">
        <f>_xlfn.XLOOKUP(B1893, VENTA_DIARIA!B:B, VENTA_DIARIA!H:H)</f>
        <v>▲▲ TOP</v>
      </c>
      <c r="I1893" s="10" t="s">
        <v>146</v>
      </c>
      <c r="J1893" s="10">
        <v>3</v>
      </c>
      <c r="K1893" s="10">
        <v>2</v>
      </c>
      <c r="L1893" s="10">
        <v>1</v>
      </c>
    </row>
    <row r="1894" spans="1:12">
      <c r="A1894" s="14" t="str">
        <f t="shared" si="29"/>
        <v>DOM</v>
      </c>
      <c r="B1894" s="12">
        <v>45893</v>
      </c>
      <c r="C1894" s="11">
        <v>0.83535879629629628</v>
      </c>
      <c r="D1894" s="10">
        <f>+VLOOKUP(B1894,VENTA_DIARIA!B:C,2,FALSE)</f>
        <v>0</v>
      </c>
      <c r="E1894" s="10">
        <f>+VLOOKUP(B1894,VENTA_DIARIA!B:D,3,FALSE)</f>
        <v>4</v>
      </c>
      <c r="F1894" s="13">
        <f>_xlfn.XLOOKUP(B1894, VENTA_DIARIA!B:B, VENTA_DIARIA!L:L)+0</f>
        <v>1</v>
      </c>
      <c r="G1894" s="10">
        <f>IFERROR(_xlfn.XLOOKUP(B1894, VENTA_DIARIA!B:B, VENTA_DIARIA!N:N)+0,0)</f>
        <v>0</v>
      </c>
      <c r="H1894" s="10" t="str">
        <f>_xlfn.XLOOKUP(B1894, VENTA_DIARIA!B:B, VENTA_DIARIA!H:H)</f>
        <v>▲▲ TOP</v>
      </c>
      <c r="I1894" s="10" t="s">
        <v>165</v>
      </c>
      <c r="J1894" s="10">
        <v>5</v>
      </c>
      <c r="K1894" s="10">
        <v>4</v>
      </c>
      <c r="L1894" s="10">
        <v>1</v>
      </c>
    </row>
    <row r="1895" spans="1:12">
      <c r="A1895" s="14" t="str">
        <f t="shared" si="29"/>
        <v>DOM</v>
      </c>
      <c r="B1895" s="12">
        <v>45893</v>
      </c>
      <c r="C1895" s="11">
        <v>0.83407407407407408</v>
      </c>
      <c r="D1895" s="10">
        <f>+VLOOKUP(B1895,VENTA_DIARIA!B:C,2,FALSE)</f>
        <v>0</v>
      </c>
      <c r="E1895" s="10">
        <f>+VLOOKUP(B1895,VENTA_DIARIA!B:D,3,FALSE)</f>
        <v>4</v>
      </c>
      <c r="F1895" s="13">
        <f>_xlfn.XLOOKUP(B1895, VENTA_DIARIA!B:B, VENTA_DIARIA!L:L)+0</f>
        <v>1</v>
      </c>
      <c r="G1895" s="10">
        <f>IFERROR(_xlfn.XLOOKUP(B1895, VENTA_DIARIA!B:B, VENTA_DIARIA!N:N)+0,0)</f>
        <v>0</v>
      </c>
      <c r="H1895" s="10" t="str">
        <f>_xlfn.XLOOKUP(B1895, VENTA_DIARIA!B:B, VENTA_DIARIA!H:H)</f>
        <v>▲▲ TOP</v>
      </c>
      <c r="I1895" s="10" t="s">
        <v>101</v>
      </c>
      <c r="J1895" s="10">
        <v>4</v>
      </c>
      <c r="K1895" s="10">
        <v>3</v>
      </c>
      <c r="L1895" s="10">
        <v>1</v>
      </c>
    </row>
    <row r="1896" spans="1:12">
      <c r="A1896" s="14" t="str">
        <f t="shared" si="29"/>
        <v>DOM</v>
      </c>
      <c r="B1896" s="12">
        <v>45893</v>
      </c>
      <c r="C1896" s="11">
        <v>0.83407407407407408</v>
      </c>
      <c r="D1896" s="10">
        <f>+VLOOKUP(B1896,VENTA_DIARIA!B:C,2,FALSE)</f>
        <v>0</v>
      </c>
      <c r="E1896" s="10">
        <f>+VLOOKUP(B1896,VENTA_DIARIA!B:D,3,FALSE)</f>
        <v>4</v>
      </c>
      <c r="F1896" s="13">
        <f>_xlfn.XLOOKUP(B1896, VENTA_DIARIA!B:B, VENTA_DIARIA!L:L)+0</f>
        <v>1</v>
      </c>
      <c r="G1896" s="10">
        <f>IFERROR(_xlfn.XLOOKUP(B1896, VENTA_DIARIA!B:B, VENTA_DIARIA!N:N)+0,0)</f>
        <v>0</v>
      </c>
      <c r="H1896" s="10" t="str">
        <f>_xlfn.XLOOKUP(B1896, VENTA_DIARIA!B:B, VENTA_DIARIA!H:H)</f>
        <v>▲▲ TOP</v>
      </c>
      <c r="I1896" s="10" t="s">
        <v>177</v>
      </c>
      <c r="J1896" s="10">
        <v>8</v>
      </c>
      <c r="K1896" s="10">
        <v>7</v>
      </c>
      <c r="L1896" s="10">
        <v>1</v>
      </c>
    </row>
    <row r="1897" spans="1:12">
      <c r="A1897" s="14" t="str">
        <f t="shared" si="29"/>
        <v>DOM</v>
      </c>
      <c r="B1897" s="12">
        <v>45893</v>
      </c>
      <c r="C1897" s="11">
        <v>0.83407407407407408</v>
      </c>
      <c r="D1897" s="10">
        <f>+VLOOKUP(B1897,VENTA_DIARIA!B:C,2,FALSE)</f>
        <v>0</v>
      </c>
      <c r="E1897" s="10">
        <f>+VLOOKUP(B1897,VENTA_DIARIA!B:D,3,FALSE)</f>
        <v>4</v>
      </c>
      <c r="F1897" s="13">
        <f>_xlfn.XLOOKUP(B1897, VENTA_DIARIA!B:B, VENTA_DIARIA!L:L)+0</f>
        <v>1</v>
      </c>
      <c r="G1897" s="10">
        <f>IFERROR(_xlfn.XLOOKUP(B1897, VENTA_DIARIA!B:B, VENTA_DIARIA!N:N)+0,0)</f>
        <v>0</v>
      </c>
      <c r="H1897" s="10" t="str">
        <f>_xlfn.XLOOKUP(B1897, VENTA_DIARIA!B:B, VENTA_DIARIA!H:H)</f>
        <v>▲▲ TOP</v>
      </c>
      <c r="I1897" s="10" t="s">
        <v>131</v>
      </c>
      <c r="J1897" s="10">
        <v>8</v>
      </c>
      <c r="K1897" s="10">
        <v>7</v>
      </c>
      <c r="L1897" s="10">
        <v>1</v>
      </c>
    </row>
    <row r="1898" spans="1:12">
      <c r="A1898" s="14" t="str">
        <f t="shared" si="29"/>
        <v>DOM</v>
      </c>
      <c r="B1898" s="12">
        <v>45893</v>
      </c>
      <c r="C1898" s="11">
        <v>0.83406250000000004</v>
      </c>
      <c r="D1898" s="10">
        <f>+VLOOKUP(B1898,VENTA_DIARIA!B:C,2,FALSE)</f>
        <v>0</v>
      </c>
      <c r="E1898" s="10">
        <f>+VLOOKUP(B1898,VENTA_DIARIA!B:D,3,FALSE)</f>
        <v>4</v>
      </c>
      <c r="F1898" s="13">
        <f>_xlfn.XLOOKUP(B1898, VENTA_DIARIA!B:B, VENTA_DIARIA!L:L)+0</f>
        <v>1</v>
      </c>
      <c r="G1898" s="10">
        <f>IFERROR(_xlfn.XLOOKUP(B1898, VENTA_DIARIA!B:B, VENTA_DIARIA!N:N)+0,0)</f>
        <v>0</v>
      </c>
      <c r="H1898" s="10" t="str">
        <f>_xlfn.XLOOKUP(B1898, VENTA_DIARIA!B:B, VENTA_DIARIA!H:H)</f>
        <v>▲▲ TOP</v>
      </c>
      <c r="I1898" s="10" t="s">
        <v>160</v>
      </c>
      <c r="J1898" s="10">
        <v>1</v>
      </c>
      <c r="K1898" s="10">
        <v>0</v>
      </c>
      <c r="L1898" s="10">
        <v>1</v>
      </c>
    </row>
    <row r="1899" spans="1:12">
      <c r="A1899" s="14" t="str">
        <f t="shared" si="29"/>
        <v>DOM</v>
      </c>
      <c r="B1899" s="12">
        <v>45893</v>
      </c>
      <c r="C1899" s="11">
        <v>0.83149305555555553</v>
      </c>
      <c r="D1899" s="10">
        <f>+VLOOKUP(B1899,VENTA_DIARIA!B:C,2,FALSE)</f>
        <v>0</v>
      </c>
      <c r="E1899" s="10">
        <f>+VLOOKUP(B1899,VENTA_DIARIA!B:D,3,FALSE)</f>
        <v>4</v>
      </c>
      <c r="F1899" s="13">
        <f>_xlfn.XLOOKUP(B1899, VENTA_DIARIA!B:B, VENTA_DIARIA!L:L)+0</f>
        <v>1</v>
      </c>
      <c r="G1899" s="10">
        <f>IFERROR(_xlfn.XLOOKUP(B1899, VENTA_DIARIA!B:B, VENTA_DIARIA!N:N)+0,0)</f>
        <v>0</v>
      </c>
      <c r="H1899" s="10" t="str">
        <f>_xlfn.XLOOKUP(B1899, VENTA_DIARIA!B:B, VENTA_DIARIA!H:H)</f>
        <v>▲▲ TOP</v>
      </c>
      <c r="I1899" s="10" t="s">
        <v>178</v>
      </c>
      <c r="J1899" s="10">
        <v>9</v>
      </c>
      <c r="K1899" s="10">
        <v>8</v>
      </c>
      <c r="L1899" s="10">
        <v>1</v>
      </c>
    </row>
    <row r="1900" spans="1:12">
      <c r="A1900" s="14" t="str">
        <f t="shared" si="29"/>
        <v>DOM</v>
      </c>
      <c r="B1900" s="12">
        <v>45893</v>
      </c>
      <c r="C1900" s="11">
        <v>0.82983796296296297</v>
      </c>
      <c r="D1900" s="10">
        <f>+VLOOKUP(B1900,VENTA_DIARIA!B:C,2,FALSE)</f>
        <v>0</v>
      </c>
      <c r="E1900" s="10">
        <f>+VLOOKUP(B1900,VENTA_DIARIA!B:D,3,FALSE)</f>
        <v>4</v>
      </c>
      <c r="F1900" s="13">
        <f>_xlfn.XLOOKUP(B1900, VENTA_DIARIA!B:B, VENTA_DIARIA!L:L)+0</f>
        <v>1</v>
      </c>
      <c r="G1900" s="10">
        <f>IFERROR(_xlfn.XLOOKUP(B1900, VENTA_DIARIA!B:B, VENTA_DIARIA!N:N)+0,0)</f>
        <v>0</v>
      </c>
      <c r="H1900" s="10" t="str">
        <f>_xlfn.XLOOKUP(B1900, VENTA_DIARIA!B:B, VENTA_DIARIA!H:H)</f>
        <v>▲▲ TOP</v>
      </c>
      <c r="I1900" s="10" t="s">
        <v>168</v>
      </c>
      <c r="J1900" s="10">
        <v>9</v>
      </c>
      <c r="K1900" s="10">
        <v>8</v>
      </c>
      <c r="L1900" s="10">
        <v>1</v>
      </c>
    </row>
    <row r="1901" spans="1:12">
      <c r="A1901" s="14" t="str">
        <f t="shared" si="29"/>
        <v>DOM</v>
      </c>
      <c r="B1901" s="12">
        <v>45893</v>
      </c>
      <c r="C1901" s="11">
        <v>0.82983796296296297</v>
      </c>
      <c r="D1901" s="10">
        <f>+VLOOKUP(B1901,VENTA_DIARIA!B:C,2,FALSE)</f>
        <v>0</v>
      </c>
      <c r="E1901" s="10">
        <f>+VLOOKUP(B1901,VENTA_DIARIA!B:D,3,FALSE)</f>
        <v>4</v>
      </c>
      <c r="F1901" s="13">
        <f>_xlfn.XLOOKUP(B1901, VENTA_DIARIA!B:B, VENTA_DIARIA!L:L)+0</f>
        <v>1</v>
      </c>
      <c r="G1901" s="10">
        <f>IFERROR(_xlfn.XLOOKUP(B1901, VENTA_DIARIA!B:B, VENTA_DIARIA!N:N)+0,0)</f>
        <v>0</v>
      </c>
      <c r="H1901" s="10" t="str">
        <f>_xlfn.XLOOKUP(B1901, VENTA_DIARIA!B:B, VENTA_DIARIA!H:H)</f>
        <v>▲▲ TOP</v>
      </c>
      <c r="I1901" s="10" t="s">
        <v>170</v>
      </c>
      <c r="J1901" s="10">
        <v>15</v>
      </c>
      <c r="K1901" s="10">
        <v>14</v>
      </c>
      <c r="L1901" s="10">
        <v>1</v>
      </c>
    </row>
    <row r="1902" spans="1:12">
      <c r="A1902" s="14" t="str">
        <f t="shared" si="29"/>
        <v>DOM</v>
      </c>
      <c r="B1902" s="12">
        <v>45893</v>
      </c>
      <c r="C1902" s="11">
        <v>0.82983796296296297</v>
      </c>
      <c r="D1902" s="10">
        <f>+VLOOKUP(B1902,VENTA_DIARIA!B:C,2,FALSE)</f>
        <v>0</v>
      </c>
      <c r="E1902" s="10">
        <f>+VLOOKUP(B1902,VENTA_DIARIA!B:D,3,FALSE)</f>
        <v>4</v>
      </c>
      <c r="F1902" s="13">
        <f>_xlfn.XLOOKUP(B1902, VENTA_DIARIA!B:B, VENTA_DIARIA!L:L)+0</f>
        <v>1</v>
      </c>
      <c r="G1902" s="10">
        <f>IFERROR(_xlfn.XLOOKUP(B1902, VENTA_DIARIA!B:B, VENTA_DIARIA!N:N)+0,0)</f>
        <v>0</v>
      </c>
      <c r="H1902" s="10" t="str">
        <f>_xlfn.XLOOKUP(B1902, VENTA_DIARIA!B:B, VENTA_DIARIA!H:H)</f>
        <v>▲▲ TOP</v>
      </c>
      <c r="I1902" s="10" t="s">
        <v>134</v>
      </c>
      <c r="J1902" s="10">
        <v>23</v>
      </c>
      <c r="K1902" s="10">
        <v>21</v>
      </c>
      <c r="L1902" s="10">
        <v>2</v>
      </c>
    </row>
    <row r="1903" spans="1:12">
      <c r="A1903" s="14" t="str">
        <f t="shared" si="29"/>
        <v>DOM</v>
      </c>
      <c r="B1903" s="12">
        <v>45893</v>
      </c>
      <c r="C1903" s="11">
        <v>0.82983796296296297</v>
      </c>
      <c r="D1903" s="10">
        <f>+VLOOKUP(B1903,VENTA_DIARIA!B:C,2,FALSE)</f>
        <v>0</v>
      </c>
      <c r="E1903" s="10">
        <f>+VLOOKUP(B1903,VENTA_DIARIA!B:D,3,FALSE)</f>
        <v>4</v>
      </c>
      <c r="F1903" s="13">
        <f>_xlfn.XLOOKUP(B1903, VENTA_DIARIA!B:B, VENTA_DIARIA!L:L)+0</f>
        <v>1</v>
      </c>
      <c r="G1903" s="10">
        <f>IFERROR(_xlfn.XLOOKUP(B1903, VENTA_DIARIA!B:B, VENTA_DIARIA!N:N)+0,0)</f>
        <v>0</v>
      </c>
      <c r="H1903" s="10" t="str">
        <f>_xlfn.XLOOKUP(B1903, VENTA_DIARIA!B:B, VENTA_DIARIA!H:H)</f>
        <v>▲▲ TOP</v>
      </c>
      <c r="I1903" s="10" t="s">
        <v>99</v>
      </c>
      <c r="J1903" s="10">
        <v>2</v>
      </c>
      <c r="K1903" s="10">
        <v>1</v>
      </c>
      <c r="L1903" s="10">
        <v>1</v>
      </c>
    </row>
    <row r="1904" spans="1:12">
      <c r="A1904" s="14" t="str">
        <f t="shared" si="29"/>
        <v>DOM</v>
      </c>
      <c r="B1904" s="12">
        <v>45893</v>
      </c>
      <c r="C1904" s="11">
        <v>0.81925925925925924</v>
      </c>
      <c r="D1904" s="10">
        <f>+VLOOKUP(B1904,VENTA_DIARIA!B:C,2,FALSE)</f>
        <v>0</v>
      </c>
      <c r="E1904" s="10">
        <f>+VLOOKUP(B1904,VENTA_DIARIA!B:D,3,FALSE)</f>
        <v>4</v>
      </c>
      <c r="F1904" s="13">
        <f>_xlfn.XLOOKUP(B1904, VENTA_DIARIA!B:B, VENTA_DIARIA!L:L)+0</f>
        <v>1</v>
      </c>
      <c r="G1904" s="10">
        <f>IFERROR(_xlfn.XLOOKUP(B1904, VENTA_DIARIA!B:B, VENTA_DIARIA!N:N)+0,0)</f>
        <v>0</v>
      </c>
      <c r="H1904" s="10" t="str">
        <f>_xlfn.XLOOKUP(B1904, VENTA_DIARIA!B:B, VENTA_DIARIA!H:H)</f>
        <v>▲▲ TOP</v>
      </c>
      <c r="I1904" s="10" t="s">
        <v>171</v>
      </c>
      <c r="J1904" s="10">
        <v>3</v>
      </c>
      <c r="K1904" s="10">
        <v>2</v>
      </c>
      <c r="L1904" s="10">
        <v>1</v>
      </c>
    </row>
    <row r="1905" spans="1:12">
      <c r="A1905" s="14" t="str">
        <f t="shared" si="29"/>
        <v>DOM</v>
      </c>
      <c r="B1905" s="12">
        <v>45893</v>
      </c>
      <c r="C1905" s="11">
        <v>0.80920138888888893</v>
      </c>
      <c r="D1905" s="10">
        <f>+VLOOKUP(B1905,VENTA_DIARIA!B:C,2,FALSE)</f>
        <v>0</v>
      </c>
      <c r="E1905" s="10">
        <f>+VLOOKUP(B1905,VENTA_DIARIA!B:D,3,FALSE)</f>
        <v>4</v>
      </c>
      <c r="F1905" s="13">
        <f>_xlfn.XLOOKUP(B1905, VENTA_DIARIA!B:B, VENTA_DIARIA!L:L)+0</f>
        <v>1</v>
      </c>
      <c r="G1905" s="10">
        <f>IFERROR(_xlfn.XLOOKUP(B1905, VENTA_DIARIA!B:B, VENTA_DIARIA!N:N)+0,0)</f>
        <v>0</v>
      </c>
      <c r="H1905" s="10" t="str">
        <f>_xlfn.XLOOKUP(B1905, VENTA_DIARIA!B:B, VENTA_DIARIA!H:H)</f>
        <v>▲▲ TOP</v>
      </c>
      <c r="I1905" s="10" t="s">
        <v>177</v>
      </c>
      <c r="J1905" s="10">
        <v>9</v>
      </c>
      <c r="K1905" s="10">
        <v>8</v>
      </c>
      <c r="L1905" s="10">
        <v>1</v>
      </c>
    </row>
    <row r="1906" spans="1:12">
      <c r="A1906" s="14" t="str">
        <f t="shared" si="29"/>
        <v>DOM</v>
      </c>
      <c r="B1906" s="12">
        <v>45893</v>
      </c>
      <c r="C1906" s="11">
        <v>0.8049884259259259</v>
      </c>
      <c r="D1906" s="10">
        <f>+VLOOKUP(B1906,VENTA_DIARIA!B:C,2,FALSE)</f>
        <v>0</v>
      </c>
      <c r="E1906" s="10">
        <f>+VLOOKUP(B1906,VENTA_DIARIA!B:D,3,FALSE)</f>
        <v>4</v>
      </c>
      <c r="F1906" s="13">
        <f>_xlfn.XLOOKUP(B1906, VENTA_DIARIA!B:B, VENTA_DIARIA!L:L)+0</f>
        <v>1</v>
      </c>
      <c r="G1906" s="10">
        <f>IFERROR(_xlfn.XLOOKUP(B1906, VENTA_DIARIA!B:B, VENTA_DIARIA!N:N)+0,0)</f>
        <v>0</v>
      </c>
      <c r="H1906" s="10" t="str">
        <f>_xlfn.XLOOKUP(B1906, VENTA_DIARIA!B:B, VENTA_DIARIA!H:H)</f>
        <v>▲▲ TOP</v>
      </c>
      <c r="I1906" s="10" t="s">
        <v>144</v>
      </c>
      <c r="J1906" s="10">
        <v>2</v>
      </c>
      <c r="K1906" s="10">
        <v>1</v>
      </c>
      <c r="L1906" s="10">
        <v>1</v>
      </c>
    </row>
    <row r="1907" spans="1:12">
      <c r="A1907" s="14" t="str">
        <f t="shared" si="29"/>
        <v>DOM</v>
      </c>
      <c r="B1907" s="12">
        <v>45893</v>
      </c>
      <c r="C1907" s="11">
        <v>0.8049884259259259</v>
      </c>
      <c r="D1907" s="10">
        <f>+VLOOKUP(B1907,VENTA_DIARIA!B:C,2,FALSE)</f>
        <v>0</v>
      </c>
      <c r="E1907" s="10">
        <f>+VLOOKUP(B1907,VENTA_DIARIA!B:D,3,FALSE)</f>
        <v>4</v>
      </c>
      <c r="F1907" s="13">
        <f>_xlfn.XLOOKUP(B1907, VENTA_DIARIA!B:B, VENTA_DIARIA!L:L)+0</f>
        <v>1</v>
      </c>
      <c r="G1907" s="10">
        <f>IFERROR(_xlfn.XLOOKUP(B1907, VENTA_DIARIA!B:B, VENTA_DIARIA!N:N)+0,0)</f>
        <v>0</v>
      </c>
      <c r="H1907" s="10" t="str">
        <f>_xlfn.XLOOKUP(B1907, VENTA_DIARIA!B:B, VENTA_DIARIA!H:H)</f>
        <v>▲▲ TOP</v>
      </c>
      <c r="I1907" s="10" t="s">
        <v>100</v>
      </c>
      <c r="J1907" s="10">
        <v>8</v>
      </c>
      <c r="K1907" s="10">
        <v>7</v>
      </c>
      <c r="L1907" s="10">
        <v>1</v>
      </c>
    </row>
    <row r="1908" spans="1:12">
      <c r="A1908" s="14" t="str">
        <f t="shared" si="29"/>
        <v>DOM</v>
      </c>
      <c r="B1908" s="12">
        <v>45893</v>
      </c>
      <c r="C1908" s="11">
        <v>0.80053240740740739</v>
      </c>
      <c r="D1908" s="10">
        <f>+VLOOKUP(B1908,VENTA_DIARIA!B:C,2,FALSE)</f>
        <v>0</v>
      </c>
      <c r="E1908" s="10">
        <f>+VLOOKUP(B1908,VENTA_DIARIA!B:D,3,FALSE)</f>
        <v>4</v>
      </c>
      <c r="F1908" s="13">
        <f>_xlfn.XLOOKUP(B1908, VENTA_DIARIA!B:B, VENTA_DIARIA!L:L)+0</f>
        <v>1</v>
      </c>
      <c r="G1908" s="10">
        <f>IFERROR(_xlfn.XLOOKUP(B1908, VENTA_DIARIA!B:B, VENTA_DIARIA!N:N)+0,0)</f>
        <v>0</v>
      </c>
      <c r="H1908" s="10" t="str">
        <f>_xlfn.XLOOKUP(B1908, VENTA_DIARIA!B:B, VENTA_DIARIA!H:H)</f>
        <v>▲▲ TOP</v>
      </c>
      <c r="I1908" s="10" t="s">
        <v>102</v>
      </c>
      <c r="J1908" s="10">
        <v>10</v>
      </c>
      <c r="K1908" s="10">
        <v>9</v>
      </c>
      <c r="L1908" s="10">
        <v>1</v>
      </c>
    </row>
    <row r="1909" spans="1:12">
      <c r="A1909" s="14" t="str">
        <f t="shared" si="29"/>
        <v>DOM</v>
      </c>
      <c r="B1909" s="12">
        <v>45893</v>
      </c>
      <c r="C1909" s="11">
        <v>0.80026620370370372</v>
      </c>
      <c r="D1909" s="10">
        <f>+VLOOKUP(B1909,VENTA_DIARIA!B:C,2,FALSE)</f>
        <v>0</v>
      </c>
      <c r="E1909" s="10">
        <f>+VLOOKUP(B1909,VENTA_DIARIA!B:D,3,FALSE)</f>
        <v>4</v>
      </c>
      <c r="F1909" s="13">
        <f>_xlfn.XLOOKUP(B1909, VENTA_DIARIA!B:B, VENTA_DIARIA!L:L)+0</f>
        <v>1</v>
      </c>
      <c r="G1909" s="10">
        <f>IFERROR(_xlfn.XLOOKUP(B1909, VENTA_DIARIA!B:B, VENTA_DIARIA!N:N)+0,0)</f>
        <v>0</v>
      </c>
      <c r="H1909" s="10" t="str">
        <f>_xlfn.XLOOKUP(B1909, VENTA_DIARIA!B:B, VENTA_DIARIA!H:H)</f>
        <v>▲▲ TOP</v>
      </c>
      <c r="I1909" s="10" t="s">
        <v>171</v>
      </c>
      <c r="J1909" s="10">
        <v>4</v>
      </c>
      <c r="K1909" s="10">
        <v>3</v>
      </c>
      <c r="L1909" s="10">
        <v>1</v>
      </c>
    </row>
    <row r="1910" spans="1:12">
      <c r="A1910" s="14" t="str">
        <f t="shared" si="29"/>
        <v>DOM</v>
      </c>
      <c r="B1910" s="12">
        <v>45893</v>
      </c>
      <c r="C1910" s="11">
        <v>0.80026620370370372</v>
      </c>
      <c r="D1910" s="10">
        <f>+VLOOKUP(B1910,VENTA_DIARIA!B:C,2,FALSE)</f>
        <v>0</v>
      </c>
      <c r="E1910" s="10">
        <f>+VLOOKUP(B1910,VENTA_DIARIA!B:D,3,FALSE)</f>
        <v>4</v>
      </c>
      <c r="F1910" s="13">
        <f>_xlfn.XLOOKUP(B1910, VENTA_DIARIA!B:B, VENTA_DIARIA!L:L)+0</f>
        <v>1</v>
      </c>
      <c r="G1910" s="10">
        <f>IFERROR(_xlfn.XLOOKUP(B1910, VENTA_DIARIA!B:B, VENTA_DIARIA!N:N)+0,0)</f>
        <v>0</v>
      </c>
      <c r="H1910" s="10" t="str">
        <f>_xlfn.XLOOKUP(B1910, VENTA_DIARIA!B:B, VENTA_DIARIA!H:H)</f>
        <v>▲▲ TOP</v>
      </c>
      <c r="I1910" s="10" t="s">
        <v>164</v>
      </c>
      <c r="J1910" s="10">
        <v>3</v>
      </c>
      <c r="K1910" s="10">
        <v>2</v>
      </c>
      <c r="L1910" s="10">
        <v>1</v>
      </c>
    </row>
    <row r="1911" spans="1:12">
      <c r="A1911" s="14" t="str">
        <f t="shared" si="29"/>
        <v>DOM</v>
      </c>
      <c r="B1911" s="12">
        <v>45893</v>
      </c>
      <c r="C1911" s="11">
        <v>0.80026620370370372</v>
      </c>
      <c r="D1911" s="10">
        <f>+VLOOKUP(B1911,VENTA_DIARIA!B:C,2,FALSE)</f>
        <v>0</v>
      </c>
      <c r="E1911" s="10">
        <f>+VLOOKUP(B1911,VENTA_DIARIA!B:D,3,FALSE)</f>
        <v>4</v>
      </c>
      <c r="F1911" s="13">
        <f>_xlfn.XLOOKUP(B1911, VENTA_DIARIA!B:B, VENTA_DIARIA!L:L)+0</f>
        <v>1</v>
      </c>
      <c r="G1911" s="10">
        <f>IFERROR(_xlfn.XLOOKUP(B1911, VENTA_DIARIA!B:B, VENTA_DIARIA!N:N)+0,0)</f>
        <v>0</v>
      </c>
      <c r="H1911" s="10" t="str">
        <f>_xlfn.XLOOKUP(B1911, VENTA_DIARIA!B:B, VENTA_DIARIA!H:H)</f>
        <v>▲▲ TOP</v>
      </c>
      <c r="I1911" s="10" t="s">
        <v>177</v>
      </c>
      <c r="J1911" s="10">
        <v>10</v>
      </c>
      <c r="K1911" s="10">
        <v>9</v>
      </c>
      <c r="L1911" s="10">
        <v>1</v>
      </c>
    </row>
    <row r="1912" spans="1:12">
      <c r="A1912" s="14" t="str">
        <f t="shared" si="29"/>
        <v>DOM</v>
      </c>
      <c r="B1912" s="12">
        <v>45893</v>
      </c>
      <c r="C1912" s="11">
        <v>0.79473379629629626</v>
      </c>
      <c r="D1912" s="10">
        <f>+VLOOKUP(B1912,VENTA_DIARIA!B:C,2,FALSE)</f>
        <v>0</v>
      </c>
      <c r="E1912" s="10">
        <f>+VLOOKUP(B1912,VENTA_DIARIA!B:D,3,FALSE)</f>
        <v>4</v>
      </c>
      <c r="F1912" s="13">
        <f>_xlfn.XLOOKUP(B1912, VENTA_DIARIA!B:B, VENTA_DIARIA!L:L)+0</f>
        <v>1</v>
      </c>
      <c r="G1912" s="10">
        <f>IFERROR(_xlfn.XLOOKUP(B1912, VENTA_DIARIA!B:B, VENTA_DIARIA!N:N)+0,0)</f>
        <v>0</v>
      </c>
      <c r="H1912" s="10" t="str">
        <f>_xlfn.XLOOKUP(B1912, VENTA_DIARIA!B:B, VENTA_DIARIA!H:H)</f>
        <v>▲▲ TOP</v>
      </c>
      <c r="I1912" s="10" t="s">
        <v>177</v>
      </c>
      <c r="J1912" s="10">
        <v>11</v>
      </c>
      <c r="K1912" s="10">
        <v>10</v>
      </c>
      <c r="L1912" s="10">
        <v>1</v>
      </c>
    </row>
    <row r="1913" spans="1:12">
      <c r="A1913" s="14" t="str">
        <f t="shared" si="29"/>
        <v>DOM</v>
      </c>
      <c r="B1913" s="12">
        <v>45893</v>
      </c>
      <c r="C1913" s="11">
        <v>0.79241898148148149</v>
      </c>
      <c r="D1913" s="10">
        <f>+VLOOKUP(B1913,VENTA_DIARIA!B:C,2,FALSE)</f>
        <v>0</v>
      </c>
      <c r="E1913" s="10">
        <f>+VLOOKUP(B1913,VENTA_DIARIA!B:D,3,FALSE)</f>
        <v>4</v>
      </c>
      <c r="F1913" s="13">
        <f>_xlfn.XLOOKUP(B1913, VENTA_DIARIA!B:B, VENTA_DIARIA!L:L)+0</f>
        <v>1</v>
      </c>
      <c r="G1913" s="10">
        <f>IFERROR(_xlfn.XLOOKUP(B1913, VENTA_DIARIA!B:B, VENTA_DIARIA!N:N)+0,0)</f>
        <v>0</v>
      </c>
      <c r="H1913" s="10" t="str">
        <f>_xlfn.XLOOKUP(B1913, VENTA_DIARIA!B:B, VENTA_DIARIA!H:H)</f>
        <v>▲▲ TOP</v>
      </c>
      <c r="I1913" s="10" t="s">
        <v>97</v>
      </c>
      <c r="J1913" s="10">
        <v>2</v>
      </c>
      <c r="K1913" s="10">
        <v>0</v>
      </c>
      <c r="L1913" s="10">
        <v>2</v>
      </c>
    </row>
    <row r="1914" spans="1:12">
      <c r="A1914" s="14" t="str">
        <f t="shared" si="29"/>
        <v>DOM</v>
      </c>
      <c r="B1914" s="12">
        <v>45893</v>
      </c>
      <c r="C1914" s="11">
        <v>0.79241898148148149</v>
      </c>
      <c r="D1914" s="10">
        <f>+VLOOKUP(B1914,VENTA_DIARIA!B:C,2,FALSE)</f>
        <v>0</v>
      </c>
      <c r="E1914" s="10">
        <f>+VLOOKUP(B1914,VENTA_DIARIA!B:D,3,FALSE)</f>
        <v>4</v>
      </c>
      <c r="F1914" s="13">
        <f>_xlfn.XLOOKUP(B1914, VENTA_DIARIA!B:B, VENTA_DIARIA!L:L)+0</f>
        <v>1</v>
      </c>
      <c r="G1914" s="10">
        <f>IFERROR(_xlfn.XLOOKUP(B1914, VENTA_DIARIA!B:B, VENTA_DIARIA!N:N)+0,0)</f>
        <v>0</v>
      </c>
      <c r="H1914" s="10" t="str">
        <f>_xlfn.XLOOKUP(B1914, VENTA_DIARIA!B:B, VENTA_DIARIA!H:H)</f>
        <v>▲▲ TOP</v>
      </c>
      <c r="I1914" s="10" t="s">
        <v>136</v>
      </c>
      <c r="J1914" s="10">
        <v>12</v>
      </c>
      <c r="K1914" s="10">
        <v>11</v>
      </c>
      <c r="L1914" s="10">
        <v>1</v>
      </c>
    </row>
    <row r="1915" spans="1:12">
      <c r="A1915" s="14" t="str">
        <f t="shared" si="29"/>
        <v>DOM</v>
      </c>
      <c r="B1915" s="12">
        <v>45893</v>
      </c>
      <c r="C1915" s="11">
        <v>0.79241898148148149</v>
      </c>
      <c r="D1915" s="10">
        <f>+VLOOKUP(B1915,VENTA_DIARIA!B:C,2,FALSE)</f>
        <v>0</v>
      </c>
      <c r="E1915" s="10">
        <f>+VLOOKUP(B1915,VENTA_DIARIA!B:D,3,FALSE)</f>
        <v>4</v>
      </c>
      <c r="F1915" s="13">
        <f>_xlfn.XLOOKUP(B1915, VENTA_DIARIA!B:B, VENTA_DIARIA!L:L)+0</f>
        <v>1</v>
      </c>
      <c r="G1915" s="10">
        <f>IFERROR(_xlfn.XLOOKUP(B1915, VENTA_DIARIA!B:B, VENTA_DIARIA!N:N)+0,0)</f>
        <v>0</v>
      </c>
      <c r="H1915" s="10" t="str">
        <f>_xlfn.XLOOKUP(B1915, VENTA_DIARIA!B:B, VENTA_DIARIA!H:H)</f>
        <v>▲▲ TOP</v>
      </c>
      <c r="I1915" s="10" t="s">
        <v>134</v>
      </c>
      <c r="J1915" s="10">
        <v>25</v>
      </c>
      <c r="K1915" s="10">
        <v>23</v>
      </c>
      <c r="L1915" s="10">
        <v>2</v>
      </c>
    </row>
    <row r="1916" spans="1:12">
      <c r="A1916" s="14" t="str">
        <f t="shared" si="29"/>
        <v>DOM</v>
      </c>
      <c r="B1916" s="12">
        <v>45893</v>
      </c>
      <c r="C1916" s="11">
        <v>0.79241898148148149</v>
      </c>
      <c r="D1916" s="10">
        <f>+VLOOKUP(B1916,VENTA_DIARIA!B:C,2,FALSE)</f>
        <v>0</v>
      </c>
      <c r="E1916" s="10">
        <f>+VLOOKUP(B1916,VENTA_DIARIA!B:D,3,FALSE)</f>
        <v>4</v>
      </c>
      <c r="F1916" s="13">
        <f>_xlfn.XLOOKUP(B1916, VENTA_DIARIA!B:B, VENTA_DIARIA!L:L)+0</f>
        <v>1</v>
      </c>
      <c r="G1916" s="10">
        <f>IFERROR(_xlfn.XLOOKUP(B1916, VENTA_DIARIA!B:B, VENTA_DIARIA!N:N)+0,0)</f>
        <v>0</v>
      </c>
      <c r="H1916" s="10" t="str">
        <f>_xlfn.XLOOKUP(B1916, VENTA_DIARIA!B:B, VENTA_DIARIA!H:H)</f>
        <v>▲▲ TOP</v>
      </c>
      <c r="I1916" s="10" t="s">
        <v>101</v>
      </c>
      <c r="J1916" s="10">
        <v>5</v>
      </c>
      <c r="K1916" s="10">
        <v>4</v>
      </c>
      <c r="L1916" s="10">
        <v>1</v>
      </c>
    </row>
    <row r="1917" spans="1:12">
      <c r="A1917" s="14" t="str">
        <f t="shared" si="29"/>
        <v>DOM</v>
      </c>
      <c r="B1917" s="12">
        <v>45893</v>
      </c>
      <c r="C1917" s="11">
        <v>0.79241898148148149</v>
      </c>
      <c r="D1917" s="10">
        <f>+VLOOKUP(B1917,VENTA_DIARIA!B:C,2,FALSE)</f>
        <v>0</v>
      </c>
      <c r="E1917" s="10">
        <f>+VLOOKUP(B1917,VENTA_DIARIA!B:D,3,FALSE)</f>
        <v>4</v>
      </c>
      <c r="F1917" s="13">
        <f>_xlfn.XLOOKUP(B1917, VENTA_DIARIA!B:B, VENTA_DIARIA!L:L)+0</f>
        <v>1</v>
      </c>
      <c r="G1917" s="10">
        <f>IFERROR(_xlfn.XLOOKUP(B1917, VENTA_DIARIA!B:B, VENTA_DIARIA!N:N)+0,0)</f>
        <v>0</v>
      </c>
      <c r="H1917" s="10" t="str">
        <f>_xlfn.XLOOKUP(B1917, VENTA_DIARIA!B:B, VENTA_DIARIA!H:H)</f>
        <v>▲▲ TOP</v>
      </c>
      <c r="I1917" s="10" t="s">
        <v>153</v>
      </c>
      <c r="J1917" s="10">
        <v>10</v>
      </c>
      <c r="K1917" s="10">
        <v>9</v>
      </c>
      <c r="L1917" s="10">
        <v>1</v>
      </c>
    </row>
    <row r="1918" spans="1:12">
      <c r="A1918" s="14" t="str">
        <f t="shared" si="29"/>
        <v>DOM</v>
      </c>
      <c r="B1918" s="12">
        <v>45893</v>
      </c>
      <c r="C1918" s="11">
        <v>0.78993055555555558</v>
      </c>
      <c r="D1918" s="10">
        <f>+VLOOKUP(B1918,VENTA_DIARIA!B:C,2,FALSE)</f>
        <v>0</v>
      </c>
      <c r="E1918" s="10">
        <f>+VLOOKUP(B1918,VENTA_DIARIA!B:D,3,FALSE)</f>
        <v>4</v>
      </c>
      <c r="F1918" s="13">
        <f>_xlfn.XLOOKUP(B1918, VENTA_DIARIA!B:B, VENTA_DIARIA!L:L)+0</f>
        <v>1</v>
      </c>
      <c r="G1918" s="10">
        <f>IFERROR(_xlfn.XLOOKUP(B1918, VENTA_DIARIA!B:B, VENTA_DIARIA!N:N)+0,0)</f>
        <v>0</v>
      </c>
      <c r="H1918" s="10" t="str">
        <f>_xlfn.XLOOKUP(B1918, VENTA_DIARIA!B:B, VENTA_DIARIA!H:H)</f>
        <v>▲▲ TOP</v>
      </c>
      <c r="I1918" s="10" t="s">
        <v>134</v>
      </c>
      <c r="J1918" s="10">
        <v>26</v>
      </c>
      <c r="K1918" s="10">
        <v>25</v>
      </c>
      <c r="L1918" s="10">
        <v>1</v>
      </c>
    </row>
    <row r="1919" spans="1:12">
      <c r="A1919" s="14" t="str">
        <f t="shared" si="29"/>
        <v>DOM</v>
      </c>
      <c r="B1919" s="12">
        <v>45893</v>
      </c>
      <c r="C1919" s="11">
        <v>0.78909722222222223</v>
      </c>
      <c r="D1919" s="10">
        <f>+VLOOKUP(B1919,VENTA_DIARIA!B:C,2,FALSE)</f>
        <v>0</v>
      </c>
      <c r="E1919" s="10">
        <f>+VLOOKUP(B1919,VENTA_DIARIA!B:D,3,FALSE)</f>
        <v>4</v>
      </c>
      <c r="F1919" s="13">
        <f>_xlfn.XLOOKUP(B1919, VENTA_DIARIA!B:B, VENTA_DIARIA!L:L)+0</f>
        <v>1</v>
      </c>
      <c r="G1919" s="10">
        <f>IFERROR(_xlfn.XLOOKUP(B1919, VENTA_DIARIA!B:B, VENTA_DIARIA!N:N)+0,0)</f>
        <v>0</v>
      </c>
      <c r="H1919" s="10" t="str">
        <f>_xlfn.XLOOKUP(B1919, VENTA_DIARIA!B:B, VENTA_DIARIA!H:H)</f>
        <v>▲▲ TOP</v>
      </c>
      <c r="I1919" s="10" t="s">
        <v>141</v>
      </c>
      <c r="J1919" s="10">
        <v>1</v>
      </c>
      <c r="K1919" s="10">
        <v>0</v>
      </c>
      <c r="L1919" s="10">
        <v>1</v>
      </c>
    </row>
    <row r="1920" spans="1:12">
      <c r="A1920" s="14" t="str">
        <f t="shared" si="29"/>
        <v>DOM</v>
      </c>
      <c r="B1920" s="12">
        <v>45893</v>
      </c>
      <c r="C1920" s="11">
        <v>0.78812499999999996</v>
      </c>
      <c r="D1920" s="10">
        <f>+VLOOKUP(B1920,VENTA_DIARIA!B:C,2,FALSE)</f>
        <v>0</v>
      </c>
      <c r="E1920" s="10">
        <f>+VLOOKUP(B1920,VENTA_DIARIA!B:D,3,FALSE)</f>
        <v>4</v>
      </c>
      <c r="F1920" s="13">
        <f>_xlfn.XLOOKUP(B1920, VENTA_DIARIA!B:B, VENTA_DIARIA!L:L)+0</f>
        <v>1</v>
      </c>
      <c r="G1920" s="10">
        <f>IFERROR(_xlfn.XLOOKUP(B1920, VENTA_DIARIA!B:B, VENTA_DIARIA!N:N)+0,0)</f>
        <v>0</v>
      </c>
      <c r="H1920" s="10" t="str">
        <f>_xlfn.XLOOKUP(B1920, VENTA_DIARIA!B:B, VENTA_DIARIA!H:H)</f>
        <v>▲▲ TOP</v>
      </c>
      <c r="I1920" s="10" t="s">
        <v>144</v>
      </c>
      <c r="J1920" s="10">
        <v>3</v>
      </c>
      <c r="K1920" s="10">
        <v>2</v>
      </c>
      <c r="L1920" s="10">
        <v>1</v>
      </c>
    </row>
    <row r="1921" spans="1:12">
      <c r="A1921" s="14" t="str">
        <f t="shared" si="29"/>
        <v>DOM</v>
      </c>
      <c r="B1921" s="12">
        <v>45893</v>
      </c>
      <c r="C1921" s="11">
        <v>0.78812499999999996</v>
      </c>
      <c r="D1921" s="10">
        <f>+VLOOKUP(B1921,VENTA_DIARIA!B:C,2,FALSE)</f>
        <v>0</v>
      </c>
      <c r="E1921" s="10">
        <f>+VLOOKUP(B1921,VENTA_DIARIA!B:D,3,FALSE)</f>
        <v>4</v>
      </c>
      <c r="F1921" s="13">
        <f>_xlfn.XLOOKUP(B1921, VENTA_DIARIA!B:B, VENTA_DIARIA!L:L)+0</f>
        <v>1</v>
      </c>
      <c r="G1921" s="10">
        <f>IFERROR(_xlfn.XLOOKUP(B1921, VENTA_DIARIA!B:B, VENTA_DIARIA!N:N)+0,0)</f>
        <v>0</v>
      </c>
      <c r="H1921" s="10" t="str">
        <f>_xlfn.XLOOKUP(B1921, VENTA_DIARIA!B:B, VENTA_DIARIA!H:H)</f>
        <v>▲▲ TOP</v>
      </c>
      <c r="I1921" s="10" t="s">
        <v>93</v>
      </c>
      <c r="J1921" s="10">
        <v>22</v>
      </c>
      <c r="K1921" s="10">
        <v>21</v>
      </c>
      <c r="L1921" s="10">
        <v>1</v>
      </c>
    </row>
    <row r="1922" spans="1:12">
      <c r="A1922" s="14" t="str">
        <f t="shared" ref="A1922:A1985" si="30">+UPPER(TEXT(B1922,"DDD"))</f>
        <v>DOM</v>
      </c>
      <c r="B1922" s="12">
        <v>45893</v>
      </c>
      <c r="C1922" s="11">
        <v>0.78687499999999999</v>
      </c>
      <c r="D1922" s="10">
        <f>+VLOOKUP(B1922,VENTA_DIARIA!B:C,2,FALSE)</f>
        <v>0</v>
      </c>
      <c r="E1922" s="10">
        <f>+VLOOKUP(B1922,VENTA_DIARIA!B:D,3,FALSE)</f>
        <v>4</v>
      </c>
      <c r="F1922" s="13">
        <f>_xlfn.XLOOKUP(B1922, VENTA_DIARIA!B:B, VENTA_DIARIA!L:L)+0</f>
        <v>1</v>
      </c>
      <c r="G1922" s="10">
        <f>IFERROR(_xlfn.XLOOKUP(B1922, VENTA_DIARIA!B:B, VENTA_DIARIA!N:N)+0,0)</f>
        <v>0</v>
      </c>
      <c r="H1922" s="10" t="str">
        <f>_xlfn.XLOOKUP(B1922, VENTA_DIARIA!B:B, VENTA_DIARIA!H:H)</f>
        <v>▲▲ TOP</v>
      </c>
      <c r="I1922" s="10" t="s">
        <v>153</v>
      </c>
      <c r="J1922" s="10">
        <v>11</v>
      </c>
      <c r="K1922" s="10">
        <v>10</v>
      </c>
      <c r="L1922" s="10">
        <v>1</v>
      </c>
    </row>
    <row r="1923" spans="1:12">
      <c r="A1923" s="14" t="str">
        <f t="shared" si="30"/>
        <v>DOM</v>
      </c>
      <c r="B1923" s="12">
        <v>45893</v>
      </c>
      <c r="C1923" s="11">
        <v>0.78687499999999999</v>
      </c>
      <c r="D1923" s="10">
        <f>+VLOOKUP(B1923,VENTA_DIARIA!B:C,2,FALSE)</f>
        <v>0</v>
      </c>
      <c r="E1923" s="10">
        <f>+VLOOKUP(B1923,VENTA_DIARIA!B:D,3,FALSE)</f>
        <v>4</v>
      </c>
      <c r="F1923" s="13">
        <f>_xlfn.XLOOKUP(B1923, VENTA_DIARIA!B:B, VENTA_DIARIA!L:L)+0</f>
        <v>1</v>
      </c>
      <c r="G1923" s="10">
        <f>IFERROR(_xlfn.XLOOKUP(B1923, VENTA_DIARIA!B:B, VENTA_DIARIA!N:N)+0,0)</f>
        <v>0</v>
      </c>
      <c r="H1923" s="10" t="str">
        <f>_xlfn.XLOOKUP(B1923, VENTA_DIARIA!B:B, VENTA_DIARIA!H:H)</f>
        <v>▲▲ TOP</v>
      </c>
      <c r="I1923" s="10" t="s">
        <v>146</v>
      </c>
      <c r="J1923" s="10">
        <v>4</v>
      </c>
      <c r="K1923" s="10">
        <v>3</v>
      </c>
      <c r="L1923" s="10">
        <v>1</v>
      </c>
    </row>
    <row r="1924" spans="1:12">
      <c r="A1924" s="14" t="str">
        <f t="shared" si="30"/>
        <v>DOM</v>
      </c>
      <c r="B1924" s="12">
        <v>45893</v>
      </c>
      <c r="C1924" s="11">
        <v>0.78600694444444441</v>
      </c>
      <c r="D1924" s="10">
        <f>+VLOOKUP(B1924,VENTA_DIARIA!B:C,2,FALSE)</f>
        <v>0</v>
      </c>
      <c r="E1924" s="10">
        <f>+VLOOKUP(B1924,VENTA_DIARIA!B:D,3,FALSE)</f>
        <v>4</v>
      </c>
      <c r="F1924" s="13">
        <f>_xlfn.XLOOKUP(B1924, VENTA_DIARIA!B:B, VENTA_DIARIA!L:L)+0</f>
        <v>1</v>
      </c>
      <c r="G1924" s="10">
        <f>IFERROR(_xlfn.XLOOKUP(B1924, VENTA_DIARIA!B:B, VENTA_DIARIA!N:N)+0,0)</f>
        <v>0</v>
      </c>
      <c r="H1924" s="10" t="str">
        <f>_xlfn.XLOOKUP(B1924, VENTA_DIARIA!B:B, VENTA_DIARIA!H:H)</f>
        <v>▲▲ TOP</v>
      </c>
      <c r="I1924" s="10" t="s">
        <v>101</v>
      </c>
      <c r="J1924" s="10">
        <v>6</v>
      </c>
      <c r="K1924" s="10">
        <v>5</v>
      </c>
      <c r="L1924" s="10">
        <v>1</v>
      </c>
    </row>
    <row r="1925" spans="1:12">
      <c r="A1925" s="14" t="str">
        <f t="shared" si="30"/>
        <v>DOM</v>
      </c>
      <c r="B1925" s="12">
        <v>45893</v>
      </c>
      <c r="C1925" s="11">
        <v>0.78600694444444441</v>
      </c>
      <c r="D1925" s="10">
        <f>+VLOOKUP(B1925,VENTA_DIARIA!B:C,2,FALSE)</f>
        <v>0</v>
      </c>
      <c r="E1925" s="10">
        <f>+VLOOKUP(B1925,VENTA_DIARIA!B:D,3,FALSE)</f>
        <v>4</v>
      </c>
      <c r="F1925" s="13">
        <f>_xlfn.XLOOKUP(B1925, VENTA_DIARIA!B:B, VENTA_DIARIA!L:L)+0</f>
        <v>1</v>
      </c>
      <c r="G1925" s="10">
        <f>IFERROR(_xlfn.XLOOKUP(B1925, VENTA_DIARIA!B:B, VENTA_DIARIA!N:N)+0,0)</f>
        <v>0</v>
      </c>
      <c r="H1925" s="10" t="str">
        <f>_xlfn.XLOOKUP(B1925, VENTA_DIARIA!B:B, VENTA_DIARIA!H:H)</f>
        <v>▲▲ TOP</v>
      </c>
      <c r="I1925" s="10" t="s">
        <v>141</v>
      </c>
      <c r="J1925" s="10">
        <v>2</v>
      </c>
      <c r="K1925" s="10">
        <v>1</v>
      </c>
      <c r="L1925" s="10">
        <v>1</v>
      </c>
    </row>
    <row r="1926" spans="1:12">
      <c r="A1926" s="14" t="str">
        <f t="shared" si="30"/>
        <v>DOM</v>
      </c>
      <c r="B1926" s="12">
        <v>45893</v>
      </c>
      <c r="C1926" s="11">
        <v>0.78600694444444441</v>
      </c>
      <c r="D1926" s="10">
        <f>+VLOOKUP(B1926,VENTA_DIARIA!B:C,2,FALSE)</f>
        <v>0</v>
      </c>
      <c r="E1926" s="10">
        <f>+VLOOKUP(B1926,VENTA_DIARIA!B:D,3,FALSE)</f>
        <v>4</v>
      </c>
      <c r="F1926" s="13">
        <f>_xlfn.XLOOKUP(B1926, VENTA_DIARIA!B:B, VENTA_DIARIA!L:L)+0</f>
        <v>1</v>
      </c>
      <c r="G1926" s="10">
        <f>IFERROR(_xlfn.XLOOKUP(B1926, VENTA_DIARIA!B:B, VENTA_DIARIA!N:N)+0,0)</f>
        <v>0</v>
      </c>
      <c r="H1926" s="10" t="str">
        <f>_xlfn.XLOOKUP(B1926, VENTA_DIARIA!B:B, VENTA_DIARIA!H:H)</f>
        <v>▲▲ TOP</v>
      </c>
      <c r="I1926" s="10" t="s">
        <v>88</v>
      </c>
      <c r="J1926" s="10">
        <v>5</v>
      </c>
      <c r="K1926" s="10">
        <v>4</v>
      </c>
      <c r="L1926" s="10">
        <v>1</v>
      </c>
    </row>
    <row r="1927" spans="1:12">
      <c r="A1927" s="14" t="str">
        <f t="shared" si="30"/>
        <v>DOM</v>
      </c>
      <c r="B1927" s="12">
        <v>45893</v>
      </c>
      <c r="C1927" s="11">
        <v>0.78391203703703705</v>
      </c>
      <c r="D1927" s="10">
        <f>+VLOOKUP(B1927,VENTA_DIARIA!B:C,2,FALSE)</f>
        <v>0</v>
      </c>
      <c r="E1927" s="10">
        <f>+VLOOKUP(B1927,VENTA_DIARIA!B:D,3,FALSE)</f>
        <v>4</v>
      </c>
      <c r="F1927" s="13">
        <f>_xlfn.XLOOKUP(B1927, VENTA_DIARIA!B:B, VENTA_DIARIA!L:L)+0</f>
        <v>1</v>
      </c>
      <c r="G1927" s="10">
        <f>IFERROR(_xlfn.XLOOKUP(B1927, VENTA_DIARIA!B:B, VENTA_DIARIA!N:N)+0,0)</f>
        <v>0</v>
      </c>
      <c r="H1927" s="10" t="str">
        <f>_xlfn.XLOOKUP(B1927, VENTA_DIARIA!B:B, VENTA_DIARIA!H:H)</f>
        <v>▲▲ TOP</v>
      </c>
      <c r="I1927" s="10" t="s">
        <v>134</v>
      </c>
      <c r="J1927" s="10">
        <v>29</v>
      </c>
      <c r="K1927" s="10">
        <v>26</v>
      </c>
      <c r="L1927" s="10">
        <v>3</v>
      </c>
    </row>
    <row r="1928" spans="1:12">
      <c r="A1928" s="14" t="str">
        <f t="shared" si="30"/>
        <v>DOM</v>
      </c>
      <c r="B1928" s="12">
        <v>45893</v>
      </c>
      <c r="C1928" s="11">
        <v>0.78186342592592595</v>
      </c>
      <c r="D1928" s="10">
        <f>+VLOOKUP(B1928,VENTA_DIARIA!B:C,2,FALSE)</f>
        <v>0</v>
      </c>
      <c r="E1928" s="10">
        <f>+VLOOKUP(B1928,VENTA_DIARIA!B:D,3,FALSE)</f>
        <v>4</v>
      </c>
      <c r="F1928" s="13">
        <f>_xlfn.XLOOKUP(B1928, VENTA_DIARIA!B:B, VENTA_DIARIA!L:L)+0</f>
        <v>1</v>
      </c>
      <c r="G1928" s="10">
        <f>IFERROR(_xlfn.XLOOKUP(B1928, VENTA_DIARIA!B:B, VENTA_DIARIA!N:N)+0,0)</f>
        <v>0</v>
      </c>
      <c r="H1928" s="10" t="str">
        <f>_xlfn.XLOOKUP(B1928, VENTA_DIARIA!B:B, VENTA_DIARIA!H:H)</f>
        <v>▲▲ TOP</v>
      </c>
      <c r="I1928" s="10" t="s">
        <v>97</v>
      </c>
      <c r="J1928" s="10">
        <v>3</v>
      </c>
      <c r="K1928" s="10">
        <v>2</v>
      </c>
      <c r="L1928" s="10">
        <v>1</v>
      </c>
    </row>
    <row r="1929" spans="1:12">
      <c r="A1929" s="14" t="str">
        <f t="shared" si="30"/>
        <v>DOM</v>
      </c>
      <c r="B1929" s="12">
        <v>45893</v>
      </c>
      <c r="C1929" s="11">
        <v>0.7810300925925926</v>
      </c>
      <c r="D1929" s="10">
        <f>+VLOOKUP(B1929,VENTA_DIARIA!B:C,2,FALSE)</f>
        <v>0</v>
      </c>
      <c r="E1929" s="10">
        <f>+VLOOKUP(B1929,VENTA_DIARIA!B:D,3,FALSE)</f>
        <v>4</v>
      </c>
      <c r="F1929" s="13">
        <f>_xlfn.XLOOKUP(B1929, VENTA_DIARIA!B:B, VENTA_DIARIA!L:L)+0</f>
        <v>1</v>
      </c>
      <c r="G1929" s="10">
        <f>IFERROR(_xlfn.XLOOKUP(B1929, VENTA_DIARIA!B:B, VENTA_DIARIA!N:N)+0,0)</f>
        <v>0</v>
      </c>
      <c r="H1929" s="10" t="str">
        <f>_xlfn.XLOOKUP(B1929, VENTA_DIARIA!B:B, VENTA_DIARIA!H:H)</f>
        <v>▲▲ TOP</v>
      </c>
      <c r="I1929" s="10" t="s">
        <v>89</v>
      </c>
      <c r="J1929" s="10">
        <v>1</v>
      </c>
      <c r="K1929" s="10">
        <v>0</v>
      </c>
      <c r="L1929" s="10">
        <v>1</v>
      </c>
    </row>
    <row r="1930" spans="1:12">
      <c r="A1930" s="14" t="str">
        <f t="shared" si="30"/>
        <v>DOM</v>
      </c>
      <c r="B1930" s="12">
        <v>45893</v>
      </c>
      <c r="C1930" s="11">
        <v>0.7810300925925926</v>
      </c>
      <c r="D1930" s="10">
        <f>+VLOOKUP(B1930,VENTA_DIARIA!B:C,2,FALSE)</f>
        <v>0</v>
      </c>
      <c r="E1930" s="10">
        <f>+VLOOKUP(B1930,VENTA_DIARIA!B:D,3,FALSE)</f>
        <v>4</v>
      </c>
      <c r="F1930" s="13">
        <f>_xlfn.XLOOKUP(B1930, VENTA_DIARIA!B:B, VENTA_DIARIA!L:L)+0</f>
        <v>1</v>
      </c>
      <c r="G1930" s="10">
        <f>IFERROR(_xlfn.XLOOKUP(B1930, VENTA_DIARIA!B:B, VENTA_DIARIA!N:N)+0,0)</f>
        <v>0</v>
      </c>
      <c r="H1930" s="10" t="str">
        <f>_xlfn.XLOOKUP(B1930, VENTA_DIARIA!B:B, VENTA_DIARIA!H:H)</f>
        <v>▲▲ TOP</v>
      </c>
      <c r="I1930" s="10" t="s">
        <v>99</v>
      </c>
      <c r="J1930" s="10">
        <v>3</v>
      </c>
      <c r="K1930" s="10">
        <v>2</v>
      </c>
      <c r="L1930" s="10">
        <v>1</v>
      </c>
    </row>
    <row r="1931" spans="1:12">
      <c r="A1931" s="14" t="str">
        <f t="shared" si="30"/>
        <v>DOM</v>
      </c>
      <c r="B1931" s="12">
        <v>45893</v>
      </c>
      <c r="C1931" s="11">
        <v>0.77972222222222221</v>
      </c>
      <c r="D1931" s="10">
        <f>+VLOOKUP(B1931,VENTA_DIARIA!B:C,2,FALSE)</f>
        <v>0</v>
      </c>
      <c r="E1931" s="10">
        <f>+VLOOKUP(B1931,VENTA_DIARIA!B:D,3,FALSE)</f>
        <v>4</v>
      </c>
      <c r="F1931" s="13">
        <f>_xlfn.XLOOKUP(B1931, VENTA_DIARIA!B:B, VENTA_DIARIA!L:L)+0</f>
        <v>1</v>
      </c>
      <c r="G1931" s="10">
        <f>IFERROR(_xlfn.XLOOKUP(B1931, VENTA_DIARIA!B:B, VENTA_DIARIA!N:N)+0,0)</f>
        <v>0</v>
      </c>
      <c r="H1931" s="10" t="str">
        <f>_xlfn.XLOOKUP(B1931, VENTA_DIARIA!B:B, VENTA_DIARIA!H:H)</f>
        <v>▲▲ TOP</v>
      </c>
      <c r="I1931" s="10" t="s">
        <v>134</v>
      </c>
      <c r="J1931" s="10">
        <v>31</v>
      </c>
      <c r="K1931" s="10">
        <v>29</v>
      </c>
      <c r="L1931" s="10">
        <v>2</v>
      </c>
    </row>
    <row r="1932" spans="1:12">
      <c r="A1932" s="14" t="str">
        <f t="shared" si="30"/>
        <v>DOM</v>
      </c>
      <c r="B1932" s="12">
        <v>45893</v>
      </c>
      <c r="C1932" s="11">
        <v>0.77972222222222221</v>
      </c>
      <c r="D1932" s="10">
        <f>+VLOOKUP(B1932,VENTA_DIARIA!B:C,2,FALSE)</f>
        <v>0</v>
      </c>
      <c r="E1932" s="10">
        <f>+VLOOKUP(B1932,VENTA_DIARIA!B:D,3,FALSE)</f>
        <v>4</v>
      </c>
      <c r="F1932" s="13">
        <f>_xlfn.XLOOKUP(B1932, VENTA_DIARIA!B:B, VENTA_DIARIA!L:L)+0</f>
        <v>1</v>
      </c>
      <c r="G1932" s="10">
        <f>IFERROR(_xlfn.XLOOKUP(B1932, VENTA_DIARIA!B:B, VENTA_DIARIA!N:N)+0,0)</f>
        <v>0</v>
      </c>
      <c r="H1932" s="10" t="str">
        <f>_xlfn.XLOOKUP(B1932, VENTA_DIARIA!B:B, VENTA_DIARIA!H:H)</f>
        <v>▲▲ TOP</v>
      </c>
      <c r="I1932" s="10" t="s">
        <v>90</v>
      </c>
      <c r="J1932" s="10">
        <v>2</v>
      </c>
      <c r="K1932" s="10">
        <v>1</v>
      </c>
      <c r="L1932" s="10">
        <v>1</v>
      </c>
    </row>
    <row r="1933" spans="1:12">
      <c r="A1933" s="14" t="str">
        <f t="shared" si="30"/>
        <v>DOM</v>
      </c>
      <c r="B1933" s="12">
        <v>45893</v>
      </c>
      <c r="C1933" s="11">
        <v>0.77491898148148153</v>
      </c>
      <c r="D1933" s="10">
        <f>+VLOOKUP(B1933,VENTA_DIARIA!B:C,2,FALSE)</f>
        <v>0</v>
      </c>
      <c r="E1933" s="10">
        <f>+VLOOKUP(B1933,VENTA_DIARIA!B:D,3,FALSE)</f>
        <v>4</v>
      </c>
      <c r="F1933" s="13">
        <f>_xlfn.XLOOKUP(B1933, VENTA_DIARIA!B:B, VENTA_DIARIA!L:L)+0</f>
        <v>1</v>
      </c>
      <c r="G1933" s="10">
        <f>IFERROR(_xlfn.XLOOKUP(B1933, VENTA_DIARIA!B:B, VENTA_DIARIA!N:N)+0,0)</f>
        <v>0</v>
      </c>
      <c r="H1933" s="10" t="str">
        <f>_xlfn.XLOOKUP(B1933, VENTA_DIARIA!B:B, VENTA_DIARIA!H:H)</f>
        <v>▲▲ TOP</v>
      </c>
      <c r="I1933" s="10" t="s">
        <v>135</v>
      </c>
      <c r="J1933" s="10">
        <v>14</v>
      </c>
      <c r="K1933" s="10">
        <v>12</v>
      </c>
      <c r="L1933" s="10">
        <v>2</v>
      </c>
    </row>
    <row r="1934" spans="1:12">
      <c r="A1934" s="14" t="str">
        <f t="shared" si="30"/>
        <v>DOM</v>
      </c>
      <c r="B1934" s="12">
        <v>45893</v>
      </c>
      <c r="C1934" s="11">
        <v>0.77491898148148153</v>
      </c>
      <c r="D1934" s="10">
        <f>+VLOOKUP(B1934,VENTA_DIARIA!B:C,2,FALSE)</f>
        <v>0</v>
      </c>
      <c r="E1934" s="10">
        <f>+VLOOKUP(B1934,VENTA_DIARIA!B:D,3,FALSE)</f>
        <v>4</v>
      </c>
      <c r="F1934" s="13">
        <f>_xlfn.XLOOKUP(B1934, VENTA_DIARIA!B:B, VENTA_DIARIA!L:L)+0</f>
        <v>1</v>
      </c>
      <c r="G1934" s="10">
        <f>IFERROR(_xlfn.XLOOKUP(B1934, VENTA_DIARIA!B:B, VENTA_DIARIA!N:N)+0,0)</f>
        <v>0</v>
      </c>
      <c r="H1934" s="10" t="str">
        <f>_xlfn.XLOOKUP(B1934, VENTA_DIARIA!B:B, VENTA_DIARIA!H:H)</f>
        <v>▲▲ TOP</v>
      </c>
      <c r="I1934" s="10" t="s">
        <v>142</v>
      </c>
      <c r="J1934" s="10">
        <v>22</v>
      </c>
      <c r="K1934" s="10">
        <v>20</v>
      </c>
      <c r="L1934" s="10">
        <v>2</v>
      </c>
    </row>
    <row r="1935" spans="1:12">
      <c r="A1935" s="14" t="str">
        <f t="shared" si="30"/>
        <v>DOM</v>
      </c>
      <c r="B1935" s="12">
        <v>45893</v>
      </c>
      <c r="C1935" s="11">
        <v>0.77381944444444439</v>
      </c>
      <c r="D1935" s="10">
        <f>+VLOOKUP(B1935,VENTA_DIARIA!B:C,2,FALSE)</f>
        <v>0</v>
      </c>
      <c r="E1935" s="10">
        <f>+VLOOKUP(B1935,VENTA_DIARIA!B:D,3,FALSE)</f>
        <v>4</v>
      </c>
      <c r="F1935" s="13">
        <f>_xlfn.XLOOKUP(B1935, VENTA_DIARIA!B:B, VENTA_DIARIA!L:L)+0</f>
        <v>1</v>
      </c>
      <c r="G1935" s="10">
        <f>IFERROR(_xlfn.XLOOKUP(B1935, VENTA_DIARIA!B:B, VENTA_DIARIA!N:N)+0,0)</f>
        <v>0</v>
      </c>
      <c r="H1935" s="10" t="str">
        <f>_xlfn.XLOOKUP(B1935, VENTA_DIARIA!B:B, VENTA_DIARIA!H:H)</f>
        <v>▲▲ TOP</v>
      </c>
      <c r="I1935" s="10" t="s">
        <v>176</v>
      </c>
      <c r="J1935" s="10">
        <v>12</v>
      </c>
      <c r="K1935" s="10">
        <v>11</v>
      </c>
      <c r="L1935" s="10">
        <v>1</v>
      </c>
    </row>
    <row r="1936" spans="1:12">
      <c r="A1936" s="14" t="str">
        <f t="shared" si="30"/>
        <v>DOM</v>
      </c>
      <c r="B1936" s="12">
        <v>45893</v>
      </c>
      <c r="C1936" s="11">
        <v>0.77381944444444439</v>
      </c>
      <c r="D1936" s="10">
        <f>+VLOOKUP(B1936,VENTA_DIARIA!B:C,2,FALSE)</f>
        <v>0</v>
      </c>
      <c r="E1936" s="10">
        <f>+VLOOKUP(B1936,VENTA_DIARIA!B:D,3,FALSE)</f>
        <v>4</v>
      </c>
      <c r="F1936" s="13">
        <f>_xlfn.XLOOKUP(B1936, VENTA_DIARIA!B:B, VENTA_DIARIA!L:L)+0</f>
        <v>1</v>
      </c>
      <c r="G1936" s="10">
        <f>IFERROR(_xlfn.XLOOKUP(B1936, VENTA_DIARIA!B:B, VENTA_DIARIA!N:N)+0,0)</f>
        <v>0</v>
      </c>
      <c r="H1936" s="10" t="str">
        <f>_xlfn.XLOOKUP(B1936, VENTA_DIARIA!B:B, VENTA_DIARIA!H:H)</f>
        <v>▲▲ TOP</v>
      </c>
      <c r="I1936" s="10" t="s">
        <v>177</v>
      </c>
      <c r="J1936" s="10">
        <v>12</v>
      </c>
      <c r="K1936" s="10">
        <v>11</v>
      </c>
      <c r="L1936" s="10">
        <v>1</v>
      </c>
    </row>
    <row r="1937" spans="1:12">
      <c r="A1937" s="14" t="str">
        <f t="shared" si="30"/>
        <v>DOM</v>
      </c>
      <c r="B1937" s="12">
        <v>45893</v>
      </c>
      <c r="C1937" s="11">
        <v>0.77381944444444439</v>
      </c>
      <c r="D1937" s="10">
        <f>+VLOOKUP(B1937,VENTA_DIARIA!B:C,2,FALSE)</f>
        <v>0</v>
      </c>
      <c r="E1937" s="10">
        <f>+VLOOKUP(B1937,VENTA_DIARIA!B:D,3,FALSE)</f>
        <v>4</v>
      </c>
      <c r="F1937" s="13">
        <f>_xlfn.XLOOKUP(B1937, VENTA_DIARIA!B:B, VENTA_DIARIA!L:L)+0</f>
        <v>1</v>
      </c>
      <c r="G1937" s="10">
        <f>IFERROR(_xlfn.XLOOKUP(B1937, VENTA_DIARIA!B:B, VENTA_DIARIA!N:N)+0,0)</f>
        <v>0</v>
      </c>
      <c r="H1937" s="10" t="str">
        <f>_xlfn.XLOOKUP(B1937, VENTA_DIARIA!B:B, VENTA_DIARIA!H:H)</f>
        <v>▲▲ TOP</v>
      </c>
      <c r="I1937" s="10" t="s">
        <v>162</v>
      </c>
      <c r="J1937" s="10">
        <v>3</v>
      </c>
      <c r="K1937" s="10">
        <v>2</v>
      </c>
      <c r="L1937" s="10">
        <v>1</v>
      </c>
    </row>
    <row r="1938" spans="1:12">
      <c r="A1938" s="14" t="str">
        <f t="shared" si="30"/>
        <v>DOM</v>
      </c>
      <c r="B1938" s="12">
        <v>45893</v>
      </c>
      <c r="C1938" s="11">
        <v>0.77178240740740744</v>
      </c>
      <c r="D1938" s="10">
        <f>+VLOOKUP(B1938,VENTA_DIARIA!B:C,2,FALSE)</f>
        <v>0</v>
      </c>
      <c r="E1938" s="10">
        <f>+VLOOKUP(B1938,VENTA_DIARIA!B:D,3,FALSE)</f>
        <v>4</v>
      </c>
      <c r="F1938" s="13">
        <f>_xlfn.XLOOKUP(B1938, VENTA_DIARIA!B:B, VENTA_DIARIA!L:L)+0</f>
        <v>1</v>
      </c>
      <c r="G1938" s="10">
        <f>IFERROR(_xlfn.XLOOKUP(B1938, VENTA_DIARIA!B:B, VENTA_DIARIA!N:N)+0,0)</f>
        <v>0</v>
      </c>
      <c r="H1938" s="10" t="str">
        <f>_xlfn.XLOOKUP(B1938, VENTA_DIARIA!B:B, VENTA_DIARIA!H:H)</f>
        <v>▲▲ TOP</v>
      </c>
      <c r="I1938" s="10" t="s">
        <v>159</v>
      </c>
      <c r="J1938" s="10">
        <v>1</v>
      </c>
      <c r="K1938" s="10">
        <v>0</v>
      </c>
      <c r="L1938" s="10">
        <v>1</v>
      </c>
    </row>
    <row r="1939" spans="1:12">
      <c r="A1939" s="14" t="str">
        <f t="shared" si="30"/>
        <v>DOM</v>
      </c>
      <c r="B1939" s="12">
        <v>45893</v>
      </c>
      <c r="C1939" s="11">
        <v>0.76888888888888884</v>
      </c>
      <c r="D1939" s="10">
        <f>+VLOOKUP(B1939,VENTA_DIARIA!B:C,2,FALSE)</f>
        <v>0</v>
      </c>
      <c r="E1939" s="10">
        <f>+VLOOKUP(B1939,VENTA_DIARIA!B:D,3,FALSE)</f>
        <v>4</v>
      </c>
      <c r="F1939" s="13">
        <f>_xlfn.XLOOKUP(B1939, VENTA_DIARIA!B:B, VENTA_DIARIA!L:L)+0</f>
        <v>1</v>
      </c>
      <c r="G1939" s="10">
        <f>IFERROR(_xlfn.XLOOKUP(B1939, VENTA_DIARIA!B:B, VENTA_DIARIA!N:N)+0,0)</f>
        <v>0</v>
      </c>
      <c r="H1939" s="10" t="str">
        <f>_xlfn.XLOOKUP(B1939, VENTA_DIARIA!B:B, VENTA_DIARIA!H:H)</f>
        <v>▲▲ TOP</v>
      </c>
      <c r="I1939" s="10" t="s">
        <v>134</v>
      </c>
      <c r="J1939" s="10">
        <v>33</v>
      </c>
      <c r="K1939" s="10">
        <v>31</v>
      </c>
      <c r="L1939" s="10">
        <v>2</v>
      </c>
    </row>
    <row r="1940" spans="1:12">
      <c r="A1940" s="14" t="str">
        <f t="shared" si="30"/>
        <v>DOM</v>
      </c>
      <c r="B1940" s="12">
        <v>45893</v>
      </c>
      <c r="C1940" s="11">
        <v>0.76888888888888884</v>
      </c>
      <c r="D1940" s="10">
        <f>+VLOOKUP(B1940,VENTA_DIARIA!B:C,2,FALSE)</f>
        <v>0</v>
      </c>
      <c r="E1940" s="10">
        <f>+VLOOKUP(B1940,VENTA_DIARIA!B:D,3,FALSE)</f>
        <v>4</v>
      </c>
      <c r="F1940" s="13">
        <f>_xlfn.XLOOKUP(B1940, VENTA_DIARIA!B:B, VENTA_DIARIA!L:L)+0</f>
        <v>1</v>
      </c>
      <c r="G1940" s="10">
        <f>IFERROR(_xlfn.XLOOKUP(B1940, VENTA_DIARIA!B:B, VENTA_DIARIA!N:N)+0,0)</f>
        <v>0</v>
      </c>
      <c r="H1940" s="10" t="str">
        <f>_xlfn.XLOOKUP(B1940, VENTA_DIARIA!B:B, VENTA_DIARIA!H:H)</f>
        <v>▲▲ TOP</v>
      </c>
      <c r="I1940" s="10" t="s">
        <v>177</v>
      </c>
      <c r="J1940" s="10">
        <v>14</v>
      </c>
      <c r="K1940" s="10">
        <v>12</v>
      </c>
      <c r="L1940" s="10">
        <v>2</v>
      </c>
    </row>
    <row r="1941" spans="1:12">
      <c r="A1941" s="14" t="str">
        <f t="shared" si="30"/>
        <v>DOM</v>
      </c>
      <c r="B1941" s="12">
        <v>45893</v>
      </c>
      <c r="C1941" s="11">
        <v>0.76812499999999995</v>
      </c>
      <c r="D1941" s="10">
        <f>+VLOOKUP(B1941,VENTA_DIARIA!B:C,2,FALSE)</f>
        <v>0</v>
      </c>
      <c r="E1941" s="10">
        <f>+VLOOKUP(B1941,VENTA_DIARIA!B:D,3,FALSE)</f>
        <v>4</v>
      </c>
      <c r="F1941" s="13">
        <f>_xlfn.XLOOKUP(B1941, VENTA_DIARIA!B:B, VENTA_DIARIA!L:L)+0</f>
        <v>1</v>
      </c>
      <c r="G1941" s="10">
        <f>IFERROR(_xlfn.XLOOKUP(B1941, VENTA_DIARIA!B:B, VENTA_DIARIA!N:N)+0,0)</f>
        <v>0</v>
      </c>
      <c r="H1941" s="10" t="str">
        <f>_xlfn.XLOOKUP(B1941, VENTA_DIARIA!B:B, VENTA_DIARIA!H:H)</f>
        <v>▲▲ TOP</v>
      </c>
      <c r="I1941" s="10" t="s">
        <v>132</v>
      </c>
      <c r="J1941" s="10">
        <v>3</v>
      </c>
      <c r="K1941" s="10">
        <v>2</v>
      </c>
      <c r="L1941" s="10">
        <v>1</v>
      </c>
    </row>
    <row r="1942" spans="1:12">
      <c r="A1942" s="14" t="str">
        <f t="shared" si="30"/>
        <v>DOM</v>
      </c>
      <c r="B1942" s="12">
        <v>45893</v>
      </c>
      <c r="C1942" s="11">
        <v>0.76744212962962965</v>
      </c>
      <c r="D1942" s="10">
        <f>+VLOOKUP(B1942,VENTA_DIARIA!B:C,2,FALSE)</f>
        <v>0</v>
      </c>
      <c r="E1942" s="10">
        <f>+VLOOKUP(B1942,VENTA_DIARIA!B:D,3,FALSE)</f>
        <v>4</v>
      </c>
      <c r="F1942" s="13">
        <f>_xlfn.XLOOKUP(B1942, VENTA_DIARIA!B:B, VENTA_DIARIA!L:L)+0</f>
        <v>1</v>
      </c>
      <c r="G1942" s="10">
        <f>IFERROR(_xlfn.XLOOKUP(B1942, VENTA_DIARIA!B:B, VENTA_DIARIA!N:N)+0,0)</f>
        <v>0</v>
      </c>
      <c r="H1942" s="10" t="str">
        <f>_xlfn.XLOOKUP(B1942, VENTA_DIARIA!B:B, VENTA_DIARIA!H:H)</f>
        <v>▲▲ TOP</v>
      </c>
      <c r="I1942" s="10" t="s">
        <v>176</v>
      </c>
      <c r="J1942" s="10">
        <v>13</v>
      </c>
      <c r="K1942" s="10">
        <v>12</v>
      </c>
      <c r="L1942" s="10">
        <v>1</v>
      </c>
    </row>
    <row r="1943" spans="1:12">
      <c r="A1943" s="14" t="str">
        <f t="shared" si="30"/>
        <v>DOM</v>
      </c>
      <c r="B1943" s="12">
        <v>45893</v>
      </c>
      <c r="C1943" s="11">
        <v>0.76644675925925931</v>
      </c>
      <c r="D1943" s="10">
        <f>+VLOOKUP(B1943,VENTA_DIARIA!B:C,2,FALSE)</f>
        <v>0</v>
      </c>
      <c r="E1943" s="10">
        <f>+VLOOKUP(B1943,VENTA_DIARIA!B:D,3,FALSE)</f>
        <v>4</v>
      </c>
      <c r="F1943" s="13">
        <f>_xlfn.XLOOKUP(B1943, VENTA_DIARIA!B:B, VENTA_DIARIA!L:L)+0</f>
        <v>1</v>
      </c>
      <c r="G1943" s="10">
        <f>IFERROR(_xlfn.XLOOKUP(B1943, VENTA_DIARIA!B:B, VENTA_DIARIA!N:N)+0,0)</f>
        <v>0</v>
      </c>
      <c r="H1943" s="10" t="str">
        <f>_xlfn.XLOOKUP(B1943, VENTA_DIARIA!B:B, VENTA_DIARIA!H:H)</f>
        <v>▲▲ TOP</v>
      </c>
      <c r="I1943" s="10" t="s">
        <v>134</v>
      </c>
      <c r="J1943" s="10">
        <v>35</v>
      </c>
      <c r="K1943" s="10">
        <v>33</v>
      </c>
      <c r="L1943" s="10">
        <v>2</v>
      </c>
    </row>
    <row r="1944" spans="1:12">
      <c r="A1944" s="14" t="str">
        <f t="shared" si="30"/>
        <v>DOM</v>
      </c>
      <c r="B1944" s="12">
        <v>45893</v>
      </c>
      <c r="C1944" s="11">
        <v>0.76596064814814813</v>
      </c>
      <c r="D1944" s="10">
        <f>+VLOOKUP(B1944,VENTA_DIARIA!B:C,2,FALSE)</f>
        <v>0</v>
      </c>
      <c r="E1944" s="10">
        <f>+VLOOKUP(B1944,VENTA_DIARIA!B:D,3,FALSE)</f>
        <v>4</v>
      </c>
      <c r="F1944" s="13">
        <f>_xlfn.XLOOKUP(B1944, VENTA_DIARIA!B:B, VENTA_DIARIA!L:L)+0</f>
        <v>1</v>
      </c>
      <c r="G1944" s="10">
        <f>IFERROR(_xlfn.XLOOKUP(B1944, VENTA_DIARIA!B:B, VENTA_DIARIA!N:N)+0,0)</f>
        <v>0</v>
      </c>
      <c r="H1944" s="10" t="str">
        <f>_xlfn.XLOOKUP(B1944, VENTA_DIARIA!B:B, VENTA_DIARIA!H:H)</f>
        <v>▲▲ TOP</v>
      </c>
      <c r="I1944" s="10" t="s">
        <v>177</v>
      </c>
      <c r="J1944" s="10">
        <v>15</v>
      </c>
      <c r="K1944" s="10">
        <v>14</v>
      </c>
      <c r="L1944" s="10">
        <v>1</v>
      </c>
    </row>
    <row r="1945" spans="1:12">
      <c r="A1945" s="14" t="str">
        <f t="shared" si="30"/>
        <v>DOM</v>
      </c>
      <c r="B1945" s="12">
        <v>45893</v>
      </c>
      <c r="C1945" s="11">
        <v>0.76596064814814813</v>
      </c>
      <c r="D1945" s="10">
        <f>+VLOOKUP(B1945,VENTA_DIARIA!B:C,2,FALSE)</f>
        <v>0</v>
      </c>
      <c r="E1945" s="10">
        <f>+VLOOKUP(B1945,VENTA_DIARIA!B:D,3,FALSE)</f>
        <v>4</v>
      </c>
      <c r="F1945" s="13">
        <f>_xlfn.XLOOKUP(B1945, VENTA_DIARIA!B:B, VENTA_DIARIA!L:L)+0</f>
        <v>1</v>
      </c>
      <c r="G1945" s="10">
        <f>IFERROR(_xlfn.XLOOKUP(B1945, VENTA_DIARIA!B:B, VENTA_DIARIA!N:N)+0,0)</f>
        <v>0</v>
      </c>
      <c r="H1945" s="10" t="str">
        <f>_xlfn.XLOOKUP(B1945, VENTA_DIARIA!B:B, VENTA_DIARIA!H:H)</f>
        <v>▲▲ TOP</v>
      </c>
      <c r="I1945" s="10" t="s">
        <v>134</v>
      </c>
      <c r="J1945" s="10">
        <v>36</v>
      </c>
      <c r="K1945" s="10">
        <v>35</v>
      </c>
      <c r="L1945" s="10">
        <v>1</v>
      </c>
    </row>
    <row r="1946" spans="1:12">
      <c r="A1946" s="14" t="str">
        <f t="shared" si="30"/>
        <v>DOM</v>
      </c>
      <c r="B1946" s="12">
        <v>45893</v>
      </c>
      <c r="C1946" s="11">
        <v>0.76525462962962965</v>
      </c>
      <c r="D1946" s="10">
        <f>+VLOOKUP(B1946,VENTA_DIARIA!B:C,2,FALSE)</f>
        <v>0</v>
      </c>
      <c r="E1946" s="10">
        <f>+VLOOKUP(B1946,VENTA_DIARIA!B:D,3,FALSE)</f>
        <v>4</v>
      </c>
      <c r="F1946" s="13">
        <f>_xlfn.XLOOKUP(B1946, VENTA_DIARIA!B:B, VENTA_DIARIA!L:L)+0</f>
        <v>1</v>
      </c>
      <c r="G1946" s="10">
        <f>IFERROR(_xlfn.XLOOKUP(B1946, VENTA_DIARIA!B:B, VENTA_DIARIA!N:N)+0,0)</f>
        <v>0</v>
      </c>
      <c r="H1946" s="10" t="str">
        <f>_xlfn.XLOOKUP(B1946, VENTA_DIARIA!B:B, VENTA_DIARIA!H:H)</f>
        <v>▲▲ TOP</v>
      </c>
      <c r="I1946" s="10" t="s">
        <v>145</v>
      </c>
      <c r="J1946" s="10">
        <v>2</v>
      </c>
      <c r="K1946" s="10">
        <v>1</v>
      </c>
      <c r="L1946" s="10">
        <v>1</v>
      </c>
    </row>
    <row r="1947" spans="1:12">
      <c r="A1947" s="14" t="str">
        <f t="shared" si="30"/>
        <v>DOM</v>
      </c>
      <c r="B1947" s="12">
        <v>45893</v>
      </c>
      <c r="C1947" s="11">
        <v>0.76049768518518523</v>
      </c>
      <c r="D1947" s="10">
        <f>+VLOOKUP(B1947,VENTA_DIARIA!B:C,2,FALSE)</f>
        <v>0</v>
      </c>
      <c r="E1947" s="10">
        <f>+VLOOKUP(B1947,VENTA_DIARIA!B:D,3,FALSE)</f>
        <v>4</v>
      </c>
      <c r="F1947" s="13">
        <f>_xlfn.XLOOKUP(B1947, VENTA_DIARIA!B:B, VENTA_DIARIA!L:L)+0</f>
        <v>1</v>
      </c>
      <c r="G1947" s="10">
        <f>IFERROR(_xlfn.XLOOKUP(B1947, VENTA_DIARIA!B:B, VENTA_DIARIA!N:N)+0,0)</f>
        <v>0</v>
      </c>
      <c r="H1947" s="10" t="str">
        <f>_xlfn.XLOOKUP(B1947, VENTA_DIARIA!B:B, VENTA_DIARIA!H:H)</f>
        <v>▲▲ TOP</v>
      </c>
      <c r="I1947" s="10" t="s">
        <v>158</v>
      </c>
      <c r="J1947" s="10">
        <v>1</v>
      </c>
      <c r="K1947" s="10">
        <v>0</v>
      </c>
      <c r="L1947" s="10">
        <v>1</v>
      </c>
    </row>
    <row r="1948" spans="1:12">
      <c r="A1948" s="14" t="str">
        <f t="shared" si="30"/>
        <v>DOM</v>
      </c>
      <c r="B1948" s="12">
        <v>45893</v>
      </c>
      <c r="C1948" s="11">
        <v>0.76049768518518523</v>
      </c>
      <c r="D1948" s="10">
        <f>+VLOOKUP(B1948,VENTA_DIARIA!B:C,2,FALSE)</f>
        <v>0</v>
      </c>
      <c r="E1948" s="10">
        <f>+VLOOKUP(B1948,VENTA_DIARIA!B:D,3,FALSE)</f>
        <v>4</v>
      </c>
      <c r="F1948" s="13">
        <f>_xlfn.XLOOKUP(B1948, VENTA_DIARIA!B:B, VENTA_DIARIA!L:L)+0</f>
        <v>1</v>
      </c>
      <c r="G1948" s="10">
        <f>IFERROR(_xlfn.XLOOKUP(B1948, VENTA_DIARIA!B:B, VENTA_DIARIA!N:N)+0,0)</f>
        <v>0</v>
      </c>
      <c r="H1948" s="10" t="str">
        <f>_xlfn.XLOOKUP(B1948, VENTA_DIARIA!B:B, VENTA_DIARIA!H:H)</f>
        <v>▲▲ TOP</v>
      </c>
      <c r="I1948" s="10" t="s">
        <v>160</v>
      </c>
      <c r="J1948" s="10">
        <v>1</v>
      </c>
      <c r="K1948" s="10">
        <v>0</v>
      </c>
      <c r="L1948" s="10">
        <v>1</v>
      </c>
    </row>
    <row r="1949" spans="1:12">
      <c r="A1949" s="14" t="str">
        <f t="shared" si="30"/>
        <v>DOM</v>
      </c>
      <c r="B1949" s="12">
        <v>45893</v>
      </c>
      <c r="C1949" s="11">
        <v>0.75924768518518515</v>
      </c>
      <c r="D1949" s="10">
        <f>+VLOOKUP(B1949,VENTA_DIARIA!B:C,2,FALSE)</f>
        <v>0</v>
      </c>
      <c r="E1949" s="10">
        <f>+VLOOKUP(B1949,VENTA_DIARIA!B:D,3,FALSE)</f>
        <v>4</v>
      </c>
      <c r="F1949" s="13">
        <f>_xlfn.XLOOKUP(B1949, VENTA_DIARIA!B:B, VENTA_DIARIA!L:L)+0</f>
        <v>1</v>
      </c>
      <c r="G1949" s="10">
        <f>IFERROR(_xlfn.XLOOKUP(B1949, VENTA_DIARIA!B:B, VENTA_DIARIA!N:N)+0,0)</f>
        <v>0</v>
      </c>
      <c r="H1949" s="10" t="str">
        <f>_xlfn.XLOOKUP(B1949, VENTA_DIARIA!B:B, VENTA_DIARIA!H:H)</f>
        <v>▲▲ TOP</v>
      </c>
      <c r="I1949" s="10" t="s">
        <v>158</v>
      </c>
      <c r="J1949" s="10">
        <v>2</v>
      </c>
      <c r="K1949" s="10">
        <v>1</v>
      </c>
      <c r="L1949" s="10">
        <v>1</v>
      </c>
    </row>
    <row r="1950" spans="1:12">
      <c r="A1950" s="14" t="str">
        <f t="shared" si="30"/>
        <v>DOM</v>
      </c>
      <c r="B1950" s="12">
        <v>45893</v>
      </c>
      <c r="C1950" s="11">
        <v>0.75924768518518515</v>
      </c>
      <c r="D1950" s="10">
        <f>+VLOOKUP(B1950,VENTA_DIARIA!B:C,2,FALSE)</f>
        <v>0</v>
      </c>
      <c r="E1950" s="10">
        <f>+VLOOKUP(B1950,VENTA_DIARIA!B:D,3,FALSE)</f>
        <v>4</v>
      </c>
      <c r="F1950" s="13">
        <f>_xlfn.XLOOKUP(B1950, VENTA_DIARIA!B:B, VENTA_DIARIA!L:L)+0</f>
        <v>1</v>
      </c>
      <c r="G1950" s="10">
        <f>IFERROR(_xlfn.XLOOKUP(B1950, VENTA_DIARIA!B:B, VENTA_DIARIA!N:N)+0,0)</f>
        <v>0</v>
      </c>
      <c r="H1950" s="10" t="str">
        <f>_xlfn.XLOOKUP(B1950, VENTA_DIARIA!B:B, VENTA_DIARIA!H:H)</f>
        <v>▲▲ TOP</v>
      </c>
      <c r="I1950" s="10" t="s">
        <v>160</v>
      </c>
      <c r="J1950" s="10">
        <v>2</v>
      </c>
      <c r="K1950" s="10">
        <v>1</v>
      </c>
      <c r="L1950" s="10">
        <v>1</v>
      </c>
    </row>
    <row r="1951" spans="1:12">
      <c r="A1951" s="14" t="str">
        <f t="shared" si="30"/>
        <v>DOM</v>
      </c>
      <c r="B1951" s="12">
        <v>45893</v>
      </c>
      <c r="C1951" s="11">
        <v>0.75714120370370375</v>
      </c>
      <c r="D1951" s="10">
        <f>+VLOOKUP(B1951,VENTA_DIARIA!B:C,2,FALSE)</f>
        <v>0</v>
      </c>
      <c r="E1951" s="10">
        <f>+VLOOKUP(B1951,VENTA_DIARIA!B:D,3,FALSE)</f>
        <v>4</v>
      </c>
      <c r="F1951" s="13">
        <f>_xlfn.XLOOKUP(B1951, VENTA_DIARIA!B:B, VENTA_DIARIA!L:L)+0</f>
        <v>1</v>
      </c>
      <c r="G1951" s="10">
        <f>IFERROR(_xlfn.XLOOKUP(B1951, VENTA_DIARIA!B:B, VENTA_DIARIA!N:N)+0,0)</f>
        <v>0</v>
      </c>
      <c r="H1951" s="10" t="str">
        <f>_xlfn.XLOOKUP(B1951, VENTA_DIARIA!B:B, VENTA_DIARIA!H:H)</f>
        <v>▲▲ TOP</v>
      </c>
      <c r="I1951" s="10" t="s">
        <v>90</v>
      </c>
      <c r="J1951" s="10">
        <v>3</v>
      </c>
      <c r="K1951" s="10">
        <v>2</v>
      </c>
      <c r="L1951" s="10">
        <v>1</v>
      </c>
    </row>
    <row r="1952" spans="1:12">
      <c r="A1952" s="14" t="str">
        <f t="shared" si="30"/>
        <v>DOM</v>
      </c>
      <c r="B1952" s="12">
        <v>45893</v>
      </c>
      <c r="C1952" s="11">
        <v>0.75714120370370375</v>
      </c>
      <c r="D1952" s="10">
        <f>+VLOOKUP(B1952,VENTA_DIARIA!B:C,2,FALSE)</f>
        <v>0</v>
      </c>
      <c r="E1952" s="10">
        <f>+VLOOKUP(B1952,VENTA_DIARIA!B:D,3,FALSE)</f>
        <v>4</v>
      </c>
      <c r="F1952" s="13">
        <f>_xlfn.XLOOKUP(B1952, VENTA_DIARIA!B:B, VENTA_DIARIA!L:L)+0</f>
        <v>1</v>
      </c>
      <c r="G1952" s="10">
        <f>IFERROR(_xlfn.XLOOKUP(B1952, VENTA_DIARIA!B:B, VENTA_DIARIA!N:N)+0,0)</f>
        <v>0</v>
      </c>
      <c r="H1952" s="10" t="str">
        <f>_xlfn.XLOOKUP(B1952, VENTA_DIARIA!B:B, VENTA_DIARIA!H:H)</f>
        <v>▲▲ TOP</v>
      </c>
      <c r="I1952" s="10" t="s">
        <v>142</v>
      </c>
      <c r="J1952" s="10">
        <v>24</v>
      </c>
      <c r="K1952" s="10">
        <v>22</v>
      </c>
      <c r="L1952" s="10">
        <v>2</v>
      </c>
    </row>
    <row r="1953" spans="1:12">
      <c r="A1953" s="14" t="str">
        <f t="shared" si="30"/>
        <v>DOM</v>
      </c>
      <c r="B1953" s="12">
        <v>45893</v>
      </c>
      <c r="C1953" s="11">
        <v>0.7553819444444444</v>
      </c>
      <c r="D1953" s="10">
        <f>+VLOOKUP(B1953,VENTA_DIARIA!B:C,2,FALSE)</f>
        <v>0</v>
      </c>
      <c r="E1953" s="10">
        <f>+VLOOKUP(B1953,VENTA_DIARIA!B:D,3,FALSE)</f>
        <v>4</v>
      </c>
      <c r="F1953" s="13">
        <f>_xlfn.XLOOKUP(B1953, VENTA_DIARIA!B:B, VENTA_DIARIA!L:L)+0</f>
        <v>1</v>
      </c>
      <c r="G1953" s="10">
        <f>IFERROR(_xlfn.XLOOKUP(B1953, VENTA_DIARIA!B:B, VENTA_DIARIA!N:N)+0,0)</f>
        <v>0</v>
      </c>
      <c r="H1953" s="10" t="str">
        <f>_xlfn.XLOOKUP(B1953, VENTA_DIARIA!B:B, VENTA_DIARIA!H:H)</f>
        <v>▲▲ TOP</v>
      </c>
      <c r="I1953" s="10" t="s">
        <v>159</v>
      </c>
      <c r="J1953" s="10">
        <v>2</v>
      </c>
      <c r="K1953" s="10">
        <v>1</v>
      </c>
      <c r="L1953" s="10">
        <v>1</v>
      </c>
    </row>
    <row r="1954" spans="1:12">
      <c r="A1954" s="14" t="str">
        <f t="shared" si="30"/>
        <v>DOM</v>
      </c>
      <c r="B1954" s="12">
        <v>45893</v>
      </c>
      <c r="C1954" s="11">
        <v>0.7546180555555555</v>
      </c>
      <c r="D1954" s="10">
        <f>+VLOOKUP(B1954,VENTA_DIARIA!B:C,2,FALSE)</f>
        <v>0</v>
      </c>
      <c r="E1954" s="10">
        <f>+VLOOKUP(B1954,VENTA_DIARIA!B:D,3,FALSE)</f>
        <v>4</v>
      </c>
      <c r="F1954" s="13">
        <f>_xlfn.XLOOKUP(B1954, VENTA_DIARIA!B:B, VENTA_DIARIA!L:L)+0</f>
        <v>1</v>
      </c>
      <c r="G1954" s="10">
        <f>IFERROR(_xlfn.XLOOKUP(B1954, VENTA_DIARIA!B:B, VENTA_DIARIA!N:N)+0,0)</f>
        <v>0</v>
      </c>
      <c r="H1954" s="10" t="str">
        <f>_xlfn.XLOOKUP(B1954, VENTA_DIARIA!B:B, VENTA_DIARIA!H:H)</f>
        <v>▲▲ TOP</v>
      </c>
      <c r="I1954" s="10" t="s">
        <v>95</v>
      </c>
      <c r="J1954" s="10">
        <v>2</v>
      </c>
      <c r="K1954" s="10">
        <v>1</v>
      </c>
      <c r="L1954" s="10">
        <v>1</v>
      </c>
    </row>
    <row r="1955" spans="1:12">
      <c r="A1955" s="14" t="str">
        <f t="shared" si="30"/>
        <v>DOM</v>
      </c>
      <c r="B1955" s="12">
        <v>45893</v>
      </c>
      <c r="C1955" s="11">
        <v>0.7546180555555555</v>
      </c>
      <c r="D1955" s="10">
        <f>+VLOOKUP(B1955,VENTA_DIARIA!B:C,2,FALSE)</f>
        <v>0</v>
      </c>
      <c r="E1955" s="10">
        <f>+VLOOKUP(B1955,VENTA_DIARIA!B:D,3,FALSE)</f>
        <v>4</v>
      </c>
      <c r="F1955" s="13">
        <f>_xlfn.XLOOKUP(B1955, VENTA_DIARIA!B:B, VENTA_DIARIA!L:L)+0</f>
        <v>1</v>
      </c>
      <c r="G1955" s="10">
        <f>IFERROR(_xlfn.XLOOKUP(B1955, VENTA_DIARIA!B:B, VENTA_DIARIA!N:N)+0,0)</f>
        <v>0</v>
      </c>
      <c r="H1955" s="10" t="str">
        <f>_xlfn.XLOOKUP(B1955, VENTA_DIARIA!B:B, VENTA_DIARIA!H:H)</f>
        <v>▲▲ TOP</v>
      </c>
      <c r="I1955" s="10" t="s">
        <v>134</v>
      </c>
      <c r="J1955" s="10">
        <v>37</v>
      </c>
      <c r="K1955" s="10">
        <v>36</v>
      </c>
      <c r="L1955" s="10">
        <v>1</v>
      </c>
    </row>
    <row r="1956" spans="1:12">
      <c r="A1956" s="14" t="str">
        <f t="shared" si="30"/>
        <v>DOM</v>
      </c>
      <c r="B1956" s="12">
        <v>45893</v>
      </c>
      <c r="C1956" s="11">
        <v>0.7546180555555555</v>
      </c>
      <c r="D1956" s="10">
        <f>+VLOOKUP(B1956,VENTA_DIARIA!B:C,2,FALSE)</f>
        <v>0</v>
      </c>
      <c r="E1956" s="10">
        <f>+VLOOKUP(B1956,VENTA_DIARIA!B:D,3,FALSE)</f>
        <v>4</v>
      </c>
      <c r="F1956" s="13">
        <f>_xlfn.XLOOKUP(B1956, VENTA_DIARIA!B:B, VENTA_DIARIA!L:L)+0</f>
        <v>1</v>
      </c>
      <c r="G1956" s="10">
        <f>IFERROR(_xlfn.XLOOKUP(B1956, VENTA_DIARIA!B:B, VENTA_DIARIA!N:N)+0,0)</f>
        <v>0</v>
      </c>
      <c r="H1956" s="10" t="str">
        <f>_xlfn.XLOOKUP(B1956, VENTA_DIARIA!B:B, VENTA_DIARIA!H:H)</f>
        <v>▲▲ TOP</v>
      </c>
      <c r="I1956" s="10" t="s">
        <v>153</v>
      </c>
      <c r="J1956" s="10">
        <v>12</v>
      </c>
      <c r="K1956" s="10">
        <v>11</v>
      </c>
      <c r="L1956" s="10">
        <v>1</v>
      </c>
    </row>
    <row r="1957" spans="1:12">
      <c r="A1957" s="14" t="str">
        <f t="shared" si="30"/>
        <v>DOM</v>
      </c>
      <c r="B1957" s="12">
        <v>45893</v>
      </c>
      <c r="C1957" s="11">
        <v>0.75278935185185181</v>
      </c>
      <c r="D1957" s="10">
        <f>+VLOOKUP(B1957,VENTA_DIARIA!B:C,2,FALSE)</f>
        <v>0</v>
      </c>
      <c r="E1957" s="10">
        <f>+VLOOKUP(B1957,VENTA_DIARIA!B:D,3,FALSE)</f>
        <v>4</v>
      </c>
      <c r="F1957" s="13">
        <f>_xlfn.XLOOKUP(B1957, VENTA_DIARIA!B:B, VENTA_DIARIA!L:L)+0</f>
        <v>1</v>
      </c>
      <c r="G1957" s="10">
        <f>IFERROR(_xlfn.XLOOKUP(B1957, VENTA_DIARIA!B:B, VENTA_DIARIA!N:N)+0,0)</f>
        <v>0</v>
      </c>
      <c r="H1957" s="10" t="str">
        <f>_xlfn.XLOOKUP(B1957, VENTA_DIARIA!B:B, VENTA_DIARIA!H:H)</f>
        <v>▲▲ TOP</v>
      </c>
      <c r="I1957" s="10" t="s">
        <v>162</v>
      </c>
      <c r="J1957" s="10">
        <v>4</v>
      </c>
      <c r="K1957" s="10">
        <v>3</v>
      </c>
      <c r="L1957" s="10">
        <v>1</v>
      </c>
    </row>
    <row r="1958" spans="1:12">
      <c r="A1958" s="14" t="str">
        <f t="shared" si="30"/>
        <v>DOM</v>
      </c>
      <c r="B1958" s="12">
        <v>45893</v>
      </c>
      <c r="C1958" s="11">
        <v>0.75278935185185181</v>
      </c>
      <c r="D1958" s="10">
        <f>+VLOOKUP(B1958,VENTA_DIARIA!B:C,2,FALSE)</f>
        <v>0</v>
      </c>
      <c r="E1958" s="10">
        <f>+VLOOKUP(B1958,VENTA_DIARIA!B:D,3,FALSE)</f>
        <v>4</v>
      </c>
      <c r="F1958" s="13">
        <f>_xlfn.XLOOKUP(B1958, VENTA_DIARIA!B:B, VENTA_DIARIA!L:L)+0</f>
        <v>1</v>
      </c>
      <c r="G1958" s="10">
        <f>IFERROR(_xlfn.XLOOKUP(B1958, VENTA_DIARIA!B:B, VENTA_DIARIA!N:N)+0,0)</f>
        <v>0</v>
      </c>
      <c r="H1958" s="10" t="str">
        <f>_xlfn.XLOOKUP(B1958, VENTA_DIARIA!B:B, VENTA_DIARIA!H:H)</f>
        <v>▲▲ TOP</v>
      </c>
      <c r="I1958" s="10" t="s">
        <v>146</v>
      </c>
      <c r="J1958" s="10">
        <v>6</v>
      </c>
      <c r="K1958" s="10">
        <v>4</v>
      </c>
      <c r="L1958" s="10">
        <v>2</v>
      </c>
    </row>
    <row r="1959" spans="1:12">
      <c r="A1959" s="14" t="str">
        <f t="shared" si="30"/>
        <v>DOM</v>
      </c>
      <c r="B1959" s="12">
        <v>45893</v>
      </c>
      <c r="C1959" s="11">
        <v>0.75168981481481478</v>
      </c>
      <c r="D1959" s="10">
        <f>+VLOOKUP(B1959,VENTA_DIARIA!B:C,2,FALSE)</f>
        <v>0</v>
      </c>
      <c r="E1959" s="10">
        <f>+VLOOKUP(B1959,VENTA_DIARIA!B:D,3,FALSE)</f>
        <v>4</v>
      </c>
      <c r="F1959" s="13">
        <f>_xlfn.XLOOKUP(B1959, VENTA_DIARIA!B:B, VENTA_DIARIA!L:L)+0</f>
        <v>1</v>
      </c>
      <c r="G1959" s="10">
        <f>IFERROR(_xlfn.XLOOKUP(B1959, VENTA_DIARIA!B:B, VENTA_DIARIA!N:N)+0,0)</f>
        <v>0</v>
      </c>
      <c r="H1959" s="10" t="str">
        <f>_xlfn.XLOOKUP(B1959, VENTA_DIARIA!B:B, VENTA_DIARIA!H:H)</f>
        <v>▲▲ TOP</v>
      </c>
      <c r="I1959" s="10" t="s">
        <v>178</v>
      </c>
      <c r="J1959" s="10">
        <v>1</v>
      </c>
      <c r="K1959" s="10">
        <v>0</v>
      </c>
      <c r="L1959" s="10">
        <v>1</v>
      </c>
    </row>
    <row r="1960" spans="1:12">
      <c r="A1960" s="14" t="str">
        <f t="shared" si="30"/>
        <v>DOM</v>
      </c>
      <c r="B1960" s="12">
        <v>45893</v>
      </c>
      <c r="C1960" s="11">
        <v>0.750462962962963</v>
      </c>
      <c r="D1960" s="10">
        <f>+VLOOKUP(B1960,VENTA_DIARIA!B:C,2,FALSE)</f>
        <v>0</v>
      </c>
      <c r="E1960" s="10">
        <f>+VLOOKUP(B1960,VENTA_DIARIA!B:D,3,FALSE)</f>
        <v>4</v>
      </c>
      <c r="F1960" s="13">
        <f>_xlfn.XLOOKUP(B1960, VENTA_DIARIA!B:B, VENTA_DIARIA!L:L)+0</f>
        <v>1</v>
      </c>
      <c r="G1960" s="10">
        <f>IFERROR(_xlfn.XLOOKUP(B1960, VENTA_DIARIA!B:B, VENTA_DIARIA!N:N)+0,0)</f>
        <v>0</v>
      </c>
      <c r="H1960" s="10" t="str">
        <f>_xlfn.XLOOKUP(B1960, VENTA_DIARIA!B:B, VENTA_DIARIA!H:H)</f>
        <v>▲▲ TOP</v>
      </c>
      <c r="I1960" s="10" t="s">
        <v>152</v>
      </c>
      <c r="J1960" s="10">
        <v>14</v>
      </c>
      <c r="K1960" s="10">
        <v>13</v>
      </c>
      <c r="L1960" s="10">
        <v>1</v>
      </c>
    </row>
    <row r="1961" spans="1:12">
      <c r="A1961" s="14" t="str">
        <f t="shared" si="30"/>
        <v>DOM</v>
      </c>
      <c r="B1961" s="12">
        <v>45893</v>
      </c>
      <c r="C1961" s="11">
        <v>0.750462962962963</v>
      </c>
      <c r="D1961" s="10">
        <f>+VLOOKUP(B1961,VENTA_DIARIA!B:C,2,FALSE)</f>
        <v>0</v>
      </c>
      <c r="E1961" s="10">
        <f>+VLOOKUP(B1961,VENTA_DIARIA!B:D,3,FALSE)</f>
        <v>4</v>
      </c>
      <c r="F1961" s="13">
        <f>_xlfn.XLOOKUP(B1961, VENTA_DIARIA!B:B, VENTA_DIARIA!L:L)+0</f>
        <v>1</v>
      </c>
      <c r="G1961" s="10">
        <f>IFERROR(_xlfn.XLOOKUP(B1961, VENTA_DIARIA!B:B, VENTA_DIARIA!N:N)+0,0)</f>
        <v>0</v>
      </c>
      <c r="H1961" s="10" t="str">
        <f>_xlfn.XLOOKUP(B1961, VENTA_DIARIA!B:B, VENTA_DIARIA!H:H)</f>
        <v>▲▲ TOP</v>
      </c>
      <c r="I1961" s="10" t="s">
        <v>160</v>
      </c>
      <c r="J1961" s="10">
        <v>3</v>
      </c>
      <c r="K1961" s="10">
        <v>2</v>
      </c>
      <c r="L1961" s="10">
        <v>1</v>
      </c>
    </row>
    <row r="1962" spans="1:12">
      <c r="A1962" s="14" t="str">
        <f t="shared" si="30"/>
        <v>DOM</v>
      </c>
      <c r="B1962" s="12">
        <v>45893</v>
      </c>
      <c r="C1962" s="11">
        <v>0.750462962962963</v>
      </c>
      <c r="D1962" s="10">
        <f>+VLOOKUP(B1962,VENTA_DIARIA!B:C,2,FALSE)</f>
        <v>0</v>
      </c>
      <c r="E1962" s="10">
        <f>+VLOOKUP(B1962,VENTA_DIARIA!B:D,3,FALSE)</f>
        <v>4</v>
      </c>
      <c r="F1962" s="13">
        <f>_xlfn.XLOOKUP(B1962, VENTA_DIARIA!B:B, VENTA_DIARIA!L:L)+0</f>
        <v>1</v>
      </c>
      <c r="G1962" s="10">
        <f>IFERROR(_xlfn.XLOOKUP(B1962, VENTA_DIARIA!B:B, VENTA_DIARIA!N:N)+0,0)</f>
        <v>0</v>
      </c>
      <c r="H1962" s="10" t="str">
        <f>_xlfn.XLOOKUP(B1962, VENTA_DIARIA!B:B, VENTA_DIARIA!H:H)</f>
        <v>▲▲ TOP</v>
      </c>
      <c r="I1962" s="10" t="s">
        <v>102</v>
      </c>
      <c r="J1962" s="10">
        <v>11</v>
      </c>
      <c r="K1962" s="10">
        <v>10</v>
      </c>
      <c r="L1962" s="10">
        <v>1</v>
      </c>
    </row>
    <row r="1963" spans="1:12">
      <c r="A1963" s="14" t="str">
        <f t="shared" si="30"/>
        <v>DOM</v>
      </c>
      <c r="B1963" s="12">
        <v>45893</v>
      </c>
      <c r="C1963" s="11">
        <v>0.74950231481481477</v>
      </c>
      <c r="D1963" s="10">
        <f>+VLOOKUP(B1963,VENTA_DIARIA!B:C,2,FALSE)</f>
        <v>0</v>
      </c>
      <c r="E1963" s="10">
        <f>+VLOOKUP(B1963,VENTA_DIARIA!B:D,3,FALSE)</f>
        <v>4</v>
      </c>
      <c r="F1963" s="13">
        <f>_xlfn.XLOOKUP(B1963, VENTA_DIARIA!B:B, VENTA_DIARIA!L:L)+0</f>
        <v>1</v>
      </c>
      <c r="G1963" s="10">
        <f>IFERROR(_xlfn.XLOOKUP(B1963, VENTA_DIARIA!B:B, VENTA_DIARIA!N:N)+0,0)</f>
        <v>0</v>
      </c>
      <c r="H1963" s="10" t="str">
        <f>_xlfn.XLOOKUP(B1963, VENTA_DIARIA!B:B, VENTA_DIARIA!H:H)</f>
        <v>▲▲ TOP</v>
      </c>
      <c r="I1963" s="10" t="s">
        <v>132</v>
      </c>
      <c r="J1963" s="10">
        <v>4</v>
      </c>
      <c r="K1963" s="10">
        <v>3</v>
      </c>
      <c r="L1963" s="10">
        <v>1</v>
      </c>
    </row>
    <row r="1964" spans="1:12">
      <c r="A1964" s="14" t="str">
        <f t="shared" si="30"/>
        <v>DOM</v>
      </c>
      <c r="B1964" s="12">
        <v>45893</v>
      </c>
      <c r="C1964" s="11">
        <v>0.74950231481481477</v>
      </c>
      <c r="D1964" s="10">
        <f>+VLOOKUP(B1964,VENTA_DIARIA!B:C,2,FALSE)</f>
        <v>0</v>
      </c>
      <c r="E1964" s="10">
        <f>+VLOOKUP(B1964,VENTA_DIARIA!B:D,3,FALSE)</f>
        <v>4</v>
      </c>
      <c r="F1964" s="13">
        <f>_xlfn.XLOOKUP(B1964, VENTA_DIARIA!B:B, VENTA_DIARIA!L:L)+0</f>
        <v>1</v>
      </c>
      <c r="G1964" s="10">
        <f>IFERROR(_xlfn.XLOOKUP(B1964, VENTA_DIARIA!B:B, VENTA_DIARIA!N:N)+0,0)</f>
        <v>0</v>
      </c>
      <c r="H1964" s="10" t="str">
        <f>_xlfn.XLOOKUP(B1964, VENTA_DIARIA!B:B, VENTA_DIARIA!H:H)</f>
        <v>▲▲ TOP</v>
      </c>
      <c r="I1964" s="10" t="s">
        <v>145</v>
      </c>
      <c r="J1964" s="10">
        <v>3</v>
      </c>
      <c r="K1964" s="10">
        <v>2</v>
      </c>
      <c r="L1964" s="10">
        <v>1</v>
      </c>
    </row>
    <row r="1965" spans="1:12">
      <c r="A1965" s="14" t="str">
        <f t="shared" si="30"/>
        <v>DOM</v>
      </c>
      <c r="B1965" s="12">
        <v>45893</v>
      </c>
      <c r="C1965" s="11">
        <v>0.7487152777777778</v>
      </c>
      <c r="D1965" s="10">
        <f>+VLOOKUP(B1965,VENTA_DIARIA!B:C,2,FALSE)</f>
        <v>0</v>
      </c>
      <c r="E1965" s="10">
        <f>+VLOOKUP(B1965,VENTA_DIARIA!B:D,3,FALSE)</f>
        <v>4</v>
      </c>
      <c r="F1965" s="13">
        <f>_xlfn.XLOOKUP(B1965, VENTA_DIARIA!B:B, VENTA_DIARIA!L:L)+0</f>
        <v>1</v>
      </c>
      <c r="G1965" s="10">
        <f>IFERROR(_xlfn.XLOOKUP(B1965, VENTA_DIARIA!B:B, VENTA_DIARIA!N:N)+0,0)</f>
        <v>0</v>
      </c>
      <c r="H1965" s="10" t="str">
        <f>_xlfn.XLOOKUP(B1965, VENTA_DIARIA!B:B, VENTA_DIARIA!H:H)</f>
        <v>▲▲ TOP</v>
      </c>
      <c r="I1965" s="10" t="s">
        <v>170</v>
      </c>
      <c r="J1965" s="10">
        <v>16</v>
      </c>
      <c r="K1965" s="10">
        <v>15</v>
      </c>
      <c r="L1965" s="10">
        <v>1</v>
      </c>
    </row>
    <row r="1966" spans="1:12">
      <c r="A1966" s="14" t="str">
        <f t="shared" si="30"/>
        <v>DOM</v>
      </c>
      <c r="B1966" s="12">
        <v>45893</v>
      </c>
      <c r="C1966" s="11">
        <v>0.7487152777777778</v>
      </c>
      <c r="D1966" s="10">
        <f>+VLOOKUP(B1966,VENTA_DIARIA!B:C,2,FALSE)</f>
        <v>0</v>
      </c>
      <c r="E1966" s="10">
        <f>+VLOOKUP(B1966,VENTA_DIARIA!B:D,3,FALSE)</f>
        <v>4</v>
      </c>
      <c r="F1966" s="13">
        <f>_xlfn.XLOOKUP(B1966, VENTA_DIARIA!B:B, VENTA_DIARIA!L:L)+0</f>
        <v>1</v>
      </c>
      <c r="G1966" s="10">
        <f>IFERROR(_xlfn.XLOOKUP(B1966, VENTA_DIARIA!B:B, VENTA_DIARIA!N:N)+0,0)</f>
        <v>0</v>
      </c>
      <c r="H1966" s="10" t="str">
        <f>_xlfn.XLOOKUP(B1966, VENTA_DIARIA!B:B, VENTA_DIARIA!H:H)</f>
        <v>▲▲ TOP</v>
      </c>
      <c r="I1966" s="10" t="s">
        <v>169</v>
      </c>
      <c r="J1966" s="10">
        <v>8</v>
      </c>
      <c r="K1966" s="10">
        <v>7</v>
      </c>
      <c r="L1966" s="10">
        <v>1</v>
      </c>
    </row>
    <row r="1967" spans="1:12">
      <c r="A1967" s="14" t="str">
        <f t="shared" si="30"/>
        <v>DOM</v>
      </c>
      <c r="B1967" s="12">
        <v>45893</v>
      </c>
      <c r="C1967" s="11">
        <v>0.74785879629629626</v>
      </c>
      <c r="D1967" s="10">
        <f>+VLOOKUP(B1967,VENTA_DIARIA!B:C,2,FALSE)</f>
        <v>0</v>
      </c>
      <c r="E1967" s="10">
        <f>+VLOOKUP(B1967,VENTA_DIARIA!B:D,3,FALSE)</f>
        <v>4</v>
      </c>
      <c r="F1967" s="13">
        <f>_xlfn.XLOOKUP(B1967, VENTA_DIARIA!B:B, VENTA_DIARIA!L:L)+0</f>
        <v>1</v>
      </c>
      <c r="G1967" s="10">
        <f>IFERROR(_xlfn.XLOOKUP(B1967, VENTA_DIARIA!B:B, VENTA_DIARIA!N:N)+0,0)</f>
        <v>0</v>
      </c>
      <c r="H1967" s="10" t="str">
        <f>_xlfn.XLOOKUP(B1967, VENTA_DIARIA!B:B, VENTA_DIARIA!H:H)</f>
        <v>▲▲ TOP</v>
      </c>
      <c r="I1967" s="10" t="s">
        <v>164</v>
      </c>
      <c r="J1967" s="10">
        <v>4</v>
      </c>
      <c r="K1967" s="10">
        <v>3</v>
      </c>
      <c r="L1967" s="10">
        <v>1</v>
      </c>
    </row>
    <row r="1968" spans="1:12">
      <c r="A1968" s="14" t="str">
        <f t="shared" si="30"/>
        <v>DOM</v>
      </c>
      <c r="B1968" s="12">
        <v>45893</v>
      </c>
      <c r="C1968" s="11">
        <v>0.74785879629629626</v>
      </c>
      <c r="D1968" s="10">
        <f>+VLOOKUP(B1968,VENTA_DIARIA!B:C,2,FALSE)</f>
        <v>0</v>
      </c>
      <c r="E1968" s="10">
        <f>+VLOOKUP(B1968,VENTA_DIARIA!B:D,3,FALSE)</f>
        <v>4</v>
      </c>
      <c r="F1968" s="13">
        <f>_xlfn.XLOOKUP(B1968, VENTA_DIARIA!B:B, VENTA_DIARIA!L:L)+0</f>
        <v>1</v>
      </c>
      <c r="G1968" s="10">
        <f>IFERROR(_xlfn.XLOOKUP(B1968, VENTA_DIARIA!B:B, VENTA_DIARIA!N:N)+0,0)</f>
        <v>0</v>
      </c>
      <c r="H1968" s="10" t="str">
        <f>_xlfn.XLOOKUP(B1968, VENTA_DIARIA!B:B, VENTA_DIARIA!H:H)</f>
        <v>▲▲ TOP</v>
      </c>
      <c r="I1968" s="10" t="s">
        <v>170</v>
      </c>
      <c r="J1968" s="10">
        <v>17</v>
      </c>
      <c r="K1968" s="10">
        <v>16</v>
      </c>
      <c r="L1968" s="10">
        <v>1</v>
      </c>
    </row>
    <row r="1969" spans="1:12">
      <c r="A1969" s="14" t="str">
        <f t="shared" si="30"/>
        <v>DOM</v>
      </c>
      <c r="B1969" s="12">
        <v>45893</v>
      </c>
      <c r="C1969" s="11">
        <v>0.74785879629629626</v>
      </c>
      <c r="D1969" s="10">
        <f>+VLOOKUP(B1969,VENTA_DIARIA!B:C,2,FALSE)</f>
        <v>0</v>
      </c>
      <c r="E1969" s="10">
        <f>+VLOOKUP(B1969,VENTA_DIARIA!B:D,3,FALSE)</f>
        <v>4</v>
      </c>
      <c r="F1969" s="13">
        <f>_xlfn.XLOOKUP(B1969, VENTA_DIARIA!B:B, VENTA_DIARIA!L:L)+0</f>
        <v>1</v>
      </c>
      <c r="G1969" s="10">
        <f>IFERROR(_xlfn.XLOOKUP(B1969, VENTA_DIARIA!B:B, VENTA_DIARIA!N:N)+0,0)</f>
        <v>0</v>
      </c>
      <c r="H1969" s="10" t="str">
        <f>_xlfn.XLOOKUP(B1969, VENTA_DIARIA!B:B, VENTA_DIARIA!H:H)</f>
        <v>▲▲ TOP</v>
      </c>
      <c r="I1969" s="10" t="s">
        <v>135</v>
      </c>
      <c r="J1969" s="10">
        <v>15</v>
      </c>
      <c r="K1969" s="10">
        <v>14</v>
      </c>
      <c r="L1969" s="10">
        <v>1</v>
      </c>
    </row>
    <row r="1970" spans="1:12">
      <c r="A1970" s="14" t="str">
        <f t="shared" si="30"/>
        <v>DOM</v>
      </c>
      <c r="B1970" s="12">
        <v>45893</v>
      </c>
      <c r="C1970" s="11">
        <v>0.74702546296296302</v>
      </c>
      <c r="D1970" s="10">
        <f>+VLOOKUP(B1970,VENTA_DIARIA!B:C,2,FALSE)</f>
        <v>0</v>
      </c>
      <c r="E1970" s="10">
        <f>+VLOOKUP(B1970,VENTA_DIARIA!B:D,3,FALSE)</f>
        <v>4</v>
      </c>
      <c r="F1970" s="13">
        <f>_xlfn.XLOOKUP(B1970, VENTA_DIARIA!B:B, VENTA_DIARIA!L:L)+0</f>
        <v>1</v>
      </c>
      <c r="G1970" s="10">
        <f>IFERROR(_xlfn.XLOOKUP(B1970, VENTA_DIARIA!B:B, VENTA_DIARIA!N:N)+0,0)</f>
        <v>0</v>
      </c>
      <c r="H1970" s="10" t="str">
        <f>_xlfn.XLOOKUP(B1970, VENTA_DIARIA!B:B, VENTA_DIARIA!H:H)</f>
        <v>▲▲ TOP</v>
      </c>
      <c r="I1970" s="10" t="s">
        <v>176</v>
      </c>
      <c r="J1970" s="10">
        <v>14</v>
      </c>
      <c r="K1970" s="10">
        <v>13</v>
      </c>
      <c r="L1970" s="10">
        <v>1</v>
      </c>
    </row>
    <row r="1971" spans="1:12">
      <c r="A1971" s="14" t="str">
        <f t="shared" si="30"/>
        <v>DOM</v>
      </c>
      <c r="B1971" s="12">
        <v>45893</v>
      </c>
      <c r="C1971" s="11">
        <v>0.74381944444444448</v>
      </c>
      <c r="D1971" s="10">
        <f>+VLOOKUP(B1971,VENTA_DIARIA!B:C,2,FALSE)</f>
        <v>0</v>
      </c>
      <c r="E1971" s="10">
        <f>+VLOOKUP(B1971,VENTA_DIARIA!B:D,3,FALSE)</f>
        <v>4</v>
      </c>
      <c r="F1971" s="13">
        <f>_xlfn.XLOOKUP(B1971, VENTA_DIARIA!B:B, VENTA_DIARIA!L:L)+0</f>
        <v>1</v>
      </c>
      <c r="G1971" s="10">
        <f>IFERROR(_xlfn.XLOOKUP(B1971, VENTA_DIARIA!B:B, VENTA_DIARIA!N:N)+0,0)</f>
        <v>0</v>
      </c>
      <c r="H1971" s="10" t="str">
        <f>_xlfn.XLOOKUP(B1971, VENTA_DIARIA!B:B, VENTA_DIARIA!H:H)</f>
        <v>▲▲ TOP</v>
      </c>
      <c r="I1971" s="10" t="s">
        <v>177</v>
      </c>
      <c r="J1971" s="10">
        <v>16</v>
      </c>
      <c r="K1971" s="10">
        <v>15</v>
      </c>
      <c r="L1971" s="10">
        <v>1</v>
      </c>
    </row>
    <row r="1972" spans="1:12">
      <c r="A1972" s="14" t="str">
        <f t="shared" si="30"/>
        <v>DOM</v>
      </c>
      <c r="B1972" s="12">
        <v>45893</v>
      </c>
      <c r="C1972" s="11">
        <v>0.74381944444444448</v>
      </c>
      <c r="D1972" s="10">
        <f>+VLOOKUP(B1972,VENTA_DIARIA!B:C,2,FALSE)</f>
        <v>0</v>
      </c>
      <c r="E1972" s="10">
        <f>+VLOOKUP(B1972,VENTA_DIARIA!B:D,3,FALSE)</f>
        <v>4</v>
      </c>
      <c r="F1972" s="13">
        <f>_xlfn.XLOOKUP(B1972, VENTA_DIARIA!B:B, VENTA_DIARIA!L:L)+0</f>
        <v>1</v>
      </c>
      <c r="G1972" s="10">
        <f>IFERROR(_xlfn.XLOOKUP(B1972, VENTA_DIARIA!B:B, VENTA_DIARIA!N:N)+0,0)</f>
        <v>0</v>
      </c>
      <c r="H1972" s="10" t="str">
        <f>_xlfn.XLOOKUP(B1972, VENTA_DIARIA!B:B, VENTA_DIARIA!H:H)</f>
        <v>▲▲ TOP</v>
      </c>
      <c r="I1972" s="10" t="s">
        <v>144</v>
      </c>
      <c r="J1972" s="10">
        <v>4</v>
      </c>
      <c r="K1972" s="10">
        <v>3</v>
      </c>
      <c r="L1972" s="10">
        <v>1</v>
      </c>
    </row>
    <row r="1973" spans="1:12">
      <c r="A1973" s="14" t="str">
        <f t="shared" si="30"/>
        <v>DOM</v>
      </c>
      <c r="B1973" s="12">
        <v>45893</v>
      </c>
      <c r="C1973" s="11">
        <v>0.742650462962963</v>
      </c>
      <c r="D1973" s="10">
        <f>+VLOOKUP(B1973,VENTA_DIARIA!B:C,2,FALSE)</f>
        <v>0</v>
      </c>
      <c r="E1973" s="10">
        <f>+VLOOKUP(B1973,VENTA_DIARIA!B:D,3,FALSE)</f>
        <v>4</v>
      </c>
      <c r="F1973" s="13">
        <f>_xlfn.XLOOKUP(B1973, VENTA_DIARIA!B:B, VENTA_DIARIA!L:L)+0</f>
        <v>1</v>
      </c>
      <c r="G1973" s="10">
        <f>IFERROR(_xlfn.XLOOKUP(B1973, VENTA_DIARIA!B:B, VENTA_DIARIA!N:N)+0,0)</f>
        <v>0</v>
      </c>
      <c r="H1973" s="10" t="str">
        <f>_xlfn.XLOOKUP(B1973, VENTA_DIARIA!B:B, VENTA_DIARIA!H:H)</f>
        <v>▲▲ TOP</v>
      </c>
      <c r="I1973" s="10" t="s">
        <v>136</v>
      </c>
      <c r="J1973" s="10">
        <v>13</v>
      </c>
      <c r="K1973" s="10">
        <v>12</v>
      </c>
      <c r="L1973" s="10">
        <v>1</v>
      </c>
    </row>
    <row r="1974" spans="1:12">
      <c r="A1974" s="14" t="str">
        <f t="shared" si="30"/>
        <v>DOM</v>
      </c>
      <c r="B1974" s="12">
        <v>45893</v>
      </c>
      <c r="C1974" s="11">
        <v>0.73855324074074069</v>
      </c>
      <c r="D1974" s="10">
        <f>+VLOOKUP(B1974,VENTA_DIARIA!B:C,2,FALSE)</f>
        <v>0</v>
      </c>
      <c r="E1974" s="10">
        <f>+VLOOKUP(B1974,VENTA_DIARIA!B:D,3,FALSE)</f>
        <v>4</v>
      </c>
      <c r="F1974" s="13">
        <f>_xlfn.XLOOKUP(B1974, VENTA_DIARIA!B:B, VENTA_DIARIA!L:L)+0</f>
        <v>1</v>
      </c>
      <c r="G1974" s="10">
        <f>IFERROR(_xlfn.XLOOKUP(B1974, VENTA_DIARIA!B:B, VENTA_DIARIA!N:N)+0,0)</f>
        <v>0</v>
      </c>
      <c r="H1974" s="10" t="str">
        <f>_xlfn.XLOOKUP(B1974, VENTA_DIARIA!B:B, VENTA_DIARIA!H:H)</f>
        <v>▲▲ TOP</v>
      </c>
      <c r="I1974" s="10" t="s">
        <v>132</v>
      </c>
      <c r="J1974" s="10">
        <v>6</v>
      </c>
      <c r="K1974" s="10">
        <v>4</v>
      </c>
      <c r="L1974" s="10">
        <v>2</v>
      </c>
    </row>
    <row r="1975" spans="1:12">
      <c r="A1975" s="14" t="str">
        <f t="shared" si="30"/>
        <v>DOM</v>
      </c>
      <c r="B1975" s="12">
        <v>45893</v>
      </c>
      <c r="C1975" s="11">
        <v>0.72855324074074079</v>
      </c>
      <c r="D1975" s="10">
        <f>+VLOOKUP(B1975,VENTA_DIARIA!B:C,2,FALSE)</f>
        <v>0</v>
      </c>
      <c r="E1975" s="10">
        <f>+VLOOKUP(B1975,VENTA_DIARIA!B:D,3,FALSE)</f>
        <v>4</v>
      </c>
      <c r="F1975" s="13">
        <f>_xlfn.XLOOKUP(B1975, VENTA_DIARIA!B:B, VENTA_DIARIA!L:L)+0</f>
        <v>1</v>
      </c>
      <c r="G1975" s="10">
        <f>IFERROR(_xlfn.XLOOKUP(B1975, VENTA_DIARIA!B:B, VENTA_DIARIA!N:N)+0,0)</f>
        <v>0</v>
      </c>
      <c r="H1975" s="10" t="str">
        <f>_xlfn.XLOOKUP(B1975, VENTA_DIARIA!B:B, VENTA_DIARIA!H:H)</f>
        <v>▲▲ TOP</v>
      </c>
      <c r="I1975" s="10" t="s">
        <v>178</v>
      </c>
      <c r="J1975" s="10">
        <v>2</v>
      </c>
      <c r="K1975" s="10">
        <v>1</v>
      </c>
      <c r="L1975" s="10">
        <v>1</v>
      </c>
    </row>
    <row r="1976" spans="1:12">
      <c r="A1976" s="14" t="str">
        <f t="shared" si="30"/>
        <v>DOM</v>
      </c>
      <c r="B1976" s="12">
        <v>45893</v>
      </c>
      <c r="C1976" s="11">
        <v>0.7283101851851852</v>
      </c>
      <c r="D1976" s="10">
        <f>+VLOOKUP(B1976,VENTA_DIARIA!B:C,2,FALSE)</f>
        <v>0</v>
      </c>
      <c r="E1976" s="10">
        <f>+VLOOKUP(B1976,VENTA_DIARIA!B:D,3,FALSE)</f>
        <v>4</v>
      </c>
      <c r="F1976" s="13">
        <f>_xlfn.XLOOKUP(B1976, VENTA_DIARIA!B:B, VENTA_DIARIA!L:L)+0</f>
        <v>1</v>
      </c>
      <c r="G1976" s="10">
        <f>IFERROR(_xlfn.XLOOKUP(B1976, VENTA_DIARIA!B:B, VENTA_DIARIA!N:N)+0,0)</f>
        <v>0</v>
      </c>
      <c r="H1976" s="10" t="str">
        <f>_xlfn.XLOOKUP(B1976, VENTA_DIARIA!B:B, VENTA_DIARIA!H:H)</f>
        <v>▲▲ TOP</v>
      </c>
      <c r="I1976" s="10" t="s">
        <v>172</v>
      </c>
      <c r="J1976" s="10">
        <v>5</v>
      </c>
      <c r="K1976" s="10">
        <v>4</v>
      </c>
      <c r="L1976" s="10">
        <v>1</v>
      </c>
    </row>
    <row r="1977" spans="1:12">
      <c r="A1977" s="14" t="str">
        <f t="shared" si="30"/>
        <v>DOM</v>
      </c>
      <c r="B1977" s="12">
        <v>45893</v>
      </c>
      <c r="C1977" s="11">
        <v>0.72666666666666668</v>
      </c>
      <c r="D1977" s="10">
        <f>+VLOOKUP(B1977,VENTA_DIARIA!B:C,2,FALSE)</f>
        <v>0</v>
      </c>
      <c r="E1977" s="10">
        <f>+VLOOKUP(B1977,VENTA_DIARIA!B:D,3,FALSE)</f>
        <v>4</v>
      </c>
      <c r="F1977" s="13">
        <f>_xlfn.XLOOKUP(B1977, VENTA_DIARIA!B:B, VENTA_DIARIA!L:L)+0</f>
        <v>1</v>
      </c>
      <c r="G1977" s="10">
        <f>IFERROR(_xlfn.XLOOKUP(B1977, VENTA_DIARIA!B:B, VENTA_DIARIA!N:N)+0,0)</f>
        <v>0</v>
      </c>
      <c r="H1977" s="10" t="str">
        <f>_xlfn.XLOOKUP(B1977, VENTA_DIARIA!B:B, VENTA_DIARIA!H:H)</f>
        <v>▲▲ TOP</v>
      </c>
      <c r="I1977" s="10" t="s">
        <v>153</v>
      </c>
      <c r="J1977" s="10">
        <v>13</v>
      </c>
      <c r="K1977" s="10">
        <v>12</v>
      </c>
      <c r="L1977" s="10">
        <v>1</v>
      </c>
    </row>
    <row r="1978" spans="1:12">
      <c r="A1978" s="14" t="str">
        <f t="shared" si="30"/>
        <v>DOM</v>
      </c>
      <c r="B1978" s="12">
        <v>45893</v>
      </c>
      <c r="C1978" s="11">
        <v>0.72577546296296291</v>
      </c>
      <c r="D1978" s="10">
        <f>+VLOOKUP(B1978,VENTA_DIARIA!B:C,2,FALSE)</f>
        <v>0</v>
      </c>
      <c r="E1978" s="10">
        <f>+VLOOKUP(B1978,VENTA_DIARIA!B:D,3,FALSE)</f>
        <v>4</v>
      </c>
      <c r="F1978" s="13">
        <f>_xlfn.XLOOKUP(B1978, VENTA_DIARIA!B:B, VENTA_DIARIA!L:L)+0</f>
        <v>1</v>
      </c>
      <c r="G1978" s="10">
        <f>IFERROR(_xlfn.XLOOKUP(B1978, VENTA_DIARIA!B:B, VENTA_DIARIA!N:N)+0,0)</f>
        <v>0</v>
      </c>
      <c r="H1978" s="10" t="str">
        <f>_xlfn.XLOOKUP(B1978, VENTA_DIARIA!B:B, VENTA_DIARIA!H:H)</f>
        <v>▲▲ TOP</v>
      </c>
      <c r="I1978" s="10" t="s">
        <v>171</v>
      </c>
      <c r="J1978" s="10">
        <v>5</v>
      </c>
      <c r="K1978" s="10">
        <v>4</v>
      </c>
      <c r="L1978" s="10">
        <v>1</v>
      </c>
    </row>
    <row r="1979" spans="1:12">
      <c r="A1979" s="14" t="str">
        <f t="shared" si="30"/>
        <v>DOM</v>
      </c>
      <c r="B1979" s="12">
        <v>45893</v>
      </c>
      <c r="C1979" s="11">
        <v>0.72473379629629631</v>
      </c>
      <c r="D1979" s="10">
        <f>+VLOOKUP(B1979,VENTA_DIARIA!B:C,2,FALSE)</f>
        <v>0</v>
      </c>
      <c r="E1979" s="10">
        <f>+VLOOKUP(B1979,VENTA_DIARIA!B:D,3,FALSE)</f>
        <v>4</v>
      </c>
      <c r="F1979" s="13">
        <f>_xlfn.XLOOKUP(B1979, VENTA_DIARIA!B:B, VENTA_DIARIA!L:L)+0</f>
        <v>1</v>
      </c>
      <c r="G1979" s="10">
        <f>IFERROR(_xlfn.XLOOKUP(B1979, VENTA_DIARIA!B:B, VENTA_DIARIA!N:N)+0,0)</f>
        <v>0</v>
      </c>
      <c r="H1979" s="10" t="str">
        <f>_xlfn.XLOOKUP(B1979, VENTA_DIARIA!B:B, VENTA_DIARIA!H:H)</f>
        <v>▲▲ TOP</v>
      </c>
      <c r="I1979" s="10" t="s">
        <v>177</v>
      </c>
      <c r="J1979" s="10">
        <v>17</v>
      </c>
      <c r="K1979" s="10">
        <v>16</v>
      </c>
      <c r="L1979" s="10">
        <v>1</v>
      </c>
    </row>
    <row r="1980" spans="1:12">
      <c r="A1980" s="14" t="str">
        <f t="shared" si="30"/>
        <v>DOM</v>
      </c>
      <c r="B1980" s="12">
        <v>45893</v>
      </c>
      <c r="C1980" s="11">
        <v>0.72473379629629631</v>
      </c>
      <c r="D1980" s="10">
        <f>+VLOOKUP(B1980,VENTA_DIARIA!B:C,2,FALSE)</f>
        <v>0</v>
      </c>
      <c r="E1980" s="10">
        <f>+VLOOKUP(B1980,VENTA_DIARIA!B:D,3,FALSE)</f>
        <v>4</v>
      </c>
      <c r="F1980" s="13">
        <f>_xlfn.XLOOKUP(B1980, VENTA_DIARIA!B:B, VENTA_DIARIA!L:L)+0</f>
        <v>1</v>
      </c>
      <c r="G1980" s="10">
        <f>IFERROR(_xlfn.XLOOKUP(B1980, VENTA_DIARIA!B:B, VENTA_DIARIA!N:N)+0,0)</f>
        <v>0</v>
      </c>
      <c r="H1980" s="10" t="str">
        <f>_xlfn.XLOOKUP(B1980, VENTA_DIARIA!B:B, VENTA_DIARIA!H:H)</f>
        <v>▲▲ TOP</v>
      </c>
      <c r="I1980" s="10" t="s">
        <v>98</v>
      </c>
      <c r="J1980" s="10">
        <v>2</v>
      </c>
      <c r="K1980" s="10">
        <v>1</v>
      </c>
      <c r="L1980" s="10">
        <v>1</v>
      </c>
    </row>
    <row r="1981" spans="1:12">
      <c r="A1981" s="14" t="str">
        <f t="shared" si="30"/>
        <v>DOM</v>
      </c>
      <c r="B1981" s="12">
        <v>45893</v>
      </c>
      <c r="C1981" s="11">
        <v>0.72339120370370369</v>
      </c>
      <c r="D1981" s="10">
        <f>+VLOOKUP(B1981,VENTA_DIARIA!B:C,2,FALSE)</f>
        <v>0</v>
      </c>
      <c r="E1981" s="10">
        <f>+VLOOKUP(B1981,VENTA_DIARIA!B:D,3,FALSE)</f>
        <v>4</v>
      </c>
      <c r="F1981" s="13">
        <f>_xlfn.XLOOKUP(B1981, VENTA_DIARIA!B:B, VENTA_DIARIA!L:L)+0</f>
        <v>1</v>
      </c>
      <c r="G1981" s="10">
        <f>IFERROR(_xlfn.XLOOKUP(B1981, VENTA_DIARIA!B:B, VENTA_DIARIA!N:N)+0,0)</f>
        <v>0</v>
      </c>
      <c r="H1981" s="10" t="str">
        <f>_xlfn.XLOOKUP(B1981, VENTA_DIARIA!B:B, VENTA_DIARIA!H:H)</f>
        <v>▲▲ TOP</v>
      </c>
      <c r="I1981" s="10" t="s">
        <v>142</v>
      </c>
      <c r="J1981" s="10">
        <v>25</v>
      </c>
      <c r="K1981" s="10">
        <v>24</v>
      </c>
      <c r="L1981" s="10">
        <v>1</v>
      </c>
    </row>
    <row r="1982" spans="1:12">
      <c r="A1982" s="14" t="str">
        <f t="shared" si="30"/>
        <v>DOM</v>
      </c>
      <c r="B1982" s="12">
        <v>45893</v>
      </c>
      <c r="C1982" s="11">
        <v>0.72248842592592588</v>
      </c>
      <c r="D1982" s="10">
        <f>+VLOOKUP(B1982,VENTA_DIARIA!B:C,2,FALSE)</f>
        <v>0</v>
      </c>
      <c r="E1982" s="10">
        <f>+VLOOKUP(B1982,VENTA_DIARIA!B:D,3,FALSE)</f>
        <v>4</v>
      </c>
      <c r="F1982" s="13">
        <f>_xlfn.XLOOKUP(B1982, VENTA_DIARIA!B:B, VENTA_DIARIA!L:L)+0</f>
        <v>1</v>
      </c>
      <c r="G1982" s="10">
        <f>IFERROR(_xlfn.XLOOKUP(B1982, VENTA_DIARIA!B:B, VENTA_DIARIA!N:N)+0,0)</f>
        <v>0</v>
      </c>
      <c r="H1982" s="10" t="str">
        <f>_xlfn.XLOOKUP(B1982, VENTA_DIARIA!B:B, VENTA_DIARIA!H:H)</f>
        <v>▲▲ TOP</v>
      </c>
      <c r="I1982" s="10" t="s">
        <v>164</v>
      </c>
      <c r="J1982" s="10">
        <v>5</v>
      </c>
      <c r="K1982" s="10">
        <v>4</v>
      </c>
      <c r="L1982" s="10">
        <v>1</v>
      </c>
    </row>
    <row r="1983" spans="1:12">
      <c r="A1983" s="14" t="str">
        <f t="shared" si="30"/>
        <v>DOM</v>
      </c>
      <c r="B1983" s="12">
        <v>45893</v>
      </c>
      <c r="C1983" s="11">
        <v>0.7197337962962963</v>
      </c>
      <c r="D1983" s="10">
        <f>+VLOOKUP(B1983,VENTA_DIARIA!B:C,2,FALSE)</f>
        <v>0</v>
      </c>
      <c r="E1983" s="10">
        <f>+VLOOKUP(B1983,VENTA_DIARIA!B:D,3,FALSE)</f>
        <v>4</v>
      </c>
      <c r="F1983" s="13">
        <f>_xlfn.XLOOKUP(B1983, VENTA_DIARIA!B:B, VENTA_DIARIA!L:L)+0</f>
        <v>1</v>
      </c>
      <c r="G1983" s="10">
        <f>IFERROR(_xlfn.XLOOKUP(B1983, VENTA_DIARIA!B:B, VENTA_DIARIA!N:N)+0,0)</f>
        <v>0</v>
      </c>
      <c r="H1983" s="10" t="str">
        <f>_xlfn.XLOOKUP(B1983, VENTA_DIARIA!B:B, VENTA_DIARIA!H:H)</f>
        <v>▲▲ TOP</v>
      </c>
      <c r="I1983" s="10" t="s">
        <v>153</v>
      </c>
      <c r="J1983" s="10">
        <v>14</v>
      </c>
      <c r="K1983" s="10">
        <v>13</v>
      </c>
      <c r="L1983" s="10">
        <v>1</v>
      </c>
    </row>
    <row r="1984" spans="1:12">
      <c r="A1984" s="14" t="str">
        <f t="shared" si="30"/>
        <v>DOM</v>
      </c>
      <c r="B1984" s="12">
        <v>45893</v>
      </c>
      <c r="C1984" s="11">
        <v>0.7197337962962963</v>
      </c>
      <c r="D1984" s="10">
        <f>+VLOOKUP(B1984,VENTA_DIARIA!B:C,2,FALSE)</f>
        <v>0</v>
      </c>
      <c r="E1984" s="10">
        <f>+VLOOKUP(B1984,VENTA_DIARIA!B:D,3,FALSE)</f>
        <v>4</v>
      </c>
      <c r="F1984" s="13">
        <f>_xlfn.XLOOKUP(B1984, VENTA_DIARIA!B:B, VENTA_DIARIA!L:L)+0</f>
        <v>1</v>
      </c>
      <c r="G1984" s="10">
        <f>IFERROR(_xlfn.XLOOKUP(B1984, VENTA_DIARIA!B:B, VENTA_DIARIA!N:N)+0,0)</f>
        <v>0</v>
      </c>
      <c r="H1984" s="10" t="str">
        <f>_xlfn.XLOOKUP(B1984, VENTA_DIARIA!B:B, VENTA_DIARIA!H:H)</f>
        <v>▲▲ TOP</v>
      </c>
      <c r="I1984" s="10" t="s">
        <v>160</v>
      </c>
      <c r="J1984" s="10">
        <v>5</v>
      </c>
      <c r="K1984" s="10">
        <v>3</v>
      </c>
      <c r="L1984" s="10">
        <v>2</v>
      </c>
    </row>
    <row r="1985" spans="1:12">
      <c r="A1985" s="14" t="str">
        <f t="shared" si="30"/>
        <v>DOM</v>
      </c>
      <c r="B1985" s="12">
        <v>45893</v>
      </c>
      <c r="C1985" s="11">
        <v>0.7197337962962963</v>
      </c>
      <c r="D1985" s="10">
        <f>+VLOOKUP(B1985,VENTA_DIARIA!B:C,2,FALSE)</f>
        <v>0</v>
      </c>
      <c r="E1985" s="10">
        <f>+VLOOKUP(B1985,VENTA_DIARIA!B:D,3,FALSE)</f>
        <v>4</v>
      </c>
      <c r="F1985" s="13">
        <f>_xlfn.XLOOKUP(B1985, VENTA_DIARIA!B:B, VENTA_DIARIA!L:L)+0</f>
        <v>1</v>
      </c>
      <c r="G1985" s="10">
        <f>IFERROR(_xlfn.XLOOKUP(B1985, VENTA_DIARIA!B:B, VENTA_DIARIA!N:N)+0,0)</f>
        <v>0</v>
      </c>
      <c r="H1985" s="10" t="str">
        <f>_xlfn.XLOOKUP(B1985, VENTA_DIARIA!B:B, VENTA_DIARIA!H:H)</f>
        <v>▲▲ TOP</v>
      </c>
      <c r="I1985" s="10" t="s">
        <v>87</v>
      </c>
      <c r="J1985" s="10">
        <v>3</v>
      </c>
      <c r="K1985" s="10">
        <v>2</v>
      </c>
      <c r="L1985" s="10">
        <v>1</v>
      </c>
    </row>
    <row r="1986" spans="1:12">
      <c r="A1986" s="14" t="str">
        <f t="shared" ref="A1986:A2049" si="31">+UPPER(TEXT(B1986,"DDD"))</f>
        <v>DOM</v>
      </c>
      <c r="B1986" s="12">
        <v>45893</v>
      </c>
      <c r="C1986" s="11">
        <v>0.71697916666666661</v>
      </c>
      <c r="D1986" s="10">
        <f>+VLOOKUP(B1986,VENTA_DIARIA!B:C,2,FALSE)</f>
        <v>0</v>
      </c>
      <c r="E1986" s="10">
        <f>+VLOOKUP(B1986,VENTA_DIARIA!B:D,3,FALSE)</f>
        <v>4</v>
      </c>
      <c r="F1986" s="13">
        <f>_xlfn.XLOOKUP(B1986, VENTA_DIARIA!B:B, VENTA_DIARIA!L:L)+0</f>
        <v>1</v>
      </c>
      <c r="G1986" s="10">
        <f>IFERROR(_xlfn.XLOOKUP(B1986, VENTA_DIARIA!B:B, VENTA_DIARIA!N:N)+0,0)</f>
        <v>0</v>
      </c>
      <c r="H1986" s="10" t="str">
        <f>_xlfn.XLOOKUP(B1986, VENTA_DIARIA!B:B, VENTA_DIARIA!H:H)</f>
        <v>▲▲ TOP</v>
      </c>
      <c r="I1986" s="10" t="s">
        <v>155</v>
      </c>
      <c r="J1986" s="10">
        <v>2</v>
      </c>
      <c r="K1986" s="10">
        <v>1</v>
      </c>
      <c r="L1986" s="10">
        <v>1</v>
      </c>
    </row>
    <row r="1987" spans="1:12">
      <c r="A1987" s="14" t="str">
        <f t="shared" si="31"/>
        <v>DOM</v>
      </c>
      <c r="B1987" s="12">
        <v>45893</v>
      </c>
      <c r="C1987" s="11">
        <v>0.71101851851851849</v>
      </c>
      <c r="D1987" s="10">
        <f>+VLOOKUP(B1987,VENTA_DIARIA!B:C,2,FALSE)</f>
        <v>0</v>
      </c>
      <c r="E1987" s="10">
        <f>+VLOOKUP(B1987,VENTA_DIARIA!B:D,3,FALSE)</f>
        <v>4</v>
      </c>
      <c r="F1987" s="13">
        <f>_xlfn.XLOOKUP(B1987, VENTA_DIARIA!B:B, VENTA_DIARIA!L:L)+0</f>
        <v>1</v>
      </c>
      <c r="G1987" s="10">
        <f>IFERROR(_xlfn.XLOOKUP(B1987, VENTA_DIARIA!B:B, VENTA_DIARIA!N:N)+0,0)</f>
        <v>0</v>
      </c>
      <c r="H1987" s="10" t="str">
        <f>_xlfn.XLOOKUP(B1987, VENTA_DIARIA!B:B, VENTA_DIARIA!H:H)</f>
        <v>▲▲ TOP</v>
      </c>
      <c r="I1987" s="10" t="s">
        <v>177</v>
      </c>
      <c r="J1987" s="10">
        <v>18</v>
      </c>
      <c r="K1987" s="10">
        <v>17</v>
      </c>
      <c r="L1987" s="10">
        <v>1</v>
      </c>
    </row>
    <row r="1988" spans="1:12">
      <c r="A1988" s="14" t="str">
        <f t="shared" si="31"/>
        <v>DOM</v>
      </c>
      <c r="B1988" s="12">
        <v>45893</v>
      </c>
      <c r="C1988" s="11">
        <v>0.70758101851851851</v>
      </c>
      <c r="D1988" s="10">
        <f>+VLOOKUP(B1988,VENTA_DIARIA!B:C,2,FALSE)</f>
        <v>0</v>
      </c>
      <c r="E1988" s="10">
        <f>+VLOOKUP(B1988,VENTA_DIARIA!B:D,3,FALSE)</f>
        <v>4</v>
      </c>
      <c r="F1988" s="13">
        <f>_xlfn.XLOOKUP(B1988, VENTA_DIARIA!B:B, VENTA_DIARIA!L:L)+0</f>
        <v>1</v>
      </c>
      <c r="G1988" s="10">
        <f>IFERROR(_xlfn.XLOOKUP(B1988, VENTA_DIARIA!B:B, VENTA_DIARIA!N:N)+0,0)</f>
        <v>0</v>
      </c>
      <c r="H1988" s="10" t="str">
        <f>_xlfn.XLOOKUP(B1988, VENTA_DIARIA!B:B, VENTA_DIARIA!H:H)</f>
        <v>▲▲ TOP</v>
      </c>
      <c r="I1988" s="10" t="s">
        <v>177</v>
      </c>
      <c r="J1988" s="10">
        <v>19</v>
      </c>
      <c r="K1988" s="10">
        <v>18</v>
      </c>
      <c r="L1988" s="10">
        <v>1</v>
      </c>
    </row>
    <row r="1989" spans="1:12">
      <c r="A1989" s="14" t="str">
        <f t="shared" si="31"/>
        <v>DOM</v>
      </c>
      <c r="B1989" s="12">
        <v>45893</v>
      </c>
      <c r="C1989" s="11">
        <v>0.70758101851851851</v>
      </c>
      <c r="D1989" s="10">
        <f>+VLOOKUP(B1989,VENTA_DIARIA!B:C,2,FALSE)</f>
        <v>0</v>
      </c>
      <c r="E1989" s="10">
        <f>+VLOOKUP(B1989,VENTA_DIARIA!B:D,3,FALSE)</f>
        <v>4</v>
      </c>
      <c r="F1989" s="13">
        <f>_xlfn.XLOOKUP(B1989, VENTA_DIARIA!B:B, VENTA_DIARIA!L:L)+0</f>
        <v>1</v>
      </c>
      <c r="G1989" s="10">
        <f>IFERROR(_xlfn.XLOOKUP(B1989, VENTA_DIARIA!B:B, VENTA_DIARIA!N:N)+0,0)</f>
        <v>0</v>
      </c>
      <c r="H1989" s="10" t="str">
        <f>_xlfn.XLOOKUP(B1989, VENTA_DIARIA!B:B, VENTA_DIARIA!H:H)</f>
        <v>▲▲ TOP</v>
      </c>
      <c r="I1989" s="10" t="s">
        <v>110</v>
      </c>
      <c r="J1989" s="10">
        <v>2</v>
      </c>
      <c r="K1989" s="10">
        <v>1</v>
      </c>
      <c r="L1989" s="10">
        <v>1</v>
      </c>
    </row>
    <row r="1990" spans="1:12">
      <c r="A1990" s="14" t="str">
        <f t="shared" si="31"/>
        <v>DOM</v>
      </c>
      <c r="B1990" s="12">
        <v>45893</v>
      </c>
      <c r="C1990" s="11">
        <v>0.70502314814814815</v>
      </c>
      <c r="D1990" s="10">
        <f>+VLOOKUP(B1990,VENTA_DIARIA!B:C,2,FALSE)</f>
        <v>0</v>
      </c>
      <c r="E1990" s="10">
        <f>+VLOOKUP(B1990,VENTA_DIARIA!B:D,3,FALSE)</f>
        <v>4</v>
      </c>
      <c r="F1990" s="13">
        <f>_xlfn.XLOOKUP(B1990, VENTA_DIARIA!B:B, VENTA_DIARIA!L:L)+0</f>
        <v>1</v>
      </c>
      <c r="G1990" s="10">
        <f>IFERROR(_xlfn.XLOOKUP(B1990, VENTA_DIARIA!B:B, VENTA_DIARIA!N:N)+0,0)</f>
        <v>0</v>
      </c>
      <c r="H1990" s="10" t="str">
        <f>_xlfn.XLOOKUP(B1990, VENTA_DIARIA!B:B, VENTA_DIARIA!H:H)</f>
        <v>▲▲ TOP</v>
      </c>
      <c r="I1990" s="10" t="s">
        <v>165</v>
      </c>
      <c r="J1990" s="10">
        <v>6</v>
      </c>
      <c r="K1990" s="10">
        <v>5</v>
      </c>
      <c r="L1990" s="10">
        <v>1</v>
      </c>
    </row>
    <row r="1991" spans="1:12">
      <c r="A1991" s="14" t="str">
        <f t="shared" si="31"/>
        <v>DOM</v>
      </c>
      <c r="B1991" s="12">
        <v>45893</v>
      </c>
      <c r="C1991" s="11">
        <v>0.70298611111111109</v>
      </c>
      <c r="D1991" s="10">
        <f>+VLOOKUP(B1991,VENTA_DIARIA!B:C,2,FALSE)</f>
        <v>0</v>
      </c>
      <c r="E1991" s="10">
        <f>+VLOOKUP(B1991,VENTA_DIARIA!B:D,3,FALSE)</f>
        <v>4</v>
      </c>
      <c r="F1991" s="13">
        <f>_xlfn.XLOOKUP(B1991, VENTA_DIARIA!B:B, VENTA_DIARIA!L:L)+0</f>
        <v>1</v>
      </c>
      <c r="G1991" s="10">
        <f>IFERROR(_xlfn.XLOOKUP(B1991, VENTA_DIARIA!B:B, VENTA_DIARIA!N:N)+0,0)</f>
        <v>0</v>
      </c>
      <c r="H1991" s="10" t="str">
        <f>_xlfn.XLOOKUP(B1991, VENTA_DIARIA!B:B, VENTA_DIARIA!H:H)</f>
        <v>▲▲ TOP</v>
      </c>
      <c r="I1991" s="10" t="s">
        <v>175</v>
      </c>
      <c r="J1991" s="10">
        <v>4</v>
      </c>
      <c r="K1991" s="10">
        <v>3</v>
      </c>
      <c r="L1991" s="10">
        <v>1</v>
      </c>
    </row>
    <row r="1992" spans="1:12">
      <c r="A1992" s="14" t="str">
        <f t="shared" si="31"/>
        <v>DOM</v>
      </c>
      <c r="B1992" s="12">
        <v>45893</v>
      </c>
      <c r="C1992" s="11">
        <v>0.69307870370370372</v>
      </c>
      <c r="D1992" s="10">
        <f>+VLOOKUP(B1992,VENTA_DIARIA!B:C,2,FALSE)</f>
        <v>0</v>
      </c>
      <c r="E1992" s="10">
        <f>+VLOOKUP(B1992,VENTA_DIARIA!B:D,3,FALSE)</f>
        <v>4</v>
      </c>
      <c r="F1992" s="13">
        <f>_xlfn.XLOOKUP(B1992, VENTA_DIARIA!B:B, VENTA_DIARIA!L:L)+0</f>
        <v>1</v>
      </c>
      <c r="G1992" s="10">
        <f>IFERROR(_xlfn.XLOOKUP(B1992, VENTA_DIARIA!B:B, VENTA_DIARIA!N:N)+0,0)</f>
        <v>0</v>
      </c>
      <c r="H1992" s="10" t="str">
        <f>_xlfn.XLOOKUP(B1992, VENTA_DIARIA!B:B, VENTA_DIARIA!H:H)</f>
        <v>▲▲ TOP</v>
      </c>
      <c r="I1992" s="10" t="s">
        <v>94</v>
      </c>
      <c r="J1992" s="10">
        <v>20</v>
      </c>
      <c r="K1992" s="10">
        <v>19</v>
      </c>
      <c r="L1992" s="10">
        <v>1</v>
      </c>
    </row>
    <row r="1993" spans="1:12">
      <c r="A1993" s="14" t="str">
        <f t="shared" si="31"/>
        <v>DOM</v>
      </c>
      <c r="B1993" s="12">
        <v>45893</v>
      </c>
      <c r="C1993" s="11">
        <v>0.69057870370370367</v>
      </c>
      <c r="D1993" s="10">
        <f>+VLOOKUP(B1993,VENTA_DIARIA!B:C,2,FALSE)</f>
        <v>0</v>
      </c>
      <c r="E1993" s="10">
        <f>+VLOOKUP(B1993,VENTA_DIARIA!B:D,3,FALSE)</f>
        <v>4</v>
      </c>
      <c r="F1993" s="13">
        <f>_xlfn.XLOOKUP(B1993, VENTA_DIARIA!B:B, VENTA_DIARIA!L:L)+0</f>
        <v>1</v>
      </c>
      <c r="G1993" s="10">
        <f>IFERROR(_xlfn.XLOOKUP(B1993, VENTA_DIARIA!B:B, VENTA_DIARIA!N:N)+0,0)</f>
        <v>0</v>
      </c>
      <c r="H1993" s="10" t="str">
        <f>_xlfn.XLOOKUP(B1993, VENTA_DIARIA!B:B, VENTA_DIARIA!H:H)</f>
        <v>▲▲ TOP</v>
      </c>
      <c r="I1993" s="10" t="s">
        <v>132</v>
      </c>
      <c r="J1993" s="10">
        <v>7</v>
      </c>
      <c r="K1993" s="10">
        <v>6</v>
      </c>
      <c r="L1993" s="10">
        <v>1</v>
      </c>
    </row>
    <row r="1994" spans="1:12">
      <c r="A1994" s="14" t="str">
        <f t="shared" si="31"/>
        <v>DOM</v>
      </c>
      <c r="B1994" s="12">
        <v>45893</v>
      </c>
      <c r="C1994" s="11">
        <v>0.69057870370370367</v>
      </c>
      <c r="D1994" s="10">
        <f>+VLOOKUP(B1994,VENTA_DIARIA!B:C,2,FALSE)</f>
        <v>0</v>
      </c>
      <c r="E1994" s="10">
        <f>+VLOOKUP(B1994,VENTA_DIARIA!B:D,3,FALSE)</f>
        <v>4</v>
      </c>
      <c r="F1994" s="13">
        <f>_xlfn.XLOOKUP(B1994, VENTA_DIARIA!B:B, VENTA_DIARIA!L:L)+0</f>
        <v>1</v>
      </c>
      <c r="G1994" s="10">
        <f>IFERROR(_xlfn.XLOOKUP(B1994, VENTA_DIARIA!B:B, VENTA_DIARIA!N:N)+0,0)</f>
        <v>0</v>
      </c>
      <c r="H1994" s="10" t="str">
        <f>_xlfn.XLOOKUP(B1994, VENTA_DIARIA!B:B, VENTA_DIARIA!H:H)</f>
        <v>▲▲ TOP</v>
      </c>
      <c r="I1994" s="10" t="s">
        <v>176</v>
      </c>
      <c r="J1994" s="10">
        <v>16</v>
      </c>
      <c r="K1994" s="10">
        <v>14</v>
      </c>
      <c r="L1994" s="10">
        <v>2</v>
      </c>
    </row>
    <row r="1995" spans="1:12">
      <c r="A1995" s="14" t="str">
        <f t="shared" si="31"/>
        <v>DOM</v>
      </c>
      <c r="B1995" s="12">
        <v>45893</v>
      </c>
      <c r="C1995" s="11">
        <v>0.66302083333333328</v>
      </c>
      <c r="D1995" s="10">
        <f>+VLOOKUP(B1995,VENTA_DIARIA!B:C,2,FALSE)</f>
        <v>0</v>
      </c>
      <c r="E1995" s="10">
        <f>+VLOOKUP(B1995,VENTA_DIARIA!B:D,3,FALSE)</f>
        <v>4</v>
      </c>
      <c r="F1995" s="13">
        <f>_xlfn.XLOOKUP(B1995, VENTA_DIARIA!B:B, VENTA_DIARIA!L:L)+0</f>
        <v>1</v>
      </c>
      <c r="G1995" s="10">
        <f>IFERROR(_xlfn.XLOOKUP(B1995, VENTA_DIARIA!B:B, VENTA_DIARIA!N:N)+0,0)</f>
        <v>0</v>
      </c>
      <c r="H1995" s="10" t="str">
        <f>_xlfn.XLOOKUP(B1995, VENTA_DIARIA!B:B, VENTA_DIARIA!H:H)</f>
        <v>▲▲ TOP</v>
      </c>
      <c r="I1995" s="10" t="s">
        <v>144</v>
      </c>
      <c r="J1995" s="10">
        <v>5</v>
      </c>
      <c r="K1995" s="10">
        <v>4</v>
      </c>
      <c r="L1995" s="10">
        <v>1</v>
      </c>
    </row>
    <row r="1996" spans="1:12">
      <c r="A1996" s="14" t="str">
        <f t="shared" si="31"/>
        <v>DOM</v>
      </c>
      <c r="B1996" s="12">
        <v>45893</v>
      </c>
      <c r="C1996" s="11">
        <v>0.66302083333333328</v>
      </c>
      <c r="D1996" s="10">
        <f>+VLOOKUP(B1996,VENTA_DIARIA!B:C,2,FALSE)</f>
        <v>0</v>
      </c>
      <c r="E1996" s="10">
        <f>+VLOOKUP(B1996,VENTA_DIARIA!B:D,3,FALSE)</f>
        <v>4</v>
      </c>
      <c r="F1996" s="13">
        <f>_xlfn.XLOOKUP(B1996, VENTA_DIARIA!B:B, VENTA_DIARIA!L:L)+0</f>
        <v>1</v>
      </c>
      <c r="G1996" s="10">
        <f>IFERROR(_xlfn.XLOOKUP(B1996, VENTA_DIARIA!B:B, VENTA_DIARIA!N:N)+0,0)</f>
        <v>0</v>
      </c>
      <c r="H1996" s="10" t="str">
        <f>_xlfn.XLOOKUP(B1996, VENTA_DIARIA!B:B, VENTA_DIARIA!H:H)</f>
        <v>▲▲ TOP</v>
      </c>
      <c r="I1996" s="10" t="s">
        <v>155</v>
      </c>
      <c r="J1996" s="10">
        <v>3</v>
      </c>
      <c r="K1996" s="10">
        <v>2</v>
      </c>
      <c r="L1996" s="10">
        <v>1</v>
      </c>
    </row>
    <row r="1997" spans="1:12">
      <c r="A1997" s="14" t="str">
        <f t="shared" si="31"/>
        <v>DOM</v>
      </c>
      <c r="B1997" s="12">
        <v>45893</v>
      </c>
      <c r="C1997" s="11">
        <v>0.66302083333333328</v>
      </c>
      <c r="D1997" s="10">
        <f>+VLOOKUP(B1997,VENTA_DIARIA!B:C,2,FALSE)</f>
        <v>0</v>
      </c>
      <c r="E1997" s="10">
        <f>+VLOOKUP(B1997,VENTA_DIARIA!B:D,3,FALSE)</f>
        <v>4</v>
      </c>
      <c r="F1997" s="13">
        <f>_xlfn.XLOOKUP(B1997, VENTA_DIARIA!B:B, VENTA_DIARIA!L:L)+0</f>
        <v>1</v>
      </c>
      <c r="G1997" s="10">
        <f>IFERROR(_xlfn.XLOOKUP(B1997, VENTA_DIARIA!B:B, VENTA_DIARIA!N:N)+0,0)</f>
        <v>0</v>
      </c>
      <c r="H1997" s="10" t="str">
        <f>_xlfn.XLOOKUP(B1997, VENTA_DIARIA!B:B, VENTA_DIARIA!H:H)</f>
        <v>▲▲ TOP</v>
      </c>
      <c r="I1997" s="10" t="s">
        <v>142</v>
      </c>
      <c r="J1997" s="10">
        <v>26</v>
      </c>
      <c r="K1997" s="10">
        <v>25</v>
      </c>
      <c r="L1997" s="10">
        <v>1</v>
      </c>
    </row>
    <row r="1998" spans="1:12">
      <c r="A1998" s="14" t="str">
        <f t="shared" si="31"/>
        <v>DOM</v>
      </c>
      <c r="B1998" s="12">
        <v>45893</v>
      </c>
      <c r="C1998" s="11">
        <v>0.66302083333333328</v>
      </c>
      <c r="D1998" s="10">
        <f>+VLOOKUP(B1998,VENTA_DIARIA!B:C,2,FALSE)</f>
        <v>0</v>
      </c>
      <c r="E1998" s="10">
        <f>+VLOOKUP(B1998,VENTA_DIARIA!B:D,3,FALSE)</f>
        <v>4</v>
      </c>
      <c r="F1998" s="13">
        <f>_xlfn.XLOOKUP(B1998, VENTA_DIARIA!B:B, VENTA_DIARIA!L:L)+0</f>
        <v>1</v>
      </c>
      <c r="G1998" s="10">
        <f>IFERROR(_xlfn.XLOOKUP(B1998, VENTA_DIARIA!B:B, VENTA_DIARIA!N:N)+0,0)</f>
        <v>0</v>
      </c>
      <c r="H1998" s="10" t="str">
        <f>_xlfn.XLOOKUP(B1998, VENTA_DIARIA!B:B, VENTA_DIARIA!H:H)</f>
        <v>▲▲ TOP</v>
      </c>
      <c r="I1998" s="10" t="s">
        <v>151</v>
      </c>
      <c r="J1998" s="10">
        <v>8</v>
      </c>
      <c r="K1998" s="10">
        <v>7</v>
      </c>
      <c r="L1998" s="10">
        <v>1</v>
      </c>
    </row>
    <row r="1999" spans="1:12">
      <c r="A1999" s="14" t="str">
        <f t="shared" si="31"/>
        <v>DOM</v>
      </c>
      <c r="B1999" s="12">
        <v>45893</v>
      </c>
      <c r="C1999" s="11">
        <v>0.66302083333333328</v>
      </c>
      <c r="D1999" s="10">
        <f>+VLOOKUP(B1999,VENTA_DIARIA!B:C,2,FALSE)</f>
        <v>0</v>
      </c>
      <c r="E1999" s="10">
        <f>+VLOOKUP(B1999,VENTA_DIARIA!B:D,3,FALSE)</f>
        <v>4</v>
      </c>
      <c r="F1999" s="13">
        <f>_xlfn.XLOOKUP(B1999, VENTA_DIARIA!B:B, VENTA_DIARIA!L:L)+0</f>
        <v>1</v>
      </c>
      <c r="G1999" s="10">
        <f>IFERROR(_xlfn.XLOOKUP(B1999, VENTA_DIARIA!B:B, VENTA_DIARIA!N:N)+0,0)</f>
        <v>0</v>
      </c>
      <c r="H1999" s="10" t="str">
        <f>_xlfn.XLOOKUP(B1999, VENTA_DIARIA!B:B, VENTA_DIARIA!H:H)</f>
        <v>▲▲ TOP</v>
      </c>
      <c r="I1999" s="10" t="s">
        <v>158</v>
      </c>
      <c r="J1999" s="10">
        <v>3</v>
      </c>
      <c r="K1999" s="10">
        <v>2</v>
      </c>
      <c r="L1999" s="10">
        <v>1</v>
      </c>
    </row>
    <row r="2000" spans="1:12">
      <c r="A2000" s="14" t="str">
        <f t="shared" si="31"/>
        <v>DOM</v>
      </c>
      <c r="B2000" s="12">
        <v>45893</v>
      </c>
      <c r="C2000" s="11">
        <v>0.6569328703703704</v>
      </c>
      <c r="D2000" s="10">
        <f>+VLOOKUP(B2000,VENTA_DIARIA!B:C,2,FALSE)</f>
        <v>0</v>
      </c>
      <c r="E2000" s="10">
        <f>+VLOOKUP(B2000,VENTA_DIARIA!B:D,3,FALSE)</f>
        <v>4</v>
      </c>
      <c r="F2000" s="13">
        <f>_xlfn.XLOOKUP(B2000, VENTA_DIARIA!B:B, VENTA_DIARIA!L:L)+0</f>
        <v>1</v>
      </c>
      <c r="G2000" s="10">
        <f>IFERROR(_xlfn.XLOOKUP(B2000, VENTA_DIARIA!B:B, VENTA_DIARIA!N:N)+0,0)</f>
        <v>0</v>
      </c>
      <c r="H2000" s="10" t="str">
        <f>_xlfn.XLOOKUP(B2000, VENTA_DIARIA!B:B, VENTA_DIARIA!H:H)</f>
        <v>▲▲ TOP</v>
      </c>
      <c r="I2000" s="10" t="s">
        <v>135</v>
      </c>
      <c r="J2000" s="10">
        <v>16</v>
      </c>
      <c r="K2000" s="10">
        <v>15</v>
      </c>
      <c r="L2000" s="10">
        <v>1</v>
      </c>
    </row>
    <row r="2001" spans="1:12">
      <c r="A2001" s="14" t="str">
        <f t="shared" si="31"/>
        <v>DOM</v>
      </c>
      <c r="B2001" s="12">
        <v>45893</v>
      </c>
      <c r="C2001" s="11">
        <v>0.6569328703703704</v>
      </c>
      <c r="D2001" s="10">
        <f>+VLOOKUP(B2001,VENTA_DIARIA!B:C,2,FALSE)</f>
        <v>0</v>
      </c>
      <c r="E2001" s="10">
        <f>+VLOOKUP(B2001,VENTA_DIARIA!B:D,3,FALSE)</f>
        <v>4</v>
      </c>
      <c r="F2001" s="13">
        <f>_xlfn.XLOOKUP(B2001, VENTA_DIARIA!B:B, VENTA_DIARIA!L:L)+0</f>
        <v>1</v>
      </c>
      <c r="G2001" s="10">
        <f>IFERROR(_xlfn.XLOOKUP(B2001, VENTA_DIARIA!B:B, VENTA_DIARIA!N:N)+0,0)</f>
        <v>0</v>
      </c>
      <c r="H2001" s="10" t="str">
        <f>_xlfn.XLOOKUP(B2001, VENTA_DIARIA!B:B, VENTA_DIARIA!H:H)</f>
        <v>▲▲ TOP</v>
      </c>
      <c r="I2001" s="10" t="s">
        <v>142</v>
      </c>
      <c r="J2001" s="10">
        <v>28</v>
      </c>
      <c r="K2001" s="10">
        <v>26</v>
      </c>
      <c r="L2001" s="10">
        <v>2</v>
      </c>
    </row>
    <row r="2002" spans="1:12">
      <c r="A2002" s="14" t="str">
        <f t="shared" si="31"/>
        <v>DOM</v>
      </c>
      <c r="B2002" s="12">
        <v>45893</v>
      </c>
      <c r="C2002" s="11">
        <v>0.6569328703703704</v>
      </c>
      <c r="D2002" s="10">
        <f>+VLOOKUP(B2002,VENTA_DIARIA!B:C,2,FALSE)</f>
        <v>0</v>
      </c>
      <c r="E2002" s="10">
        <f>+VLOOKUP(B2002,VENTA_DIARIA!B:D,3,FALSE)</f>
        <v>4</v>
      </c>
      <c r="F2002" s="13">
        <f>_xlfn.XLOOKUP(B2002, VENTA_DIARIA!B:B, VENTA_DIARIA!L:L)+0</f>
        <v>1</v>
      </c>
      <c r="G2002" s="10">
        <f>IFERROR(_xlfn.XLOOKUP(B2002, VENTA_DIARIA!B:B, VENTA_DIARIA!N:N)+0,0)</f>
        <v>0</v>
      </c>
      <c r="H2002" s="10" t="str">
        <f>_xlfn.XLOOKUP(B2002, VENTA_DIARIA!B:B, VENTA_DIARIA!H:H)</f>
        <v>▲▲ TOP</v>
      </c>
      <c r="I2002" s="10" t="s">
        <v>134</v>
      </c>
      <c r="J2002" s="10">
        <v>39</v>
      </c>
      <c r="K2002" s="10">
        <v>37</v>
      </c>
      <c r="L2002" s="10">
        <v>2</v>
      </c>
    </row>
    <row r="2003" spans="1:12">
      <c r="A2003" s="14" t="str">
        <f t="shared" si="31"/>
        <v>DOM</v>
      </c>
      <c r="B2003" s="12">
        <v>45893</v>
      </c>
      <c r="C2003" s="11">
        <v>0.64304398148148145</v>
      </c>
      <c r="D2003" s="10">
        <f>+VLOOKUP(B2003,VENTA_DIARIA!B:C,2,FALSE)</f>
        <v>0</v>
      </c>
      <c r="E2003" s="10">
        <f>+VLOOKUP(B2003,VENTA_DIARIA!B:D,3,FALSE)</f>
        <v>4</v>
      </c>
      <c r="F2003" s="13">
        <f>_xlfn.XLOOKUP(B2003, VENTA_DIARIA!B:B, VENTA_DIARIA!L:L)+0</f>
        <v>1</v>
      </c>
      <c r="G2003" s="10">
        <f>IFERROR(_xlfn.XLOOKUP(B2003, VENTA_DIARIA!B:B, VENTA_DIARIA!N:N)+0,0)</f>
        <v>0</v>
      </c>
      <c r="H2003" s="10" t="str">
        <f>_xlfn.XLOOKUP(B2003, VENTA_DIARIA!B:B, VENTA_DIARIA!H:H)</f>
        <v>▲▲ TOP</v>
      </c>
      <c r="I2003" s="10" t="s">
        <v>82</v>
      </c>
      <c r="J2003" s="10">
        <v>3</v>
      </c>
      <c r="K2003" s="10">
        <v>2</v>
      </c>
      <c r="L2003" s="10">
        <v>1</v>
      </c>
    </row>
    <row r="2004" spans="1:12">
      <c r="A2004" s="14" t="str">
        <f t="shared" si="31"/>
        <v>DOM</v>
      </c>
      <c r="B2004" s="12">
        <v>45893</v>
      </c>
      <c r="C2004" s="11">
        <v>0.64027777777777772</v>
      </c>
      <c r="D2004" s="10">
        <f>+VLOOKUP(B2004,VENTA_DIARIA!B:C,2,FALSE)</f>
        <v>0</v>
      </c>
      <c r="E2004" s="10">
        <f>+VLOOKUP(B2004,VENTA_DIARIA!B:D,3,FALSE)</f>
        <v>4</v>
      </c>
      <c r="F2004" s="13">
        <f>_xlfn.XLOOKUP(B2004, VENTA_DIARIA!B:B, VENTA_DIARIA!L:L)+0</f>
        <v>1</v>
      </c>
      <c r="G2004" s="10">
        <f>IFERROR(_xlfn.XLOOKUP(B2004, VENTA_DIARIA!B:B, VENTA_DIARIA!N:N)+0,0)</f>
        <v>0</v>
      </c>
      <c r="H2004" s="10" t="str">
        <f>_xlfn.XLOOKUP(B2004, VENTA_DIARIA!B:B, VENTA_DIARIA!H:H)</f>
        <v>▲▲ TOP</v>
      </c>
      <c r="I2004" s="10" t="s">
        <v>170</v>
      </c>
      <c r="J2004" s="10">
        <v>18</v>
      </c>
      <c r="K2004" s="10">
        <v>17</v>
      </c>
      <c r="L2004" s="10">
        <v>1</v>
      </c>
    </row>
    <row r="2005" spans="1:12">
      <c r="A2005" s="14" t="str">
        <f t="shared" si="31"/>
        <v>DOM</v>
      </c>
      <c r="B2005" s="12">
        <v>45893</v>
      </c>
      <c r="C2005" s="11">
        <v>0.64027777777777772</v>
      </c>
      <c r="D2005" s="10">
        <f>+VLOOKUP(B2005,VENTA_DIARIA!B:C,2,FALSE)</f>
        <v>0</v>
      </c>
      <c r="E2005" s="10">
        <f>+VLOOKUP(B2005,VENTA_DIARIA!B:D,3,FALSE)</f>
        <v>4</v>
      </c>
      <c r="F2005" s="13">
        <f>_xlfn.XLOOKUP(B2005, VENTA_DIARIA!B:B, VENTA_DIARIA!L:L)+0</f>
        <v>1</v>
      </c>
      <c r="G2005" s="10">
        <f>IFERROR(_xlfn.XLOOKUP(B2005, VENTA_DIARIA!B:B, VENTA_DIARIA!N:N)+0,0)</f>
        <v>0</v>
      </c>
      <c r="H2005" s="10" t="str">
        <f>_xlfn.XLOOKUP(B2005, VENTA_DIARIA!B:B, VENTA_DIARIA!H:H)</f>
        <v>▲▲ TOP</v>
      </c>
      <c r="I2005" s="10" t="s">
        <v>89</v>
      </c>
      <c r="J2005" s="10">
        <v>2</v>
      </c>
      <c r="K2005" s="10">
        <v>1</v>
      </c>
      <c r="L2005" s="10">
        <v>1</v>
      </c>
    </row>
    <row r="2006" spans="1:12">
      <c r="A2006" s="14" t="str">
        <f t="shared" si="31"/>
        <v>DOM</v>
      </c>
      <c r="B2006" s="12">
        <v>45893</v>
      </c>
      <c r="C2006" s="11">
        <v>0.63767361111111109</v>
      </c>
      <c r="D2006" s="10">
        <f>+VLOOKUP(B2006,VENTA_DIARIA!B:C,2,FALSE)</f>
        <v>0</v>
      </c>
      <c r="E2006" s="10">
        <f>+VLOOKUP(B2006,VENTA_DIARIA!B:D,3,FALSE)</f>
        <v>4</v>
      </c>
      <c r="F2006" s="13">
        <f>_xlfn.XLOOKUP(B2006, VENTA_DIARIA!B:B, VENTA_DIARIA!L:L)+0</f>
        <v>1</v>
      </c>
      <c r="G2006" s="10">
        <f>IFERROR(_xlfn.XLOOKUP(B2006, VENTA_DIARIA!B:B, VENTA_DIARIA!N:N)+0,0)</f>
        <v>0</v>
      </c>
      <c r="H2006" s="10" t="str">
        <f>_xlfn.XLOOKUP(B2006, VENTA_DIARIA!B:B, VENTA_DIARIA!H:H)</f>
        <v>▲▲ TOP</v>
      </c>
      <c r="I2006" s="10" t="s">
        <v>174</v>
      </c>
      <c r="J2006" s="10">
        <v>2</v>
      </c>
      <c r="K2006" s="10">
        <v>1</v>
      </c>
      <c r="L2006" s="10">
        <v>1</v>
      </c>
    </row>
    <row r="2007" spans="1:12">
      <c r="A2007" s="14" t="str">
        <f t="shared" si="31"/>
        <v>DOM</v>
      </c>
      <c r="B2007" s="12">
        <v>45893</v>
      </c>
      <c r="C2007" s="11">
        <v>0.63657407407407407</v>
      </c>
      <c r="D2007" s="10">
        <f>+VLOOKUP(B2007,VENTA_DIARIA!B:C,2,FALSE)</f>
        <v>0</v>
      </c>
      <c r="E2007" s="10">
        <f>+VLOOKUP(B2007,VENTA_DIARIA!B:D,3,FALSE)</f>
        <v>4</v>
      </c>
      <c r="F2007" s="13">
        <f>_xlfn.XLOOKUP(B2007, VENTA_DIARIA!B:B, VENTA_DIARIA!L:L)+0</f>
        <v>1</v>
      </c>
      <c r="G2007" s="10">
        <f>IFERROR(_xlfn.XLOOKUP(B2007, VENTA_DIARIA!B:B, VENTA_DIARIA!N:N)+0,0)</f>
        <v>0</v>
      </c>
      <c r="H2007" s="10" t="str">
        <f>_xlfn.XLOOKUP(B2007, VENTA_DIARIA!B:B, VENTA_DIARIA!H:H)</f>
        <v>▲▲ TOP</v>
      </c>
      <c r="I2007" s="10" t="s">
        <v>134</v>
      </c>
      <c r="J2007" s="10">
        <v>40</v>
      </c>
      <c r="K2007" s="10">
        <v>39</v>
      </c>
      <c r="L2007" s="10">
        <v>1</v>
      </c>
    </row>
    <row r="2008" spans="1:12">
      <c r="A2008" s="14" t="str">
        <f t="shared" si="31"/>
        <v>DOM</v>
      </c>
      <c r="B2008" s="12">
        <v>45893</v>
      </c>
      <c r="C2008" s="11">
        <v>0.62663194444444448</v>
      </c>
      <c r="D2008" s="10">
        <f>+VLOOKUP(B2008,VENTA_DIARIA!B:C,2,FALSE)</f>
        <v>0</v>
      </c>
      <c r="E2008" s="10">
        <f>+VLOOKUP(B2008,VENTA_DIARIA!B:D,3,FALSE)</f>
        <v>4</v>
      </c>
      <c r="F2008" s="13">
        <f>_xlfn.XLOOKUP(B2008, VENTA_DIARIA!B:B, VENTA_DIARIA!L:L)+0</f>
        <v>1</v>
      </c>
      <c r="G2008" s="10">
        <f>IFERROR(_xlfn.XLOOKUP(B2008, VENTA_DIARIA!B:B, VENTA_DIARIA!N:N)+0,0)</f>
        <v>0</v>
      </c>
      <c r="H2008" s="10" t="str">
        <f>_xlfn.XLOOKUP(B2008, VENTA_DIARIA!B:B, VENTA_DIARIA!H:H)</f>
        <v>▲▲ TOP</v>
      </c>
      <c r="I2008" s="10" t="s">
        <v>151</v>
      </c>
      <c r="J2008" s="10">
        <v>9</v>
      </c>
      <c r="K2008" s="10">
        <v>8</v>
      </c>
      <c r="L2008" s="10">
        <v>1</v>
      </c>
    </row>
    <row r="2009" spans="1:12">
      <c r="A2009" s="14" t="str">
        <f t="shared" si="31"/>
        <v>DOM</v>
      </c>
      <c r="B2009" s="12">
        <v>45893</v>
      </c>
      <c r="C2009" s="11">
        <v>0.62663194444444448</v>
      </c>
      <c r="D2009" s="10">
        <f>+VLOOKUP(B2009,VENTA_DIARIA!B:C,2,FALSE)</f>
        <v>0</v>
      </c>
      <c r="E2009" s="10">
        <f>+VLOOKUP(B2009,VENTA_DIARIA!B:D,3,FALSE)</f>
        <v>4</v>
      </c>
      <c r="F2009" s="13">
        <f>_xlfn.XLOOKUP(B2009, VENTA_DIARIA!B:B, VENTA_DIARIA!L:L)+0</f>
        <v>1</v>
      </c>
      <c r="G2009" s="10">
        <f>IFERROR(_xlfn.XLOOKUP(B2009, VENTA_DIARIA!B:B, VENTA_DIARIA!N:N)+0,0)</f>
        <v>0</v>
      </c>
      <c r="H2009" s="10" t="str">
        <f>_xlfn.XLOOKUP(B2009, VENTA_DIARIA!B:B, VENTA_DIARIA!H:H)</f>
        <v>▲▲ TOP</v>
      </c>
      <c r="I2009" s="10" t="s">
        <v>102</v>
      </c>
      <c r="J2009" s="10">
        <v>12</v>
      </c>
      <c r="K2009" s="10">
        <v>11</v>
      </c>
      <c r="L2009" s="10">
        <v>1</v>
      </c>
    </row>
    <row r="2010" spans="1:12">
      <c r="A2010" s="14" t="str">
        <f t="shared" si="31"/>
        <v>DOM</v>
      </c>
      <c r="B2010" s="12">
        <v>45893</v>
      </c>
      <c r="C2010" s="11">
        <v>0.61842592592592593</v>
      </c>
      <c r="D2010" s="10">
        <f>+VLOOKUP(B2010,VENTA_DIARIA!B:C,2,FALSE)</f>
        <v>0</v>
      </c>
      <c r="E2010" s="10">
        <f>+VLOOKUP(B2010,VENTA_DIARIA!B:D,3,FALSE)</f>
        <v>4</v>
      </c>
      <c r="F2010" s="13">
        <f>_xlfn.XLOOKUP(B2010, VENTA_DIARIA!B:B, VENTA_DIARIA!L:L)+0</f>
        <v>1</v>
      </c>
      <c r="G2010" s="10">
        <f>IFERROR(_xlfn.XLOOKUP(B2010, VENTA_DIARIA!B:B, VENTA_DIARIA!N:N)+0,0)</f>
        <v>0</v>
      </c>
      <c r="H2010" s="10" t="str">
        <f>_xlfn.XLOOKUP(B2010, VENTA_DIARIA!B:B, VENTA_DIARIA!H:H)</f>
        <v>▲▲ TOP</v>
      </c>
      <c r="I2010" s="10" t="s">
        <v>132</v>
      </c>
      <c r="J2010" s="10">
        <v>8</v>
      </c>
      <c r="K2010" s="10">
        <v>7</v>
      </c>
      <c r="L2010" s="10">
        <v>1</v>
      </c>
    </row>
    <row r="2011" spans="1:12">
      <c r="A2011" s="14" t="str">
        <f t="shared" si="31"/>
        <v>DOM</v>
      </c>
      <c r="B2011" s="12">
        <v>45893</v>
      </c>
      <c r="C2011" s="11">
        <v>0.61283564814814817</v>
      </c>
      <c r="D2011" s="10">
        <f>+VLOOKUP(B2011,VENTA_DIARIA!B:C,2,FALSE)</f>
        <v>0</v>
      </c>
      <c r="E2011" s="10">
        <f>+VLOOKUP(B2011,VENTA_DIARIA!B:D,3,FALSE)</f>
        <v>4</v>
      </c>
      <c r="F2011" s="13">
        <f>_xlfn.XLOOKUP(B2011, VENTA_DIARIA!B:B, VENTA_DIARIA!L:L)+0</f>
        <v>1</v>
      </c>
      <c r="G2011" s="10">
        <f>IFERROR(_xlfn.XLOOKUP(B2011, VENTA_DIARIA!B:B, VENTA_DIARIA!N:N)+0,0)</f>
        <v>0</v>
      </c>
      <c r="H2011" s="10" t="str">
        <f>_xlfn.XLOOKUP(B2011, VENTA_DIARIA!B:B, VENTA_DIARIA!H:H)</f>
        <v>▲▲ TOP</v>
      </c>
      <c r="I2011" s="10" t="s">
        <v>132</v>
      </c>
      <c r="J2011" s="10">
        <v>9</v>
      </c>
      <c r="K2011" s="10">
        <v>8</v>
      </c>
      <c r="L2011" s="10">
        <v>1</v>
      </c>
    </row>
    <row r="2012" spans="1:12">
      <c r="A2012" s="14" t="str">
        <f t="shared" si="31"/>
        <v>DOM</v>
      </c>
      <c r="B2012" s="12">
        <v>45893</v>
      </c>
      <c r="C2012" s="11">
        <v>0.61283564814814817</v>
      </c>
      <c r="D2012" s="10">
        <f>+VLOOKUP(B2012,VENTA_DIARIA!B:C,2,FALSE)</f>
        <v>0</v>
      </c>
      <c r="E2012" s="10">
        <f>+VLOOKUP(B2012,VENTA_DIARIA!B:D,3,FALSE)</f>
        <v>4</v>
      </c>
      <c r="F2012" s="13">
        <f>_xlfn.XLOOKUP(B2012, VENTA_DIARIA!B:B, VENTA_DIARIA!L:L)+0</f>
        <v>1</v>
      </c>
      <c r="G2012" s="10">
        <f>IFERROR(_xlfn.XLOOKUP(B2012, VENTA_DIARIA!B:B, VENTA_DIARIA!N:N)+0,0)</f>
        <v>0</v>
      </c>
      <c r="H2012" s="10" t="str">
        <f>_xlfn.XLOOKUP(B2012, VENTA_DIARIA!B:B, VENTA_DIARIA!H:H)</f>
        <v>▲▲ TOP</v>
      </c>
      <c r="I2012" s="10" t="s">
        <v>144</v>
      </c>
      <c r="J2012" s="10">
        <v>6</v>
      </c>
      <c r="K2012" s="10">
        <v>5</v>
      </c>
      <c r="L2012" s="10">
        <v>1</v>
      </c>
    </row>
    <row r="2013" spans="1:12">
      <c r="A2013" s="14" t="str">
        <f t="shared" si="31"/>
        <v>DOM</v>
      </c>
      <c r="B2013" s="12">
        <v>45893</v>
      </c>
      <c r="C2013" s="11">
        <v>0.60233796296296294</v>
      </c>
      <c r="D2013" s="10">
        <f>+VLOOKUP(B2013,VENTA_DIARIA!B:C,2,FALSE)</f>
        <v>0</v>
      </c>
      <c r="E2013" s="10">
        <f>+VLOOKUP(B2013,VENTA_DIARIA!B:D,3,FALSE)</f>
        <v>4</v>
      </c>
      <c r="F2013" s="13">
        <f>_xlfn.XLOOKUP(B2013, VENTA_DIARIA!B:B, VENTA_DIARIA!L:L)+0</f>
        <v>1</v>
      </c>
      <c r="G2013" s="10">
        <f>IFERROR(_xlfn.XLOOKUP(B2013, VENTA_DIARIA!B:B, VENTA_DIARIA!N:N)+0,0)</f>
        <v>0</v>
      </c>
      <c r="H2013" s="10" t="str">
        <f>_xlfn.XLOOKUP(B2013, VENTA_DIARIA!B:B, VENTA_DIARIA!H:H)</f>
        <v>▲▲ TOP</v>
      </c>
      <c r="I2013" s="10" t="s">
        <v>176</v>
      </c>
      <c r="J2013" s="10">
        <v>17</v>
      </c>
      <c r="K2013" s="10">
        <v>16</v>
      </c>
      <c r="L2013" s="10">
        <v>1</v>
      </c>
    </row>
    <row r="2014" spans="1:12">
      <c r="A2014" s="14" t="str">
        <f t="shared" si="31"/>
        <v>DOM</v>
      </c>
      <c r="B2014" s="12">
        <v>45893</v>
      </c>
      <c r="C2014" s="11">
        <v>0.5306481481481482</v>
      </c>
      <c r="D2014" s="10">
        <f>+VLOOKUP(B2014,VENTA_DIARIA!B:C,2,FALSE)</f>
        <v>0</v>
      </c>
      <c r="E2014" s="10">
        <f>+VLOOKUP(B2014,VENTA_DIARIA!B:D,3,FALSE)</f>
        <v>4</v>
      </c>
      <c r="F2014" s="13">
        <f>_xlfn.XLOOKUP(B2014, VENTA_DIARIA!B:B, VENTA_DIARIA!L:L)+0</f>
        <v>1</v>
      </c>
      <c r="G2014" s="10">
        <f>IFERROR(_xlfn.XLOOKUP(B2014, VENTA_DIARIA!B:B, VENTA_DIARIA!N:N)+0,0)</f>
        <v>0</v>
      </c>
      <c r="H2014" s="10" t="str">
        <f>_xlfn.XLOOKUP(B2014, VENTA_DIARIA!B:B, VENTA_DIARIA!H:H)</f>
        <v>▲▲ TOP</v>
      </c>
      <c r="I2014" s="10" t="s">
        <v>125</v>
      </c>
      <c r="J2014" s="10">
        <v>0</v>
      </c>
      <c r="K2014" s="10">
        <v>-2</v>
      </c>
      <c r="L2014" s="10">
        <v>2</v>
      </c>
    </row>
    <row r="2015" spans="1:12">
      <c r="A2015" s="14" t="str">
        <f t="shared" si="31"/>
        <v>DOM</v>
      </c>
      <c r="B2015" s="12">
        <v>45893</v>
      </c>
      <c r="C2015" s="11">
        <v>0.5210069444444444</v>
      </c>
      <c r="D2015" s="10">
        <f>+VLOOKUP(B2015,VENTA_DIARIA!B:C,2,FALSE)</f>
        <v>0</v>
      </c>
      <c r="E2015" s="10">
        <f>+VLOOKUP(B2015,VENTA_DIARIA!B:D,3,FALSE)</f>
        <v>4</v>
      </c>
      <c r="F2015" s="13">
        <f>_xlfn.XLOOKUP(B2015, VENTA_DIARIA!B:B, VENTA_DIARIA!L:L)+0</f>
        <v>1</v>
      </c>
      <c r="G2015" s="10">
        <f>IFERROR(_xlfn.XLOOKUP(B2015, VENTA_DIARIA!B:B, VENTA_DIARIA!N:N)+0,0)</f>
        <v>0</v>
      </c>
      <c r="H2015" s="10" t="str">
        <f>_xlfn.XLOOKUP(B2015, VENTA_DIARIA!B:B, VENTA_DIARIA!H:H)</f>
        <v>▲▲ TOP</v>
      </c>
      <c r="I2015" s="10" t="s">
        <v>134</v>
      </c>
      <c r="J2015" s="10">
        <v>6</v>
      </c>
      <c r="K2015" s="10">
        <v>5</v>
      </c>
      <c r="L2015" s="10">
        <v>1</v>
      </c>
    </row>
    <row r="2016" spans="1:12">
      <c r="A2016" s="14" t="str">
        <f t="shared" si="31"/>
        <v>DOM</v>
      </c>
      <c r="B2016" s="12">
        <v>45893</v>
      </c>
      <c r="C2016" s="11">
        <v>0.5210069444444444</v>
      </c>
      <c r="D2016" s="10">
        <f>+VLOOKUP(B2016,VENTA_DIARIA!B:C,2,FALSE)</f>
        <v>0</v>
      </c>
      <c r="E2016" s="10">
        <f>+VLOOKUP(B2016,VENTA_DIARIA!B:D,3,FALSE)</f>
        <v>4</v>
      </c>
      <c r="F2016" s="13">
        <f>_xlfn.XLOOKUP(B2016, VENTA_DIARIA!B:B, VENTA_DIARIA!L:L)+0</f>
        <v>1</v>
      </c>
      <c r="G2016" s="10">
        <f>IFERROR(_xlfn.XLOOKUP(B2016, VENTA_DIARIA!B:B, VENTA_DIARIA!N:N)+0,0)</f>
        <v>0</v>
      </c>
      <c r="H2016" s="10" t="str">
        <f>_xlfn.XLOOKUP(B2016, VENTA_DIARIA!B:B, VENTA_DIARIA!H:H)</f>
        <v>▲▲ TOP</v>
      </c>
      <c r="I2016" s="10" t="s">
        <v>142</v>
      </c>
      <c r="J2016" s="10">
        <v>14</v>
      </c>
      <c r="K2016" s="10">
        <v>13</v>
      </c>
      <c r="L2016" s="10">
        <v>1</v>
      </c>
    </row>
    <row r="2017" spans="1:12">
      <c r="A2017" s="14" t="str">
        <f t="shared" si="31"/>
        <v>DOM</v>
      </c>
      <c r="B2017" s="12">
        <v>45893</v>
      </c>
      <c r="C2017" s="11">
        <v>0.51600694444444439</v>
      </c>
      <c r="D2017" s="10">
        <f>+VLOOKUP(B2017,VENTA_DIARIA!B:C,2,FALSE)</f>
        <v>0</v>
      </c>
      <c r="E2017" s="10">
        <f>+VLOOKUP(B2017,VENTA_DIARIA!B:D,3,FALSE)</f>
        <v>4</v>
      </c>
      <c r="F2017" s="13">
        <f>_xlfn.XLOOKUP(B2017, VENTA_DIARIA!B:B, VENTA_DIARIA!L:L)+0</f>
        <v>1</v>
      </c>
      <c r="G2017" s="10">
        <f>IFERROR(_xlfn.XLOOKUP(B2017, VENTA_DIARIA!B:B, VENTA_DIARIA!N:N)+0,0)</f>
        <v>0</v>
      </c>
      <c r="H2017" s="10" t="str">
        <f>_xlfn.XLOOKUP(B2017, VENTA_DIARIA!B:B, VENTA_DIARIA!H:H)</f>
        <v>▲▲ TOP</v>
      </c>
      <c r="I2017" s="10" t="s">
        <v>175</v>
      </c>
      <c r="J2017" s="10">
        <v>5</v>
      </c>
      <c r="K2017" s="10">
        <v>4</v>
      </c>
      <c r="L2017" s="10">
        <v>1</v>
      </c>
    </row>
    <row r="2018" spans="1:12">
      <c r="A2018" s="14" t="str">
        <f t="shared" si="31"/>
        <v>DOM</v>
      </c>
      <c r="B2018" s="12">
        <v>45893</v>
      </c>
      <c r="C2018" s="11">
        <v>0.51137731481481485</v>
      </c>
      <c r="D2018" s="10">
        <f>+VLOOKUP(B2018,VENTA_DIARIA!B:C,2,FALSE)</f>
        <v>0</v>
      </c>
      <c r="E2018" s="10">
        <f>+VLOOKUP(B2018,VENTA_DIARIA!B:D,3,FALSE)</f>
        <v>4</v>
      </c>
      <c r="F2018" s="13">
        <f>_xlfn.XLOOKUP(B2018, VENTA_DIARIA!B:B, VENTA_DIARIA!L:L)+0</f>
        <v>1</v>
      </c>
      <c r="G2018" s="10">
        <f>IFERROR(_xlfn.XLOOKUP(B2018, VENTA_DIARIA!B:B, VENTA_DIARIA!N:N)+0,0)</f>
        <v>0</v>
      </c>
      <c r="H2018" s="10" t="str">
        <f>_xlfn.XLOOKUP(B2018, VENTA_DIARIA!B:B, VENTA_DIARIA!H:H)</f>
        <v>▲▲ TOP</v>
      </c>
      <c r="I2018" s="10" t="s">
        <v>132</v>
      </c>
      <c r="J2018" s="10">
        <v>6</v>
      </c>
      <c r="K2018" s="10">
        <v>5</v>
      </c>
      <c r="L2018" s="10">
        <v>1</v>
      </c>
    </row>
    <row r="2019" spans="1:12">
      <c r="A2019" s="14" t="str">
        <f t="shared" si="31"/>
        <v>DOM</v>
      </c>
      <c r="B2019" s="12">
        <v>45893</v>
      </c>
      <c r="C2019" s="11">
        <v>0.51068287037037041</v>
      </c>
      <c r="D2019" s="10">
        <f>+VLOOKUP(B2019,VENTA_DIARIA!B:C,2,FALSE)</f>
        <v>0</v>
      </c>
      <c r="E2019" s="10">
        <f>+VLOOKUP(B2019,VENTA_DIARIA!B:D,3,FALSE)</f>
        <v>4</v>
      </c>
      <c r="F2019" s="13">
        <f>_xlfn.XLOOKUP(B2019, VENTA_DIARIA!B:B, VENTA_DIARIA!L:L)+0</f>
        <v>1</v>
      </c>
      <c r="G2019" s="10">
        <f>IFERROR(_xlfn.XLOOKUP(B2019, VENTA_DIARIA!B:B, VENTA_DIARIA!N:N)+0,0)</f>
        <v>0</v>
      </c>
      <c r="H2019" s="10" t="str">
        <f>_xlfn.XLOOKUP(B2019, VENTA_DIARIA!B:B, VENTA_DIARIA!H:H)</f>
        <v>▲▲ TOP</v>
      </c>
      <c r="I2019" s="10" t="s">
        <v>83</v>
      </c>
      <c r="J2019" s="10">
        <v>0</v>
      </c>
      <c r="K2019" s="10">
        <v>-1</v>
      </c>
      <c r="L2019" s="10">
        <v>1</v>
      </c>
    </row>
    <row r="2020" spans="1:12">
      <c r="A2020" s="14" t="str">
        <f t="shared" si="31"/>
        <v>DOM</v>
      </c>
      <c r="B2020" s="12">
        <v>45893</v>
      </c>
      <c r="C2020" s="11">
        <v>0.51060185185185181</v>
      </c>
      <c r="D2020" s="10">
        <f>+VLOOKUP(B2020,VENTA_DIARIA!B:C,2,FALSE)</f>
        <v>0</v>
      </c>
      <c r="E2020" s="10">
        <f>+VLOOKUP(B2020,VENTA_DIARIA!B:D,3,FALSE)</f>
        <v>4</v>
      </c>
      <c r="F2020" s="13">
        <f>_xlfn.XLOOKUP(B2020, VENTA_DIARIA!B:B, VENTA_DIARIA!L:L)+0</f>
        <v>1</v>
      </c>
      <c r="G2020" s="10">
        <f>IFERROR(_xlfn.XLOOKUP(B2020, VENTA_DIARIA!B:B, VENTA_DIARIA!N:N)+0,0)</f>
        <v>0</v>
      </c>
      <c r="H2020" s="10" t="str">
        <f>_xlfn.XLOOKUP(B2020, VENTA_DIARIA!B:B, VENTA_DIARIA!H:H)</f>
        <v>▲▲ TOP</v>
      </c>
      <c r="I2020" s="10" t="s">
        <v>91</v>
      </c>
      <c r="J2020" s="10">
        <v>-21</v>
      </c>
      <c r="K2020" s="10">
        <v>-22</v>
      </c>
      <c r="L2020" s="10">
        <v>1</v>
      </c>
    </row>
    <row r="2021" spans="1:12">
      <c r="A2021" s="14" t="str">
        <f t="shared" si="31"/>
        <v>DOM</v>
      </c>
      <c r="B2021" s="12">
        <v>45893</v>
      </c>
      <c r="C2021" s="11">
        <v>0.50188657407407411</v>
      </c>
      <c r="D2021" s="10">
        <f>+VLOOKUP(B2021,VENTA_DIARIA!B:C,2,FALSE)</f>
        <v>0</v>
      </c>
      <c r="E2021" s="10">
        <f>+VLOOKUP(B2021,VENTA_DIARIA!B:D,3,FALSE)</f>
        <v>4</v>
      </c>
      <c r="F2021" s="13">
        <f>_xlfn.XLOOKUP(B2021, VENTA_DIARIA!B:B, VENTA_DIARIA!L:L)+0</f>
        <v>1</v>
      </c>
      <c r="G2021" s="10">
        <f>IFERROR(_xlfn.XLOOKUP(B2021, VENTA_DIARIA!B:B, VENTA_DIARIA!N:N)+0,0)</f>
        <v>0</v>
      </c>
      <c r="H2021" s="10" t="str">
        <f>_xlfn.XLOOKUP(B2021, VENTA_DIARIA!B:B, VENTA_DIARIA!H:H)</f>
        <v>▲▲ TOP</v>
      </c>
      <c r="I2021" s="10" t="s">
        <v>142</v>
      </c>
      <c r="J2021" s="10">
        <v>18</v>
      </c>
      <c r="K2021" s="10">
        <v>14</v>
      </c>
      <c r="L2021" s="10">
        <v>4</v>
      </c>
    </row>
    <row r="2022" spans="1:12">
      <c r="A2022" s="14" t="str">
        <f t="shared" si="31"/>
        <v>DOM</v>
      </c>
      <c r="B2022" s="12">
        <v>45893</v>
      </c>
      <c r="C2022" s="11">
        <v>0.48591435185185183</v>
      </c>
      <c r="D2022" s="10">
        <f>+VLOOKUP(B2022,VENTA_DIARIA!B:C,2,FALSE)</f>
        <v>0</v>
      </c>
      <c r="E2022" s="10">
        <f>+VLOOKUP(B2022,VENTA_DIARIA!B:D,3,FALSE)</f>
        <v>4</v>
      </c>
      <c r="F2022" s="13">
        <f>_xlfn.XLOOKUP(B2022, VENTA_DIARIA!B:B, VENTA_DIARIA!L:L)+0</f>
        <v>1</v>
      </c>
      <c r="G2022" s="10">
        <f>IFERROR(_xlfn.XLOOKUP(B2022, VENTA_DIARIA!B:B, VENTA_DIARIA!N:N)+0,0)</f>
        <v>0</v>
      </c>
      <c r="H2022" s="10" t="str">
        <f>_xlfn.XLOOKUP(B2022, VENTA_DIARIA!B:B, VENTA_DIARIA!H:H)</f>
        <v>▲▲ TOP</v>
      </c>
      <c r="I2022" s="10" t="s">
        <v>134</v>
      </c>
      <c r="J2022" s="10">
        <v>8</v>
      </c>
      <c r="K2022" s="10">
        <v>6</v>
      </c>
      <c r="L2022" s="10">
        <v>2</v>
      </c>
    </row>
    <row r="2023" spans="1:12">
      <c r="A2023" s="14" t="str">
        <f t="shared" si="31"/>
        <v>DOM</v>
      </c>
      <c r="B2023" s="12">
        <v>45893</v>
      </c>
      <c r="C2023" s="11">
        <v>0.47812500000000002</v>
      </c>
      <c r="D2023" s="10">
        <f>+VLOOKUP(B2023,VENTA_DIARIA!B:C,2,FALSE)</f>
        <v>0</v>
      </c>
      <c r="E2023" s="10">
        <f>+VLOOKUP(B2023,VENTA_DIARIA!B:D,3,FALSE)</f>
        <v>4</v>
      </c>
      <c r="F2023" s="13">
        <f>_xlfn.XLOOKUP(B2023, VENTA_DIARIA!B:B, VENTA_DIARIA!L:L)+0</f>
        <v>1</v>
      </c>
      <c r="G2023" s="10">
        <f>IFERROR(_xlfn.XLOOKUP(B2023, VENTA_DIARIA!B:B, VENTA_DIARIA!N:N)+0,0)</f>
        <v>0</v>
      </c>
      <c r="H2023" s="10" t="str">
        <f>_xlfn.XLOOKUP(B2023, VENTA_DIARIA!B:B, VENTA_DIARIA!H:H)</f>
        <v>▲▲ TOP</v>
      </c>
      <c r="I2023" s="10" t="s">
        <v>144</v>
      </c>
      <c r="J2023" s="10">
        <v>7</v>
      </c>
      <c r="K2023" s="10">
        <v>6</v>
      </c>
      <c r="L2023" s="10">
        <v>1</v>
      </c>
    </row>
    <row r="2024" spans="1:12">
      <c r="A2024" s="14" t="str">
        <f t="shared" si="31"/>
        <v>DOM</v>
      </c>
      <c r="B2024" s="12">
        <v>45893</v>
      </c>
      <c r="C2024" s="11">
        <v>0.47812500000000002</v>
      </c>
      <c r="D2024" s="10">
        <f>+VLOOKUP(B2024,VENTA_DIARIA!B:C,2,FALSE)</f>
        <v>0</v>
      </c>
      <c r="E2024" s="10">
        <f>+VLOOKUP(B2024,VENTA_DIARIA!B:D,3,FALSE)</f>
        <v>4</v>
      </c>
      <c r="F2024" s="13">
        <f>_xlfn.XLOOKUP(B2024, VENTA_DIARIA!B:B, VENTA_DIARIA!L:L)+0</f>
        <v>1</v>
      </c>
      <c r="G2024" s="10">
        <f>IFERROR(_xlfn.XLOOKUP(B2024, VENTA_DIARIA!B:B, VENTA_DIARIA!N:N)+0,0)</f>
        <v>0</v>
      </c>
      <c r="H2024" s="10" t="str">
        <f>_xlfn.XLOOKUP(B2024, VENTA_DIARIA!B:B, VENTA_DIARIA!H:H)</f>
        <v>▲▲ TOP</v>
      </c>
      <c r="I2024" s="10" t="s">
        <v>142</v>
      </c>
      <c r="J2024" s="10">
        <v>19</v>
      </c>
      <c r="K2024" s="10">
        <v>18</v>
      </c>
      <c r="L2024" s="10">
        <v>1</v>
      </c>
    </row>
    <row r="2025" spans="1:12">
      <c r="A2025" s="14" t="str">
        <f t="shared" si="31"/>
        <v>DOM</v>
      </c>
      <c r="B2025" s="12">
        <v>45893</v>
      </c>
      <c r="C2025" s="11">
        <v>0.4768634259259259</v>
      </c>
      <c r="D2025" s="10">
        <f>+VLOOKUP(B2025,VENTA_DIARIA!B:C,2,FALSE)</f>
        <v>0</v>
      </c>
      <c r="E2025" s="10">
        <f>+VLOOKUP(B2025,VENTA_DIARIA!B:D,3,FALSE)</f>
        <v>4</v>
      </c>
      <c r="F2025" s="13">
        <f>_xlfn.XLOOKUP(B2025, VENTA_DIARIA!B:B, VENTA_DIARIA!L:L)+0</f>
        <v>1</v>
      </c>
      <c r="G2025" s="10">
        <f>IFERROR(_xlfn.XLOOKUP(B2025, VENTA_DIARIA!B:B, VENTA_DIARIA!N:N)+0,0)</f>
        <v>0</v>
      </c>
      <c r="H2025" s="10" t="str">
        <f>_xlfn.XLOOKUP(B2025, VENTA_DIARIA!B:B, VENTA_DIARIA!H:H)</f>
        <v>▲▲ TOP</v>
      </c>
      <c r="I2025" s="10" t="s">
        <v>178</v>
      </c>
      <c r="J2025" s="10">
        <v>3</v>
      </c>
      <c r="K2025" s="10">
        <v>2</v>
      </c>
      <c r="L2025" s="10">
        <v>1</v>
      </c>
    </row>
    <row r="2026" spans="1:12">
      <c r="A2026" s="14" t="str">
        <f t="shared" si="31"/>
        <v>DOM</v>
      </c>
      <c r="B2026" s="12">
        <v>45893</v>
      </c>
      <c r="C2026" s="11">
        <v>0.4768634259259259</v>
      </c>
      <c r="D2026" s="10">
        <f>+VLOOKUP(B2026,VENTA_DIARIA!B:C,2,FALSE)</f>
        <v>0</v>
      </c>
      <c r="E2026" s="10">
        <f>+VLOOKUP(B2026,VENTA_DIARIA!B:D,3,FALSE)</f>
        <v>4</v>
      </c>
      <c r="F2026" s="13">
        <f>_xlfn.XLOOKUP(B2026, VENTA_DIARIA!B:B, VENTA_DIARIA!L:L)+0</f>
        <v>1</v>
      </c>
      <c r="G2026" s="10">
        <f>IFERROR(_xlfn.XLOOKUP(B2026, VENTA_DIARIA!B:B, VENTA_DIARIA!N:N)+0,0)</f>
        <v>0</v>
      </c>
      <c r="H2026" s="10" t="str">
        <f>_xlfn.XLOOKUP(B2026, VENTA_DIARIA!B:B, VENTA_DIARIA!H:H)</f>
        <v>▲▲ TOP</v>
      </c>
      <c r="I2026" s="10" t="s">
        <v>134</v>
      </c>
      <c r="J2026" s="10">
        <v>9</v>
      </c>
      <c r="K2026" s="10">
        <v>8</v>
      </c>
      <c r="L2026" s="10">
        <v>1</v>
      </c>
    </row>
    <row r="2027" spans="1:12">
      <c r="A2027" s="14" t="str">
        <f t="shared" si="31"/>
        <v>DOM</v>
      </c>
      <c r="B2027" s="12">
        <v>45893</v>
      </c>
      <c r="C2027" s="11">
        <v>0.46980324074074076</v>
      </c>
      <c r="D2027" s="10">
        <f>+VLOOKUP(B2027,VENTA_DIARIA!B:C,2,FALSE)</f>
        <v>0</v>
      </c>
      <c r="E2027" s="10">
        <f>+VLOOKUP(B2027,VENTA_DIARIA!B:D,3,FALSE)</f>
        <v>4</v>
      </c>
      <c r="F2027" s="13">
        <f>_xlfn.XLOOKUP(B2027, VENTA_DIARIA!B:B, VENTA_DIARIA!L:L)+0</f>
        <v>1</v>
      </c>
      <c r="G2027" s="10">
        <f>IFERROR(_xlfn.XLOOKUP(B2027, VENTA_DIARIA!B:B, VENTA_DIARIA!N:N)+0,0)</f>
        <v>0</v>
      </c>
      <c r="H2027" s="10" t="str">
        <f>_xlfn.XLOOKUP(B2027, VENTA_DIARIA!B:B, VENTA_DIARIA!H:H)</f>
        <v>▲▲ TOP</v>
      </c>
      <c r="I2027" s="10" t="s">
        <v>135</v>
      </c>
      <c r="J2027" s="10">
        <v>10</v>
      </c>
      <c r="K2027" s="10">
        <v>8</v>
      </c>
      <c r="L2027" s="10">
        <v>2</v>
      </c>
    </row>
    <row r="2028" spans="1:12">
      <c r="A2028" s="14" t="str">
        <f t="shared" si="31"/>
        <v>DOM</v>
      </c>
      <c r="B2028" s="12">
        <v>45893</v>
      </c>
      <c r="C2028" s="11">
        <v>0.46092592592592591</v>
      </c>
      <c r="D2028" s="10">
        <f>+VLOOKUP(B2028,VENTA_DIARIA!B:C,2,FALSE)</f>
        <v>0</v>
      </c>
      <c r="E2028" s="10">
        <f>+VLOOKUP(B2028,VENTA_DIARIA!B:D,3,FALSE)</f>
        <v>4</v>
      </c>
      <c r="F2028" s="13">
        <f>_xlfn.XLOOKUP(B2028, VENTA_DIARIA!B:B, VENTA_DIARIA!L:L)+0</f>
        <v>1</v>
      </c>
      <c r="G2028" s="10">
        <f>IFERROR(_xlfn.XLOOKUP(B2028, VENTA_DIARIA!B:B, VENTA_DIARIA!N:N)+0,0)</f>
        <v>0</v>
      </c>
      <c r="H2028" s="10" t="str">
        <f>_xlfn.XLOOKUP(B2028, VENTA_DIARIA!B:B, VENTA_DIARIA!H:H)</f>
        <v>▲▲ TOP</v>
      </c>
      <c r="I2028" s="10" t="s">
        <v>159</v>
      </c>
      <c r="J2028" s="10">
        <v>3</v>
      </c>
      <c r="K2028" s="10">
        <v>2</v>
      </c>
      <c r="L2028" s="10">
        <v>1</v>
      </c>
    </row>
    <row r="2029" spans="1:12">
      <c r="A2029" s="14" t="str">
        <f t="shared" si="31"/>
        <v>DOM</v>
      </c>
      <c r="B2029" s="12">
        <v>45893</v>
      </c>
      <c r="C2029" s="11">
        <v>0.45980324074074075</v>
      </c>
      <c r="D2029" s="10">
        <f>+VLOOKUP(B2029,VENTA_DIARIA!B:C,2,FALSE)</f>
        <v>0</v>
      </c>
      <c r="E2029" s="10">
        <f>+VLOOKUP(B2029,VENTA_DIARIA!B:D,3,FALSE)</f>
        <v>4</v>
      </c>
      <c r="F2029" s="13">
        <f>_xlfn.XLOOKUP(B2029, VENTA_DIARIA!B:B, VENTA_DIARIA!L:L)+0</f>
        <v>1</v>
      </c>
      <c r="G2029" s="10">
        <f>IFERROR(_xlfn.XLOOKUP(B2029, VENTA_DIARIA!B:B, VENTA_DIARIA!N:N)+0,0)</f>
        <v>0</v>
      </c>
      <c r="H2029" s="10" t="str">
        <f>_xlfn.XLOOKUP(B2029, VENTA_DIARIA!B:B, VENTA_DIARIA!H:H)</f>
        <v>▲▲ TOP</v>
      </c>
      <c r="I2029" s="10" t="s">
        <v>97</v>
      </c>
      <c r="J2029" s="10">
        <v>1</v>
      </c>
      <c r="K2029" s="10">
        <v>0</v>
      </c>
      <c r="L2029" s="10">
        <v>1</v>
      </c>
    </row>
    <row r="2030" spans="1:12">
      <c r="A2030" s="14" t="str">
        <f t="shared" si="31"/>
        <v>DOM</v>
      </c>
      <c r="B2030" s="12">
        <v>45893</v>
      </c>
      <c r="C2030" s="11">
        <v>0.45980324074074075</v>
      </c>
      <c r="D2030" s="10">
        <f>+VLOOKUP(B2030,VENTA_DIARIA!B:C,2,FALSE)</f>
        <v>0</v>
      </c>
      <c r="E2030" s="10">
        <f>+VLOOKUP(B2030,VENTA_DIARIA!B:D,3,FALSE)</f>
        <v>4</v>
      </c>
      <c r="F2030" s="13">
        <f>_xlfn.XLOOKUP(B2030, VENTA_DIARIA!B:B, VENTA_DIARIA!L:L)+0</f>
        <v>1</v>
      </c>
      <c r="G2030" s="10">
        <f>IFERROR(_xlfn.XLOOKUP(B2030, VENTA_DIARIA!B:B, VENTA_DIARIA!N:N)+0,0)</f>
        <v>0</v>
      </c>
      <c r="H2030" s="10" t="str">
        <f>_xlfn.XLOOKUP(B2030, VENTA_DIARIA!B:B, VENTA_DIARIA!H:H)</f>
        <v>▲▲ TOP</v>
      </c>
      <c r="I2030" s="10" t="s">
        <v>144</v>
      </c>
      <c r="J2030" s="10">
        <v>8</v>
      </c>
      <c r="K2030" s="10">
        <v>7</v>
      </c>
      <c r="L2030" s="10">
        <v>1</v>
      </c>
    </row>
    <row r="2031" spans="1:12">
      <c r="A2031" s="14" t="str">
        <f t="shared" si="31"/>
        <v>DOM</v>
      </c>
      <c r="B2031" s="12">
        <v>45893</v>
      </c>
      <c r="C2031" s="11">
        <v>0.4521412037037037</v>
      </c>
      <c r="D2031" s="10">
        <f>+VLOOKUP(B2031,VENTA_DIARIA!B:C,2,FALSE)</f>
        <v>0</v>
      </c>
      <c r="E2031" s="10">
        <f>+VLOOKUP(B2031,VENTA_DIARIA!B:D,3,FALSE)</f>
        <v>4</v>
      </c>
      <c r="F2031" s="13">
        <f>_xlfn.XLOOKUP(B2031, VENTA_DIARIA!B:B, VENTA_DIARIA!L:L)+0</f>
        <v>1</v>
      </c>
      <c r="G2031" s="10">
        <f>IFERROR(_xlfn.XLOOKUP(B2031, VENTA_DIARIA!B:B, VENTA_DIARIA!N:N)+0,0)</f>
        <v>0</v>
      </c>
      <c r="H2031" s="10" t="str">
        <f>_xlfn.XLOOKUP(B2031, VENTA_DIARIA!B:B, VENTA_DIARIA!H:H)</f>
        <v>▲▲ TOP</v>
      </c>
      <c r="I2031" s="10" t="s">
        <v>136</v>
      </c>
      <c r="J2031" s="10">
        <v>19</v>
      </c>
      <c r="K2031" s="10">
        <v>16</v>
      </c>
      <c r="L2031" s="10">
        <v>3</v>
      </c>
    </row>
    <row r="2032" spans="1:12">
      <c r="A2032" s="14" t="str">
        <f t="shared" si="31"/>
        <v>DOM</v>
      </c>
      <c r="B2032" s="12">
        <v>45893</v>
      </c>
      <c r="C2032" s="11">
        <v>0.4521412037037037</v>
      </c>
      <c r="D2032" s="10">
        <f>+VLOOKUP(B2032,VENTA_DIARIA!B:C,2,FALSE)</f>
        <v>0</v>
      </c>
      <c r="E2032" s="10">
        <f>+VLOOKUP(B2032,VENTA_DIARIA!B:D,3,FALSE)</f>
        <v>4</v>
      </c>
      <c r="F2032" s="13">
        <f>_xlfn.XLOOKUP(B2032, VENTA_DIARIA!B:B, VENTA_DIARIA!L:L)+0</f>
        <v>1</v>
      </c>
      <c r="G2032" s="10">
        <f>IFERROR(_xlfn.XLOOKUP(B2032, VENTA_DIARIA!B:B, VENTA_DIARIA!N:N)+0,0)</f>
        <v>0</v>
      </c>
      <c r="H2032" s="10" t="str">
        <f>_xlfn.XLOOKUP(B2032, VENTA_DIARIA!B:B, VENTA_DIARIA!H:H)</f>
        <v>▲▲ TOP</v>
      </c>
      <c r="I2032" s="10" t="s">
        <v>135</v>
      </c>
      <c r="J2032" s="10">
        <v>11</v>
      </c>
      <c r="K2032" s="10">
        <v>10</v>
      </c>
      <c r="L2032" s="10">
        <v>1</v>
      </c>
    </row>
    <row r="2033" spans="1:12">
      <c r="A2033" s="14" t="str">
        <f t="shared" si="31"/>
        <v>DOM</v>
      </c>
      <c r="B2033" s="12">
        <v>45893</v>
      </c>
      <c r="C2033" s="11">
        <v>0.45047453703703705</v>
      </c>
      <c r="D2033" s="10">
        <f>+VLOOKUP(B2033,VENTA_DIARIA!B:C,2,FALSE)</f>
        <v>0</v>
      </c>
      <c r="E2033" s="10">
        <f>+VLOOKUP(B2033,VENTA_DIARIA!B:D,3,FALSE)</f>
        <v>4</v>
      </c>
      <c r="F2033" s="13">
        <f>_xlfn.XLOOKUP(B2033, VENTA_DIARIA!B:B, VENTA_DIARIA!L:L)+0</f>
        <v>1</v>
      </c>
      <c r="G2033" s="10">
        <f>IFERROR(_xlfn.XLOOKUP(B2033, VENTA_DIARIA!B:B, VENTA_DIARIA!N:N)+0,0)</f>
        <v>0</v>
      </c>
      <c r="H2033" s="10" t="str">
        <f>_xlfn.XLOOKUP(B2033, VENTA_DIARIA!B:B, VENTA_DIARIA!H:H)</f>
        <v>▲▲ TOP</v>
      </c>
      <c r="I2033" s="10" t="s">
        <v>142</v>
      </c>
      <c r="J2033" s="10">
        <v>22</v>
      </c>
      <c r="K2033" s="10">
        <v>19</v>
      </c>
      <c r="L2033" s="10">
        <v>3</v>
      </c>
    </row>
    <row r="2034" spans="1:12">
      <c r="A2034" s="14" t="str">
        <f t="shared" si="31"/>
        <v>DOM</v>
      </c>
      <c r="B2034" s="12">
        <v>45893</v>
      </c>
      <c r="C2034" s="11">
        <v>0.4463078703703704</v>
      </c>
      <c r="D2034" s="10">
        <f>+VLOOKUP(B2034,VENTA_DIARIA!B:C,2,FALSE)</f>
        <v>0</v>
      </c>
      <c r="E2034" s="10">
        <f>+VLOOKUP(B2034,VENTA_DIARIA!B:D,3,FALSE)</f>
        <v>4</v>
      </c>
      <c r="F2034" s="13">
        <f>_xlfn.XLOOKUP(B2034, VENTA_DIARIA!B:B, VENTA_DIARIA!L:L)+0</f>
        <v>1</v>
      </c>
      <c r="G2034" s="10">
        <f>IFERROR(_xlfn.XLOOKUP(B2034, VENTA_DIARIA!B:B, VENTA_DIARIA!N:N)+0,0)</f>
        <v>0</v>
      </c>
      <c r="H2034" s="10" t="str">
        <f>_xlfn.XLOOKUP(B2034, VENTA_DIARIA!B:B, VENTA_DIARIA!H:H)</f>
        <v>▲▲ TOP</v>
      </c>
      <c r="I2034" s="10" t="s">
        <v>144</v>
      </c>
      <c r="J2034" s="10">
        <v>10</v>
      </c>
      <c r="K2034" s="10">
        <v>8</v>
      </c>
      <c r="L2034" s="10">
        <v>2</v>
      </c>
    </row>
    <row r="2035" spans="1:12">
      <c r="A2035" s="14" t="str">
        <f t="shared" si="31"/>
        <v>DOM</v>
      </c>
      <c r="B2035" s="12">
        <v>45893</v>
      </c>
      <c r="C2035" s="11">
        <v>0.44416666666666665</v>
      </c>
      <c r="D2035" s="10">
        <f>+VLOOKUP(B2035,VENTA_DIARIA!B:C,2,FALSE)</f>
        <v>0</v>
      </c>
      <c r="E2035" s="10">
        <f>+VLOOKUP(B2035,VENTA_DIARIA!B:D,3,FALSE)</f>
        <v>4</v>
      </c>
      <c r="F2035" s="13">
        <f>_xlfn.XLOOKUP(B2035, VENTA_DIARIA!B:B, VENTA_DIARIA!L:L)+0</f>
        <v>1</v>
      </c>
      <c r="G2035" s="10">
        <f>IFERROR(_xlfn.XLOOKUP(B2035, VENTA_DIARIA!B:B, VENTA_DIARIA!N:N)+0,0)</f>
        <v>0</v>
      </c>
      <c r="H2035" s="10" t="str">
        <f>_xlfn.XLOOKUP(B2035, VENTA_DIARIA!B:B, VENTA_DIARIA!H:H)</f>
        <v>▲▲ TOP</v>
      </c>
      <c r="I2035" s="10" t="s">
        <v>109</v>
      </c>
      <c r="J2035" s="10">
        <v>1</v>
      </c>
      <c r="K2035" s="10">
        <v>0</v>
      </c>
      <c r="L2035" s="10">
        <v>1</v>
      </c>
    </row>
    <row r="2036" spans="1:12">
      <c r="A2036" s="14" t="str">
        <f t="shared" si="31"/>
        <v>DOM</v>
      </c>
      <c r="B2036" s="12">
        <v>45893</v>
      </c>
      <c r="C2036" s="11">
        <v>0.44416666666666665</v>
      </c>
      <c r="D2036" s="10">
        <f>+VLOOKUP(B2036,VENTA_DIARIA!B:C,2,FALSE)</f>
        <v>0</v>
      </c>
      <c r="E2036" s="10">
        <f>+VLOOKUP(B2036,VENTA_DIARIA!B:D,3,FALSE)</f>
        <v>4</v>
      </c>
      <c r="F2036" s="13">
        <f>_xlfn.XLOOKUP(B2036, VENTA_DIARIA!B:B, VENTA_DIARIA!L:L)+0</f>
        <v>1</v>
      </c>
      <c r="G2036" s="10">
        <f>IFERROR(_xlfn.XLOOKUP(B2036, VENTA_DIARIA!B:B, VENTA_DIARIA!N:N)+0,0)</f>
        <v>0</v>
      </c>
      <c r="H2036" s="10" t="str">
        <f>_xlfn.XLOOKUP(B2036, VENTA_DIARIA!B:B, VENTA_DIARIA!H:H)</f>
        <v>▲▲ TOP</v>
      </c>
      <c r="I2036" s="10" t="s">
        <v>102</v>
      </c>
      <c r="J2036" s="10">
        <v>8</v>
      </c>
      <c r="K2036" s="10">
        <v>7</v>
      </c>
      <c r="L2036" s="10">
        <v>1</v>
      </c>
    </row>
    <row r="2037" spans="1:12">
      <c r="A2037" s="14" t="str">
        <f t="shared" si="31"/>
        <v>DOM</v>
      </c>
      <c r="B2037" s="12">
        <v>45893</v>
      </c>
      <c r="C2037" s="11">
        <v>0.44416666666666665</v>
      </c>
      <c r="D2037" s="10">
        <f>+VLOOKUP(B2037,VENTA_DIARIA!B:C,2,FALSE)</f>
        <v>0</v>
      </c>
      <c r="E2037" s="10">
        <f>+VLOOKUP(B2037,VENTA_DIARIA!B:D,3,FALSE)</f>
        <v>4</v>
      </c>
      <c r="F2037" s="13">
        <f>_xlfn.XLOOKUP(B2037, VENTA_DIARIA!B:B, VENTA_DIARIA!L:L)+0</f>
        <v>1</v>
      </c>
      <c r="G2037" s="10">
        <f>IFERROR(_xlfn.XLOOKUP(B2037, VENTA_DIARIA!B:B, VENTA_DIARIA!N:N)+0,0)</f>
        <v>0</v>
      </c>
      <c r="H2037" s="10" t="str">
        <f>_xlfn.XLOOKUP(B2037, VENTA_DIARIA!B:B, VENTA_DIARIA!H:H)</f>
        <v>▲▲ TOP</v>
      </c>
      <c r="I2037" s="10" t="s">
        <v>90</v>
      </c>
      <c r="J2037" s="10">
        <v>1</v>
      </c>
      <c r="K2037" s="10">
        <v>0</v>
      </c>
      <c r="L2037" s="10">
        <v>1</v>
      </c>
    </row>
    <row r="2038" spans="1:12">
      <c r="A2038" s="14" t="str">
        <f t="shared" si="31"/>
        <v>DOM</v>
      </c>
      <c r="B2038" s="12">
        <v>45893</v>
      </c>
      <c r="C2038" s="11">
        <v>0.44415509259259262</v>
      </c>
      <c r="D2038" s="10">
        <f>+VLOOKUP(B2038,VENTA_DIARIA!B:C,2,FALSE)</f>
        <v>0</v>
      </c>
      <c r="E2038" s="10">
        <f>+VLOOKUP(B2038,VENTA_DIARIA!B:D,3,FALSE)</f>
        <v>4</v>
      </c>
      <c r="F2038" s="13">
        <f>_xlfn.XLOOKUP(B2038, VENTA_DIARIA!B:B, VENTA_DIARIA!L:L)+0</f>
        <v>1</v>
      </c>
      <c r="G2038" s="10">
        <f>IFERROR(_xlfn.XLOOKUP(B2038, VENTA_DIARIA!B:B, VENTA_DIARIA!N:N)+0,0)</f>
        <v>0</v>
      </c>
      <c r="H2038" s="10" t="str">
        <f>_xlfn.XLOOKUP(B2038, VENTA_DIARIA!B:B, VENTA_DIARIA!H:H)</f>
        <v>▲▲ TOP</v>
      </c>
      <c r="I2038" s="10" t="s">
        <v>134</v>
      </c>
      <c r="J2038" s="10">
        <v>11</v>
      </c>
      <c r="K2038" s="10">
        <v>9</v>
      </c>
      <c r="L2038" s="10">
        <v>2</v>
      </c>
    </row>
    <row r="2039" spans="1:12">
      <c r="A2039" s="14" t="str">
        <f t="shared" si="31"/>
        <v>DOM</v>
      </c>
      <c r="B2039" s="12">
        <v>45893</v>
      </c>
      <c r="C2039" s="11">
        <v>0.44054398148148149</v>
      </c>
      <c r="D2039" s="10">
        <f>+VLOOKUP(B2039,VENTA_DIARIA!B:C,2,FALSE)</f>
        <v>0</v>
      </c>
      <c r="E2039" s="10">
        <f>+VLOOKUP(B2039,VENTA_DIARIA!B:D,3,FALSE)</f>
        <v>4</v>
      </c>
      <c r="F2039" s="13">
        <f>_xlfn.XLOOKUP(B2039, VENTA_DIARIA!B:B, VENTA_DIARIA!L:L)+0</f>
        <v>1</v>
      </c>
      <c r="G2039" s="10">
        <f>IFERROR(_xlfn.XLOOKUP(B2039, VENTA_DIARIA!B:B, VENTA_DIARIA!N:N)+0,0)</f>
        <v>0</v>
      </c>
      <c r="H2039" s="10" t="str">
        <f>_xlfn.XLOOKUP(B2039, VENTA_DIARIA!B:B, VENTA_DIARIA!H:H)</f>
        <v>▲▲ TOP</v>
      </c>
      <c r="I2039" s="10" t="s">
        <v>90</v>
      </c>
      <c r="J2039" s="10">
        <v>2</v>
      </c>
      <c r="K2039" s="10">
        <v>1</v>
      </c>
      <c r="L2039" s="10">
        <v>1</v>
      </c>
    </row>
    <row r="2040" spans="1:12">
      <c r="A2040" s="14" t="str">
        <f t="shared" si="31"/>
        <v>DOM</v>
      </c>
      <c r="B2040" s="12">
        <v>45893</v>
      </c>
      <c r="C2040" s="11">
        <v>0.4090509259259259</v>
      </c>
      <c r="D2040" s="10">
        <f>+VLOOKUP(B2040,VENTA_DIARIA!B:C,2,FALSE)</f>
        <v>0</v>
      </c>
      <c r="E2040" s="10">
        <f>+VLOOKUP(B2040,VENTA_DIARIA!B:D,3,FALSE)</f>
        <v>4</v>
      </c>
      <c r="F2040" s="13">
        <f>_xlfn.XLOOKUP(B2040, VENTA_DIARIA!B:B, VENTA_DIARIA!L:L)+0</f>
        <v>1</v>
      </c>
      <c r="G2040" s="10">
        <f>IFERROR(_xlfn.XLOOKUP(B2040, VENTA_DIARIA!B:B, VENTA_DIARIA!N:N)+0,0)</f>
        <v>0</v>
      </c>
      <c r="H2040" s="10" t="str">
        <f>_xlfn.XLOOKUP(B2040, VENTA_DIARIA!B:B, VENTA_DIARIA!H:H)</f>
        <v>▲▲ TOP</v>
      </c>
      <c r="I2040" s="10" t="s">
        <v>153</v>
      </c>
      <c r="J2040" s="10">
        <v>15</v>
      </c>
      <c r="K2040" s="10">
        <v>14</v>
      </c>
      <c r="L2040" s="10">
        <v>1</v>
      </c>
    </row>
    <row r="2041" spans="1:12">
      <c r="A2041" s="14" t="str">
        <f t="shared" si="31"/>
        <v>DOM</v>
      </c>
      <c r="B2041" s="12">
        <v>45893</v>
      </c>
      <c r="C2041" s="11">
        <v>0.37342592592592594</v>
      </c>
      <c r="D2041" s="10">
        <f>+VLOOKUP(B2041,VENTA_DIARIA!B:C,2,FALSE)</f>
        <v>0</v>
      </c>
      <c r="E2041" s="10">
        <f>+VLOOKUP(B2041,VENTA_DIARIA!B:D,3,FALSE)</f>
        <v>4</v>
      </c>
      <c r="F2041" s="13">
        <f>_xlfn.XLOOKUP(B2041, VENTA_DIARIA!B:B, VENTA_DIARIA!L:L)+0</f>
        <v>1</v>
      </c>
      <c r="G2041" s="10">
        <f>IFERROR(_xlfn.XLOOKUP(B2041, VENTA_DIARIA!B:B, VENTA_DIARIA!N:N)+0,0)</f>
        <v>0</v>
      </c>
      <c r="H2041" s="10" t="str">
        <f>_xlfn.XLOOKUP(B2041, VENTA_DIARIA!B:B, VENTA_DIARIA!H:H)</f>
        <v>▲▲ TOP</v>
      </c>
      <c r="I2041" s="10" t="s">
        <v>170</v>
      </c>
      <c r="J2041" s="10">
        <v>10</v>
      </c>
      <c r="K2041" s="10">
        <v>8</v>
      </c>
      <c r="L2041" s="10">
        <v>2</v>
      </c>
    </row>
    <row r="2042" spans="1:12">
      <c r="A2042" s="14" t="str">
        <f t="shared" si="31"/>
        <v>DOM</v>
      </c>
      <c r="B2042" s="12">
        <v>45893</v>
      </c>
      <c r="C2042" s="11">
        <v>0.37342592592592594</v>
      </c>
      <c r="D2042" s="10">
        <f>+VLOOKUP(B2042,VENTA_DIARIA!B:C,2,FALSE)</f>
        <v>0</v>
      </c>
      <c r="E2042" s="10">
        <f>+VLOOKUP(B2042,VENTA_DIARIA!B:D,3,FALSE)</f>
        <v>4</v>
      </c>
      <c r="F2042" s="13">
        <f>_xlfn.XLOOKUP(B2042, VENTA_DIARIA!B:B, VENTA_DIARIA!L:L)+0</f>
        <v>1</v>
      </c>
      <c r="G2042" s="10">
        <f>IFERROR(_xlfn.XLOOKUP(B2042, VENTA_DIARIA!B:B, VENTA_DIARIA!N:N)+0,0)</f>
        <v>0</v>
      </c>
      <c r="H2042" s="10" t="str">
        <f>_xlfn.XLOOKUP(B2042, VENTA_DIARIA!B:B, VENTA_DIARIA!H:H)</f>
        <v>▲▲ TOP</v>
      </c>
      <c r="I2042" s="10" t="s">
        <v>168</v>
      </c>
      <c r="J2042" s="10">
        <v>4</v>
      </c>
      <c r="K2042" s="10">
        <v>3</v>
      </c>
      <c r="L2042" s="10">
        <v>1</v>
      </c>
    </row>
    <row r="2043" spans="1:12">
      <c r="A2043" s="14" t="str">
        <f t="shared" si="31"/>
        <v>DOM</v>
      </c>
      <c r="B2043" s="12">
        <v>45893</v>
      </c>
      <c r="C2043" s="11">
        <v>0.37342592592592594</v>
      </c>
      <c r="D2043" s="10">
        <f>+VLOOKUP(B2043,VENTA_DIARIA!B:C,2,FALSE)</f>
        <v>0</v>
      </c>
      <c r="E2043" s="10">
        <f>+VLOOKUP(B2043,VENTA_DIARIA!B:D,3,FALSE)</f>
        <v>4</v>
      </c>
      <c r="F2043" s="13">
        <f>_xlfn.XLOOKUP(B2043, VENTA_DIARIA!B:B, VENTA_DIARIA!L:L)+0</f>
        <v>1</v>
      </c>
      <c r="G2043" s="10">
        <f>IFERROR(_xlfn.XLOOKUP(B2043, VENTA_DIARIA!B:B, VENTA_DIARIA!N:N)+0,0)</f>
        <v>0</v>
      </c>
      <c r="H2043" s="10" t="str">
        <f>_xlfn.XLOOKUP(B2043, VENTA_DIARIA!B:B, VENTA_DIARIA!H:H)</f>
        <v>▲▲ TOP</v>
      </c>
      <c r="I2043" s="10" t="s">
        <v>169</v>
      </c>
      <c r="J2043" s="10">
        <v>3</v>
      </c>
      <c r="K2043" s="10">
        <v>2</v>
      </c>
      <c r="L2043" s="10">
        <v>1</v>
      </c>
    </row>
    <row r="2044" spans="1:12">
      <c r="A2044" s="14" t="str">
        <f t="shared" si="31"/>
        <v>LUN</v>
      </c>
      <c r="B2044" s="12">
        <v>45894</v>
      </c>
      <c r="C2044" s="11">
        <v>0.81937499999999996</v>
      </c>
      <c r="D2044" s="10">
        <f>+VLOOKUP(B2044,VENTA_DIARIA!B:C,2,FALSE)</f>
        <v>0</v>
      </c>
      <c r="E2044" s="10">
        <f>+VLOOKUP(B2044,VENTA_DIARIA!B:D,3,FALSE)</f>
        <v>4</v>
      </c>
      <c r="F2044" s="13">
        <f>_xlfn.XLOOKUP(B2044, VENTA_DIARIA!B:B, VENTA_DIARIA!L:L)+0</f>
        <v>2</v>
      </c>
      <c r="G2044" s="10">
        <f>IFERROR(_xlfn.XLOOKUP(B2044, VENTA_DIARIA!B:B, VENTA_DIARIA!N:N)+0,0)</f>
        <v>0</v>
      </c>
      <c r="H2044" s="10" t="str">
        <f>_xlfn.XLOOKUP(B2044, VENTA_DIARIA!B:B, VENTA_DIARIA!H:H)</f>
        <v>▼ BAJO</v>
      </c>
      <c r="I2044" s="10" t="s">
        <v>134</v>
      </c>
      <c r="J2044" s="10">
        <v>20</v>
      </c>
      <c r="K2044" s="10">
        <v>18</v>
      </c>
      <c r="L2044" s="10">
        <v>2</v>
      </c>
    </row>
    <row r="2045" spans="1:12">
      <c r="A2045" s="14" t="str">
        <f t="shared" si="31"/>
        <v>LUN</v>
      </c>
      <c r="B2045" s="12">
        <v>45894</v>
      </c>
      <c r="C2045" s="11">
        <v>0.81222222222222218</v>
      </c>
      <c r="D2045" s="10">
        <f>+VLOOKUP(B2045,VENTA_DIARIA!B:C,2,FALSE)</f>
        <v>0</v>
      </c>
      <c r="E2045" s="10">
        <f>+VLOOKUP(B2045,VENTA_DIARIA!B:D,3,FALSE)</f>
        <v>4</v>
      </c>
      <c r="F2045" s="13">
        <f>_xlfn.XLOOKUP(B2045, VENTA_DIARIA!B:B, VENTA_DIARIA!L:L)+0</f>
        <v>2</v>
      </c>
      <c r="G2045" s="10">
        <f>IFERROR(_xlfn.XLOOKUP(B2045, VENTA_DIARIA!B:B, VENTA_DIARIA!N:N)+0,0)</f>
        <v>0</v>
      </c>
      <c r="H2045" s="10" t="str">
        <f>_xlfn.XLOOKUP(B2045, VENTA_DIARIA!B:B, VENTA_DIARIA!H:H)</f>
        <v>▼ BAJO</v>
      </c>
      <c r="I2045" s="10" t="s">
        <v>125</v>
      </c>
      <c r="J2045" s="10">
        <v>-3</v>
      </c>
      <c r="K2045" s="10">
        <v>-4</v>
      </c>
      <c r="L2045" s="10">
        <v>1</v>
      </c>
    </row>
    <row r="2046" spans="1:12">
      <c r="A2046" s="14" t="str">
        <f t="shared" si="31"/>
        <v>LUN</v>
      </c>
      <c r="B2046" s="12">
        <v>45894</v>
      </c>
      <c r="C2046" s="11">
        <v>0.78781250000000003</v>
      </c>
      <c r="D2046" s="10">
        <f>+VLOOKUP(B2046,VENTA_DIARIA!B:C,2,FALSE)</f>
        <v>0</v>
      </c>
      <c r="E2046" s="10">
        <f>+VLOOKUP(B2046,VENTA_DIARIA!B:D,3,FALSE)</f>
        <v>4</v>
      </c>
      <c r="F2046" s="13">
        <f>_xlfn.XLOOKUP(B2046, VENTA_DIARIA!B:B, VENTA_DIARIA!L:L)+0</f>
        <v>2</v>
      </c>
      <c r="G2046" s="10">
        <f>IFERROR(_xlfn.XLOOKUP(B2046, VENTA_DIARIA!B:B, VENTA_DIARIA!N:N)+0,0)</f>
        <v>0</v>
      </c>
      <c r="H2046" s="10" t="str">
        <f>_xlfn.XLOOKUP(B2046, VENTA_DIARIA!B:B, VENTA_DIARIA!H:H)</f>
        <v>▼ BAJO</v>
      </c>
      <c r="I2046" s="10" t="s">
        <v>151</v>
      </c>
      <c r="J2046" s="10">
        <v>9</v>
      </c>
      <c r="K2046" s="10">
        <v>8</v>
      </c>
      <c r="L2046" s="10">
        <v>1</v>
      </c>
    </row>
    <row r="2047" spans="1:12">
      <c r="A2047" s="14" t="str">
        <f t="shared" si="31"/>
        <v>LUN</v>
      </c>
      <c r="B2047" s="12">
        <v>45894</v>
      </c>
      <c r="C2047" s="11">
        <v>0.78275462962962961</v>
      </c>
      <c r="D2047" s="10">
        <f>+VLOOKUP(B2047,VENTA_DIARIA!B:C,2,FALSE)</f>
        <v>0</v>
      </c>
      <c r="E2047" s="10">
        <f>+VLOOKUP(B2047,VENTA_DIARIA!B:D,3,FALSE)</f>
        <v>4</v>
      </c>
      <c r="F2047" s="13">
        <f>_xlfn.XLOOKUP(B2047, VENTA_DIARIA!B:B, VENTA_DIARIA!L:L)+0</f>
        <v>2</v>
      </c>
      <c r="G2047" s="10">
        <f>IFERROR(_xlfn.XLOOKUP(B2047, VENTA_DIARIA!B:B, VENTA_DIARIA!N:N)+0,0)</f>
        <v>0</v>
      </c>
      <c r="H2047" s="10" t="str">
        <f>_xlfn.XLOOKUP(B2047, VENTA_DIARIA!B:B, VENTA_DIARIA!H:H)</f>
        <v>▼ BAJO</v>
      </c>
      <c r="I2047" s="10" t="s">
        <v>153</v>
      </c>
      <c r="J2047" s="10">
        <v>13</v>
      </c>
      <c r="K2047" s="10">
        <v>11</v>
      </c>
      <c r="L2047" s="10">
        <v>2</v>
      </c>
    </row>
    <row r="2048" spans="1:12">
      <c r="A2048" s="14" t="str">
        <f t="shared" si="31"/>
        <v>LUN</v>
      </c>
      <c r="B2048" s="12">
        <v>45894</v>
      </c>
      <c r="C2048" s="11">
        <v>0.78178240740740745</v>
      </c>
      <c r="D2048" s="10">
        <f>+VLOOKUP(B2048,VENTA_DIARIA!B:C,2,FALSE)</f>
        <v>0</v>
      </c>
      <c r="E2048" s="10">
        <f>+VLOOKUP(B2048,VENTA_DIARIA!B:D,3,FALSE)</f>
        <v>4</v>
      </c>
      <c r="F2048" s="13">
        <f>_xlfn.XLOOKUP(B2048, VENTA_DIARIA!B:B, VENTA_DIARIA!L:L)+0</f>
        <v>2</v>
      </c>
      <c r="G2048" s="10">
        <f>IFERROR(_xlfn.XLOOKUP(B2048, VENTA_DIARIA!B:B, VENTA_DIARIA!N:N)+0,0)</f>
        <v>0</v>
      </c>
      <c r="H2048" s="10" t="str">
        <f>_xlfn.XLOOKUP(B2048, VENTA_DIARIA!B:B, VENTA_DIARIA!H:H)</f>
        <v>▼ BAJO</v>
      </c>
      <c r="I2048" s="10" t="s">
        <v>118</v>
      </c>
      <c r="J2048" s="10">
        <v>21</v>
      </c>
      <c r="K2048" s="10">
        <v>20</v>
      </c>
      <c r="L2048" s="10">
        <v>1</v>
      </c>
    </row>
    <row r="2049" spans="1:12">
      <c r="A2049" s="14" t="str">
        <f t="shared" si="31"/>
        <v>LUN</v>
      </c>
      <c r="B2049" s="12">
        <v>45894</v>
      </c>
      <c r="C2049" s="11">
        <v>0.78107638888888886</v>
      </c>
      <c r="D2049" s="10">
        <f>+VLOOKUP(B2049,VENTA_DIARIA!B:C,2,FALSE)</f>
        <v>0</v>
      </c>
      <c r="E2049" s="10">
        <f>+VLOOKUP(B2049,VENTA_DIARIA!B:D,3,FALSE)</f>
        <v>4</v>
      </c>
      <c r="F2049" s="13">
        <f>_xlfn.XLOOKUP(B2049, VENTA_DIARIA!B:B, VENTA_DIARIA!L:L)+0</f>
        <v>2</v>
      </c>
      <c r="G2049" s="10">
        <f>IFERROR(_xlfn.XLOOKUP(B2049, VENTA_DIARIA!B:B, VENTA_DIARIA!N:N)+0,0)</f>
        <v>0</v>
      </c>
      <c r="H2049" s="10" t="str">
        <f>_xlfn.XLOOKUP(B2049, VENTA_DIARIA!B:B, VENTA_DIARIA!H:H)</f>
        <v>▼ BAJO</v>
      </c>
      <c r="I2049" s="10" t="s">
        <v>145</v>
      </c>
      <c r="J2049" s="10">
        <v>1</v>
      </c>
      <c r="K2049" s="10">
        <v>0</v>
      </c>
      <c r="L2049" s="10">
        <v>1</v>
      </c>
    </row>
    <row r="2050" spans="1:12">
      <c r="A2050" s="14" t="str">
        <f t="shared" ref="A2050:A2097" si="32">+UPPER(TEXT(B2050,"DDD"))</f>
        <v>LUN</v>
      </c>
      <c r="B2050" s="12">
        <v>45894</v>
      </c>
      <c r="C2050" s="11">
        <v>0.77774305555555556</v>
      </c>
      <c r="D2050" s="10">
        <f>+VLOOKUP(B2050,VENTA_DIARIA!B:C,2,FALSE)</f>
        <v>0</v>
      </c>
      <c r="E2050" s="10">
        <f>+VLOOKUP(B2050,VENTA_DIARIA!B:D,3,FALSE)</f>
        <v>4</v>
      </c>
      <c r="F2050" s="13">
        <f>_xlfn.XLOOKUP(B2050, VENTA_DIARIA!B:B, VENTA_DIARIA!L:L)+0</f>
        <v>2</v>
      </c>
      <c r="G2050" s="10">
        <f>IFERROR(_xlfn.XLOOKUP(B2050, VENTA_DIARIA!B:B, VENTA_DIARIA!N:N)+0,0)</f>
        <v>0</v>
      </c>
      <c r="H2050" s="10" t="str">
        <f>_xlfn.XLOOKUP(B2050, VENTA_DIARIA!B:B, VENTA_DIARIA!H:H)</f>
        <v>▼ BAJO</v>
      </c>
      <c r="I2050" s="10" t="s">
        <v>169</v>
      </c>
      <c r="J2050" s="10">
        <v>3</v>
      </c>
      <c r="K2050" s="10">
        <v>0</v>
      </c>
      <c r="L2050" s="10">
        <v>3</v>
      </c>
    </row>
    <row r="2051" spans="1:12">
      <c r="A2051" s="14" t="str">
        <f t="shared" si="32"/>
        <v>LUN</v>
      </c>
      <c r="B2051" s="12">
        <v>45894</v>
      </c>
      <c r="C2051" s="11">
        <v>0.77204861111111112</v>
      </c>
      <c r="D2051" s="10">
        <f>+VLOOKUP(B2051,VENTA_DIARIA!B:C,2,FALSE)</f>
        <v>0</v>
      </c>
      <c r="E2051" s="10">
        <f>+VLOOKUP(B2051,VENTA_DIARIA!B:D,3,FALSE)</f>
        <v>4</v>
      </c>
      <c r="F2051" s="13">
        <f>_xlfn.XLOOKUP(B2051, VENTA_DIARIA!B:B, VENTA_DIARIA!L:L)+0</f>
        <v>2</v>
      </c>
      <c r="G2051" s="10">
        <f>IFERROR(_xlfn.XLOOKUP(B2051, VENTA_DIARIA!B:B, VENTA_DIARIA!N:N)+0,0)</f>
        <v>0</v>
      </c>
      <c r="H2051" s="10" t="str">
        <f>_xlfn.XLOOKUP(B2051, VENTA_DIARIA!B:B, VENTA_DIARIA!H:H)</f>
        <v>▼ BAJO</v>
      </c>
      <c r="I2051" s="10" t="s">
        <v>159</v>
      </c>
      <c r="J2051" s="10">
        <v>10</v>
      </c>
      <c r="K2051" s="10">
        <v>9</v>
      </c>
      <c r="L2051" s="10">
        <v>1</v>
      </c>
    </row>
    <row r="2052" spans="1:12">
      <c r="A2052" s="14" t="str">
        <f t="shared" si="32"/>
        <v>LUN</v>
      </c>
      <c r="B2052" s="12">
        <v>45894</v>
      </c>
      <c r="C2052" s="11">
        <v>0.77151620370370366</v>
      </c>
      <c r="D2052" s="10">
        <f>+VLOOKUP(B2052,VENTA_DIARIA!B:C,2,FALSE)</f>
        <v>0</v>
      </c>
      <c r="E2052" s="10">
        <f>+VLOOKUP(B2052,VENTA_DIARIA!B:D,3,FALSE)</f>
        <v>4</v>
      </c>
      <c r="F2052" s="13">
        <f>_xlfn.XLOOKUP(B2052, VENTA_DIARIA!B:B, VENTA_DIARIA!L:L)+0</f>
        <v>2</v>
      </c>
      <c r="G2052" s="10">
        <f>IFERROR(_xlfn.XLOOKUP(B2052, VENTA_DIARIA!B:B, VENTA_DIARIA!N:N)+0,0)</f>
        <v>0</v>
      </c>
      <c r="H2052" s="10" t="str">
        <f>_xlfn.XLOOKUP(B2052, VENTA_DIARIA!B:B, VENTA_DIARIA!H:H)</f>
        <v>▼ BAJO</v>
      </c>
      <c r="I2052" s="10" t="s">
        <v>153</v>
      </c>
      <c r="J2052" s="10">
        <v>14</v>
      </c>
      <c r="K2052" s="10">
        <v>13</v>
      </c>
      <c r="L2052" s="10">
        <v>1</v>
      </c>
    </row>
    <row r="2053" spans="1:12">
      <c r="A2053" s="14" t="str">
        <f t="shared" si="32"/>
        <v>LUN</v>
      </c>
      <c r="B2053" s="12">
        <v>45894</v>
      </c>
      <c r="C2053" s="11">
        <v>0.76907407407407402</v>
      </c>
      <c r="D2053" s="10">
        <f>+VLOOKUP(B2053,VENTA_DIARIA!B:C,2,FALSE)</f>
        <v>0</v>
      </c>
      <c r="E2053" s="10">
        <f>+VLOOKUP(B2053,VENTA_DIARIA!B:D,3,FALSE)</f>
        <v>4</v>
      </c>
      <c r="F2053" s="13">
        <f>_xlfn.XLOOKUP(B2053, VENTA_DIARIA!B:B, VENTA_DIARIA!L:L)+0</f>
        <v>2</v>
      </c>
      <c r="G2053" s="10">
        <f>IFERROR(_xlfn.XLOOKUP(B2053, VENTA_DIARIA!B:B, VENTA_DIARIA!N:N)+0,0)</f>
        <v>0</v>
      </c>
      <c r="H2053" s="10" t="str">
        <f>_xlfn.XLOOKUP(B2053, VENTA_DIARIA!B:B, VENTA_DIARIA!H:H)</f>
        <v>▼ BAJO</v>
      </c>
      <c r="I2053" s="10" t="s">
        <v>132</v>
      </c>
      <c r="J2053" s="10">
        <v>2</v>
      </c>
      <c r="K2053" s="10">
        <v>1</v>
      </c>
      <c r="L2053" s="10">
        <v>1</v>
      </c>
    </row>
    <row r="2054" spans="1:12">
      <c r="A2054" s="14" t="str">
        <f t="shared" si="32"/>
        <v>LUN</v>
      </c>
      <c r="B2054" s="12">
        <v>45894</v>
      </c>
      <c r="C2054" s="11">
        <v>0.76129629629629625</v>
      </c>
      <c r="D2054" s="10">
        <f>+VLOOKUP(B2054,VENTA_DIARIA!B:C,2,FALSE)</f>
        <v>0</v>
      </c>
      <c r="E2054" s="10">
        <f>+VLOOKUP(B2054,VENTA_DIARIA!B:D,3,FALSE)</f>
        <v>4</v>
      </c>
      <c r="F2054" s="13">
        <f>_xlfn.XLOOKUP(B2054, VENTA_DIARIA!B:B, VENTA_DIARIA!L:L)+0</f>
        <v>2</v>
      </c>
      <c r="G2054" s="10">
        <f>IFERROR(_xlfn.XLOOKUP(B2054, VENTA_DIARIA!B:B, VENTA_DIARIA!N:N)+0,0)</f>
        <v>0</v>
      </c>
      <c r="H2054" s="10" t="str">
        <f>_xlfn.XLOOKUP(B2054, VENTA_DIARIA!B:B, VENTA_DIARIA!H:H)</f>
        <v>▼ BAJO</v>
      </c>
      <c r="I2054" s="10" t="s">
        <v>166</v>
      </c>
      <c r="J2054" s="10">
        <v>6</v>
      </c>
      <c r="K2054" s="10">
        <v>5</v>
      </c>
      <c r="L2054" s="10">
        <v>1</v>
      </c>
    </row>
    <row r="2055" spans="1:12">
      <c r="A2055" s="14" t="str">
        <f t="shared" si="32"/>
        <v>LUN</v>
      </c>
      <c r="B2055" s="12">
        <v>45894</v>
      </c>
      <c r="C2055" s="11">
        <v>0.76129629629629625</v>
      </c>
      <c r="D2055" s="10">
        <f>+VLOOKUP(B2055,VENTA_DIARIA!B:C,2,FALSE)</f>
        <v>0</v>
      </c>
      <c r="E2055" s="10">
        <f>+VLOOKUP(B2055,VENTA_DIARIA!B:D,3,FALSE)</f>
        <v>4</v>
      </c>
      <c r="F2055" s="13">
        <f>_xlfn.XLOOKUP(B2055, VENTA_DIARIA!B:B, VENTA_DIARIA!L:L)+0</f>
        <v>2</v>
      </c>
      <c r="G2055" s="10">
        <f>IFERROR(_xlfn.XLOOKUP(B2055, VENTA_DIARIA!B:B, VENTA_DIARIA!N:N)+0,0)</f>
        <v>0</v>
      </c>
      <c r="H2055" s="10" t="str">
        <f>_xlfn.XLOOKUP(B2055, VENTA_DIARIA!B:B, VENTA_DIARIA!H:H)</f>
        <v>▼ BAJO</v>
      </c>
      <c r="I2055" s="10" t="s">
        <v>134</v>
      </c>
      <c r="J2055" s="10">
        <v>21</v>
      </c>
      <c r="K2055" s="10">
        <v>20</v>
      </c>
      <c r="L2055" s="10">
        <v>1</v>
      </c>
    </row>
    <row r="2056" spans="1:12">
      <c r="A2056" s="14" t="str">
        <f t="shared" si="32"/>
        <v>LUN</v>
      </c>
      <c r="B2056" s="12">
        <v>45894</v>
      </c>
      <c r="C2056" s="11">
        <v>0.76059027777777777</v>
      </c>
      <c r="D2056" s="10">
        <f>+VLOOKUP(B2056,VENTA_DIARIA!B:C,2,FALSE)</f>
        <v>0</v>
      </c>
      <c r="E2056" s="10">
        <f>+VLOOKUP(B2056,VENTA_DIARIA!B:D,3,FALSE)</f>
        <v>4</v>
      </c>
      <c r="F2056" s="13">
        <f>_xlfn.XLOOKUP(B2056, VENTA_DIARIA!B:B, VENTA_DIARIA!L:L)+0</f>
        <v>2</v>
      </c>
      <c r="G2056" s="10">
        <f>IFERROR(_xlfn.XLOOKUP(B2056, VENTA_DIARIA!B:B, VENTA_DIARIA!N:N)+0,0)</f>
        <v>0</v>
      </c>
      <c r="H2056" s="10" t="str">
        <f>_xlfn.XLOOKUP(B2056, VENTA_DIARIA!B:B, VENTA_DIARIA!H:H)</f>
        <v>▼ BAJO</v>
      </c>
      <c r="I2056" s="10" t="s">
        <v>90</v>
      </c>
      <c r="J2056" s="10">
        <v>1</v>
      </c>
      <c r="K2056" s="10">
        <v>0</v>
      </c>
      <c r="L2056" s="10">
        <v>1</v>
      </c>
    </row>
    <row r="2057" spans="1:12">
      <c r="A2057" s="14" t="str">
        <f t="shared" si="32"/>
        <v>LUN</v>
      </c>
      <c r="B2057" s="12">
        <v>45894</v>
      </c>
      <c r="C2057" s="11">
        <v>0.75951388888888893</v>
      </c>
      <c r="D2057" s="10">
        <f>+VLOOKUP(B2057,VENTA_DIARIA!B:C,2,FALSE)</f>
        <v>0</v>
      </c>
      <c r="E2057" s="10">
        <f>+VLOOKUP(B2057,VENTA_DIARIA!B:D,3,FALSE)</f>
        <v>4</v>
      </c>
      <c r="F2057" s="13">
        <f>_xlfn.XLOOKUP(B2057, VENTA_DIARIA!B:B, VENTA_DIARIA!L:L)+0</f>
        <v>2</v>
      </c>
      <c r="G2057" s="10">
        <f>IFERROR(_xlfn.XLOOKUP(B2057, VENTA_DIARIA!B:B, VENTA_DIARIA!N:N)+0,0)</f>
        <v>0</v>
      </c>
      <c r="H2057" s="10" t="str">
        <f>_xlfn.XLOOKUP(B2057, VENTA_DIARIA!B:B, VENTA_DIARIA!H:H)</f>
        <v>▼ BAJO</v>
      </c>
      <c r="I2057" s="10" t="s">
        <v>169</v>
      </c>
      <c r="J2057" s="10">
        <v>4</v>
      </c>
      <c r="K2057" s="10">
        <v>3</v>
      </c>
      <c r="L2057" s="10">
        <v>1</v>
      </c>
    </row>
    <row r="2058" spans="1:12">
      <c r="A2058" s="14" t="str">
        <f t="shared" si="32"/>
        <v>LUN</v>
      </c>
      <c r="B2058" s="12">
        <v>45894</v>
      </c>
      <c r="C2058" s="11">
        <v>0.75951388888888893</v>
      </c>
      <c r="D2058" s="10">
        <f>+VLOOKUP(B2058,VENTA_DIARIA!B:C,2,FALSE)</f>
        <v>0</v>
      </c>
      <c r="E2058" s="10">
        <f>+VLOOKUP(B2058,VENTA_DIARIA!B:D,3,FALSE)</f>
        <v>4</v>
      </c>
      <c r="F2058" s="13">
        <f>_xlfn.XLOOKUP(B2058, VENTA_DIARIA!B:B, VENTA_DIARIA!L:L)+0</f>
        <v>2</v>
      </c>
      <c r="G2058" s="10">
        <f>IFERROR(_xlfn.XLOOKUP(B2058, VENTA_DIARIA!B:B, VENTA_DIARIA!N:N)+0,0)</f>
        <v>0</v>
      </c>
      <c r="H2058" s="10" t="str">
        <f>_xlfn.XLOOKUP(B2058, VENTA_DIARIA!B:B, VENTA_DIARIA!H:H)</f>
        <v>▼ BAJO</v>
      </c>
      <c r="I2058" s="10" t="s">
        <v>88</v>
      </c>
      <c r="J2058" s="10">
        <v>3</v>
      </c>
      <c r="K2058" s="10">
        <v>2</v>
      </c>
      <c r="L2058" s="10">
        <v>1</v>
      </c>
    </row>
    <row r="2059" spans="1:12">
      <c r="A2059" s="14" t="str">
        <f t="shared" si="32"/>
        <v>LUN</v>
      </c>
      <c r="B2059" s="12">
        <v>45894</v>
      </c>
      <c r="C2059" s="11">
        <v>0.75950231481481478</v>
      </c>
      <c r="D2059" s="10">
        <f>+VLOOKUP(B2059,VENTA_DIARIA!B:C,2,FALSE)</f>
        <v>0</v>
      </c>
      <c r="E2059" s="10">
        <f>+VLOOKUP(B2059,VENTA_DIARIA!B:D,3,FALSE)</f>
        <v>4</v>
      </c>
      <c r="F2059" s="13">
        <f>_xlfn.XLOOKUP(B2059, VENTA_DIARIA!B:B, VENTA_DIARIA!L:L)+0</f>
        <v>2</v>
      </c>
      <c r="G2059" s="10">
        <f>IFERROR(_xlfn.XLOOKUP(B2059, VENTA_DIARIA!B:B, VENTA_DIARIA!N:N)+0,0)</f>
        <v>0</v>
      </c>
      <c r="H2059" s="10" t="str">
        <f>_xlfn.XLOOKUP(B2059, VENTA_DIARIA!B:B, VENTA_DIARIA!H:H)</f>
        <v>▼ BAJO</v>
      </c>
      <c r="I2059" s="10" t="s">
        <v>95</v>
      </c>
      <c r="J2059" s="10">
        <v>1</v>
      </c>
      <c r="K2059" s="10">
        <v>0</v>
      </c>
      <c r="L2059" s="10">
        <v>1</v>
      </c>
    </row>
    <row r="2060" spans="1:12">
      <c r="A2060" s="14" t="str">
        <f t="shared" si="32"/>
        <v>LUN</v>
      </c>
      <c r="B2060" s="12">
        <v>45894</v>
      </c>
      <c r="C2060" s="11">
        <v>0.75784722222222223</v>
      </c>
      <c r="D2060" s="10">
        <f>+VLOOKUP(B2060,VENTA_DIARIA!B:C,2,FALSE)</f>
        <v>0</v>
      </c>
      <c r="E2060" s="10">
        <f>+VLOOKUP(B2060,VENTA_DIARIA!B:D,3,FALSE)</f>
        <v>4</v>
      </c>
      <c r="F2060" s="13">
        <f>_xlfn.XLOOKUP(B2060, VENTA_DIARIA!B:B, VENTA_DIARIA!L:L)+0</f>
        <v>2</v>
      </c>
      <c r="G2060" s="10">
        <f>IFERROR(_xlfn.XLOOKUP(B2060, VENTA_DIARIA!B:B, VENTA_DIARIA!N:N)+0,0)</f>
        <v>0</v>
      </c>
      <c r="H2060" s="10" t="str">
        <f>_xlfn.XLOOKUP(B2060, VENTA_DIARIA!B:B, VENTA_DIARIA!H:H)</f>
        <v>▼ BAJO</v>
      </c>
      <c r="I2060" s="10" t="s">
        <v>163</v>
      </c>
      <c r="J2060" s="10">
        <v>2</v>
      </c>
      <c r="K2060" s="10">
        <v>0</v>
      </c>
      <c r="L2060" s="10">
        <v>2</v>
      </c>
    </row>
    <row r="2061" spans="1:12">
      <c r="A2061" s="14" t="str">
        <f t="shared" si="32"/>
        <v>LUN</v>
      </c>
      <c r="B2061" s="12">
        <v>45894</v>
      </c>
      <c r="C2061" s="11">
        <v>0.75710648148148152</v>
      </c>
      <c r="D2061" s="10">
        <f>+VLOOKUP(B2061,VENTA_DIARIA!B:C,2,FALSE)</f>
        <v>0</v>
      </c>
      <c r="E2061" s="10">
        <f>+VLOOKUP(B2061,VENTA_DIARIA!B:D,3,FALSE)</f>
        <v>4</v>
      </c>
      <c r="F2061" s="13">
        <f>_xlfn.XLOOKUP(B2061, VENTA_DIARIA!B:B, VENTA_DIARIA!L:L)+0</f>
        <v>2</v>
      </c>
      <c r="G2061" s="10">
        <f>IFERROR(_xlfn.XLOOKUP(B2061, VENTA_DIARIA!B:B, VENTA_DIARIA!N:N)+0,0)</f>
        <v>0</v>
      </c>
      <c r="H2061" s="10" t="str">
        <f>_xlfn.XLOOKUP(B2061, VENTA_DIARIA!B:B, VENTA_DIARIA!H:H)</f>
        <v>▼ BAJO</v>
      </c>
      <c r="I2061" s="10" t="s">
        <v>134</v>
      </c>
      <c r="J2061" s="10">
        <v>23</v>
      </c>
      <c r="K2061" s="10">
        <v>21</v>
      </c>
      <c r="L2061" s="10">
        <v>2</v>
      </c>
    </row>
    <row r="2062" spans="1:12">
      <c r="A2062" s="14" t="str">
        <f t="shared" si="32"/>
        <v>LUN</v>
      </c>
      <c r="B2062" s="12">
        <v>45894</v>
      </c>
      <c r="C2062" s="11">
        <v>0.75631944444444443</v>
      </c>
      <c r="D2062" s="10">
        <f>+VLOOKUP(B2062,VENTA_DIARIA!B:C,2,FALSE)</f>
        <v>0</v>
      </c>
      <c r="E2062" s="10">
        <f>+VLOOKUP(B2062,VENTA_DIARIA!B:D,3,FALSE)</f>
        <v>4</v>
      </c>
      <c r="F2062" s="13">
        <f>_xlfn.XLOOKUP(B2062, VENTA_DIARIA!B:B, VENTA_DIARIA!L:L)+0</f>
        <v>2</v>
      </c>
      <c r="G2062" s="10">
        <f>IFERROR(_xlfn.XLOOKUP(B2062, VENTA_DIARIA!B:B, VENTA_DIARIA!N:N)+0,0)</f>
        <v>0</v>
      </c>
      <c r="H2062" s="10" t="str">
        <f>_xlfn.XLOOKUP(B2062, VENTA_DIARIA!B:B, VENTA_DIARIA!H:H)</f>
        <v>▼ BAJO</v>
      </c>
      <c r="I2062" s="10" t="s">
        <v>170</v>
      </c>
      <c r="J2062" s="10">
        <v>13</v>
      </c>
      <c r="K2062" s="10">
        <v>12</v>
      </c>
      <c r="L2062" s="10">
        <v>1</v>
      </c>
    </row>
    <row r="2063" spans="1:12">
      <c r="A2063" s="14" t="str">
        <f t="shared" si="32"/>
        <v>LUN</v>
      </c>
      <c r="B2063" s="12">
        <v>45894</v>
      </c>
      <c r="C2063" s="11">
        <v>0.75271990740740746</v>
      </c>
      <c r="D2063" s="10">
        <f>+VLOOKUP(B2063,VENTA_DIARIA!B:C,2,FALSE)</f>
        <v>0</v>
      </c>
      <c r="E2063" s="10">
        <f>+VLOOKUP(B2063,VENTA_DIARIA!B:D,3,FALSE)</f>
        <v>4</v>
      </c>
      <c r="F2063" s="13">
        <f>_xlfn.XLOOKUP(B2063, VENTA_DIARIA!B:B, VENTA_DIARIA!L:L)+0</f>
        <v>2</v>
      </c>
      <c r="G2063" s="10">
        <f>IFERROR(_xlfn.XLOOKUP(B2063, VENTA_DIARIA!B:B, VENTA_DIARIA!N:N)+0,0)</f>
        <v>0</v>
      </c>
      <c r="H2063" s="10" t="str">
        <f>_xlfn.XLOOKUP(B2063, VENTA_DIARIA!B:B, VENTA_DIARIA!H:H)</f>
        <v>▼ BAJO</v>
      </c>
      <c r="I2063" s="10" t="s">
        <v>153</v>
      </c>
      <c r="J2063" s="10">
        <v>15</v>
      </c>
      <c r="K2063" s="10">
        <v>14</v>
      </c>
      <c r="L2063" s="10">
        <v>1</v>
      </c>
    </row>
    <row r="2064" spans="1:12">
      <c r="A2064" s="14" t="str">
        <f t="shared" si="32"/>
        <v>LUN</v>
      </c>
      <c r="B2064" s="12">
        <v>45894</v>
      </c>
      <c r="C2064" s="11">
        <v>0.75271990740740746</v>
      </c>
      <c r="D2064" s="10">
        <f>+VLOOKUP(B2064,VENTA_DIARIA!B:C,2,FALSE)</f>
        <v>0</v>
      </c>
      <c r="E2064" s="10">
        <f>+VLOOKUP(B2064,VENTA_DIARIA!B:D,3,FALSE)</f>
        <v>4</v>
      </c>
      <c r="F2064" s="13">
        <f>_xlfn.XLOOKUP(B2064, VENTA_DIARIA!B:B, VENTA_DIARIA!L:L)+0</f>
        <v>2</v>
      </c>
      <c r="G2064" s="10">
        <f>IFERROR(_xlfn.XLOOKUP(B2064, VENTA_DIARIA!B:B, VENTA_DIARIA!N:N)+0,0)</f>
        <v>0</v>
      </c>
      <c r="H2064" s="10" t="str">
        <f>_xlfn.XLOOKUP(B2064, VENTA_DIARIA!B:B, VENTA_DIARIA!H:H)</f>
        <v>▼ BAJO</v>
      </c>
      <c r="I2064" s="10" t="s">
        <v>134</v>
      </c>
      <c r="J2064" s="10">
        <v>25</v>
      </c>
      <c r="K2064" s="10">
        <v>23</v>
      </c>
      <c r="L2064" s="10">
        <v>2</v>
      </c>
    </row>
    <row r="2065" spans="1:12">
      <c r="A2065" s="14" t="str">
        <f t="shared" si="32"/>
        <v>LUN</v>
      </c>
      <c r="B2065" s="12">
        <v>45894</v>
      </c>
      <c r="C2065" s="11">
        <v>0.74381944444444448</v>
      </c>
      <c r="D2065" s="10">
        <f>+VLOOKUP(B2065,VENTA_DIARIA!B:C,2,FALSE)</f>
        <v>0</v>
      </c>
      <c r="E2065" s="10">
        <f>+VLOOKUP(B2065,VENTA_DIARIA!B:D,3,FALSE)</f>
        <v>4</v>
      </c>
      <c r="F2065" s="13">
        <f>_xlfn.XLOOKUP(B2065, VENTA_DIARIA!B:B, VENTA_DIARIA!L:L)+0</f>
        <v>2</v>
      </c>
      <c r="G2065" s="10">
        <f>IFERROR(_xlfn.XLOOKUP(B2065, VENTA_DIARIA!B:B, VENTA_DIARIA!N:N)+0,0)</f>
        <v>0</v>
      </c>
      <c r="H2065" s="10" t="str">
        <f>_xlfn.XLOOKUP(B2065, VENTA_DIARIA!B:B, VENTA_DIARIA!H:H)</f>
        <v>▼ BAJO</v>
      </c>
      <c r="I2065" s="10" t="s">
        <v>160</v>
      </c>
      <c r="J2065" s="10">
        <v>1</v>
      </c>
      <c r="K2065" s="10">
        <v>0</v>
      </c>
      <c r="L2065" s="10">
        <v>1</v>
      </c>
    </row>
    <row r="2066" spans="1:12">
      <c r="A2066" s="14" t="str">
        <f t="shared" si="32"/>
        <v>LUN</v>
      </c>
      <c r="B2066" s="12">
        <v>45894</v>
      </c>
      <c r="C2066" s="11">
        <v>0.74381944444444448</v>
      </c>
      <c r="D2066" s="10">
        <f>+VLOOKUP(B2066,VENTA_DIARIA!B:C,2,FALSE)</f>
        <v>0</v>
      </c>
      <c r="E2066" s="10">
        <f>+VLOOKUP(B2066,VENTA_DIARIA!B:D,3,FALSE)</f>
        <v>4</v>
      </c>
      <c r="F2066" s="13">
        <f>_xlfn.XLOOKUP(B2066, VENTA_DIARIA!B:B, VENTA_DIARIA!L:L)+0</f>
        <v>2</v>
      </c>
      <c r="G2066" s="10">
        <f>IFERROR(_xlfn.XLOOKUP(B2066, VENTA_DIARIA!B:B, VENTA_DIARIA!N:N)+0,0)</f>
        <v>0</v>
      </c>
      <c r="H2066" s="10" t="str">
        <f>_xlfn.XLOOKUP(B2066, VENTA_DIARIA!B:B, VENTA_DIARIA!H:H)</f>
        <v>▼ BAJO</v>
      </c>
      <c r="I2066" s="10" t="s">
        <v>161</v>
      </c>
      <c r="J2066" s="10">
        <v>1</v>
      </c>
      <c r="K2066" s="10">
        <v>0</v>
      </c>
      <c r="L2066" s="10">
        <v>1</v>
      </c>
    </row>
    <row r="2067" spans="1:12">
      <c r="A2067" s="14" t="str">
        <f t="shared" si="32"/>
        <v>LUN</v>
      </c>
      <c r="B2067" s="12">
        <v>45894</v>
      </c>
      <c r="C2067" s="11">
        <v>0.73995370370370372</v>
      </c>
      <c r="D2067" s="10">
        <f>+VLOOKUP(B2067,VENTA_DIARIA!B:C,2,FALSE)</f>
        <v>0</v>
      </c>
      <c r="E2067" s="10">
        <f>+VLOOKUP(B2067,VENTA_DIARIA!B:D,3,FALSE)</f>
        <v>4</v>
      </c>
      <c r="F2067" s="13">
        <f>_xlfn.XLOOKUP(B2067, VENTA_DIARIA!B:B, VENTA_DIARIA!L:L)+0</f>
        <v>2</v>
      </c>
      <c r="G2067" s="10">
        <f>IFERROR(_xlfn.XLOOKUP(B2067, VENTA_DIARIA!B:B, VENTA_DIARIA!N:N)+0,0)</f>
        <v>0</v>
      </c>
      <c r="H2067" s="10" t="str">
        <f>_xlfn.XLOOKUP(B2067, VENTA_DIARIA!B:B, VENTA_DIARIA!H:H)</f>
        <v>▼ BAJO</v>
      </c>
      <c r="I2067" s="10" t="s">
        <v>134</v>
      </c>
      <c r="J2067" s="10">
        <v>26</v>
      </c>
      <c r="K2067" s="10">
        <v>25</v>
      </c>
      <c r="L2067" s="10">
        <v>1</v>
      </c>
    </row>
    <row r="2068" spans="1:12">
      <c r="A2068" s="14" t="str">
        <f t="shared" si="32"/>
        <v>LUN</v>
      </c>
      <c r="B2068" s="12">
        <v>45894</v>
      </c>
      <c r="C2068" s="11">
        <v>0.73995370370370372</v>
      </c>
      <c r="D2068" s="10">
        <f>+VLOOKUP(B2068,VENTA_DIARIA!B:C,2,FALSE)</f>
        <v>0</v>
      </c>
      <c r="E2068" s="10">
        <f>+VLOOKUP(B2068,VENTA_DIARIA!B:D,3,FALSE)</f>
        <v>4</v>
      </c>
      <c r="F2068" s="13">
        <f>_xlfn.XLOOKUP(B2068, VENTA_DIARIA!B:B, VENTA_DIARIA!L:L)+0</f>
        <v>2</v>
      </c>
      <c r="G2068" s="10">
        <f>IFERROR(_xlfn.XLOOKUP(B2068, VENTA_DIARIA!B:B, VENTA_DIARIA!N:N)+0,0)</f>
        <v>0</v>
      </c>
      <c r="H2068" s="10" t="str">
        <f>_xlfn.XLOOKUP(B2068, VENTA_DIARIA!B:B, VENTA_DIARIA!H:H)</f>
        <v>▼ BAJO</v>
      </c>
      <c r="I2068" s="10" t="s">
        <v>101</v>
      </c>
      <c r="J2068" s="10">
        <v>5</v>
      </c>
      <c r="K2068" s="10">
        <v>4</v>
      </c>
      <c r="L2068" s="10">
        <v>1</v>
      </c>
    </row>
    <row r="2069" spans="1:12">
      <c r="A2069" s="14" t="str">
        <f t="shared" si="32"/>
        <v>LUN</v>
      </c>
      <c r="B2069" s="12">
        <v>45894</v>
      </c>
      <c r="C2069" s="11">
        <v>0.73995370370370372</v>
      </c>
      <c r="D2069" s="10">
        <f>+VLOOKUP(B2069,VENTA_DIARIA!B:C,2,FALSE)</f>
        <v>0</v>
      </c>
      <c r="E2069" s="10">
        <f>+VLOOKUP(B2069,VENTA_DIARIA!B:D,3,FALSE)</f>
        <v>4</v>
      </c>
      <c r="F2069" s="13">
        <f>_xlfn.XLOOKUP(B2069, VENTA_DIARIA!B:B, VENTA_DIARIA!L:L)+0</f>
        <v>2</v>
      </c>
      <c r="G2069" s="10">
        <f>IFERROR(_xlfn.XLOOKUP(B2069, VENTA_DIARIA!B:B, VENTA_DIARIA!N:N)+0,0)</f>
        <v>0</v>
      </c>
      <c r="H2069" s="10" t="str">
        <f>_xlfn.XLOOKUP(B2069, VENTA_DIARIA!B:B, VENTA_DIARIA!H:H)</f>
        <v>▼ BAJO</v>
      </c>
      <c r="I2069" s="10" t="s">
        <v>161</v>
      </c>
      <c r="J2069" s="10">
        <v>1</v>
      </c>
      <c r="K2069" s="10">
        <v>0</v>
      </c>
      <c r="L2069" s="10">
        <v>1</v>
      </c>
    </row>
    <row r="2070" spans="1:12">
      <c r="A2070" s="14" t="str">
        <f t="shared" si="32"/>
        <v>LUN</v>
      </c>
      <c r="B2070" s="12">
        <v>45894</v>
      </c>
      <c r="C2070" s="11">
        <v>0.71962962962962962</v>
      </c>
      <c r="D2070" s="10">
        <f>+VLOOKUP(B2070,VENTA_DIARIA!B:C,2,FALSE)</f>
        <v>0</v>
      </c>
      <c r="E2070" s="10">
        <f>+VLOOKUP(B2070,VENTA_DIARIA!B:D,3,FALSE)</f>
        <v>4</v>
      </c>
      <c r="F2070" s="13">
        <f>_xlfn.XLOOKUP(B2070, VENTA_DIARIA!B:B, VENTA_DIARIA!L:L)+0</f>
        <v>2</v>
      </c>
      <c r="G2070" s="10">
        <f>IFERROR(_xlfn.XLOOKUP(B2070, VENTA_DIARIA!B:B, VENTA_DIARIA!N:N)+0,0)</f>
        <v>0</v>
      </c>
      <c r="H2070" s="10" t="str">
        <f>_xlfn.XLOOKUP(B2070, VENTA_DIARIA!B:B, VENTA_DIARIA!H:H)</f>
        <v>▼ BAJO</v>
      </c>
      <c r="I2070" s="10" t="s">
        <v>151</v>
      </c>
      <c r="J2070" s="10">
        <v>11</v>
      </c>
      <c r="K2070" s="10">
        <v>9</v>
      </c>
      <c r="L2070" s="10">
        <v>2</v>
      </c>
    </row>
    <row r="2071" spans="1:12">
      <c r="A2071" s="14" t="str">
        <f t="shared" si="32"/>
        <v>LUN</v>
      </c>
      <c r="B2071" s="12">
        <v>45894</v>
      </c>
      <c r="C2071" s="11">
        <v>0.71962962962962962</v>
      </c>
      <c r="D2071" s="10">
        <f>+VLOOKUP(B2071,VENTA_DIARIA!B:C,2,FALSE)</f>
        <v>0</v>
      </c>
      <c r="E2071" s="10">
        <f>+VLOOKUP(B2071,VENTA_DIARIA!B:D,3,FALSE)</f>
        <v>4</v>
      </c>
      <c r="F2071" s="13">
        <f>_xlfn.XLOOKUP(B2071, VENTA_DIARIA!B:B, VENTA_DIARIA!L:L)+0</f>
        <v>2</v>
      </c>
      <c r="G2071" s="10">
        <f>IFERROR(_xlfn.XLOOKUP(B2071, VENTA_DIARIA!B:B, VENTA_DIARIA!N:N)+0,0)</f>
        <v>0</v>
      </c>
      <c r="H2071" s="10" t="str">
        <f>_xlfn.XLOOKUP(B2071, VENTA_DIARIA!B:B, VENTA_DIARIA!H:H)</f>
        <v>▼ BAJO</v>
      </c>
      <c r="I2071" s="10" t="s">
        <v>142</v>
      </c>
      <c r="J2071" s="10">
        <v>23</v>
      </c>
      <c r="K2071" s="10">
        <v>21</v>
      </c>
      <c r="L2071" s="10">
        <v>2</v>
      </c>
    </row>
    <row r="2072" spans="1:12">
      <c r="A2072" s="14" t="str">
        <f t="shared" si="32"/>
        <v>LUN</v>
      </c>
      <c r="B2072" s="12">
        <v>45894</v>
      </c>
      <c r="C2072" s="11">
        <v>0.71962962962962962</v>
      </c>
      <c r="D2072" s="10">
        <f>+VLOOKUP(B2072,VENTA_DIARIA!B:C,2,FALSE)</f>
        <v>0</v>
      </c>
      <c r="E2072" s="10">
        <f>+VLOOKUP(B2072,VENTA_DIARIA!B:D,3,FALSE)</f>
        <v>4</v>
      </c>
      <c r="F2072" s="13">
        <f>_xlfn.XLOOKUP(B2072, VENTA_DIARIA!B:B, VENTA_DIARIA!L:L)+0</f>
        <v>2</v>
      </c>
      <c r="G2072" s="10">
        <f>IFERROR(_xlfn.XLOOKUP(B2072, VENTA_DIARIA!B:B, VENTA_DIARIA!N:N)+0,0)</f>
        <v>0</v>
      </c>
      <c r="H2072" s="10" t="str">
        <f>_xlfn.XLOOKUP(B2072, VENTA_DIARIA!B:B, VENTA_DIARIA!H:H)</f>
        <v>▼ BAJO</v>
      </c>
      <c r="I2072" s="10" t="s">
        <v>135</v>
      </c>
      <c r="J2072" s="10">
        <v>14</v>
      </c>
      <c r="K2072" s="10">
        <v>12</v>
      </c>
      <c r="L2072" s="10">
        <v>2</v>
      </c>
    </row>
    <row r="2073" spans="1:12">
      <c r="A2073" s="14" t="str">
        <f t="shared" si="32"/>
        <v>LUN</v>
      </c>
      <c r="B2073" s="12">
        <v>45894</v>
      </c>
      <c r="C2073" s="11">
        <v>0.71881944444444446</v>
      </c>
      <c r="D2073" s="10">
        <f>+VLOOKUP(B2073,VENTA_DIARIA!B:C,2,FALSE)</f>
        <v>0</v>
      </c>
      <c r="E2073" s="10">
        <f>+VLOOKUP(B2073,VENTA_DIARIA!B:D,3,FALSE)</f>
        <v>4</v>
      </c>
      <c r="F2073" s="13">
        <f>_xlfn.XLOOKUP(B2073, VENTA_DIARIA!B:B, VENTA_DIARIA!L:L)+0</f>
        <v>2</v>
      </c>
      <c r="G2073" s="10">
        <f>IFERROR(_xlfn.XLOOKUP(B2073, VENTA_DIARIA!B:B, VENTA_DIARIA!N:N)+0,0)</f>
        <v>0</v>
      </c>
      <c r="H2073" s="10" t="str">
        <f>_xlfn.XLOOKUP(B2073, VENTA_DIARIA!B:B, VENTA_DIARIA!H:H)</f>
        <v>▼ BAJO</v>
      </c>
      <c r="I2073" s="10" t="s">
        <v>142</v>
      </c>
      <c r="J2073" s="10">
        <v>24</v>
      </c>
      <c r="K2073" s="10">
        <v>23</v>
      </c>
      <c r="L2073" s="10">
        <v>1</v>
      </c>
    </row>
    <row r="2074" spans="1:12">
      <c r="A2074" s="14" t="str">
        <f t="shared" si="32"/>
        <v>LUN</v>
      </c>
      <c r="B2074" s="12">
        <v>45894</v>
      </c>
      <c r="C2074" s="11">
        <v>0.70891203703703709</v>
      </c>
      <c r="D2074" s="10">
        <f>+VLOOKUP(B2074,VENTA_DIARIA!B:C,2,FALSE)</f>
        <v>0</v>
      </c>
      <c r="E2074" s="10">
        <f>+VLOOKUP(B2074,VENTA_DIARIA!B:D,3,FALSE)</f>
        <v>4</v>
      </c>
      <c r="F2074" s="13">
        <f>_xlfn.XLOOKUP(B2074, VENTA_DIARIA!B:B, VENTA_DIARIA!L:L)+0</f>
        <v>2</v>
      </c>
      <c r="G2074" s="10">
        <f>IFERROR(_xlfn.XLOOKUP(B2074, VENTA_DIARIA!B:B, VENTA_DIARIA!N:N)+0,0)</f>
        <v>0</v>
      </c>
      <c r="H2074" s="10" t="str">
        <f>_xlfn.XLOOKUP(B2074, VENTA_DIARIA!B:B, VENTA_DIARIA!H:H)</f>
        <v>▼ BAJO</v>
      </c>
      <c r="I2074" s="10" t="s">
        <v>136</v>
      </c>
      <c r="J2074" s="10">
        <v>16</v>
      </c>
      <c r="K2074" s="10">
        <v>15</v>
      </c>
      <c r="L2074" s="10">
        <v>1</v>
      </c>
    </row>
    <row r="2075" spans="1:12">
      <c r="A2075" s="14" t="str">
        <f t="shared" si="32"/>
        <v>LUN</v>
      </c>
      <c r="B2075" s="12">
        <v>45894</v>
      </c>
      <c r="C2075" s="11">
        <v>0.68880787037037039</v>
      </c>
      <c r="D2075" s="10">
        <f>+VLOOKUP(B2075,VENTA_DIARIA!B:C,2,FALSE)</f>
        <v>0</v>
      </c>
      <c r="E2075" s="10">
        <f>+VLOOKUP(B2075,VENTA_DIARIA!B:D,3,FALSE)</f>
        <v>4</v>
      </c>
      <c r="F2075" s="13">
        <f>_xlfn.XLOOKUP(B2075, VENTA_DIARIA!B:B, VENTA_DIARIA!L:L)+0</f>
        <v>2</v>
      </c>
      <c r="G2075" s="10">
        <f>IFERROR(_xlfn.XLOOKUP(B2075, VENTA_DIARIA!B:B, VENTA_DIARIA!N:N)+0,0)</f>
        <v>0</v>
      </c>
      <c r="H2075" s="10" t="str">
        <f>_xlfn.XLOOKUP(B2075, VENTA_DIARIA!B:B, VENTA_DIARIA!H:H)</f>
        <v>▼ BAJO</v>
      </c>
      <c r="I2075" s="10" t="s">
        <v>166</v>
      </c>
      <c r="J2075" s="10">
        <v>7</v>
      </c>
      <c r="K2075" s="10">
        <v>6</v>
      </c>
      <c r="L2075" s="10">
        <v>1</v>
      </c>
    </row>
    <row r="2076" spans="1:12">
      <c r="A2076" s="14" t="str">
        <f t="shared" si="32"/>
        <v>LUN</v>
      </c>
      <c r="B2076" s="12">
        <v>45894</v>
      </c>
      <c r="C2076" s="11">
        <v>0.68880787037037039</v>
      </c>
      <c r="D2076" s="10">
        <f>+VLOOKUP(B2076,VENTA_DIARIA!B:C,2,FALSE)</f>
        <v>0</v>
      </c>
      <c r="E2076" s="10">
        <f>+VLOOKUP(B2076,VENTA_DIARIA!B:D,3,FALSE)</f>
        <v>4</v>
      </c>
      <c r="F2076" s="13">
        <f>_xlfn.XLOOKUP(B2076, VENTA_DIARIA!B:B, VENTA_DIARIA!L:L)+0</f>
        <v>2</v>
      </c>
      <c r="G2076" s="10">
        <f>IFERROR(_xlfn.XLOOKUP(B2076, VENTA_DIARIA!B:B, VENTA_DIARIA!N:N)+0,0)</f>
        <v>0</v>
      </c>
      <c r="H2076" s="10" t="str">
        <f>_xlfn.XLOOKUP(B2076, VENTA_DIARIA!B:B, VENTA_DIARIA!H:H)</f>
        <v>▼ BAJO</v>
      </c>
      <c r="I2076" s="10" t="s">
        <v>169</v>
      </c>
      <c r="J2076" s="10">
        <v>5</v>
      </c>
      <c r="K2076" s="10">
        <v>4</v>
      </c>
      <c r="L2076" s="10">
        <v>1</v>
      </c>
    </row>
    <row r="2077" spans="1:12">
      <c r="A2077" s="14" t="str">
        <f t="shared" si="32"/>
        <v>LUN</v>
      </c>
      <c r="B2077" s="12">
        <v>45894</v>
      </c>
      <c r="C2077" s="11">
        <v>0.6741435185185185</v>
      </c>
      <c r="D2077" s="10">
        <f>+VLOOKUP(B2077,VENTA_DIARIA!B:C,2,FALSE)</f>
        <v>0</v>
      </c>
      <c r="E2077" s="10">
        <f>+VLOOKUP(B2077,VENTA_DIARIA!B:D,3,FALSE)</f>
        <v>4</v>
      </c>
      <c r="F2077" s="13">
        <f>_xlfn.XLOOKUP(B2077, VENTA_DIARIA!B:B, VENTA_DIARIA!L:L)+0</f>
        <v>2</v>
      </c>
      <c r="G2077" s="10">
        <f>IFERROR(_xlfn.XLOOKUP(B2077, VENTA_DIARIA!B:B, VENTA_DIARIA!N:N)+0,0)</f>
        <v>0</v>
      </c>
      <c r="H2077" s="10" t="str">
        <f>_xlfn.XLOOKUP(B2077, VENTA_DIARIA!B:B, VENTA_DIARIA!H:H)</f>
        <v>▼ BAJO</v>
      </c>
      <c r="I2077" s="10" t="s">
        <v>153</v>
      </c>
      <c r="J2077" s="10">
        <v>9</v>
      </c>
      <c r="K2077" s="10">
        <v>8</v>
      </c>
      <c r="L2077" s="10">
        <v>1</v>
      </c>
    </row>
    <row r="2078" spans="1:12">
      <c r="A2078" s="14" t="str">
        <f t="shared" si="32"/>
        <v>LUN</v>
      </c>
      <c r="B2078" s="12">
        <v>45894</v>
      </c>
      <c r="C2078" s="11">
        <v>0.66267361111111112</v>
      </c>
      <c r="D2078" s="10">
        <f>+VLOOKUP(B2078,VENTA_DIARIA!B:C,2,FALSE)</f>
        <v>0</v>
      </c>
      <c r="E2078" s="10">
        <f>+VLOOKUP(B2078,VENTA_DIARIA!B:D,3,FALSE)</f>
        <v>4</v>
      </c>
      <c r="F2078" s="13">
        <f>_xlfn.XLOOKUP(B2078, VENTA_DIARIA!B:B, VENTA_DIARIA!L:L)+0</f>
        <v>2</v>
      </c>
      <c r="G2078" s="10">
        <f>IFERROR(_xlfn.XLOOKUP(B2078, VENTA_DIARIA!B:B, VENTA_DIARIA!N:N)+0,0)</f>
        <v>0</v>
      </c>
      <c r="H2078" s="10" t="str">
        <f>_xlfn.XLOOKUP(B2078, VENTA_DIARIA!B:B, VENTA_DIARIA!H:H)</f>
        <v>▼ BAJO</v>
      </c>
      <c r="I2078" s="10" t="s">
        <v>176</v>
      </c>
      <c r="J2078" s="10">
        <v>10</v>
      </c>
      <c r="K2078" s="10">
        <v>9</v>
      </c>
      <c r="L2078" s="10">
        <v>1</v>
      </c>
    </row>
    <row r="2079" spans="1:12">
      <c r="A2079" s="14" t="str">
        <f t="shared" si="32"/>
        <v>LUN</v>
      </c>
      <c r="B2079" s="12">
        <v>45894</v>
      </c>
      <c r="C2079" s="11">
        <v>0.66128472222222223</v>
      </c>
      <c r="D2079" s="10">
        <f>+VLOOKUP(B2079,VENTA_DIARIA!B:C,2,FALSE)</f>
        <v>0</v>
      </c>
      <c r="E2079" s="10">
        <f>+VLOOKUP(B2079,VENTA_DIARIA!B:D,3,FALSE)</f>
        <v>4</v>
      </c>
      <c r="F2079" s="13">
        <f>_xlfn.XLOOKUP(B2079, VENTA_DIARIA!B:B, VENTA_DIARIA!L:L)+0</f>
        <v>2</v>
      </c>
      <c r="G2079" s="10">
        <f>IFERROR(_xlfn.XLOOKUP(B2079, VENTA_DIARIA!B:B, VENTA_DIARIA!N:N)+0,0)</f>
        <v>0</v>
      </c>
      <c r="H2079" s="10" t="str">
        <f>_xlfn.XLOOKUP(B2079, VENTA_DIARIA!B:B, VENTA_DIARIA!H:H)</f>
        <v>▼ BAJO</v>
      </c>
      <c r="I2079" s="10" t="s">
        <v>134</v>
      </c>
      <c r="J2079" s="10">
        <v>18</v>
      </c>
      <c r="K2079" s="10">
        <v>16</v>
      </c>
      <c r="L2079" s="10">
        <v>2</v>
      </c>
    </row>
    <row r="2080" spans="1:12">
      <c r="A2080" s="14" t="str">
        <f t="shared" si="32"/>
        <v>LUN</v>
      </c>
      <c r="B2080" s="12">
        <v>45894</v>
      </c>
      <c r="C2080" s="11">
        <v>0.63087962962962962</v>
      </c>
      <c r="D2080" s="10">
        <f>+VLOOKUP(B2080,VENTA_DIARIA!B:C,2,FALSE)</f>
        <v>0</v>
      </c>
      <c r="E2080" s="10">
        <f>+VLOOKUP(B2080,VENTA_DIARIA!B:D,3,FALSE)</f>
        <v>4</v>
      </c>
      <c r="F2080" s="13">
        <f>_xlfn.XLOOKUP(B2080, VENTA_DIARIA!B:B, VENTA_DIARIA!L:L)+0</f>
        <v>2</v>
      </c>
      <c r="G2080" s="10">
        <f>IFERROR(_xlfn.XLOOKUP(B2080, VENTA_DIARIA!B:B, VENTA_DIARIA!N:N)+0,0)</f>
        <v>0</v>
      </c>
      <c r="H2080" s="10" t="str">
        <f>_xlfn.XLOOKUP(B2080, VENTA_DIARIA!B:B, VENTA_DIARIA!H:H)</f>
        <v>▼ BAJO</v>
      </c>
      <c r="I2080" s="10" t="s">
        <v>151</v>
      </c>
      <c r="J2080" s="10">
        <v>7</v>
      </c>
      <c r="K2080" s="10">
        <v>6</v>
      </c>
      <c r="L2080" s="10">
        <v>1</v>
      </c>
    </row>
    <row r="2081" spans="1:12">
      <c r="A2081" s="14" t="str">
        <f t="shared" si="32"/>
        <v>LUN</v>
      </c>
      <c r="B2081" s="12">
        <v>45894</v>
      </c>
      <c r="C2081" s="11">
        <v>0.55175925925925928</v>
      </c>
      <c r="D2081" s="10">
        <f>+VLOOKUP(B2081,VENTA_DIARIA!B:C,2,FALSE)</f>
        <v>0</v>
      </c>
      <c r="E2081" s="10">
        <f>+VLOOKUP(B2081,VENTA_DIARIA!B:D,3,FALSE)</f>
        <v>4</v>
      </c>
      <c r="F2081" s="13">
        <f>_xlfn.XLOOKUP(B2081, VENTA_DIARIA!B:B, VENTA_DIARIA!L:L)+0</f>
        <v>2</v>
      </c>
      <c r="G2081" s="10">
        <f>IFERROR(_xlfn.XLOOKUP(B2081, VENTA_DIARIA!B:B, VENTA_DIARIA!N:N)+0,0)</f>
        <v>0</v>
      </c>
      <c r="H2081" s="10" t="str">
        <f>_xlfn.XLOOKUP(B2081, VENTA_DIARIA!B:B, VENTA_DIARIA!H:H)</f>
        <v>▼ BAJO</v>
      </c>
      <c r="I2081" s="10" t="s">
        <v>142</v>
      </c>
      <c r="J2081" s="10">
        <v>18</v>
      </c>
      <c r="K2081" s="10">
        <v>17</v>
      </c>
      <c r="L2081" s="10">
        <v>1</v>
      </c>
    </row>
    <row r="2082" spans="1:12">
      <c r="A2082" s="14" t="str">
        <f t="shared" si="32"/>
        <v>LUN</v>
      </c>
      <c r="B2082" s="12">
        <v>45894</v>
      </c>
      <c r="C2082" s="11">
        <v>0.5425578703703704</v>
      </c>
      <c r="D2082" s="10">
        <f>+VLOOKUP(B2082,VENTA_DIARIA!B:C,2,FALSE)</f>
        <v>0</v>
      </c>
      <c r="E2082" s="10">
        <f>+VLOOKUP(B2082,VENTA_DIARIA!B:D,3,FALSE)</f>
        <v>4</v>
      </c>
      <c r="F2082" s="13">
        <f>_xlfn.XLOOKUP(B2082, VENTA_DIARIA!B:B, VENTA_DIARIA!L:L)+0</f>
        <v>2</v>
      </c>
      <c r="G2082" s="10">
        <f>IFERROR(_xlfn.XLOOKUP(B2082, VENTA_DIARIA!B:B, VENTA_DIARIA!N:N)+0,0)</f>
        <v>0</v>
      </c>
      <c r="H2082" s="10" t="str">
        <f>_xlfn.XLOOKUP(B2082, VENTA_DIARIA!B:B, VENTA_DIARIA!H:H)</f>
        <v>▼ BAJO</v>
      </c>
      <c r="I2082" s="10" t="s">
        <v>176</v>
      </c>
      <c r="J2082" s="10">
        <v>11</v>
      </c>
      <c r="K2082" s="10">
        <v>10</v>
      </c>
      <c r="L2082" s="10">
        <v>1</v>
      </c>
    </row>
    <row r="2083" spans="1:12">
      <c r="A2083" s="14" t="str">
        <f t="shared" si="32"/>
        <v>LUN</v>
      </c>
      <c r="B2083" s="12">
        <v>45894</v>
      </c>
      <c r="C2083" s="11">
        <v>0.5425578703703704</v>
      </c>
      <c r="D2083" s="10">
        <f>+VLOOKUP(B2083,VENTA_DIARIA!B:C,2,FALSE)</f>
        <v>0</v>
      </c>
      <c r="E2083" s="10">
        <f>+VLOOKUP(B2083,VENTA_DIARIA!B:D,3,FALSE)</f>
        <v>4</v>
      </c>
      <c r="F2083" s="13">
        <f>_xlfn.XLOOKUP(B2083, VENTA_DIARIA!B:B, VENTA_DIARIA!L:L)+0</f>
        <v>2</v>
      </c>
      <c r="G2083" s="10">
        <f>IFERROR(_xlfn.XLOOKUP(B2083, VENTA_DIARIA!B:B, VENTA_DIARIA!N:N)+0,0)</f>
        <v>0</v>
      </c>
      <c r="H2083" s="10" t="str">
        <f>_xlfn.XLOOKUP(B2083, VENTA_DIARIA!B:B, VENTA_DIARIA!H:H)</f>
        <v>▼ BAJO</v>
      </c>
      <c r="I2083" s="10" t="s">
        <v>142</v>
      </c>
      <c r="J2083" s="10">
        <v>19</v>
      </c>
      <c r="K2083" s="10">
        <v>18</v>
      </c>
      <c r="L2083" s="10">
        <v>1</v>
      </c>
    </row>
    <row r="2084" spans="1:12">
      <c r="A2084" s="14" t="str">
        <f t="shared" si="32"/>
        <v>LUN</v>
      </c>
      <c r="B2084" s="12">
        <v>45894</v>
      </c>
      <c r="C2084" s="11">
        <v>0.53582175925925923</v>
      </c>
      <c r="D2084" s="10">
        <f>+VLOOKUP(B2084,VENTA_DIARIA!B:C,2,FALSE)</f>
        <v>0</v>
      </c>
      <c r="E2084" s="10">
        <f>+VLOOKUP(B2084,VENTA_DIARIA!B:D,3,FALSE)</f>
        <v>4</v>
      </c>
      <c r="F2084" s="13">
        <f>_xlfn.XLOOKUP(B2084, VENTA_DIARIA!B:B, VENTA_DIARIA!L:L)+0</f>
        <v>2</v>
      </c>
      <c r="G2084" s="10">
        <f>IFERROR(_xlfn.XLOOKUP(B2084, VENTA_DIARIA!B:B, VENTA_DIARIA!N:N)+0,0)</f>
        <v>0</v>
      </c>
      <c r="H2084" s="10" t="str">
        <f>_xlfn.XLOOKUP(B2084, VENTA_DIARIA!B:B, VENTA_DIARIA!H:H)</f>
        <v>▼ BAJO</v>
      </c>
      <c r="I2084" s="10" t="s">
        <v>169</v>
      </c>
      <c r="J2084" s="10">
        <v>6</v>
      </c>
      <c r="K2084" s="10">
        <v>5</v>
      </c>
      <c r="L2084" s="10">
        <v>1</v>
      </c>
    </row>
    <row r="2085" spans="1:12">
      <c r="A2085" s="14" t="str">
        <f t="shared" si="32"/>
        <v>LUN</v>
      </c>
      <c r="B2085" s="12">
        <v>45894</v>
      </c>
      <c r="C2085" s="11">
        <v>0.53525462962962966</v>
      </c>
      <c r="D2085" s="10">
        <f>+VLOOKUP(B2085,VENTA_DIARIA!B:C,2,FALSE)</f>
        <v>0</v>
      </c>
      <c r="E2085" s="10">
        <f>+VLOOKUP(B2085,VENTA_DIARIA!B:D,3,FALSE)</f>
        <v>4</v>
      </c>
      <c r="F2085" s="13">
        <f>_xlfn.XLOOKUP(B2085, VENTA_DIARIA!B:B, VENTA_DIARIA!L:L)+0</f>
        <v>2</v>
      </c>
      <c r="G2085" s="10">
        <f>IFERROR(_xlfn.XLOOKUP(B2085, VENTA_DIARIA!B:B, VENTA_DIARIA!N:N)+0,0)</f>
        <v>0</v>
      </c>
      <c r="H2085" s="10" t="str">
        <f>_xlfn.XLOOKUP(B2085, VENTA_DIARIA!B:B, VENTA_DIARIA!H:H)</f>
        <v>▼ BAJO</v>
      </c>
      <c r="I2085" s="10" t="s">
        <v>88</v>
      </c>
      <c r="J2085" s="10">
        <v>4</v>
      </c>
      <c r="K2085" s="10">
        <v>3</v>
      </c>
      <c r="L2085" s="10">
        <v>1</v>
      </c>
    </row>
    <row r="2086" spans="1:12">
      <c r="A2086" s="14" t="str">
        <f t="shared" si="32"/>
        <v>LUN</v>
      </c>
      <c r="B2086" s="12">
        <v>45894</v>
      </c>
      <c r="C2086" s="11">
        <v>0.53489583333333335</v>
      </c>
      <c r="D2086" s="10">
        <f>+VLOOKUP(B2086,VENTA_DIARIA!B:C,2,FALSE)</f>
        <v>0</v>
      </c>
      <c r="E2086" s="10">
        <f>+VLOOKUP(B2086,VENTA_DIARIA!B:D,3,FALSE)</f>
        <v>4</v>
      </c>
      <c r="F2086" s="13">
        <f>_xlfn.XLOOKUP(B2086, VENTA_DIARIA!B:B, VENTA_DIARIA!L:L)+0</f>
        <v>2</v>
      </c>
      <c r="G2086" s="10">
        <f>IFERROR(_xlfn.XLOOKUP(B2086, VENTA_DIARIA!B:B, VENTA_DIARIA!N:N)+0,0)</f>
        <v>0</v>
      </c>
      <c r="H2086" s="10" t="str">
        <f>_xlfn.XLOOKUP(B2086, VENTA_DIARIA!B:B, VENTA_DIARIA!H:H)</f>
        <v>▼ BAJO</v>
      </c>
      <c r="I2086" s="10" t="s">
        <v>166</v>
      </c>
      <c r="J2086" s="10">
        <v>8</v>
      </c>
      <c r="K2086" s="10">
        <v>7</v>
      </c>
      <c r="L2086" s="10">
        <v>1</v>
      </c>
    </row>
    <row r="2087" spans="1:12">
      <c r="A2087" s="14" t="str">
        <f t="shared" si="32"/>
        <v>LUN</v>
      </c>
      <c r="B2087" s="12">
        <v>45894</v>
      </c>
      <c r="C2087" s="11">
        <v>0.53489583333333335</v>
      </c>
      <c r="D2087" s="10">
        <f>+VLOOKUP(B2087,VENTA_DIARIA!B:C,2,FALSE)</f>
        <v>0</v>
      </c>
      <c r="E2087" s="10">
        <f>+VLOOKUP(B2087,VENTA_DIARIA!B:D,3,FALSE)</f>
        <v>4</v>
      </c>
      <c r="F2087" s="13">
        <f>_xlfn.XLOOKUP(B2087, VENTA_DIARIA!B:B, VENTA_DIARIA!L:L)+0</f>
        <v>2</v>
      </c>
      <c r="G2087" s="10">
        <f>IFERROR(_xlfn.XLOOKUP(B2087, VENTA_DIARIA!B:B, VENTA_DIARIA!N:N)+0,0)</f>
        <v>0</v>
      </c>
      <c r="H2087" s="10" t="str">
        <f>_xlfn.XLOOKUP(B2087, VENTA_DIARIA!B:B, VENTA_DIARIA!H:H)</f>
        <v>▼ BAJO</v>
      </c>
      <c r="I2087" s="10" t="s">
        <v>169</v>
      </c>
      <c r="J2087" s="10">
        <v>7</v>
      </c>
      <c r="K2087" s="10">
        <v>6</v>
      </c>
      <c r="L2087" s="10">
        <v>1</v>
      </c>
    </row>
    <row r="2088" spans="1:12">
      <c r="A2088" s="14" t="str">
        <f t="shared" si="32"/>
        <v>LUN</v>
      </c>
      <c r="B2088" s="12">
        <v>45894</v>
      </c>
      <c r="C2088" s="11">
        <v>0.52562500000000001</v>
      </c>
      <c r="D2088" s="10">
        <f>+VLOOKUP(B2088,VENTA_DIARIA!B:C,2,FALSE)</f>
        <v>0</v>
      </c>
      <c r="E2088" s="10">
        <f>+VLOOKUP(B2088,VENTA_DIARIA!B:D,3,FALSE)</f>
        <v>4</v>
      </c>
      <c r="F2088" s="13">
        <f>_xlfn.XLOOKUP(B2088, VENTA_DIARIA!B:B, VENTA_DIARIA!L:L)+0</f>
        <v>2</v>
      </c>
      <c r="G2088" s="10">
        <f>IFERROR(_xlfn.XLOOKUP(B2088, VENTA_DIARIA!B:B, VENTA_DIARIA!N:N)+0,0)</f>
        <v>0</v>
      </c>
      <c r="H2088" s="10" t="str">
        <f>_xlfn.XLOOKUP(B2088, VENTA_DIARIA!B:B, VENTA_DIARIA!H:H)</f>
        <v>▼ BAJO</v>
      </c>
      <c r="I2088" s="10" t="s">
        <v>136</v>
      </c>
      <c r="J2088" s="10">
        <v>11</v>
      </c>
      <c r="K2088" s="10">
        <v>10</v>
      </c>
      <c r="L2088" s="10">
        <v>1</v>
      </c>
    </row>
    <row r="2089" spans="1:12">
      <c r="A2089" s="14" t="str">
        <f t="shared" si="32"/>
        <v>LUN</v>
      </c>
      <c r="B2089" s="12">
        <v>45894</v>
      </c>
      <c r="C2089" s="11">
        <v>0.50817129629629632</v>
      </c>
      <c r="D2089" s="10">
        <f>+VLOOKUP(B2089,VENTA_DIARIA!B:C,2,FALSE)</f>
        <v>0</v>
      </c>
      <c r="E2089" s="10">
        <f>+VLOOKUP(B2089,VENTA_DIARIA!B:D,3,FALSE)</f>
        <v>4</v>
      </c>
      <c r="F2089" s="13">
        <f>_xlfn.XLOOKUP(B2089, VENTA_DIARIA!B:B, VENTA_DIARIA!L:L)+0</f>
        <v>2</v>
      </c>
      <c r="G2089" s="10">
        <f>IFERROR(_xlfn.XLOOKUP(B2089, VENTA_DIARIA!B:B, VENTA_DIARIA!N:N)+0,0)</f>
        <v>0</v>
      </c>
      <c r="H2089" s="10" t="str">
        <f>_xlfn.XLOOKUP(B2089, VENTA_DIARIA!B:B, VENTA_DIARIA!H:H)</f>
        <v>▼ BAJO</v>
      </c>
      <c r="I2089" s="10" t="s">
        <v>178</v>
      </c>
      <c r="J2089" s="10">
        <v>8</v>
      </c>
      <c r="K2089" s="10">
        <v>7</v>
      </c>
      <c r="L2089" s="10">
        <v>1</v>
      </c>
    </row>
    <row r="2090" spans="1:12">
      <c r="A2090" s="14" t="str">
        <f t="shared" si="32"/>
        <v>LUN</v>
      </c>
      <c r="B2090" s="12">
        <v>45894</v>
      </c>
      <c r="C2090" s="11">
        <v>0.50381944444444449</v>
      </c>
      <c r="D2090" s="10">
        <f>+VLOOKUP(B2090,VENTA_DIARIA!B:C,2,FALSE)</f>
        <v>0</v>
      </c>
      <c r="E2090" s="10">
        <f>+VLOOKUP(B2090,VENTA_DIARIA!B:D,3,FALSE)</f>
        <v>4</v>
      </c>
      <c r="F2090" s="13">
        <f>_xlfn.XLOOKUP(B2090, VENTA_DIARIA!B:B, VENTA_DIARIA!L:L)+0</f>
        <v>2</v>
      </c>
      <c r="G2090" s="10">
        <f>IFERROR(_xlfn.XLOOKUP(B2090, VENTA_DIARIA!B:B, VENTA_DIARIA!N:N)+0,0)</f>
        <v>0</v>
      </c>
      <c r="H2090" s="10" t="str">
        <f>_xlfn.XLOOKUP(B2090, VENTA_DIARIA!B:B, VENTA_DIARIA!H:H)</f>
        <v>▼ BAJO</v>
      </c>
      <c r="I2090" s="10" t="s">
        <v>162</v>
      </c>
      <c r="J2090" s="10">
        <v>2</v>
      </c>
      <c r="K2090" s="10">
        <v>1</v>
      </c>
      <c r="L2090" s="10">
        <v>1</v>
      </c>
    </row>
    <row r="2091" spans="1:12">
      <c r="A2091" s="14" t="str">
        <f t="shared" si="32"/>
        <v>LUN</v>
      </c>
      <c r="B2091" s="12">
        <v>45894</v>
      </c>
      <c r="C2091" s="11">
        <v>0.49614583333333334</v>
      </c>
      <c r="D2091" s="10">
        <f>+VLOOKUP(B2091,VENTA_DIARIA!B:C,2,FALSE)</f>
        <v>0</v>
      </c>
      <c r="E2091" s="10">
        <f>+VLOOKUP(B2091,VENTA_DIARIA!B:D,3,FALSE)</f>
        <v>4</v>
      </c>
      <c r="F2091" s="13">
        <f>_xlfn.XLOOKUP(B2091, VENTA_DIARIA!B:B, VENTA_DIARIA!L:L)+0</f>
        <v>2</v>
      </c>
      <c r="G2091" s="10">
        <f>IFERROR(_xlfn.XLOOKUP(B2091, VENTA_DIARIA!B:B, VENTA_DIARIA!N:N)+0,0)</f>
        <v>0</v>
      </c>
      <c r="H2091" s="10" t="str">
        <f>_xlfn.XLOOKUP(B2091, VENTA_DIARIA!B:B, VENTA_DIARIA!H:H)</f>
        <v>▼ BAJO</v>
      </c>
      <c r="I2091" s="10" t="s">
        <v>119</v>
      </c>
      <c r="J2091" s="10">
        <v>1</v>
      </c>
      <c r="K2091" s="10">
        <v>0</v>
      </c>
      <c r="L2091" s="10">
        <v>1</v>
      </c>
    </row>
    <row r="2092" spans="1:12">
      <c r="A2092" s="14" t="str">
        <f t="shared" si="32"/>
        <v>LUN</v>
      </c>
      <c r="B2092" s="12">
        <v>45894</v>
      </c>
      <c r="C2092" s="11">
        <v>0.47249999999999998</v>
      </c>
      <c r="D2092" s="10">
        <f>+VLOOKUP(B2092,VENTA_DIARIA!B:C,2,FALSE)</f>
        <v>0</v>
      </c>
      <c r="E2092" s="10">
        <f>+VLOOKUP(B2092,VENTA_DIARIA!B:D,3,FALSE)</f>
        <v>4</v>
      </c>
      <c r="F2092" s="13">
        <f>_xlfn.XLOOKUP(B2092, VENTA_DIARIA!B:B, VENTA_DIARIA!L:L)+0</f>
        <v>2</v>
      </c>
      <c r="G2092" s="10">
        <f>IFERROR(_xlfn.XLOOKUP(B2092, VENTA_DIARIA!B:B, VENTA_DIARIA!N:N)+0,0)</f>
        <v>0</v>
      </c>
      <c r="H2092" s="10" t="str">
        <f>_xlfn.XLOOKUP(B2092, VENTA_DIARIA!B:B, VENTA_DIARIA!H:H)</f>
        <v>▼ BAJO</v>
      </c>
      <c r="I2092" s="10" t="s">
        <v>142</v>
      </c>
      <c r="J2092" s="10">
        <v>20</v>
      </c>
      <c r="K2092" s="10">
        <v>19</v>
      </c>
      <c r="L2092" s="10">
        <v>1</v>
      </c>
    </row>
    <row r="2093" spans="1:12">
      <c r="A2093" s="14" t="str">
        <f t="shared" si="32"/>
        <v>LUN</v>
      </c>
      <c r="B2093" s="12">
        <v>45894</v>
      </c>
      <c r="C2093" s="11">
        <v>0.42924768518518519</v>
      </c>
      <c r="D2093" s="10">
        <f>+VLOOKUP(B2093,VENTA_DIARIA!B:C,2,FALSE)</f>
        <v>0</v>
      </c>
      <c r="E2093" s="10">
        <f>+VLOOKUP(B2093,VENTA_DIARIA!B:D,3,FALSE)</f>
        <v>4</v>
      </c>
      <c r="F2093" s="13">
        <f>_xlfn.XLOOKUP(B2093, VENTA_DIARIA!B:B, VENTA_DIARIA!L:L)+0</f>
        <v>2</v>
      </c>
      <c r="G2093" s="10">
        <f>IFERROR(_xlfn.XLOOKUP(B2093, VENTA_DIARIA!B:B, VENTA_DIARIA!N:N)+0,0)</f>
        <v>0</v>
      </c>
      <c r="H2093" s="10" t="str">
        <f>_xlfn.XLOOKUP(B2093, VENTA_DIARIA!B:B, VENTA_DIARIA!H:H)</f>
        <v>▼ BAJO</v>
      </c>
      <c r="I2093" s="10" t="s">
        <v>170</v>
      </c>
      <c r="J2093" s="10">
        <v>14</v>
      </c>
      <c r="K2093" s="10">
        <v>13</v>
      </c>
      <c r="L2093" s="10">
        <v>1</v>
      </c>
    </row>
    <row r="2094" spans="1:12">
      <c r="A2094" s="14" t="str">
        <f t="shared" si="32"/>
        <v>LUN</v>
      </c>
      <c r="B2094" s="12">
        <v>45894</v>
      </c>
      <c r="C2094" s="11">
        <v>0.42924768518518519</v>
      </c>
      <c r="D2094" s="10">
        <f>+VLOOKUP(B2094,VENTA_DIARIA!B:C,2,FALSE)</f>
        <v>0</v>
      </c>
      <c r="E2094" s="10">
        <f>+VLOOKUP(B2094,VENTA_DIARIA!B:D,3,FALSE)</f>
        <v>4</v>
      </c>
      <c r="F2094" s="13">
        <f>_xlfn.XLOOKUP(B2094, VENTA_DIARIA!B:B, VENTA_DIARIA!L:L)+0</f>
        <v>2</v>
      </c>
      <c r="G2094" s="10">
        <f>IFERROR(_xlfn.XLOOKUP(B2094, VENTA_DIARIA!B:B, VENTA_DIARIA!N:N)+0,0)</f>
        <v>0</v>
      </c>
      <c r="H2094" s="10" t="str">
        <f>_xlfn.XLOOKUP(B2094, VENTA_DIARIA!B:B, VENTA_DIARIA!H:H)</f>
        <v>▼ BAJO</v>
      </c>
      <c r="I2094" s="10" t="s">
        <v>134</v>
      </c>
      <c r="J2094" s="10">
        <v>19</v>
      </c>
      <c r="K2094" s="10">
        <v>18</v>
      </c>
      <c r="L2094" s="10">
        <v>1</v>
      </c>
    </row>
    <row r="2095" spans="1:12">
      <c r="A2095" s="14" t="str">
        <f t="shared" si="32"/>
        <v>LUN</v>
      </c>
      <c r="B2095" s="12">
        <v>45894</v>
      </c>
      <c r="C2095" s="11">
        <v>0.42331018518518521</v>
      </c>
      <c r="D2095" s="10">
        <f>+VLOOKUP(B2095,VENTA_DIARIA!B:C,2,FALSE)</f>
        <v>0</v>
      </c>
      <c r="E2095" s="10">
        <f>+VLOOKUP(B2095,VENTA_DIARIA!B:D,3,FALSE)</f>
        <v>4</v>
      </c>
      <c r="F2095" s="13">
        <f>_xlfn.XLOOKUP(B2095, VENTA_DIARIA!B:B, VENTA_DIARIA!L:L)+0</f>
        <v>2</v>
      </c>
      <c r="G2095" s="10">
        <f>IFERROR(_xlfn.XLOOKUP(B2095, VENTA_DIARIA!B:B, VENTA_DIARIA!N:N)+0,0)</f>
        <v>0</v>
      </c>
      <c r="H2095" s="10" t="str">
        <f>_xlfn.XLOOKUP(B2095, VENTA_DIARIA!B:B, VENTA_DIARIA!H:H)</f>
        <v>▼ BAJO</v>
      </c>
      <c r="I2095" s="10" t="s">
        <v>100</v>
      </c>
      <c r="J2095" s="10">
        <v>7</v>
      </c>
      <c r="K2095" s="10">
        <v>6</v>
      </c>
      <c r="L2095" s="10">
        <v>1</v>
      </c>
    </row>
    <row r="2096" spans="1:12">
      <c r="A2096" s="14" t="str">
        <f t="shared" si="32"/>
        <v>LUN</v>
      </c>
      <c r="B2096" s="12">
        <v>45894</v>
      </c>
      <c r="C2096" s="11">
        <v>0.42192129629629632</v>
      </c>
      <c r="D2096" s="10">
        <f>+VLOOKUP(B2096,VENTA_DIARIA!B:C,2,FALSE)</f>
        <v>0</v>
      </c>
      <c r="E2096" s="10">
        <f>+VLOOKUP(B2096,VENTA_DIARIA!B:D,3,FALSE)</f>
        <v>4</v>
      </c>
      <c r="F2096" s="13">
        <f>_xlfn.XLOOKUP(B2096, VENTA_DIARIA!B:B, VENTA_DIARIA!L:L)+0</f>
        <v>2</v>
      </c>
      <c r="G2096" s="10">
        <f>IFERROR(_xlfn.XLOOKUP(B2096, VENTA_DIARIA!B:B, VENTA_DIARIA!N:N)+0,0)</f>
        <v>0</v>
      </c>
      <c r="H2096" s="10" t="str">
        <f>_xlfn.XLOOKUP(B2096, VENTA_DIARIA!B:B, VENTA_DIARIA!H:H)</f>
        <v>▼ BAJO</v>
      </c>
      <c r="I2096" s="10" t="s">
        <v>158</v>
      </c>
      <c r="J2096" s="10">
        <v>1</v>
      </c>
      <c r="K2096" s="10">
        <v>0</v>
      </c>
      <c r="L2096" s="10">
        <v>1</v>
      </c>
    </row>
    <row r="2097" spans="1:12">
      <c r="A2097" s="14" t="str">
        <f t="shared" si="32"/>
        <v>LUN</v>
      </c>
      <c r="B2097" s="12">
        <v>45894</v>
      </c>
      <c r="C2097" s="11">
        <v>0.38385416666666666</v>
      </c>
      <c r="D2097" s="10">
        <f>+VLOOKUP(B2097,VENTA_DIARIA!B:C,2,FALSE)</f>
        <v>0</v>
      </c>
      <c r="E2097" s="10">
        <f>+VLOOKUP(B2097,VENTA_DIARIA!B:D,3,FALSE)</f>
        <v>4</v>
      </c>
      <c r="F2097" s="13">
        <f>_xlfn.XLOOKUP(B2097, VENTA_DIARIA!B:B, VENTA_DIARIA!L:L)+0</f>
        <v>2</v>
      </c>
      <c r="G2097" s="10">
        <f>IFERROR(_xlfn.XLOOKUP(B2097, VENTA_DIARIA!B:B, VENTA_DIARIA!N:N)+0,0)</f>
        <v>0</v>
      </c>
      <c r="H2097" s="10" t="str">
        <f>_xlfn.XLOOKUP(B2097, VENTA_DIARIA!B:B, VENTA_DIARIA!H:H)</f>
        <v>▼ BAJO</v>
      </c>
      <c r="I2097" s="10" t="s">
        <v>134</v>
      </c>
      <c r="J2097" s="10">
        <v>21</v>
      </c>
      <c r="K2097" s="10">
        <v>19</v>
      </c>
      <c r="L2097" s="10">
        <v>2</v>
      </c>
    </row>
    <row r="2098" spans="1:12">
      <c r="A2098" s="14" t="str">
        <f t="shared" ref="A2098:A2129" si="33">+UPPER(TEXT(B2098,"DDD"))</f>
        <v>MAR</v>
      </c>
      <c r="B2098" s="12">
        <v>45895</v>
      </c>
      <c r="C2098" s="11">
        <v>0.84226851851851847</v>
      </c>
      <c r="D2098" s="10">
        <f>+VLOOKUP(B2098,VENTA_DIARIA!B:C,2,FALSE)</f>
        <v>0</v>
      </c>
      <c r="E2098" s="10">
        <f>+VLOOKUP(B2098,VENTA_DIARIA!B:D,3,FALSE)</f>
        <v>4</v>
      </c>
      <c r="F2098" s="13">
        <f>_xlfn.XLOOKUP(B2098, VENTA_DIARIA!B:B, VENTA_DIARIA!L:L)+0</f>
        <v>2</v>
      </c>
      <c r="G2098" s="10">
        <f>IFERROR(_xlfn.XLOOKUP(B2098, VENTA_DIARIA!B:B, VENTA_DIARIA!N:N)+0,0)</f>
        <v>0</v>
      </c>
      <c r="H2098" s="11" t="str">
        <f>_xlfn.XLOOKUP(B2098, VENTA_DIARIA!B:B, VENTA_DIARIA!H:H)</f>
        <v>▼ BAJO</v>
      </c>
      <c r="I2098" s="10" t="s">
        <v>134</v>
      </c>
      <c r="J2098" s="10">
        <v>7</v>
      </c>
      <c r="K2098" s="10">
        <v>5</v>
      </c>
      <c r="L2098" s="13">
        <v>2</v>
      </c>
    </row>
    <row r="2099" spans="1:12">
      <c r="A2099" s="14" t="str">
        <f t="shared" si="33"/>
        <v>MAR</v>
      </c>
      <c r="B2099" s="12">
        <v>45895</v>
      </c>
      <c r="C2099" s="11">
        <v>0.84226851851851847</v>
      </c>
      <c r="D2099" s="10">
        <f>+VLOOKUP(B2099,VENTA_DIARIA!B:C,2,FALSE)</f>
        <v>0</v>
      </c>
      <c r="E2099" s="10">
        <f>+VLOOKUP(B2099,VENTA_DIARIA!B:D,3,FALSE)</f>
        <v>4</v>
      </c>
      <c r="F2099" s="13">
        <f>_xlfn.XLOOKUP(B2099, VENTA_DIARIA!B:B, VENTA_DIARIA!L:L)+0</f>
        <v>2</v>
      </c>
      <c r="G2099" s="10">
        <f>IFERROR(_xlfn.XLOOKUP(B2099, VENTA_DIARIA!B:B, VENTA_DIARIA!N:N)+0,0)</f>
        <v>0</v>
      </c>
      <c r="H2099" s="11" t="str">
        <f>_xlfn.XLOOKUP(B2099, VENTA_DIARIA!B:B, VENTA_DIARIA!H:H)</f>
        <v>▼ BAJO</v>
      </c>
      <c r="I2099" s="10" t="s">
        <v>177</v>
      </c>
      <c r="J2099" s="10">
        <v>12</v>
      </c>
      <c r="K2099" s="10">
        <v>11</v>
      </c>
      <c r="L2099" s="13">
        <v>1</v>
      </c>
    </row>
    <row r="2100" spans="1:12">
      <c r="A2100" s="14" t="str">
        <f t="shared" si="33"/>
        <v>MAR</v>
      </c>
      <c r="B2100" s="12">
        <v>45895</v>
      </c>
      <c r="C2100" s="11">
        <v>0.8412384259259259</v>
      </c>
      <c r="D2100" s="10">
        <f>+VLOOKUP(B2100,VENTA_DIARIA!B:C,2,FALSE)</f>
        <v>0</v>
      </c>
      <c r="E2100" s="10">
        <f>+VLOOKUP(B2100,VENTA_DIARIA!B:D,3,FALSE)</f>
        <v>4</v>
      </c>
      <c r="F2100" s="13">
        <f>_xlfn.XLOOKUP(B2100, VENTA_DIARIA!B:B, VENTA_DIARIA!L:L)+0</f>
        <v>2</v>
      </c>
      <c r="G2100" s="10">
        <f>IFERROR(_xlfn.XLOOKUP(B2100, VENTA_DIARIA!B:B, VENTA_DIARIA!N:N)+0,0)</f>
        <v>0</v>
      </c>
      <c r="H2100" s="11" t="str">
        <f>_xlfn.XLOOKUP(B2100, VENTA_DIARIA!B:B, VENTA_DIARIA!H:H)</f>
        <v>▼ BAJO</v>
      </c>
      <c r="I2100" s="10" t="s">
        <v>136</v>
      </c>
      <c r="J2100" s="10">
        <v>14</v>
      </c>
      <c r="K2100" s="10">
        <v>13</v>
      </c>
      <c r="L2100" s="13">
        <v>1</v>
      </c>
    </row>
    <row r="2101" spans="1:12">
      <c r="A2101" s="14" t="str">
        <f t="shared" si="33"/>
        <v>MAR</v>
      </c>
      <c r="B2101" s="12">
        <v>45895</v>
      </c>
      <c r="C2101" s="11">
        <v>0.83884259259259264</v>
      </c>
      <c r="D2101" s="10">
        <f>+VLOOKUP(B2101,VENTA_DIARIA!B:C,2,FALSE)</f>
        <v>0</v>
      </c>
      <c r="E2101" s="10">
        <f>+VLOOKUP(B2101,VENTA_DIARIA!B:D,3,FALSE)</f>
        <v>4</v>
      </c>
      <c r="F2101" s="13">
        <f>_xlfn.XLOOKUP(B2101, VENTA_DIARIA!B:B, VENTA_DIARIA!L:L)+0</f>
        <v>2</v>
      </c>
      <c r="G2101" s="10">
        <f>IFERROR(_xlfn.XLOOKUP(B2101, VENTA_DIARIA!B:B, VENTA_DIARIA!N:N)+0,0)</f>
        <v>0</v>
      </c>
      <c r="H2101" s="11" t="str">
        <f>_xlfn.XLOOKUP(B2101, VENTA_DIARIA!B:B, VENTA_DIARIA!H:H)</f>
        <v>▼ BAJO</v>
      </c>
      <c r="I2101" s="10" t="s">
        <v>95</v>
      </c>
      <c r="J2101" s="10">
        <v>-1</v>
      </c>
      <c r="K2101" s="10">
        <v>-2</v>
      </c>
      <c r="L2101" s="13">
        <v>1</v>
      </c>
    </row>
    <row r="2102" spans="1:12">
      <c r="A2102" s="14" t="str">
        <f t="shared" si="33"/>
        <v>MAR</v>
      </c>
      <c r="B2102" s="12">
        <v>45895</v>
      </c>
      <c r="C2102" s="11">
        <v>0.80865740740740744</v>
      </c>
      <c r="D2102" s="10">
        <f>+VLOOKUP(B2102,VENTA_DIARIA!B:C,2,FALSE)</f>
        <v>0</v>
      </c>
      <c r="E2102" s="10">
        <f>+VLOOKUP(B2102,VENTA_DIARIA!B:D,3,FALSE)</f>
        <v>4</v>
      </c>
      <c r="F2102" s="13">
        <f>_xlfn.XLOOKUP(B2102, VENTA_DIARIA!B:B, VENTA_DIARIA!L:L)+0</f>
        <v>2</v>
      </c>
      <c r="G2102" s="10">
        <f>IFERROR(_xlfn.XLOOKUP(B2102, VENTA_DIARIA!B:B, VENTA_DIARIA!N:N)+0,0)</f>
        <v>0</v>
      </c>
      <c r="H2102" s="11" t="str">
        <f>_xlfn.XLOOKUP(B2102, VENTA_DIARIA!B:B, VENTA_DIARIA!H:H)</f>
        <v>▼ BAJO</v>
      </c>
      <c r="I2102" s="10" t="s">
        <v>136</v>
      </c>
      <c r="J2102" s="10">
        <v>15</v>
      </c>
      <c r="K2102" s="10">
        <v>14</v>
      </c>
      <c r="L2102" s="13">
        <v>1</v>
      </c>
    </row>
    <row r="2103" spans="1:12">
      <c r="A2103" s="14" t="str">
        <f t="shared" si="33"/>
        <v>MAR</v>
      </c>
      <c r="B2103" s="12">
        <v>45895</v>
      </c>
      <c r="C2103" s="11">
        <v>0.80865740740740744</v>
      </c>
      <c r="D2103" s="10">
        <f>+VLOOKUP(B2103,VENTA_DIARIA!B:C,2,FALSE)</f>
        <v>0</v>
      </c>
      <c r="E2103" s="10">
        <f>+VLOOKUP(B2103,VENTA_DIARIA!B:D,3,FALSE)</f>
        <v>4</v>
      </c>
      <c r="F2103" s="13">
        <f>_xlfn.XLOOKUP(B2103, VENTA_DIARIA!B:B, VENTA_DIARIA!L:L)+0</f>
        <v>2</v>
      </c>
      <c r="G2103" s="10">
        <f>IFERROR(_xlfn.XLOOKUP(B2103, VENTA_DIARIA!B:B, VENTA_DIARIA!N:N)+0,0)</f>
        <v>0</v>
      </c>
      <c r="H2103" s="11" t="str">
        <f>_xlfn.XLOOKUP(B2103, VENTA_DIARIA!B:B, VENTA_DIARIA!H:H)</f>
        <v>▼ BAJO</v>
      </c>
      <c r="I2103" s="10" t="s">
        <v>134</v>
      </c>
      <c r="J2103" s="10">
        <v>9</v>
      </c>
      <c r="K2103" s="10">
        <v>7</v>
      </c>
      <c r="L2103" s="13">
        <v>2</v>
      </c>
    </row>
    <row r="2104" spans="1:12">
      <c r="A2104" s="14" t="str">
        <f t="shared" si="33"/>
        <v>MAR</v>
      </c>
      <c r="B2104" s="12">
        <v>45895</v>
      </c>
      <c r="C2104" s="11">
        <v>0.79796296296296299</v>
      </c>
      <c r="D2104" s="10">
        <f>+VLOOKUP(B2104,VENTA_DIARIA!B:C,2,FALSE)</f>
        <v>0</v>
      </c>
      <c r="E2104" s="10">
        <f>+VLOOKUP(B2104,VENTA_DIARIA!B:D,3,FALSE)</f>
        <v>4</v>
      </c>
      <c r="F2104" s="13">
        <f>_xlfn.XLOOKUP(B2104, VENTA_DIARIA!B:B, VENTA_DIARIA!L:L)+0</f>
        <v>2</v>
      </c>
      <c r="G2104" s="10">
        <f>IFERROR(_xlfn.XLOOKUP(B2104, VENTA_DIARIA!B:B, VENTA_DIARIA!N:N)+0,0)</f>
        <v>0</v>
      </c>
      <c r="H2104" s="11" t="str">
        <f>_xlfn.XLOOKUP(B2104, VENTA_DIARIA!B:B, VENTA_DIARIA!H:H)</f>
        <v>▼ BAJO</v>
      </c>
      <c r="I2104" s="10" t="s">
        <v>166</v>
      </c>
      <c r="J2104" s="10">
        <v>5</v>
      </c>
      <c r="K2104" s="10">
        <v>4</v>
      </c>
      <c r="L2104" s="13">
        <v>1</v>
      </c>
    </row>
    <row r="2105" spans="1:12">
      <c r="A2105" s="14" t="str">
        <f t="shared" si="33"/>
        <v>MAR</v>
      </c>
      <c r="B2105" s="12">
        <v>45895</v>
      </c>
      <c r="C2105" s="11">
        <v>0.79796296296296299</v>
      </c>
      <c r="D2105" s="10">
        <f>+VLOOKUP(B2105,VENTA_DIARIA!B:C,2,FALSE)</f>
        <v>0</v>
      </c>
      <c r="E2105" s="10">
        <f>+VLOOKUP(B2105,VENTA_DIARIA!B:D,3,FALSE)</f>
        <v>4</v>
      </c>
      <c r="F2105" s="13">
        <f>_xlfn.XLOOKUP(B2105, VENTA_DIARIA!B:B, VENTA_DIARIA!L:L)+0</f>
        <v>2</v>
      </c>
      <c r="G2105" s="10">
        <f>IFERROR(_xlfn.XLOOKUP(B2105, VENTA_DIARIA!B:B, VENTA_DIARIA!N:N)+0,0)</f>
        <v>0</v>
      </c>
      <c r="H2105" s="11" t="str">
        <f>_xlfn.XLOOKUP(B2105, VENTA_DIARIA!B:B, VENTA_DIARIA!H:H)</f>
        <v>▼ BAJO</v>
      </c>
      <c r="I2105" s="10" t="s">
        <v>168</v>
      </c>
      <c r="J2105" s="10">
        <v>7</v>
      </c>
      <c r="K2105" s="10">
        <v>5</v>
      </c>
      <c r="L2105" s="13">
        <v>2</v>
      </c>
    </row>
    <row r="2106" spans="1:12">
      <c r="A2106" s="14" t="str">
        <f t="shared" si="33"/>
        <v>MAR</v>
      </c>
      <c r="B2106" s="12">
        <v>45895</v>
      </c>
      <c r="C2106" s="11">
        <v>0.79796296296296299</v>
      </c>
      <c r="D2106" s="10">
        <f>+VLOOKUP(B2106,VENTA_DIARIA!B:C,2,FALSE)</f>
        <v>0</v>
      </c>
      <c r="E2106" s="10">
        <f>+VLOOKUP(B2106,VENTA_DIARIA!B:D,3,FALSE)</f>
        <v>4</v>
      </c>
      <c r="F2106" s="13">
        <f>_xlfn.XLOOKUP(B2106, VENTA_DIARIA!B:B, VENTA_DIARIA!L:L)+0</f>
        <v>2</v>
      </c>
      <c r="G2106" s="10">
        <f>IFERROR(_xlfn.XLOOKUP(B2106, VENTA_DIARIA!B:B, VENTA_DIARIA!N:N)+0,0)</f>
        <v>0</v>
      </c>
      <c r="H2106" s="11" t="str">
        <f>_xlfn.XLOOKUP(B2106, VENTA_DIARIA!B:B, VENTA_DIARIA!H:H)</f>
        <v>▼ BAJO</v>
      </c>
      <c r="I2106" s="10" t="s">
        <v>170</v>
      </c>
      <c r="J2106" s="10">
        <v>10</v>
      </c>
      <c r="K2106" s="10">
        <v>9</v>
      </c>
      <c r="L2106" s="13">
        <v>1</v>
      </c>
    </row>
    <row r="2107" spans="1:12">
      <c r="A2107" s="14" t="str">
        <f t="shared" si="33"/>
        <v>MAR</v>
      </c>
      <c r="B2107" s="12">
        <v>45895</v>
      </c>
      <c r="C2107" s="11">
        <v>0.79071759259259256</v>
      </c>
      <c r="D2107" s="10">
        <f>+VLOOKUP(B2107,VENTA_DIARIA!B:C,2,FALSE)</f>
        <v>0</v>
      </c>
      <c r="E2107" s="10">
        <f>+VLOOKUP(B2107,VENTA_DIARIA!B:D,3,FALSE)</f>
        <v>4</v>
      </c>
      <c r="F2107" s="13">
        <f>_xlfn.XLOOKUP(B2107, VENTA_DIARIA!B:B, VENTA_DIARIA!L:L)+0</f>
        <v>2</v>
      </c>
      <c r="G2107" s="10">
        <f>IFERROR(_xlfn.XLOOKUP(B2107, VENTA_DIARIA!B:B, VENTA_DIARIA!N:N)+0,0)</f>
        <v>0</v>
      </c>
      <c r="H2107" s="11" t="str">
        <f>_xlfn.XLOOKUP(B2107, VENTA_DIARIA!B:B, VENTA_DIARIA!H:H)</f>
        <v>▼ BAJO</v>
      </c>
      <c r="I2107" s="10" t="s">
        <v>85</v>
      </c>
      <c r="J2107" s="10">
        <v>8</v>
      </c>
      <c r="K2107" s="10">
        <v>7</v>
      </c>
      <c r="L2107" s="13">
        <v>1</v>
      </c>
    </row>
    <row r="2108" spans="1:12">
      <c r="A2108" s="14" t="str">
        <f t="shared" si="33"/>
        <v>MAR</v>
      </c>
      <c r="B2108" s="12">
        <v>45895</v>
      </c>
      <c r="C2108" s="11">
        <v>0.79071759259259256</v>
      </c>
      <c r="D2108" s="10">
        <f>+VLOOKUP(B2108,VENTA_DIARIA!B:C,2,FALSE)</f>
        <v>0</v>
      </c>
      <c r="E2108" s="10">
        <f>+VLOOKUP(B2108,VENTA_DIARIA!B:D,3,FALSE)</f>
        <v>4</v>
      </c>
      <c r="F2108" s="13">
        <f>_xlfn.XLOOKUP(B2108, VENTA_DIARIA!B:B, VENTA_DIARIA!L:L)+0</f>
        <v>2</v>
      </c>
      <c r="G2108" s="10">
        <f>IFERROR(_xlfn.XLOOKUP(B2108, VENTA_DIARIA!B:B, VENTA_DIARIA!N:N)+0,0)</f>
        <v>0</v>
      </c>
      <c r="H2108" s="11" t="str">
        <f>_xlfn.XLOOKUP(B2108, VENTA_DIARIA!B:B, VENTA_DIARIA!H:H)</f>
        <v>▼ BAJO</v>
      </c>
      <c r="I2108" s="10" t="s">
        <v>176</v>
      </c>
      <c r="J2108" s="10">
        <v>20</v>
      </c>
      <c r="K2108" s="10">
        <v>19</v>
      </c>
      <c r="L2108" s="13">
        <v>1</v>
      </c>
    </row>
    <row r="2109" spans="1:12">
      <c r="A2109" s="14" t="str">
        <f t="shared" si="33"/>
        <v>MAR</v>
      </c>
      <c r="B2109" s="12">
        <v>45895</v>
      </c>
      <c r="C2109" s="11">
        <v>0.7829976851851852</v>
      </c>
      <c r="D2109" s="10">
        <f>+VLOOKUP(B2109,VENTA_DIARIA!B:C,2,FALSE)</f>
        <v>0</v>
      </c>
      <c r="E2109" s="10">
        <f>+VLOOKUP(B2109,VENTA_DIARIA!B:D,3,FALSE)</f>
        <v>4</v>
      </c>
      <c r="F2109" s="13">
        <f>_xlfn.XLOOKUP(B2109, VENTA_DIARIA!B:B, VENTA_DIARIA!L:L)+0</f>
        <v>2</v>
      </c>
      <c r="G2109" s="10">
        <f>IFERROR(_xlfn.XLOOKUP(B2109, VENTA_DIARIA!B:B, VENTA_DIARIA!N:N)+0,0)</f>
        <v>0</v>
      </c>
      <c r="H2109" s="11" t="str">
        <f>_xlfn.XLOOKUP(B2109, VENTA_DIARIA!B:B, VENTA_DIARIA!H:H)</f>
        <v>▼ BAJO</v>
      </c>
      <c r="I2109" s="10" t="s">
        <v>177</v>
      </c>
      <c r="J2109" s="10">
        <v>13</v>
      </c>
      <c r="K2109" s="10">
        <v>12</v>
      </c>
      <c r="L2109" s="13">
        <v>1</v>
      </c>
    </row>
    <row r="2110" spans="1:12">
      <c r="A2110" s="14" t="str">
        <f t="shared" si="33"/>
        <v>MAR</v>
      </c>
      <c r="B2110" s="12">
        <v>45895</v>
      </c>
      <c r="C2110" s="11">
        <v>0.7829976851851852</v>
      </c>
      <c r="D2110" s="10">
        <f>+VLOOKUP(B2110,VENTA_DIARIA!B:C,2,FALSE)</f>
        <v>0</v>
      </c>
      <c r="E2110" s="10">
        <f>+VLOOKUP(B2110,VENTA_DIARIA!B:D,3,FALSE)</f>
        <v>4</v>
      </c>
      <c r="F2110" s="13">
        <f>_xlfn.XLOOKUP(B2110, VENTA_DIARIA!B:B, VENTA_DIARIA!L:L)+0</f>
        <v>2</v>
      </c>
      <c r="G2110" s="10">
        <f>IFERROR(_xlfn.XLOOKUP(B2110, VENTA_DIARIA!B:B, VENTA_DIARIA!N:N)+0,0)</f>
        <v>0</v>
      </c>
      <c r="H2110" s="11" t="str">
        <f>_xlfn.XLOOKUP(B2110, VENTA_DIARIA!B:B, VENTA_DIARIA!H:H)</f>
        <v>▼ BAJO</v>
      </c>
      <c r="I2110" s="10" t="s">
        <v>183</v>
      </c>
      <c r="J2110" s="10">
        <v>3</v>
      </c>
      <c r="K2110" s="10">
        <v>2</v>
      </c>
      <c r="L2110" s="13">
        <v>1</v>
      </c>
    </row>
    <row r="2111" spans="1:12">
      <c r="A2111" s="14" t="str">
        <f t="shared" si="33"/>
        <v>MAR</v>
      </c>
      <c r="B2111" s="12">
        <v>45895</v>
      </c>
      <c r="C2111" s="11">
        <v>0.7829976851851852</v>
      </c>
      <c r="D2111" s="10">
        <f>+VLOOKUP(B2111,VENTA_DIARIA!B:C,2,FALSE)</f>
        <v>0</v>
      </c>
      <c r="E2111" s="10">
        <f>+VLOOKUP(B2111,VENTA_DIARIA!B:D,3,FALSE)</f>
        <v>4</v>
      </c>
      <c r="F2111" s="13">
        <f>_xlfn.XLOOKUP(B2111, VENTA_DIARIA!B:B, VENTA_DIARIA!L:L)+0</f>
        <v>2</v>
      </c>
      <c r="G2111" s="10">
        <f>IFERROR(_xlfn.XLOOKUP(B2111, VENTA_DIARIA!B:B, VENTA_DIARIA!N:N)+0,0)</f>
        <v>0</v>
      </c>
      <c r="H2111" s="11" t="str">
        <f>_xlfn.XLOOKUP(B2111, VENTA_DIARIA!B:B, VENTA_DIARIA!H:H)</f>
        <v>▼ BAJO</v>
      </c>
      <c r="I2111" s="10" t="s">
        <v>164</v>
      </c>
      <c r="J2111" s="10">
        <v>2</v>
      </c>
      <c r="K2111" s="10">
        <v>1</v>
      </c>
      <c r="L2111" s="13">
        <v>1</v>
      </c>
    </row>
    <row r="2112" spans="1:12">
      <c r="A2112" s="14" t="str">
        <f t="shared" si="33"/>
        <v>MAR</v>
      </c>
      <c r="B2112" s="12">
        <v>45895</v>
      </c>
      <c r="C2112" s="11">
        <v>0.77770833333333333</v>
      </c>
      <c r="D2112" s="10">
        <f>+VLOOKUP(B2112,VENTA_DIARIA!B:C,2,FALSE)</f>
        <v>0</v>
      </c>
      <c r="E2112" s="10">
        <f>+VLOOKUP(B2112,VENTA_DIARIA!B:D,3,FALSE)</f>
        <v>4</v>
      </c>
      <c r="F2112" s="13">
        <f>_xlfn.XLOOKUP(B2112, VENTA_DIARIA!B:B, VENTA_DIARIA!L:L)+0</f>
        <v>2</v>
      </c>
      <c r="G2112" s="10">
        <f>IFERROR(_xlfn.XLOOKUP(B2112, VENTA_DIARIA!B:B, VENTA_DIARIA!N:N)+0,0)</f>
        <v>0</v>
      </c>
      <c r="H2112" s="11" t="str">
        <f>_xlfn.XLOOKUP(B2112, VENTA_DIARIA!B:B, VENTA_DIARIA!H:H)</f>
        <v>▼ BAJO</v>
      </c>
      <c r="I2112" s="10" t="s">
        <v>174</v>
      </c>
      <c r="J2112" s="10">
        <v>2</v>
      </c>
      <c r="K2112" s="10">
        <v>1</v>
      </c>
      <c r="L2112" s="13">
        <v>1</v>
      </c>
    </row>
    <row r="2113" spans="1:12">
      <c r="A2113" s="14" t="str">
        <f t="shared" si="33"/>
        <v>MAR</v>
      </c>
      <c r="B2113" s="12">
        <v>45895</v>
      </c>
      <c r="C2113" s="11">
        <v>0.76578703703703699</v>
      </c>
      <c r="D2113" s="10">
        <f>+VLOOKUP(B2113,VENTA_DIARIA!B:C,2,FALSE)</f>
        <v>0</v>
      </c>
      <c r="E2113" s="10">
        <f>+VLOOKUP(B2113,VENTA_DIARIA!B:D,3,FALSE)</f>
        <v>4</v>
      </c>
      <c r="F2113" s="13">
        <f>_xlfn.XLOOKUP(B2113, VENTA_DIARIA!B:B, VENTA_DIARIA!L:L)+0</f>
        <v>2</v>
      </c>
      <c r="G2113" s="10">
        <f>IFERROR(_xlfn.XLOOKUP(B2113, VENTA_DIARIA!B:B, VENTA_DIARIA!N:N)+0,0)</f>
        <v>0</v>
      </c>
      <c r="H2113" s="11" t="str">
        <f>_xlfn.XLOOKUP(B2113, VENTA_DIARIA!B:B, VENTA_DIARIA!H:H)</f>
        <v>▼ BAJO</v>
      </c>
      <c r="I2113" s="10" t="s">
        <v>134</v>
      </c>
      <c r="J2113" s="10">
        <v>11</v>
      </c>
      <c r="K2113" s="10">
        <v>9</v>
      </c>
      <c r="L2113" s="13">
        <v>2</v>
      </c>
    </row>
    <row r="2114" spans="1:12">
      <c r="A2114" s="14" t="str">
        <f t="shared" si="33"/>
        <v>MAR</v>
      </c>
      <c r="B2114" s="12">
        <v>45895</v>
      </c>
      <c r="C2114" s="11">
        <v>0.76578703703703699</v>
      </c>
      <c r="D2114" s="10">
        <f>+VLOOKUP(B2114,VENTA_DIARIA!B:C,2,FALSE)</f>
        <v>0</v>
      </c>
      <c r="E2114" s="10">
        <f>+VLOOKUP(B2114,VENTA_DIARIA!B:D,3,FALSE)</f>
        <v>4</v>
      </c>
      <c r="F2114" s="13">
        <f>_xlfn.XLOOKUP(B2114, VENTA_DIARIA!B:B, VENTA_DIARIA!L:L)+0</f>
        <v>2</v>
      </c>
      <c r="G2114" s="10">
        <f>IFERROR(_xlfn.XLOOKUP(B2114, VENTA_DIARIA!B:B, VENTA_DIARIA!N:N)+0,0)</f>
        <v>0</v>
      </c>
      <c r="H2114" s="11" t="str">
        <f>_xlfn.XLOOKUP(B2114, VENTA_DIARIA!B:B, VENTA_DIARIA!H:H)</f>
        <v>▼ BAJO</v>
      </c>
      <c r="I2114" s="10" t="s">
        <v>178</v>
      </c>
      <c r="J2114" s="10">
        <v>7</v>
      </c>
      <c r="K2114" s="10">
        <v>6</v>
      </c>
      <c r="L2114" s="13">
        <v>1</v>
      </c>
    </row>
    <row r="2115" spans="1:12">
      <c r="A2115" s="14" t="str">
        <f t="shared" si="33"/>
        <v>MAR</v>
      </c>
      <c r="B2115" s="12">
        <v>45895</v>
      </c>
      <c r="C2115" s="11">
        <v>0.76578703703703699</v>
      </c>
      <c r="D2115" s="10">
        <f>+VLOOKUP(B2115,VENTA_DIARIA!B:C,2,FALSE)</f>
        <v>0</v>
      </c>
      <c r="E2115" s="10">
        <f>+VLOOKUP(B2115,VENTA_DIARIA!B:D,3,FALSE)</f>
        <v>4</v>
      </c>
      <c r="F2115" s="13">
        <f>_xlfn.XLOOKUP(B2115, VENTA_DIARIA!B:B, VENTA_DIARIA!L:L)+0</f>
        <v>2</v>
      </c>
      <c r="G2115" s="10">
        <f>IFERROR(_xlfn.XLOOKUP(B2115, VENTA_DIARIA!B:B, VENTA_DIARIA!N:N)+0,0)</f>
        <v>0</v>
      </c>
      <c r="H2115" s="11" t="str">
        <f>_xlfn.XLOOKUP(B2115, VENTA_DIARIA!B:B, VENTA_DIARIA!H:H)</f>
        <v>▼ BAJO</v>
      </c>
      <c r="I2115" s="10" t="s">
        <v>176</v>
      </c>
      <c r="J2115" s="10">
        <v>21</v>
      </c>
      <c r="K2115" s="10">
        <v>20</v>
      </c>
      <c r="L2115" s="13">
        <v>1</v>
      </c>
    </row>
    <row r="2116" spans="1:12">
      <c r="A2116" s="14" t="str">
        <f t="shared" si="33"/>
        <v>MAR</v>
      </c>
      <c r="B2116" s="12">
        <v>45895</v>
      </c>
      <c r="C2116" s="11">
        <v>0.76578703703703699</v>
      </c>
      <c r="D2116" s="10">
        <f>+VLOOKUP(B2116,VENTA_DIARIA!B:C,2,FALSE)</f>
        <v>0</v>
      </c>
      <c r="E2116" s="10">
        <f>+VLOOKUP(B2116,VENTA_DIARIA!B:D,3,FALSE)</f>
        <v>4</v>
      </c>
      <c r="F2116" s="13">
        <f>_xlfn.XLOOKUP(B2116, VENTA_DIARIA!B:B, VENTA_DIARIA!L:L)+0</f>
        <v>2</v>
      </c>
      <c r="G2116" s="10">
        <f>IFERROR(_xlfn.XLOOKUP(B2116, VENTA_DIARIA!B:B, VENTA_DIARIA!N:N)+0,0)</f>
        <v>0</v>
      </c>
      <c r="H2116" s="11" t="str">
        <f>_xlfn.XLOOKUP(B2116, VENTA_DIARIA!B:B, VENTA_DIARIA!H:H)</f>
        <v>▼ BAJO</v>
      </c>
      <c r="I2116" s="10" t="s">
        <v>88</v>
      </c>
      <c r="J2116" s="10">
        <v>2</v>
      </c>
      <c r="K2116" s="10">
        <v>1</v>
      </c>
      <c r="L2116" s="13">
        <v>1</v>
      </c>
    </row>
    <row r="2117" spans="1:12">
      <c r="A2117" s="14" t="str">
        <f t="shared" si="33"/>
        <v>MAR</v>
      </c>
      <c r="B2117" s="12">
        <v>45895</v>
      </c>
      <c r="C2117" s="11">
        <v>0.76149305555555558</v>
      </c>
      <c r="D2117" s="10">
        <f>+VLOOKUP(B2117,VENTA_DIARIA!B:C,2,FALSE)</f>
        <v>0</v>
      </c>
      <c r="E2117" s="10">
        <f>+VLOOKUP(B2117,VENTA_DIARIA!B:D,3,FALSE)</f>
        <v>4</v>
      </c>
      <c r="F2117" s="13">
        <f>_xlfn.XLOOKUP(B2117, VENTA_DIARIA!B:B, VENTA_DIARIA!L:L)+0</f>
        <v>2</v>
      </c>
      <c r="G2117" s="10">
        <f>IFERROR(_xlfn.XLOOKUP(B2117, VENTA_DIARIA!B:B, VENTA_DIARIA!N:N)+0,0)</f>
        <v>0</v>
      </c>
      <c r="H2117" s="11" t="str">
        <f>_xlfn.XLOOKUP(B2117, VENTA_DIARIA!B:B, VENTA_DIARIA!H:H)</f>
        <v>▼ BAJO</v>
      </c>
      <c r="I2117" s="10" t="s">
        <v>100</v>
      </c>
      <c r="J2117" s="10">
        <v>5</v>
      </c>
      <c r="K2117" s="10">
        <v>4</v>
      </c>
      <c r="L2117" s="13">
        <v>1</v>
      </c>
    </row>
    <row r="2118" spans="1:12">
      <c r="A2118" s="14" t="str">
        <f t="shared" si="33"/>
        <v>MAR</v>
      </c>
      <c r="B2118" s="12">
        <v>45895</v>
      </c>
      <c r="C2118" s="11">
        <v>0.75937500000000002</v>
      </c>
      <c r="D2118" s="10">
        <f>+VLOOKUP(B2118,VENTA_DIARIA!B:C,2,FALSE)</f>
        <v>0</v>
      </c>
      <c r="E2118" s="10">
        <f>+VLOOKUP(B2118,VENTA_DIARIA!B:D,3,FALSE)</f>
        <v>4</v>
      </c>
      <c r="F2118" s="13">
        <f>_xlfn.XLOOKUP(B2118, VENTA_DIARIA!B:B, VENTA_DIARIA!L:L)+0</f>
        <v>2</v>
      </c>
      <c r="G2118" s="10">
        <f>IFERROR(_xlfn.XLOOKUP(B2118, VENTA_DIARIA!B:B, VENTA_DIARIA!N:N)+0,0)</f>
        <v>0</v>
      </c>
      <c r="H2118" s="11" t="str">
        <f>_xlfn.XLOOKUP(B2118, VENTA_DIARIA!B:B, VENTA_DIARIA!H:H)</f>
        <v>▼ BAJO</v>
      </c>
      <c r="I2118" s="10" t="s">
        <v>101</v>
      </c>
      <c r="J2118" s="10">
        <v>2</v>
      </c>
      <c r="K2118" s="10">
        <v>1</v>
      </c>
      <c r="L2118" s="13">
        <v>1</v>
      </c>
    </row>
    <row r="2119" spans="1:12">
      <c r="A2119" s="14" t="str">
        <f t="shared" si="33"/>
        <v>MAR</v>
      </c>
      <c r="B2119" s="12">
        <v>45895</v>
      </c>
      <c r="C2119" s="11">
        <v>0.75937500000000002</v>
      </c>
      <c r="D2119" s="10">
        <f>+VLOOKUP(B2119,VENTA_DIARIA!B:C,2,FALSE)</f>
        <v>0</v>
      </c>
      <c r="E2119" s="10">
        <f>+VLOOKUP(B2119,VENTA_DIARIA!B:D,3,FALSE)</f>
        <v>4</v>
      </c>
      <c r="F2119" s="13">
        <f>_xlfn.XLOOKUP(B2119, VENTA_DIARIA!B:B, VENTA_DIARIA!L:L)+0</f>
        <v>2</v>
      </c>
      <c r="G2119" s="10">
        <f>IFERROR(_xlfn.XLOOKUP(B2119, VENTA_DIARIA!B:B, VENTA_DIARIA!N:N)+0,0)</f>
        <v>0</v>
      </c>
      <c r="H2119" s="11" t="str">
        <f>_xlfn.XLOOKUP(B2119, VENTA_DIARIA!B:B, VENTA_DIARIA!H:H)</f>
        <v>▼ BAJO</v>
      </c>
      <c r="I2119" s="10" t="s">
        <v>142</v>
      </c>
      <c r="J2119" s="10">
        <v>20</v>
      </c>
      <c r="K2119" s="10">
        <v>19</v>
      </c>
      <c r="L2119" s="13">
        <v>1</v>
      </c>
    </row>
    <row r="2120" spans="1:12">
      <c r="A2120" s="14" t="str">
        <f t="shared" si="33"/>
        <v>MAR</v>
      </c>
      <c r="B2120" s="12">
        <v>45895</v>
      </c>
      <c r="C2120" s="11">
        <v>0.73832175925925925</v>
      </c>
      <c r="D2120" s="10">
        <f>+VLOOKUP(B2120,VENTA_DIARIA!B:C,2,FALSE)</f>
        <v>0</v>
      </c>
      <c r="E2120" s="10">
        <f>+VLOOKUP(B2120,VENTA_DIARIA!B:D,3,FALSE)</f>
        <v>4</v>
      </c>
      <c r="F2120" s="13">
        <f>_xlfn.XLOOKUP(B2120, VENTA_DIARIA!B:B, VENTA_DIARIA!L:L)+0</f>
        <v>2</v>
      </c>
      <c r="G2120" s="10">
        <f>IFERROR(_xlfn.XLOOKUP(B2120, VENTA_DIARIA!B:B, VENTA_DIARIA!N:N)+0,0)</f>
        <v>0</v>
      </c>
      <c r="H2120" s="11" t="str">
        <f>_xlfn.XLOOKUP(B2120, VENTA_DIARIA!B:B, VENTA_DIARIA!H:H)</f>
        <v>▼ BAJO</v>
      </c>
      <c r="I2120" s="10" t="s">
        <v>119</v>
      </c>
      <c r="J2120" s="10">
        <v>0</v>
      </c>
      <c r="K2120" s="10">
        <v>-1</v>
      </c>
      <c r="L2120" s="13">
        <v>1</v>
      </c>
    </row>
    <row r="2121" spans="1:12">
      <c r="A2121" s="14" t="str">
        <f t="shared" si="33"/>
        <v>MAR</v>
      </c>
      <c r="B2121" s="12">
        <v>45895</v>
      </c>
      <c r="C2121" s="11">
        <v>0.73641203703703706</v>
      </c>
      <c r="D2121" s="10">
        <f>+VLOOKUP(B2121,VENTA_DIARIA!B:C,2,FALSE)</f>
        <v>0</v>
      </c>
      <c r="E2121" s="10">
        <f>+VLOOKUP(B2121,VENTA_DIARIA!B:D,3,FALSE)</f>
        <v>4</v>
      </c>
      <c r="F2121" s="13">
        <f>_xlfn.XLOOKUP(B2121, VENTA_DIARIA!B:B, VENTA_DIARIA!L:L)+0</f>
        <v>2</v>
      </c>
      <c r="G2121" s="10">
        <f>IFERROR(_xlfn.XLOOKUP(B2121, VENTA_DIARIA!B:B, VENTA_DIARIA!N:N)+0,0)</f>
        <v>0</v>
      </c>
      <c r="H2121" s="11" t="str">
        <f>_xlfn.XLOOKUP(B2121, VENTA_DIARIA!B:B, VENTA_DIARIA!H:H)</f>
        <v>▼ BAJO</v>
      </c>
      <c r="I2121" s="10" t="s">
        <v>144</v>
      </c>
      <c r="J2121" s="10">
        <v>1</v>
      </c>
      <c r="K2121" s="10">
        <v>0</v>
      </c>
      <c r="L2121" s="13">
        <v>1</v>
      </c>
    </row>
    <row r="2122" spans="1:12">
      <c r="A2122" s="14" t="str">
        <f t="shared" si="33"/>
        <v>MAR</v>
      </c>
      <c r="B2122" s="12">
        <v>45895</v>
      </c>
      <c r="C2122" s="11">
        <v>0.71881944444444446</v>
      </c>
      <c r="D2122" s="10">
        <f>+VLOOKUP(B2122,VENTA_DIARIA!B:C,2,FALSE)</f>
        <v>0</v>
      </c>
      <c r="E2122" s="10">
        <f>+VLOOKUP(B2122,VENTA_DIARIA!B:D,3,FALSE)</f>
        <v>4</v>
      </c>
      <c r="F2122" s="13">
        <f>_xlfn.XLOOKUP(B2122, VENTA_DIARIA!B:B, VENTA_DIARIA!L:L)+0</f>
        <v>2</v>
      </c>
      <c r="G2122" s="10">
        <f>IFERROR(_xlfn.XLOOKUP(B2122, VENTA_DIARIA!B:B, VENTA_DIARIA!N:N)+0,0)</f>
        <v>0</v>
      </c>
      <c r="H2122" s="11" t="str">
        <f>_xlfn.XLOOKUP(B2122, VENTA_DIARIA!B:B, VENTA_DIARIA!H:H)</f>
        <v>▼ BAJO</v>
      </c>
      <c r="I2122" s="10" t="s">
        <v>131</v>
      </c>
      <c r="J2122" s="10">
        <v>6</v>
      </c>
      <c r="K2122" s="10">
        <v>5</v>
      </c>
      <c r="L2122" s="13">
        <v>1</v>
      </c>
    </row>
    <row r="2123" spans="1:12">
      <c r="A2123" s="14" t="str">
        <f t="shared" si="33"/>
        <v>MAR</v>
      </c>
      <c r="B2123" s="12">
        <v>45895</v>
      </c>
      <c r="C2123" s="11">
        <v>0.71881944444444446</v>
      </c>
      <c r="D2123" s="10">
        <f>+VLOOKUP(B2123,VENTA_DIARIA!B:C,2,FALSE)</f>
        <v>0</v>
      </c>
      <c r="E2123" s="10">
        <f>+VLOOKUP(B2123,VENTA_DIARIA!B:D,3,FALSE)</f>
        <v>4</v>
      </c>
      <c r="F2123" s="13">
        <f>_xlfn.XLOOKUP(B2123, VENTA_DIARIA!B:B, VENTA_DIARIA!L:L)+0</f>
        <v>2</v>
      </c>
      <c r="G2123" s="10">
        <f>IFERROR(_xlfn.XLOOKUP(B2123, VENTA_DIARIA!B:B, VENTA_DIARIA!N:N)+0,0)</f>
        <v>0</v>
      </c>
      <c r="H2123" s="11" t="str">
        <f>_xlfn.XLOOKUP(B2123, VENTA_DIARIA!B:B, VENTA_DIARIA!H:H)</f>
        <v>▼ BAJO</v>
      </c>
      <c r="I2123" s="10" t="s">
        <v>144</v>
      </c>
      <c r="J2123" s="10">
        <v>2</v>
      </c>
      <c r="K2123" s="10">
        <v>1</v>
      </c>
      <c r="L2123" s="13">
        <v>1</v>
      </c>
    </row>
    <row r="2124" spans="1:12">
      <c r="A2124" s="14" t="str">
        <f t="shared" si="33"/>
        <v>MAR</v>
      </c>
      <c r="B2124" s="12">
        <v>45895</v>
      </c>
      <c r="C2124" s="11">
        <v>0.71881944444444446</v>
      </c>
      <c r="D2124" s="10">
        <f>+VLOOKUP(B2124,VENTA_DIARIA!B:C,2,FALSE)</f>
        <v>0</v>
      </c>
      <c r="E2124" s="10">
        <f>+VLOOKUP(B2124,VENTA_DIARIA!B:D,3,FALSE)</f>
        <v>4</v>
      </c>
      <c r="F2124" s="13">
        <f>_xlfn.XLOOKUP(B2124, VENTA_DIARIA!B:B, VENTA_DIARIA!L:L)+0</f>
        <v>2</v>
      </c>
      <c r="G2124" s="10">
        <f>IFERROR(_xlfn.XLOOKUP(B2124, VENTA_DIARIA!B:B, VENTA_DIARIA!N:N)+0,0)</f>
        <v>0</v>
      </c>
      <c r="H2124" s="11" t="str">
        <f>_xlfn.XLOOKUP(B2124, VENTA_DIARIA!B:B, VENTA_DIARIA!H:H)</f>
        <v>▼ BAJO</v>
      </c>
      <c r="I2124" s="10" t="s">
        <v>134</v>
      </c>
      <c r="J2124" s="10">
        <v>12</v>
      </c>
      <c r="K2124" s="10">
        <v>11</v>
      </c>
      <c r="L2124" s="13">
        <v>1</v>
      </c>
    </row>
    <row r="2125" spans="1:12">
      <c r="A2125" s="14" t="str">
        <f t="shared" si="33"/>
        <v>MAR</v>
      </c>
      <c r="B2125" s="12">
        <v>45895</v>
      </c>
      <c r="C2125" s="11">
        <v>0.708587962962963</v>
      </c>
      <c r="D2125" s="10">
        <f>+VLOOKUP(B2125,VENTA_DIARIA!B:C,2,FALSE)</f>
        <v>0</v>
      </c>
      <c r="E2125" s="10">
        <f>+VLOOKUP(B2125,VENTA_DIARIA!B:D,3,FALSE)</f>
        <v>4</v>
      </c>
      <c r="F2125" s="13">
        <f>_xlfn.XLOOKUP(B2125, VENTA_DIARIA!B:B, VENTA_DIARIA!L:L)+0</f>
        <v>2</v>
      </c>
      <c r="G2125" s="10">
        <f>IFERROR(_xlfn.XLOOKUP(B2125, VENTA_DIARIA!B:B, VENTA_DIARIA!N:N)+0,0)</f>
        <v>0</v>
      </c>
      <c r="H2125" s="11" t="str">
        <f>_xlfn.XLOOKUP(B2125, VENTA_DIARIA!B:B, VENTA_DIARIA!H:H)</f>
        <v>▼ BAJO</v>
      </c>
      <c r="I2125" s="10" t="s">
        <v>176</v>
      </c>
      <c r="J2125" s="10">
        <v>22</v>
      </c>
      <c r="K2125" s="10">
        <v>21</v>
      </c>
      <c r="L2125" s="13">
        <v>1</v>
      </c>
    </row>
    <row r="2126" spans="1:12">
      <c r="A2126" s="14" t="str">
        <f t="shared" si="33"/>
        <v>MAR</v>
      </c>
      <c r="B2126" s="12">
        <v>45895</v>
      </c>
      <c r="C2126" s="11">
        <v>0.708587962962963</v>
      </c>
      <c r="D2126" s="10">
        <f>+VLOOKUP(B2126,VENTA_DIARIA!B:C,2,FALSE)</f>
        <v>0</v>
      </c>
      <c r="E2126" s="10">
        <f>+VLOOKUP(B2126,VENTA_DIARIA!B:D,3,FALSE)</f>
        <v>4</v>
      </c>
      <c r="F2126" s="13">
        <f>_xlfn.XLOOKUP(B2126, VENTA_DIARIA!B:B, VENTA_DIARIA!L:L)+0</f>
        <v>2</v>
      </c>
      <c r="G2126" s="10">
        <f>IFERROR(_xlfn.XLOOKUP(B2126, VENTA_DIARIA!B:B, VENTA_DIARIA!N:N)+0,0)</f>
        <v>0</v>
      </c>
      <c r="H2126" s="11" t="str">
        <f>_xlfn.XLOOKUP(B2126, VENTA_DIARIA!B:B, VENTA_DIARIA!H:H)</f>
        <v>▼ BAJO</v>
      </c>
      <c r="I2126" s="10" t="s">
        <v>102</v>
      </c>
      <c r="J2126" s="10">
        <v>8</v>
      </c>
      <c r="K2126" s="10">
        <v>7</v>
      </c>
      <c r="L2126" s="13">
        <v>1</v>
      </c>
    </row>
    <row r="2127" spans="1:12">
      <c r="A2127" s="14" t="str">
        <f t="shared" si="33"/>
        <v>MAR</v>
      </c>
      <c r="B2127" s="12">
        <v>45895</v>
      </c>
      <c r="C2127" s="11">
        <v>0.69396990740740738</v>
      </c>
      <c r="D2127" s="10">
        <f>+VLOOKUP(B2127,VENTA_DIARIA!B:C,2,FALSE)</f>
        <v>0</v>
      </c>
      <c r="E2127" s="10">
        <f>+VLOOKUP(B2127,VENTA_DIARIA!B:D,3,FALSE)</f>
        <v>4</v>
      </c>
      <c r="F2127" s="13">
        <f>_xlfn.XLOOKUP(B2127, VENTA_DIARIA!B:B, VENTA_DIARIA!L:L)+0</f>
        <v>2</v>
      </c>
      <c r="G2127" s="10">
        <f>IFERROR(_xlfn.XLOOKUP(B2127, VENTA_DIARIA!B:B, VENTA_DIARIA!N:N)+0,0)</f>
        <v>0</v>
      </c>
      <c r="H2127" s="11" t="str">
        <f>_xlfn.XLOOKUP(B2127, VENTA_DIARIA!B:B, VENTA_DIARIA!H:H)</f>
        <v>▼ BAJO</v>
      </c>
      <c r="I2127" s="10" t="s">
        <v>95</v>
      </c>
      <c r="J2127" s="10">
        <v>-1</v>
      </c>
      <c r="K2127" s="10">
        <v>-2</v>
      </c>
      <c r="L2127" s="13">
        <v>1</v>
      </c>
    </row>
    <row r="2128" spans="1:12">
      <c r="A2128" s="14" t="str">
        <f t="shared" si="33"/>
        <v>MAR</v>
      </c>
      <c r="B2128" s="12">
        <v>45895</v>
      </c>
      <c r="C2128" s="11">
        <v>0.68326388888888889</v>
      </c>
      <c r="D2128" s="10">
        <f>+VLOOKUP(B2128,VENTA_DIARIA!B:C,2,FALSE)</f>
        <v>0</v>
      </c>
      <c r="E2128" s="10">
        <f>+VLOOKUP(B2128,VENTA_DIARIA!B:D,3,FALSE)</f>
        <v>4</v>
      </c>
      <c r="F2128" s="13">
        <f>_xlfn.XLOOKUP(B2128, VENTA_DIARIA!B:B, VENTA_DIARIA!L:L)+0</f>
        <v>2</v>
      </c>
      <c r="G2128" s="10">
        <f>IFERROR(_xlfn.XLOOKUP(B2128, VENTA_DIARIA!B:B, VENTA_DIARIA!N:N)+0,0)</f>
        <v>0</v>
      </c>
      <c r="H2128" s="11" t="str">
        <f>_xlfn.XLOOKUP(B2128, VENTA_DIARIA!B:B, VENTA_DIARIA!H:H)</f>
        <v>▼ BAJO</v>
      </c>
      <c r="I2128" s="10" t="s">
        <v>183</v>
      </c>
      <c r="J2128" s="10">
        <v>4</v>
      </c>
      <c r="K2128" s="10">
        <v>3</v>
      </c>
      <c r="L2128" s="13">
        <v>1</v>
      </c>
    </row>
    <row r="2129" spans="1:12">
      <c r="A2129" s="14" t="str">
        <f t="shared" si="33"/>
        <v>MAR</v>
      </c>
      <c r="B2129" s="12">
        <v>45895</v>
      </c>
      <c r="C2129" s="11">
        <v>0.68002314814814813</v>
      </c>
      <c r="D2129" s="10">
        <f>+VLOOKUP(B2129,VENTA_DIARIA!B:C,2,FALSE)</f>
        <v>0</v>
      </c>
      <c r="E2129" s="10">
        <f>+VLOOKUP(B2129,VENTA_DIARIA!B:D,3,FALSE)</f>
        <v>4</v>
      </c>
      <c r="F2129" s="13">
        <f>_xlfn.XLOOKUP(B2129, VENTA_DIARIA!B:B, VENTA_DIARIA!L:L)+0</f>
        <v>2</v>
      </c>
      <c r="G2129" s="10">
        <f>IFERROR(_xlfn.XLOOKUP(B2129, VENTA_DIARIA!B:B, VENTA_DIARIA!N:N)+0,0)</f>
        <v>0</v>
      </c>
      <c r="H2129" s="11" t="str">
        <f>_xlfn.XLOOKUP(B2129, VENTA_DIARIA!B:B, VENTA_DIARIA!H:H)</f>
        <v>▼ BAJO</v>
      </c>
      <c r="I2129" s="10" t="s">
        <v>95</v>
      </c>
      <c r="J2129" s="10">
        <v>0</v>
      </c>
      <c r="K2129" s="10">
        <v>-1</v>
      </c>
      <c r="L2129" s="13">
        <v>1</v>
      </c>
    </row>
    <row r="2130" spans="1:12">
      <c r="A2130" s="14" t="str">
        <f t="shared" ref="A2130:A2153" si="34">+UPPER(TEXT(B2130,"DDD"))</f>
        <v>MAR</v>
      </c>
      <c r="B2130" s="12">
        <v>45895</v>
      </c>
      <c r="C2130" s="11">
        <v>0.59547453703703701</v>
      </c>
      <c r="D2130" s="10">
        <f>+VLOOKUP(B2130,VENTA_DIARIA!B:C,2,FALSE)</f>
        <v>0</v>
      </c>
      <c r="E2130" s="10">
        <f>+VLOOKUP(B2130,VENTA_DIARIA!B:D,3,FALSE)</f>
        <v>4</v>
      </c>
      <c r="F2130" s="13">
        <f>_xlfn.XLOOKUP(B2130, VENTA_DIARIA!B:B, VENTA_DIARIA!L:L)+0</f>
        <v>2</v>
      </c>
      <c r="G2130" s="10">
        <f>IFERROR(_xlfn.XLOOKUP(B2130, VENTA_DIARIA!B:B, VENTA_DIARIA!N:N)+0,0)</f>
        <v>0</v>
      </c>
      <c r="H2130" s="11" t="str">
        <f>_xlfn.XLOOKUP(B2130, VENTA_DIARIA!B:B, VENTA_DIARIA!H:H)</f>
        <v>▼ BAJO</v>
      </c>
      <c r="I2130" s="10" t="s">
        <v>135</v>
      </c>
      <c r="J2130" s="10">
        <v>10</v>
      </c>
      <c r="K2130" s="10">
        <v>9</v>
      </c>
      <c r="L2130" s="13">
        <v>1</v>
      </c>
    </row>
    <row r="2131" spans="1:12">
      <c r="A2131" s="14" t="str">
        <f t="shared" si="34"/>
        <v>MAR</v>
      </c>
      <c r="B2131" s="12">
        <v>45895</v>
      </c>
      <c r="C2131" s="11">
        <v>0.52656250000000004</v>
      </c>
      <c r="D2131" s="10">
        <f>+VLOOKUP(B2131,VENTA_DIARIA!B:C,2,FALSE)</f>
        <v>0</v>
      </c>
      <c r="E2131" s="10">
        <f>+VLOOKUP(B2131,VENTA_DIARIA!B:D,3,FALSE)</f>
        <v>4</v>
      </c>
      <c r="F2131" s="13">
        <f>_xlfn.XLOOKUP(B2131, VENTA_DIARIA!B:B, VENTA_DIARIA!L:L)+0</f>
        <v>2</v>
      </c>
      <c r="G2131" s="10">
        <f>IFERROR(_xlfn.XLOOKUP(B2131, VENTA_DIARIA!B:B, VENTA_DIARIA!N:N)+0,0)</f>
        <v>0</v>
      </c>
      <c r="H2131" s="11" t="str">
        <f>_xlfn.XLOOKUP(B2131, VENTA_DIARIA!B:B, VENTA_DIARIA!H:H)</f>
        <v>▼ BAJO</v>
      </c>
      <c r="I2131" s="10" t="s">
        <v>134</v>
      </c>
      <c r="J2131" s="10">
        <v>14</v>
      </c>
      <c r="K2131" s="10">
        <v>12</v>
      </c>
      <c r="L2131" s="13">
        <v>2</v>
      </c>
    </row>
    <row r="2132" spans="1:12">
      <c r="A2132" s="14" t="str">
        <f t="shared" si="34"/>
        <v>MAR</v>
      </c>
      <c r="B2132" s="12">
        <v>45895</v>
      </c>
      <c r="C2132" s="11">
        <v>0.51717592592592587</v>
      </c>
      <c r="D2132" s="10">
        <f>+VLOOKUP(B2132,VENTA_DIARIA!B:C,2,FALSE)</f>
        <v>0</v>
      </c>
      <c r="E2132" s="10">
        <f>+VLOOKUP(B2132,VENTA_DIARIA!B:D,3,FALSE)</f>
        <v>4</v>
      </c>
      <c r="F2132" s="13">
        <f>_xlfn.XLOOKUP(B2132, VENTA_DIARIA!B:B, VENTA_DIARIA!L:L)+0</f>
        <v>2</v>
      </c>
      <c r="G2132" s="10">
        <f>IFERROR(_xlfn.XLOOKUP(B2132, VENTA_DIARIA!B:B, VENTA_DIARIA!N:N)+0,0)</f>
        <v>0</v>
      </c>
      <c r="H2132" s="11" t="str">
        <f>_xlfn.XLOOKUP(B2132, VENTA_DIARIA!B:B, VENTA_DIARIA!H:H)</f>
        <v>▼ BAJO</v>
      </c>
      <c r="I2132" s="10" t="s">
        <v>142</v>
      </c>
      <c r="J2132" s="10">
        <v>21</v>
      </c>
      <c r="K2132" s="10">
        <v>20</v>
      </c>
      <c r="L2132" s="13">
        <v>1</v>
      </c>
    </row>
    <row r="2133" spans="1:12">
      <c r="A2133" s="14" t="str">
        <f t="shared" si="34"/>
        <v>MAR</v>
      </c>
      <c r="B2133" s="12">
        <v>45895</v>
      </c>
      <c r="C2133" s="11">
        <v>0.48431712962962964</v>
      </c>
      <c r="D2133" s="10">
        <f>+VLOOKUP(B2133,VENTA_DIARIA!B:C,2,FALSE)</f>
        <v>0</v>
      </c>
      <c r="E2133" s="10">
        <f>+VLOOKUP(B2133,VENTA_DIARIA!B:D,3,FALSE)</f>
        <v>4</v>
      </c>
      <c r="F2133" s="13">
        <f>_xlfn.XLOOKUP(B2133, VENTA_DIARIA!B:B, VENTA_DIARIA!L:L)+0</f>
        <v>2</v>
      </c>
      <c r="G2133" s="10">
        <f>IFERROR(_xlfn.XLOOKUP(B2133, VENTA_DIARIA!B:B, VENTA_DIARIA!N:N)+0,0)</f>
        <v>0</v>
      </c>
      <c r="H2133" s="11" t="str">
        <f>_xlfn.XLOOKUP(B2133, VENTA_DIARIA!B:B, VENTA_DIARIA!H:H)</f>
        <v>▼ BAJO</v>
      </c>
      <c r="I2133" s="10" t="s">
        <v>134</v>
      </c>
      <c r="J2133" s="10">
        <v>15</v>
      </c>
      <c r="K2133" s="10">
        <v>14</v>
      </c>
      <c r="L2133" s="13">
        <v>1</v>
      </c>
    </row>
    <row r="2134" spans="1:12">
      <c r="A2134" s="14" t="str">
        <f t="shared" si="34"/>
        <v>MAR</v>
      </c>
      <c r="B2134" s="12">
        <v>45895</v>
      </c>
      <c r="C2134" s="11">
        <v>0.48077546296296297</v>
      </c>
      <c r="D2134" s="10">
        <f>+VLOOKUP(B2134,VENTA_DIARIA!B:C,2,FALSE)</f>
        <v>0</v>
      </c>
      <c r="E2134" s="10">
        <f>+VLOOKUP(B2134,VENTA_DIARIA!B:D,3,FALSE)</f>
        <v>4</v>
      </c>
      <c r="F2134" s="13">
        <f>_xlfn.XLOOKUP(B2134, VENTA_DIARIA!B:B, VENTA_DIARIA!L:L)+0</f>
        <v>2</v>
      </c>
      <c r="G2134" s="10">
        <f>IFERROR(_xlfn.XLOOKUP(B2134, VENTA_DIARIA!B:B, VENTA_DIARIA!N:N)+0,0)</f>
        <v>0</v>
      </c>
      <c r="H2134" s="11" t="str">
        <f>_xlfn.XLOOKUP(B2134, VENTA_DIARIA!B:B, VENTA_DIARIA!H:H)</f>
        <v>▼ BAJO</v>
      </c>
      <c r="I2134" s="10" t="s">
        <v>137</v>
      </c>
      <c r="J2134" s="10">
        <v>1</v>
      </c>
      <c r="K2134" s="10">
        <v>0</v>
      </c>
      <c r="L2134" s="13">
        <v>1</v>
      </c>
    </row>
    <row r="2135" spans="1:12">
      <c r="A2135" s="14" t="str">
        <f t="shared" si="34"/>
        <v>MAR</v>
      </c>
      <c r="B2135" s="12">
        <v>45895</v>
      </c>
      <c r="C2135" s="11">
        <v>0.48077546296296297</v>
      </c>
      <c r="D2135" s="10">
        <f>+VLOOKUP(B2135,VENTA_DIARIA!B:C,2,FALSE)</f>
        <v>0</v>
      </c>
      <c r="E2135" s="10">
        <f>+VLOOKUP(B2135,VENTA_DIARIA!B:D,3,FALSE)</f>
        <v>4</v>
      </c>
      <c r="F2135" s="13">
        <f>_xlfn.XLOOKUP(B2135, VENTA_DIARIA!B:B, VENTA_DIARIA!L:L)+0</f>
        <v>2</v>
      </c>
      <c r="G2135" s="10">
        <f>IFERROR(_xlfn.XLOOKUP(B2135, VENTA_DIARIA!B:B, VENTA_DIARIA!N:N)+0,0)</f>
        <v>0</v>
      </c>
      <c r="H2135" s="11" t="str">
        <f>_xlfn.XLOOKUP(B2135, VENTA_DIARIA!B:B, VENTA_DIARIA!H:H)</f>
        <v>▼ BAJO</v>
      </c>
      <c r="I2135" s="10" t="s">
        <v>134</v>
      </c>
      <c r="J2135" s="10">
        <v>17</v>
      </c>
      <c r="K2135" s="10">
        <v>15</v>
      </c>
      <c r="L2135" s="13">
        <v>2</v>
      </c>
    </row>
    <row r="2136" spans="1:12">
      <c r="A2136" s="14" t="str">
        <f t="shared" si="34"/>
        <v>MAR</v>
      </c>
      <c r="B2136" s="12">
        <v>45895</v>
      </c>
      <c r="C2136" s="11">
        <v>0.48077546296296297</v>
      </c>
      <c r="D2136" s="10">
        <f>+VLOOKUP(B2136,VENTA_DIARIA!B:C,2,FALSE)</f>
        <v>0</v>
      </c>
      <c r="E2136" s="10">
        <f>+VLOOKUP(B2136,VENTA_DIARIA!B:D,3,FALSE)</f>
        <v>4</v>
      </c>
      <c r="F2136" s="13">
        <f>_xlfn.XLOOKUP(B2136, VENTA_DIARIA!B:B, VENTA_DIARIA!L:L)+0</f>
        <v>2</v>
      </c>
      <c r="G2136" s="10">
        <f>IFERROR(_xlfn.XLOOKUP(B2136, VENTA_DIARIA!B:B, VENTA_DIARIA!N:N)+0,0)</f>
        <v>0</v>
      </c>
      <c r="H2136" s="11" t="str">
        <f>_xlfn.XLOOKUP(B2136, VENTA_DIARIA!B:B, VENTA_DIARIA!H:H)</f>
        <v>▼ BAJO</v>
      </c>
      <c r="I2136" s="10" t="s">
        <v>160</v>
      </c>
      <c r="J2136" s="10">
        <v>5</v>
      </c>
      <c r="K2136" s="10">
        <v>3</v>
      </c>
      <c r="L2136" s="13">
        <v>2</v>
      </c>
    </row>
    <row r="2137" spans="1:12">
      <c r="A2137" s="14" t="str">
        <f t="shared" si="34"/>
        <v>MAR</v>
      </c>
      <c r="B2137" s="12">
        <v>45895</v>
      </c>
      <c r="C2137" s="11">
        <v>0.48077546296296297</v>
      </c>
      <c r="D2137" s="10">
        <f>+VLOOKUP(B2137,VENTA_DIARIA!B:C,2,FALSE)</f>
        <v>0</v>
      </c>
      <c r="E2137" s="10">
        <f>+VLOOKUP(B2137,VENTA_DIARIA!B:D,3,FALSE)</f>
        <v>4</v>
      </c>
      <c r="F2137" s="13">
        <f>_xlfn.XLOOKUP(B2137, VENTA_DIARIA!B:B, VENTA_DIARIA!L:L)+0</f>
        <v>2</v>
      </c>
      <c r="G2137" s="10">
        <f>IFERROR(_xlfn.XLOOKUP(B2137, VENTA_DIARIA!B:B, VENTA_DIARIA!N:N)+0,0)</f>
        <v>0</v>
      </c>
      <c r="H2137" s="11" t="str">
        <f>_xlfn.XLOOKUP(B2137, VENTA_DIARIA!B:B, VENTA_DIARIA!H:H)</f>
        <v>▼ BAJO</v>
      </c>
      <c r="I2137" s="10" t="s">
        <v>153</v>
      </c>
      <c r="J2137" s="10">
        <v>11</v>
      </c>
      <c r="K2137" s="10">
        <v>10</v>
      </c>
      <c r="L2137" s="13">
        <v>1</v>
      </c>
    </row>
    <row r="2138" spans="1:12">
      <c r="A2138" s="14" t="str">
        <f t="shared" si="34"/>
        <v>MAR</v>
      </c>
      <c r="B2138" s="12">
        <v>45895</v>
      </c>
      <c r="C2138" s="11">
        <v>0.48077546296296297</v>
      </c>
      <c r="D2138" s="10">
        <f>+VLOOKUP(B2138,VENTA_DIARIA!B:C,2,FALSE)</f>
        <v>0</v>
      </c>
      <c r="E2138" s="10">
        <f>+VLOOKUP(B2138,VENTA_DIARIA!B:D,3,FALSE)</f>
        <v>4</v>
      </c>
      <c r="F2138" s="13">
        <f>_xlfn.XLOOKUP(B2138, VENTA_DIARIA!B:B, VENTA_DIARIA!L:L)+0</f>
        <v>2</v>
      </c>
      <c r="G2138" s="10">
        <f>IFERROR(_xlfn.XLOOKUP(B2138, VENTA_DIARIA!B:B, VENTA_DIARIA!N:N)+0,0)</f>
        <v>0</v>
      </c>
      <c r="H2138" s="11" t="str">
        <f>_xlfn.XLOOKUP(B2138, VENTA_DIARIA!B:B, VENTA_DIARIA!H:H)</f>
        <v>▼ BAJO</v>
      </c>
      <c r="I2138" s="10" t="s">
        <v>152</v>
      </c>
      <c r="J2138" s="10">
        <v>9</v>
      </c>
      <c r="K2138" s="10">
        <v>8</v>
      </c>
      <c r="L2138" s="13">
        <v>1</v>
      </c>
    </row>
    <row r="2139" spans="1:12">
      <c r="A2139" s="14" t="str">
        <f t="shared" si="34"/>
        <v>MAR</v>
      </c>
      <c r="B2139" s="12">
        <v>45895</v>
      </c>
      <c r="C2139" s="11">
        <v>0.48077546296296297</v>
      </c>
      <c r="D2139" s="10">
        <f>+VLOOKUP(B2139,VENTA_DIARIA!B:C,2,FALSE)</f>
        <v>0</v>
      </c>
      <c r="E2139" s="10">
        <f>+VLOOKUP(B2139,VENTA_DIARIA!B:D,3,FALSE)</f>
        <v>4</v>
      </c>
      <c r="F2139" s="13">
        <f>_xlfn.XLOOKUP(B2139, VENTA_DIARIA!B:B, VENTA_DIARIA!L:L)+0</f>
        <v>2</v>
      </c>
      <c r="G2139" s="10">
        <f>IFERROR(_xlfn.XLOOKUP(B2139, VENTA_DIARIA!B:B, VENTA_DIARIA!N:N)+0,0)</f>
        <v>0</v>
      </c>
      <c r="H2139" s="11" t="str">
        <f>_xlfn.XLOOKUP(B2139, VENTA_DIARIA!B:B, VENTA_DIARIA!H:H)</f>
        <v>▼ BAJO</v>
      </c>
      <c r="I2139" s="10" t="s">
        <v>165</v>
      </c>
      <c r="J2139" s="10">
        <v>3</v>
      </c>
      <c r="K2139" s="10">
        <v>2</v>
      </c>
      <c r="L2139" s="13">
        <v>1</v>
      </c>
    </row>
    <row r="2140" spans="1:12">
      <c r="A2140" s="14" t="str">
        <f t="shared" si="34"/>
        <v>MAR</v>
      </c>
      <c r="B2140" s="12">
        <v>45895</v>
      </c>
      <c r="C2140" s="11">
        <v>0.47896990740740741</v>
      </c>
      <c r="D2140" s="10">
        <f>+VLOOKUP(B2140,VENTA_DIARIA!B:C,2,FALSE)</f>
        <v>0</v>
      </c>
      <c r="E2140" s="10">
        <f>+VLOOKUP(B2140,VENTA_DIARIA!B:D,3,FALSE)</f>
        <v>4</v>
      </c>
      <c r="F2140" s="13">
        <f>_xlfn.XLOOKUP(B2140, VENTA_DIARIA!B:B, VENTA_DIARIA!L:L)+0</f>
        <v>2</v>
      </c>
      <c r="G2140" s="10">
        <f>IFERROR(_xlfn.XLOOKUP(B2140, VENTA_DIARIA!B:B, VENTA_DIARIA!N:N)+0,0)</f>
        <v>0</v>
      </c>
      <c r="H2140" s="11" t="str">
        <f>_xlfn.XLOOKUP(B2140, VENTA_DIARIA!B:B, VENTA_DIARIA!H:H)</f>
        <v>▼ BAJO</v>
      </c>
      <c r="I2140" s="10" t="s">
        <v>101</v>
      </c>
      <c r="J2140" s="10">
        <v>3</v>
      </c>
      <c r="K2140" s="10">
        <v>2</v>
      </c>
      <c r="L2140" s="13">
        <v>1</v>
      </c>
    </row>
    <row r="2141" spans="1:12">
      <c r="A2141" s="14" t="str">
        <f t="shared" si="34"/>
        <v>MAR</v>
      </c>
      <c r="B2141" s="12">
        <v>45895</v>
      </c>
      <c r="C2141" s="11">
        <v>0.46659722222222222</v>
      </c>
      <c r="D2141" s="10">
        <f>+VLOOKUP(B2141,VENTA_DIARIA!B:C,2,FALSE)</f>
        <v>0</v>
      </c>
      <c r="E2141" s="10">
        <f>+VLOOKUP(B2141,VENTA_DIARIA!B:D,3,FALSE)</f>
        <v>4</v>
      </c>
      <c r="F2141" s="13">
        <f>_xlfn.XLOOKUP(B2141, VENTA_DIARIA!B:B, VENTA_DIARIA!L:L)+0</f>
        <v>2</v>
      </c>
      <c r="G2141" s="10">
        <f>IFERROR(_xlfn.XLOOKUP(B2141, VENTA_DIARIA!B:B, VENTA_DIARIA!N:N)+0,0)</f>
        <v>0</v>
      </c>
      <c r="H2141" s="11" t="str">
        <f>_xlfn.XLOOKUP(B2141, VENTA_DIARIA!B:B, VENTA_DIARIA!H:H)</f>
        <v>▼ BAJO</v>
      </c>
      <c r="I2141" s="10" t="s">
        <v>101</v>
      </c>
      <c r="J2141" s="10">
        <v>4</v>
      </c>
      <c r="K2141" s="10">
        <v>3</v>
      </c>
      <c r="L2141" s="13">
        <v>1</v>
      </c>
    </row>
    <row r="2142" spans="1:12">
      <c r="A2142" s="14" t="str">
        <f t="shared" si="34"/>
        <v>MAR</v>
      </c>
      <c r="B2142" s="12">
        <v>45895</v>
      </c>
      <c r="C2142" s="11">
        <v>0.44221064814814814</v>
      </c>
      <c r="D2142" s="10">
        <f>+VLOOKUP(B2142,VENTA_DIARIA!B:C,2,FALSE)</f>
        <v>0</v>
      </c>
      <c r="E2142" s="10">
        <f>+VLOOKUP(B2142,VENTA_DIARIA!B:D,3,FALSE)</f>
        <v>4</v>
      </c>
      <c r="F2142" s="13">
        <f>_xlfn.XLOOKUP(B2142, VENTA_DIARIA!B:B, VENTA_DIARIA!L:L)+0</f>
        <v>2</v>
      </c>
      <c r="G2142" s="10">
        <f>IFERROR(_xlfn.XLOOKUP(B2142, VENTA_DIARIA!B:B, VENTA_DIARIA!N:N)+0,0)</f>
        <v>0</v>
      </c>
      <c r="H2142" s="11" t="str">
        <f>_xlfn.XLOOKUP(B2142, VENTA_DIARIA!B:B, VENTA_DIARIA!H:H)</f>
        <v>▼ BAJO</v>
      </c>
      <c r="I2142" s="10" t="s">
        <v>146</v>
      </c>
      <c r="J2142" s="10">
        <v>2</v>
      </c>
      <c r="K2142" s="10">
        <v>1</v>
      </c>
      <c r="L2142" s="13">
        <v>1</v>
      </c>
    </row>
    <row r="2143" spans="1:12">
      <c r="A2143" s="14" t="str">
        <f t="shared" si="34"/>
        <v>MAR</v>
      </c>
      <c r="B2143" s="12">
        <v>45895</v>
      </c>
      <c r="C2143" s="11">
        <v>0.43217592592592591</v>
      </c>
      <c r="D2143" s="10">
        <f>+VLOOKUP(B2143,VENTA_DIARIA!B:C,2,FALSE)</f>
        <v>0</v>
      </c>
      <c r="E2143" s="10">
        <f>+VLOOKUP(B2143,VENTA_DIARIA!B:D,3,FALSE)</f>
        <v>4</v>
      </c>
      <c r="F2143" s="13">
        <f>_xlfn.XLOOKUP(B2143, VENTA_DIARIA!B:B, VENTA_DIARIA!L:L)+0</f>
        <v>2</v>
      </c>
      <c r="G2143" s="10">
        <f>IFERROR(_xlfn.XLOOKUP(B2143, VENTA_DIARIA!B:B, VENTA_DIARIA!N:N)+0,0)</f>
        <v>0</v>
      </c>
      <c r="H2143" s="11" t="str">
        <f>_xlfn.XLOOKUP(B2143, VENTA_DIARIA!B:B, VENTA_DIARIA!H:H)</f>
        <v>▼ BAJO</v>
      </c>
      <c r="I2143" s="10" t="s">
        <v>99</v>
      </c>
      <c r="J2143" s="10">
        <v>1</v>
      </c>
      <c r="K2143" s="10">
        <v>0</v>
      </c>
      <c r="L2143" s="13">
        <v>1</v>
      </c>
    </row>
    <row r="2144" spans="1:12">
      <c r="A2144" s="14" t="str">
        <f t="shared" si="34"/>
        <v>MAR</v>
      </c>
      <c r="B2144" s="12">
        <v>45895</v>
      </c>
      <c r="C2144" s="11">
        <v>0.43123842592592593</v>
      </c>
      <c r="D2144" s="10">
        <f>+VLOOKUP(B2144,VENTA_DIARIA!B:C,2,FALSE)</f>
        <v>0</v>
      </c>
      <c r="E2144" s="10">
        <f>+VLOOKUP(B2144,VENTA_DIARIA!B:D,3,FALSE)</f>
        <v>4</v>
      </c>
      <c r="F2144" s="13">
        <f>_xlfn.XLOOKUP(B2144, VENTA_DIARIA!B:B, VENTA_DIARIA!L:L)+0</f>
        <v>2</v>
      </c>
      <c r="G2144" s="10">
        <f>IFERROR(_xlfn.XLOOKUP(B2144, VENTA_DIARIA!B:B, VENTA_DIARIA!N:N)+0,0)</f>
        <v>0</v>
      </c>
      <c r="H2144" s="11" t="str">
        <f>_xlfn.XLOOKUP(B2144, VENTA_DIARIA!B:B, VENTA_DIARIA!H:H)</f>
        <v>▼ BAJO</v>
      </c>
      <c r="I2144" s="10" t="s">
        <v>152</v>
      </c>
      <c r="J2144" s="10">
        <v>10</v>
      </c>
      <c r="K2144" s="10">
        <v>9</v>
      </c>
      <c r="L2144" s="13">
        <v>1</v>
      </c>
    </row>
    <row r="2145" spans="1:12">
      <c r="A2145" s="14" t="str">
        <f t="shared" si="34"/>
        <v>MAR</v>
      </c>
      <c r="B2145" s="12">
        <v>45895</v>
      </c>
      <c r="C2145" s="11">
        <v>0.43049768518518516</v>
      </c>
      <c r="D2145" s="10">
        <f>+VLOOKUP(B2145,VENTA_DIARIA!B:C,2,FALSE)</f>
        <v>0</v>
      </c>
      <c r="E2145" s="10">
        <f>+VLOOKUP(B2145,VENTA_DIARIA!B:D,3,FALSE)</f>
        <v>4</v>
      </c>
      <c r="F2145" s="13">
        <f>_xlfn.XLOOKUP(B2145, VENTA_DIARIA!B:B, VENTA_DIARIA!L:L)+0</f>
        <v>2</v>
      </c>
      <c r="G2145" s="10">
        <f>IFERROR(_xlfn.XLOOKUP(B2145, VENTA_DIARIA!B:B, VENTA_DIARIA!N:N)+0,0)</f>
        <v>0</v>
      </c>
      <c r="H2145" s="11" t="str">
        <f>_xlfn.XLOOKUP(B2145, VENTA_DIARIA!B:B, VENTA_DIARIA!H:H)</f>
        <v>▼ BAJO</v>
      </c>
      <c r="I2145" s="10" t="s">
        <v>170</v>
      </c>
      <c r="J2145" s="10">
        <v>11</v>
      </c>
      <c r="K2145" s="10">
        <v>10</v>
      </c>
      <c r="L2145" s="13">
        <v>1</v>
      </c>
    </row>
    <row r="2146" spans="1:12">
      <c r="A2146" s="14" t="str">
        <f t="shared" si="34"/>
        <v>MAR</v>
      </c>
      <c r="B2146" s="12">
        <v>45895</v>
      </c>
      <c r="C2146" s="11">
        <v>0.43049768518518516</v>
      </c>
      <c r="D2146" s="10">
        <f>+VLOOKUP(B2146,VENTA_DIARIA!B:C,2,FALSE)</f>
        <v>0</v>
      </c>
      <c r="E2146" s="10">
        <f>+VLOOKUP(B2146,VENTA_DIARIA!B:D,3,FALSE)</f>
        <v>4</v>
      </c>
      <c r="F2146" s="13">
        <f>_xlfn.XLOOKUP(B2146, VENTA_DIARIA!B:B, VENTA_DIARIA!L:L)+0</f>
        <v>2</v>
      </c>
      <c r="G2146" s="10">
        <f>IFERROR(_xlfn.XLOOKUP(B2146, VENTA_DIARIA!B:B, VENTA_DIARIA!N:N)+0,0)</f>
        <v>0</v>
      </c>
      <c r="H2146" s="11" t="str">
        <f>_xlfn.XLOOKUP(B2146, VENTA_DIARIA!B:B, VENTA_DIARIA!H:H)</f>
        <v>▼ BAJO</v>
      </c>
      <c r="I2146" s="10" t="s">
        <v>167</v>
      </c>
      <c r="J2146" s="10">
        <v>8</v>
      </c>
      <c r="K2146" s="10">
        <v>7</v>
      </c>
      <c r="L2146" s="13">
        <v>1</v>
      </c>
    </row>
    <row r="2147" spans="1:12">
      <c r="A2147" s="14" t="str">
        <f t="shared" si="34"/>
        <v>MAR</v>
      </c>
      <c r="B2147" s="12">
        <v>45895</v>
      </c>
      <c r="C2147" s="11">
        <v>0.42943287037037037</v>
      </c>
      <c r="D2147" s="10">
        <f>+VLOOKUP(B2147,VENTA_DIARIA!B:C,2,FALSE)</f>
        <v>0</v>
      </c>
      <c r="E2147" s="10">
        <f>+VLOOKUP(B2147,VENTA_DIARIA!B:D,3,FALSE)</f>
        <v>4</v>
      </c>
      <c r="F2147" s="13">
        <f>_xlfn.XLOOKUP(B2147, VENTA_DIARIA!B:B, VENTA_DIARIA!L:L)+0</f>
        <v>2</v>
      </c>
      <c r="G2147" s="10">
        <f>IFERROR(_xlfn.XLOOKUP(B2147, VENTA_DIARIA!B:B, VENTA_DIARIA!N:N)+0,0)</f>
        <v>0</v>
      </c>
      <c r="H2147" s="11" t="str">
        <f>_xlfn.XLOOKUP(B2147, VENTA_DIARIA!B:B, VENTA_DIARIA!H:H)</f>
        <v>▼ BAJO</v>
      </c>
      <c r="I2147" s="10" t="s">
        <v>165</v>
      </c>
      <c r="J2147" s="10">
        <v>4</v>
      </c>
      <c r="K2147" s="10">
        <v>3</v>
      </c>
      <c r="L2147" s="13">
        <v>1</v>
      </c>
    </row>
    <row r="2148" spans="1:12">
      <c r="A2148" s="14" t="str">
        <f t="shared" si="34"/>
        <v>MAR</v>
      </c>
      <c r="B2148" s="12">
        <v>45895</v>
      </c>
      <c r="C2148" s="11">
        <v>0.42943287037037037</v>
      </c>
      <c r="D2148" s="10">
        <f>+VLOOKUP(B2148,VENTA_DIARIA!B:C,2,FALSE)</f>
        <v>0</v>
      </c>
      <c r="E2148" s="10">
        <f>+VLOOKUP(B2148,VENTA_DIARIA!B:D,3,FALSE)</f>
        <v>4</v>
      </c>
      <c r="F2148" s="13">
        <f>_xlfn.XLOOKUP(B2148, VENTA_DIARIA!B:B, VENTA_DIARIA!L:L)+0</f>
        <v>2</v>
      </c>
      <c r="G2148" s="10">
        <f>IFERROR(_xlfn.XLOOKUP(B2148, VENTA_DIARIA!B:B, VENTA_DIARIA!N:N)+0,0)</f>
        <v>0</v>
      </c>
      <c r="H2148" s="11" t="str">
        <f>_xlfn.XLOOKUP(B2148, VENTA_DIARIA!B:B, VENTA_DIARIA!H:H)</f>
        <v>▼ BAJO</v>
      </c>
      <c r="I2148" s="10" t="s">
        <v>170</v>
      </c>
      <c r="J2148" s="10">
        <v>12</v>
      </c>
      <c r="K2148" s="10">
        <v>11</v>
      </c>
      <c r="L2148" s="13">
        <v>1</v>
      </c>
    </row>
    <row r="2149" spans="1:12">
      <c r="A2149" s="14" t="str">
        <f t="shared" si="34"/>
        <v>MAR</v>
      </c>
      <c r="B2149" s="12">
        <v>45895</v>
      </c>
      <c r="C2149" s="11">
        <v>0.42943287037037037</v>
      </c>
      <c r="D2149" s="10">
        <f>+VLOOKUP(B2149,VENTA_DIARIA!B:C,2,FALSE)</f>
        <v>0</v>
      </c>
      <c r="E2149" s="10">
        <f>+VLOOKUP(B2149,VENTA_DIARIA!B:D,3,FALSE)</f>
        <v>4</v>
      </c>
      <c r="F2149" s="13">
        <f>_xlfn.XLOOKUP(B2149, VENTA_DIARIA!B:B, VENTA_DIARIA!L:L)+0</f>
        <v>2</v>
      </c>
      <c r="G2149" s="10">
        <f>IFERROR(_xlfn.XLOOKUP(B2149, VENTA_DIARIA!B:B, VENTA_DIARIA!N:N)+0,0)</f>
        <v>0</v>
      </c>
      <c r="H2149" s="11" t="str">
        <f>_xlfn.XLOOKUP(B2149, VENTA_DIARIA!B:B, VENTA_DIARIA!H:H)</f>
        <v>▼ BAJO</v>
      </c>
      <c r="I2149" s="10" t="s">
        <v>168</v>
      </c>
      <c r="J2149" s="10">
        <v>8</v>
      </c>
      <c r="K2149" s="10">
        <v>7</v>
      </c>
      <c r="L2149" s="13">
        <v>1</v>
      </c>
    </row>
    <row r="2150" spans="1:12">
      <c r="A2150" s="14" t="str">
        <f t="shared" si="34"/>
        <v>MAR</v>
      </c>
      <c r="B2150" s="12">
        <v>45895</v>
      </c>
      <c r="C2150" s="11">
        <v>0.42943287037037037</v>
      </c>
      <c r="D2150" s="10">
        <f>+VLOOKUP(B2150,VENTA_DIARIA!B:C,2,FALSE)</f>
        <v>0</v>
      </c>
      <c r="E2150" s="10">
        <f>+VLOOKUP(B2150,VENTA_DIARIA!B:D,3,FALSE)</f>
        <v>4</v>
      </c>
      <c r="F2150" s="13">
        <f>_xlfn.XLOOKUP(B2150, VENTA_DIARIA!B:B, VENTA_DIARIA!L:L)+0</f>
        <v>2</v>
      </c>
      <c r="G2150" s="10">
        <f>IFERROR(_xlfn.XLOOKUP(B2150, VENTA_DIARIA!B:B, VENTA_DIARIA!N:N)+0,0)</f>
        <v>0</v>
      </c>
      <c r="H2150" s="11" t="str">
        <f>_xlfn.XLOOKUP(B2150, VENTA_DIARIA!B:B, VENTA_DIARIA!H:H)</f>
        <v>▼ BAJO</v>
      </c>
      <c r="I2150" s="10" t="s">
        <v>86</v>
      </c>
      <c r="J2150" s="10">
        <v>3</v>
      </c>
      <c r="K2150" s="10">
        <v>2</v>
      </c>
      <c r="L2150" s="13">
        <v>1</v>
      </c>
    </row>
    <row r="2151" spans="1:12">
      <c r="A2151" s="14" t="str">
        <f t="shared" si="34"/>
        <v>MAR</v>
      </c>
      <c r="B2151" s="12">
        <v>45895</v>
      </c>
      <c r="C2151" s="11">
        <v>0.42601851851851852</v>
      </c>
      <c r="D2151" s="10">
        <f>+VLOOKUP(B2151,VENTA_DIARIA!B:C,2,FALSE)</f>
        <v>0</v>
      </c>
      <c r="E2151" s="10">
        <f>+VLOOKUP(B2151,VENTA_DIARIA!B:D,3,FALSE)</f>
        <v>4</v>
      </c>
      <c r="F2151" s="13">
        <f>_xlfn.XLOOKUP(B2151, VENTA_DIARIA!B:B, VENTA_DIARIA!L:L)+0</f>
        <v>2</v>
      </c>
      <c r="G2151" s="10">
        <f>IFERROR(_xlfn.XLOOKUP(B2151, VENTA_DIARIA!B:B, VENTA_DIARIA!N:N)+0,0)</f>
        <v>0</v>
      </c>
      <c r="H2151" s="11" t="str">
        <f>_xlfn.XLOOKUP(B2151, VENTA_DIARIA!B:B, VENTA_DIARIA!H:H)</f>
        <v>▼ BAJO</v>
      </c>
      <c r="I2151" s="10" t="s">
        <v>137</v>
      </c>
      <c r="J2151" s="10">
        <v>2</v>
      </c>
      <c r="K2151" s="10">
        <v>1</v>
      </c>
      <c r="L2151" s="13">
        <v>1</v>
      </c>
    </row>
    <row r="2152" spans="1:12">
      <c r="A2152" s="14" t="str">
        <f t="shared" si="34"/>
        <v>MAR</v>
      </c>
      <c r="B2152" s="12">
        <v>45895</v>
      </c>
      <c r="C2152" s="11">
        <v>0.42291666666666666</v>
      </c>
      <c r="D2152" s="10">
        <f>+VLOOKUP(B2152,VENTA_DIARIA!B:C,2,FALSE)</f>
        <v>0</v>
      </c>
      <c r="E2152" s="10">
        <f>+VLOOKUP(B2152,VENTA_DIARIA!B:D,3,FALSE)</f>
        <v>4</v>
      </c>
      <c r="F2152" s="13">
        <f>_xlfn.XLOOKUP(B2152, VENTA_DIARIA!B:B, VENTA_DIARIA!L:L)+0</f>
        <v>2</v>
      </c>
      <c r="G2152" s="10">
        <f>IFERROR(_xlfn.XLOOKUP(B2152, VENTA_DIARIA!B:B, VENTA_DIARIA!N:N)+0,0)</f>
        <v>0</v>
      </c>
      <c r="H2152" s="11" t="str">
        <f>_xlfn.XLOOKUP(B2152, VENTA_DIARIA!B:B, VENTA_DIARIA!H:H)</f>
        <v>▼ BAJO</v>
      </c>
      <c r="I2152" s="10" t="s">
        <v>134</v>
      </c>
      <c r="J2152" s="10">
        <v>18</v>
      </c>
      <c r="K2152" s="10">
        <v>17</v>
      </c>
      <c r="L2152" s="13">
        <v>1</v>
      </c>
    </row>
    <row r="2153" spans="1:12">
      <c r="A2153" s="14" t="str">
        <f t="shared" si="34"/>
        <v>MAR</v>
      </c>
      <c r="B2153" s="12">
        <v>45895</v>
      </c>
      <c r="C2153" s="11">
        <v>0.39021990740740742</v>
      </c>
      <c r="D2153" s="10">
        <f>+VLOOKUP(B2153,VENTA_DIARIA!B:C,2,FALSE)</f>
        <v>0</v>
      </c>
      <c r="E2153" s="10">
        <f>+VLOOKUP(B2153,VENTA_DIARIA!B:D,3,FALSE)</f>
        <v>4</v>
      </c>
      <c r="F2153" s="13">
        <f>_xlfn.XLOOKUP(B2153, VENTA_DIARIA!B:B, VENTA_DIARIA!L:L)+0</f>
        <v>2</v>
      </c>
      <c r="G2153" s="10">
        <f>IFERROR(_xlfn.XLOOKUP(B2153, VENTA_DIARIA!B:B, VENTA_DIARIA!N:N)+0,0)</f>
        <v>0</v>
      </c>
      <c r="H2153" s="11" t="str">
        <f>_xlfn.XLOOKUP(B2153, VENTA_DIARIA!B:B, VENTA_DIARIA!H:H)</f>
        <v>▼ BAJO</v>
      </c>
      <c r="I2153" s="10" t="s">
        <v>118</v>
      </c>
      <c r="J2153" s="10">
        <v>20</v>
      </c>
      <c r="K2153" s="10">
        <v>18</v>
      </c>
      <c r="L2153" s="13">
        <v>2</v>
      </c>
    </row>
    <row r="2154" spans="1:12">
      <c r="A2154" s="14" t="str">
        <f t="shared" ref="A2154:A2196" si="35">+UPPER(TEXT(B2154,"DDD"))</f>
        <v>MIÉ</v>
      </c>
      <c r="B2154" s="12">
        <v>45896</v>
      </c>
      <c r="C2154" s="11">
        <v>0.82600694444444445</v>
      </c>
      <c r="D2154" s="10">
        <f>+VLOOKUP(B2154,VENTA_DIARIA!B:C,2,FALSE)</f>
        <v>0</v>
      </c>
      <c r="E2154" s="10">
        <f>+VLOOKUP(B2154,VENTA_DIARIA!B:D,3,FALSE)</f>
        <v>4</v>
      </c>
      <c r="F2154" s="13">
        <f>_xlfn.XLOOKUP(B2154, VENTA_DIARIA!B:B, VENTA_DIARIA!L:L)+0</f>
        <v>2</v>
      </c>
      <c r="G2154" s="10">
        <f>IFERROR(_xlfn.XLOOKUP(B2154, VENTA_DIARIA!B:B, VENTA_DIARIA!N:N)+0,0)</f>
        <v>0</v>
      </c>
      <c r="H2154" s="11" t="str">
        <f>_xlfn.XLOOKUP(B2154, VENTA_DIARIA!B:B, VENTA_DIARIA!H:H)</f>
        <v>▼▼ CRIT</v>
      </c>
      <c r="I2154" s="10" t="s">
        <v>177</v>
      </c>
      <c r="J2154" s="10">
        <v>10</v>
      </c>
      <c r="K2154" s="10">
        <v>8</v>
      </c>
      <c r="L2154" s="13">
        <v>2</v>
      </c>
    </row>
    <row r="2155" spans="1:12">
      <c r="A2155" s="14" t="str">
        <f t="shared" si="35"/>
        <v>MIÉ</v>
      </c>
      <c r="B2155" s="12">
        <v>45896</v>
      </c>
      <c r="C2155" s="11">
        <v>0.82600694444444445</v>
      </c>
      <c r="D2155" s="10">
        <f>+VLOOKUP(B2155,VENTA_DIARIA!B:C,2,FALSE)</f>
        <v>0</v>
      </c>
      <c r="E2155" s="10">
        <f>+VLOOKUP(B2155,VENTA_DIARIA!B:D,3,FALSE)</f>
        <v>4</v>
      </c>
      <c r="F2155" s="13">
        <f>_xlfn.XLOOKUP(B2155, VENTA_DIARIA!B:B, VENTA_DIARIA!L:L)+0</f>
        <v>2</v>
      </c>
      <c r="G2155" s="10">
        <f>IFERROR(_xlfn.XLOOKUP(B2155, VENTA_DIARIA!B:B, VENTA_DIARIA!N:N)+0,0)</f>
        <v>0</v>
      </c>
      <c r="H2155" s="11" t="str">
        <f>_xlfn.XLOOKUP(B2155, VENTA_DIARIA!B:B, VENTA_DIARIA!H:H)</f>
        <v>▼▼ CRIT</v>
      </c>
      <c r="I2155" s="10" t="s">
        <v>142</v>
      </c>
      <c r="J2155" s="10">
        <v>20</v>
      </c>
      <c r="K2155" s="10">
        <v>16</v>
      </c>
      <c r="L2155" s="13">
        <v>4</v>
      </c>
    </row>
    <row r="2156" spans="1:12">
      <c r="A2156" s="14" t="str">
        <f t="shared" si="35"/>
        <v>MIÉ</v>
      </c>
      <c r="B2156" s="12">
        <v>45896</v>
      </c>
      <c r="C2156" s="11">
        <v>0.82245370370370374</v>
      </c>
      <c r="D2156" s="10">
        <f>+VLOOKUP(B2156,VENTA_DIARIA!B:C,2,FALSE)</f>
        <v>0</v>
      </c>
      <c r="E2156" s="10">
        <f>+VLOOKUP(B2156,VENTA_DIARIA!B:D,3,FALSE)</f>
        <v>4</v>
      </c>
      <c r="F2156" s="13">
        <f>_xlfn.XLOOKUP(B2156, VENTA_DIARIA!B:B, VENTA_DIARIA!L:L)+0</f>
        <v>2</v>
      </c>
      <c r="G2156" s="10">
        <f>IFERROR(_xlfn.XLOOKUP(B2156, VENTA_DIARIA!B:B, VENTA_DIARIA!N:N)+0,0)</f>
        <v>0</v>
      </c>
      <c r="H2156" s="11" t="str">
        <f>_xlfn.XLOOKUP(B2156, VENTA_DIARIA!B:B, VENTA_DIARIA!H:H)</f>
        <v>▼▼ CRIT</v>
      </c>
      <c r="I2156" s="10" t="s">
        <v>142</v>
      </c>
      <c r="J2156" s="10">
        <v>21</v>
      </c>
      <c r="K2156" s="10">
        <v>20</v>
      </c>
      <c r="L2156" s="13">
        <v>1</v>
      </c>
    </row>
    <row r="2157" spans="1:12">
      <c r="A2157" s="14" t="str">
        <f t="shared" si="35"/>
        <v>MIÉ</v>
      </c>
      <c r="B2157" s="12">
        <v>45896</v>
      </c>
      <c r="C2157" s="11">
        <v>0.82245370370370374</v>
      </c>
      <c r="D2157" s="10">
        <f>+VLOOKUP(B2157,VENTA_DIARIA!B:C,2,FALSE)</f>
        <v>0</v>
      </c>
      <c r="E2157" s="10">
        <f>+VLOOKUP(B2157,VENTA_DIARIA!B:D,3,FALSE)</f>
        <v>4</v>
      </c>
      <c r="F2157" s="13">
        <f>_xlfn.XLOOKUP(B2157, VENTA_DIARIA!B:B, VENTA_DIARIA!L:L)+0</f>
        <v>2</v>
      </c>
      <c r="G2157" s="10">
        <f>IFERROR(_xlfn.XLOOKUP(B2157, VENTA_DIARIA!B:B, VENTA_DIARIA!N:N)+0,0)</f>
        <v>0</v>
      </c>
      <c r="H2157" s="11" t="str">
        <f>_xlfn.XLOOKUP(B2157, VENTA_DIARIA!B:B, VENTA_DIARIA!H:H)</f>
        <v>▼▼ CRIT</v>
      </c>
      <c r="I2157" s="10" t="s">
        <v>135</v>
      </c>
      <c r="J2157" s="10">
        <v>8</v>
      </c>
      <c r="K2157" s="10">
        <v>7</v>
      </c>
      <c r="L2157" s="13">
        <v>1</v>
      </c>
    </row>
    <row r="2158" spans="1:12">
      <c r="A2158" s="14" t="str">
        <f t="shared" si="35"/>
        <v>MIÉ</v>
      </c>
      <c r="B2158" s="12">
        <v>45896</v>
      </c>
      <c r="C2158" s="11">
        <v>0.82245370370370374</v>
      </c>
      <c r="D2158" s="10">
        <f>+VLOOKUP(B2158,VENTA_DIARIA!B:C,2,FALSE)</f>
        <v>0</v>
      </c>
      <c r="E2158" s="10">
        <f>+VLOOKUP(B2158,VENTA_DIARIA!B:D,3,FALSE)</f>
        <v>4</v>
      </c>
      <c r="F2158" s="13">
        <f>_xlfn.XLOOKUP(B2158, VENTA_DIARIA!B:B, VENTA_DIARIA!L:L)+0</f>
        <v>2</v>
      </c>
      <c r="G2158" s="10">
        <f>IFERROR(_xlfn.XLOOKUP(B2158, VENTA_DIARIA!B:B, VENTA_DIARIA!N:N)+0,0)</f>
        <v>0</v>
      </c>
      <c r="H2158" s="11" t="str">
        <f>_xlfn.XLOOKUP(B2158, VENTA_DIARIA!B:B, VENTA_DIARIA!H:H)</f>
        <v>▼▼ CRIT</v>
      </c>
      <c r="I2158" s="10" t="s">
        <v>136</v>
      </c>
      <c r="J2158" s="10">
        <v>10</v>
      </c>
      <c r="K2158" s="10">
        <v>9</v>
      </c>
      <c r="L2158" s="13">
        <v>1</v>
      </c>
    </row>
    <row r="2159" spans="1:12">
      <c r="A2159" s="14" t="str">
        <f t="shared" si="35"/>
        <v>MIÉ</v>
      </c>
      <c r="B2159" s="12">
        <v>45896</v>
      </c>
      <c r="C2159" s="11">
        <v>0.81706018518518519</v>
      </c>
      <c r="D2159" s="10">
        <f>+VLOOKUP(B2159,VENTA_DIARIA!B:C,2,FALSE)</f>
        <v>0</v>
      </c>
      <c r="E2159" s="10">
        <f>+VLOOKUP(B2159,VENTA_DIARIA!B:D,3,FALSE)</f>
        <v>4</v>
      </c>
      <c r="F2159" s="13">
        <f>_xlfn.XLOOKUP(B2159, VENTA_DIARIA!B:B, VENTA_DIARIA!L:L)+0</f>
        <v>2</v>
      </c>
      <c r="G2159" s="10">
        <f>IFERROR(_xlfn.XLOOKUP(B2159, VENTA_DIARIA!B:B, VENTA_DIARIA!N:N)+0,0)</f>
        <v>0</v>
      </c>
      <c r="H2159" s="11" t="str">
        <f>_xlfn.XLOOKUP(B2159, VENTA_DIARIA!B:B, VENTA_DIARIA!H:H)</f>
        <v>▼▼ CRIT</v>
      </c>
      <c r="I2159" s="10" t="s">
        <v>98</v>
      </c>
      <c r="J2159" s="10">
        <v>6</v>
      </c>
      <c r="K2159" s="10">
        <v>5</v>
      </c>
      <c r="L2159" s="13">
        <v>1</v>
      </c>
    </row>
    <row r="2160" spans="1:12">
      <c r="A2160" s="14" t="str">
        <f t="shared" si="35"/>
        <v>MIÉ</v>
      </c>
      <c r="B2160" s="12">
        <v>45896</v>
      </c>
      <c r="C2160" s="11">
        <v>0.81706018518518519</v>
      </c>
      <c r="D2160" s="10">
        <f>+VLOOKUP(B2160,VENTA_DIARIA!B:C,2,FALSE)</f>
        <v>0</v>
      </c>
      <c r="E2160" s="10">
        <f>+VLOOKUP(B2160,VENTA_DIARIA!B:D,3,FALSE)</f>
        <v>4</v>
      </c>
      <c r="F2160" s="13">
        <f>_xlfn.XLOOKUP(B2160, VENTA_DIARIA!B:B, VENTA_DIARIA!L:L)+0</f>
        <v>2</v>
      </c>
      <c r="G2160" s="10">
        <f>IFERROR(_xlfn.XLOOKUP(B2160, VENTA_DIARIA!B:B, VENTA_DIARIA!N:N)+0,0)</f>
        <v>0</v>
      </c>
      <c r="H2160" s="11" t="str">
        <f>_xlfn.XLOOKUP(B2160, VENTA_DIARIA!B:B, VENTA_DIARIA!H:H)</f>
        <v>▼▼ CRIT</v>
      </c>
      <c r="I2160" s="10" t="s">
        <v>171</v>
      </c>
      <c r="J2160" s="10">
        <v>2</v>
      </c>
      <c r="K2160" s="10">
        <v>1</v>
      </c>
      <c r="L2160" s="13">
        <v>1</v>
      </c>
    </row>
    <row r="2161" spans="1:12">
      <c r="A2161" s="14" t="str">
        <f t="shared" si="35"/>
        <v>MIÉ</v>
      </c>
      <c r="B2161" s="12">
        <v>45896</v>
      </c>
      <c r="C2161" s="11">
        <v>0.8121990740740741</v>
      </c>
      <c r="D2161" s="10">
        <f>+VLOOKUP(B2161,VENTA_DIARIA!B:C,2,FALSE)</f>
        <v>0</v>
      </c>
      <c r="E2161" s="10">
        <f>+VLOOKUP(B2161,VENTA_DIARIA!B:D,3,FALSE)</f>
        <v>4</v>
      </c>
      <c r="F2161" s="13">
        <f>_xlfn.XLOOKUP(B2161, VENTA_DIARIA!B:B, VENTA_DIARIA!L:L)+0</f>
        <v>2</v>
      </c>
      <c r="G2161" s="10">
        <f>IFERROR(_xlfn.XLOOKUP(B2161, VENTA_DIARIA!B:B, VENTA_DIARIA!N:N)+0,0)</f>
        <v>0</v>
      </c>
      <c r="H2161" s="11" t="str">
        <f>_xlfn.XLOOKUP(B2161, VENTA_DIARIA!B:B, VENTA_DIARIA!H:H)</f>
        <v>▼▼ CRIT</v>
      </c>
      <c r="I2161" s="10" t="s">
        <v>175</v>
      </c>
      <c r="J2161" s="10">
        <v>3</v>
      </c>
      <c r="K2161" s="10">
        <v>2</v>
      </c>
      <c r="L2161" s="13">
        <v>1</v>
      </c>
    </row>
    <row r="2162" spans="1:12">
      <c r="A2162" s="14" t="str">
        <f t="shared" si="35"/>
        <v>MIÉ</v>
      </c>
      <c r="B2162" s="12">
        <v>45896</v>
      </c>
      <c r="C2162" s="11">
        <v>0.8121990740740741</v>
      </c>
      <c r="D2162" s="10">
        <f>+VLOOKUP(B2162,VENTA_DIARIA!B:C,2,FALSE)</f>
        <v>0</v>
      </c>
      <c r="E2162" s="10">
        <f>+VLOOKUP(B2162,VENTA_DIARIA!B:D,3,FALSE)</f>
        <v>4</v>
      </c>
      <c r="F2162" s="13">
        <f>_xlfn.XLOOKUP(B2162, VENTA_DIARIA!B:B, VENTA_DIARIA!L:L)+0</f>
        <v>2</v>
      </c>
      <c r="G2162" s="10">
        <f>IFERROR(_xlfn.XLOOKUP(B2162, VENTA_DIARIA!B:B, VENTA_DIARIA!N:N)+0,0)</f>
        <v>0</v>
      </c>
      <c r="H2162" s="11" t="str">
        <f>_xlfn.XLOOKUP(B2162, VENTA_DIARIA!B:B, VENTA_DIARIA!H:H)</f>
        <v>▼▼ CRIT</v>
      </c>
      <c r="I2162" s="10" t="s">
        <v>99</v>
      </c>
      <c r="J2162" s="10">
        <v>5</v>
      </c>
      <c r="K2162" s="10">
        <v>4</v>
      </c>
      <c r="L2162" s="13">
        <v>1</v>
      </c>
    </row>
    <row r="2163" spans="1:12">
      <c r="A2163" s="14" t="str">
        <f t="shared" si="35"/>
        <v>MIÉ</v>
      </c>
      <c r="B2163" s="12">
        <v>45896</v>
      </c>
      <c r="C2163" s="11">
        <v>0.80226851851851855</v>
      </c>
      <c r="D2163" s="10">
        <f>+VLOOKUP(B2163,VENTA_DIARIA!B:C,2,FALSE)</f>
        <v>0</v>
      </c>
      <c r="E2163" s="10">
        <f>+VLOOKUP(B2163,VENTA_DIARIA!B:D,3,FALSE)</f>
        <v>4</v>
      </c>
      <c r="F2163" s="13">
        <f>_xlfn.XLOOKUP(B2163, VENTA_DIARIA!B:B, VENTA_DIARIA!L:L)+0</f>
        <v>2</v>
      </c>
      <c r="G2163" s="10">
        <f>IFERROR(_xlfn.XLOOKUP(B2163, VENTA_DIARIA!B:B, VENTA_DIARIA!N:N)+0,0)</f>
        <v>0</v>
      </c>
      <c r="H2163" s="11" t="str">
        <f>_xlfn.XLOOKUP(B2163, VENTA_DIARIA!B:B, VENTA_DIARIA!H:H)</f>
        <v>▼▼ CRIT</v>
      </c>
      <c r="I2163" s="10" t="s">
        <v>177</v>
      </c>
      <c r="J2163" s="10">
        <v>11</v>
      </c>
      <c r="K2163" s="10">
        <v>10</v>
      </c>
      <c r="L2163" s="13">
        <v>1</v>
      </c>
    </row>
    <row r="2164" spans="1:12">
      <c r="A2164" s="14" t="str">
        <f t="shared" si="35"/>
        <v>MIÉ</v>
      </c>
      <c r="B2164" s="12">
        <v>45896</v>
      </c>
      <c r="C2164" s="11">
        <v>0.80226851851851855</v>
      </c>
      <c r="D2164" s="10">
        <f>+VLOOKUP(B2164,VENTA_DIARIA!B:C,2,FALSE)</f>
        <v>0</v>
      </c>
      <c r="E2164" s="10">
        <f>+VLOOKUP(B2164,VENTA_DIARIA!B:D,3,FALSE)</f>
        <v>4</v>
      </c>
      <c r="F2164" s="13">
        <f>_xlfn.XLOOKUP(B2164, VENTA_DIARIA!B:B, VENTA_DIARIA!L:L)+0</f>
        <v>2</v>
      </c>
      <c r="G2164" s="10">
        <f>IFERROR(_xlfn.XLOOKUP(B2164, VENTA_DIARIA!B:B, VENTA_DIARIA!N:N)+0,0)</f>
        <v>0</v>
      </c>
      <c r="H2164" s="11" t="str">
        <f>_xlfn.XLOOKUP(B2164, VENTA_DIARIA!B:B, VENTA_DIARIA!H:H)</f>
        <v>▼▼ CRIT</v>
      </c>
      <c r="I2164" s="10" t="s">
        <v>176</v>
      </c>
      <c r="J2164" s="10">
        <v>18</v>
      </c>
      <c r="K2164" s="10">
        <v>17</v>
      </c>
      <c r="L2164" s="13">
        <v>1</v>
      </c>
    </row>
    <row r="2165" spans="1:12">
      <c r="A2165" s="14" t="str">
        <f t="shared" si="35"/>
        <v>MIÉ</v>
      </c>
      <c r="B2165" s="12">
        <v>45896</v>
      </c>
      <c r="C2165" s="11">
        <v>0.78843750000000001</v>
      </c>
      <c r="D2165" s="10">
        <f>+VLOOKUP(B2165,VENTA_DIARIA!B:C,2,FALSE)</f>
        <v>0</v>
      </c>
      <c r="E2165" s="10">
        <f>+VLOOKUP(B2165,VENTA_DIARIA!B:D,3,FALSE)</f>
        <v>4</v>
      </c>
      <c r="F2165" s="13">
        <f>_xlfn.XLOOKUP(B2165, VENTA_DIARIA!B:B, VENTA_DIARIA!L:L)+0</f>
        <v>2</v>
      </c>
      <c r="G2165" s="10">
        <f>IFERROR(_xlfn.XLOOKUP(B2165, VENTA_DIARIA!B:B, VENTA_DIARIA!N:N)+0,0)</f>
        <v>0</v>
      </c>
      <c r="H2165" s="11" t="str">
        <f>_xlfn.XLOOKUP(B2165, VENTA_DIARIA!B:B, VENTA_DIARIA!H:H)</f>
        <v>▼▼ CRIT</v>
      </c>
      <c r="I2165" s="10" t="s">
        <v>97</v>
      </c>
      <c r="J2165" s="10">
        <v>1</v>
      </c>
      <c r="K2165" s="10">
        <v>0</v>
      </c>
      <c r="L2165" s="13">
        <v>1</v>
      </c>
    </row>
    <row r="2166" spans="1:12">
      <c r="A2166" s="14" t="str">
        <f t="shared" si="35"/>
        <v>MIÉ</v>
      </c>
      <c r="B2166" s="12">
        <v>45896</v>
      </c>
      <c r="C2166" s="11">
        <v>0.7818518518518518</v>
      </c>
      <c r="D2166" s="10">
        <f>+VLOOKUP(B2166,VENTA_DIARIA!B:C,2,FALSE)</f>
        <v>0</v>
      </c>
      <c r="E2166" s="10">
        <f>+VLOOKUP(B2166,VENTA_DIARIA!B:D,3,FALSE)</f>
        <v>4</v>
      </c>
      <c r="F2166" s="13">
        <f>_xlfn.XLOOKUP(B2166, VENTA_DIARIA!B:B, VENTA_DIARIA!L:L)+0</f>
        <v>2</v>
      </c>
      <c r="G2166" s="10">
        <f>IFERROR(_xlfn.XLOOKUP(B2166, VENTA_DIARIA!B:B, VENTA_DIARIA!N:N)+0,0)</f>
        <v>0</v>
      </c>
      <c r="H2166" s="11" t="str">
        <f>_xlfn.XLOOKUP(B2166, VENTA_DIARIA!B:B, VENTA_DIARIA!H:H)</f>
        <v>▼▼ CRIT</v>
      </c>
      <c r="I2166" s="10" t="s">
        <v>150</v>
      </c>
      <c r="J2166" s="10">
        <v>18</v>
      </c>
      <c r="K2166" s="10">
        <v>17</v>
      </c>
      <c r="L2166" s="13">
        <v>1</v>
      </c>
    </row>
    <row r="2167" spans="1:12">
      <c r="A2167" s="14" t="str">
        <f t="shared" si="35"/>
        <v>MIÉ</v>
      </c>
      <c r="B2167" s="12">
        <v>45896</v>
      </c>
      <c r="C2167" s="11">
        <v>0.7818518518518518</v>
      </c>
      <c r="D2167" s="10">
        <f>+VLOOKUP(B2167,VENTA_DIARIA!B:C,2,FALSE)</f>
        <v>0</v>
      </c>
      <c r="E2167" s="10">
        <f>+VLOOKUP(B2167,VENTA_DIARIA!B:D,3,FALSE)</f>
        <v>4</v>
      </c>
      <c r="F2167" s="13">
        <f>_xlfn.XLOOKUP(B2167, VENTA_DIARIA!B:B, VENTA_DIARIA!L:L)+0</f>
        <v>2</v>
      </c>
      <c r="G2167" s="10">
        <f>IFERROR(_xlfn.XLOOKUP(B2167, VENTA_DIARIA!B:B, VENTA_DIARIA!N:N)+0,0)</f>
        <v>0</v>
      </c>
      <c r="H2167" s="11" t="str">
        <f>_xlfn.XLOOKUP(B2167, VENTA_DIARIA!B:B, VENTA_DIARIA!H:H)</f>
        <v>▼▼ CRIT</v>
      </c>
      <c r="I2167" s="10" t="s">
        <v>141</v>
      </c>
      <c r="J2167" s="10">
        <v>2</v>
      </c>
      <c r="K2167" s="10">
        <v>1</v>
      </c>
      <c r="L2167" s="13">
        <v>1</v>
      </c>
    </row>
    <row r="2168" spans="1:12">
      <c r="A2168" s="14" t="str">
        <f t="shared" si="35"/>
        <v>MIÉ</v>
      </c>
      <c r="B2168" s="12">
        <v>45896</v>
      </c>
      <c r="C2168" s="11">
        <v>0.78009259259259256</v>
      </c>
      <c r="D2168" s="10">
        <f>+VLOOKUP(B2168,VENTA_DIARIA!B:C,2,FALSE)</f>
        <v>0</v>
      </c>
      <c r="E2168" s="10">
        <f>+VLOOKUP(B2168,VENTA_DIARIA!B:D,3,FALSE)</f>
        <v>4</v>
      </c>
      <c r="F2168" s="13">
        <f>_xlfn.XLOOKUP(B2168, VENTA_DIARIA!B:B, VENTA_DIARIA!L:L)+0</f>
        <v>2</v>
      </c>
      <c r="G2168" s="10">
        <f>IFERROR(_xlfn.XLOOKUP(B2168, VENTA_DIARIA!B:B, VENTA_DIARIA!N:N)+0,0)</f>
        <v>0</v>
      </c>
      <c r="H2168" s="11" t="str">
        <f>_xlfn.XLOOKUP(B2168, VENTA_DIARIA!B:B, VENTA_DIARIA!H:H)</f>
        <v>▼▼ CRIT</v>
      </c>
      <c r="I2168" s="10" t="s">
        <v>134</v>
      </c>
      <c r="J2168" s="10">
        <v>10</v>
      </c>
      <c r="K2168" s="10">
        <v>9</v>
      </c>
      <c r="L2168" s="13">
        <v>1</v>
      </c>
    </row>
    <row r="2169" spans="1:12">
      <c r="A2169" s="14" t="str">
        <f t="shared" si="35"/>
        <v>MIÉ</v>
      </c>
      <c r="B2169" s="12">
        <v>45896</v>
      </c>
      <c r="C2169" s="11">
        <v>0.77571759259259254</v>
      </c>
      <c r="D2169" s="10">
        <f>+VLOOKUP(B2169,VENTA_DIARIA!B:C,2,FALSE)</f>
        <v>0</v>
      </c>
      <c r="E2169" s="10">
        <f>+VLOOKUP(B2169,VENTA_DIARIA!B:D,3,FALSE)</f>
        <v>4</v>
      </c>
      <c r="F2169" s="13">
        <f>_xlfn.XLOOKUP(B2169, VENTA_DIARIA!B:B, VENTA_DIARIA!L:L)+0</f>
        <v>2</v>
      </c>
      <c r="G2169" s="10">
        <f>IFERROR(_xlfn.XLOOKUP(B2169, VENTA_DIARIA!B:B, VENTA_DIARIA!N:N)+0,0)</f>
        <v>0</v>
      </c>
      <c r="H2169" s="11" t="str">
        <f>_xlfn.XLOOKUP(B2169, VENTA_DIARIA!B:B, VENTA_DIARIA!H:H)</f>
        <v>▼▼ CRIT</v>
      </c>
      <c r="I2169" s="10" t="s">
        <v>134</v>
      </c>
      <c r="J2169" s="10">
        <v>16</v>
      </c>
      <c r="K2169" s="10">
        <v>10</v>
      </c>
      <c r="L2169" s="13">
        <v>6</v>
      </c>
    </row>
    <row r="2170" spans="1:12">
      <c r="A2170" s="14" t="str">
        <f t="shared" si="35"/>
        <v>MIÉ</v>
      </c>
      <c r="B2170" s="12">
        <v>45896</v>
      </c>
      <c r="C2170" s="11">
        <v>0.77421296296296294</v>
      </c>
      <c r="D2170" s="10">
        <f>+VLOOKUP(B2170,VENTA_DIARIA!B:C,2,FALSE)</f>
        <v>0</v>
      </c>
      <c r="E2170" s="10">
        <f>+VLOOKUP(B2170,VENTA_DIARIA!B:D,3,FALSE)</f>
        <v>4</v>
      </c>
      <c r="F2170" s="13">
        <f>_xlfn.XLOOKUP(B2170, VENTA_DIARIA!B:B, VENTA_DIARIA!L:L)+0</f>
        <v>2</v>
      </c>
      <c r="G2170" s="10">
        <f>IFERROR(_xlfn.XLOOKUP(B2170, VENTA_DIARIA!B:B, VENTA_DIARIA!N:N)+0,0)</f>
        <v>0</v>
      </c>
      <c r="H2170" s="11" t="str">
        <f>_xlfn.XLOOKUP(B2170, VENTA_DIARIA!B:B, VENTA_DIARIA!H:H)</f>
        <v>▼▼ CRIT</v>
      </c>
      <c r="I2170" s="10" t="s">
        <v>134</v>
      </c>
      <c r="J2170" s="10">
        <v>18</v>
      </c>
      <c r="K2170" s="10">
        <v>16</v>
      </c>
      <c r="L2170" s="13">
        <v>2</v>
      </c>
    </row>
    <row r="2171" spans="1:12">
      <c r="A2171" s="14" t="str">
        <f t="shared" si="35"/>
        <v>MIÉ</v>
      </c>
      <c r="B2171" s="12">
        <v>45896</v>
      </c>
      <c r="C2171" s="11">
        <v>0.77421296296296294</v>
      </c>
      <c r="D2171" s="10">
        <f>+VLOOKUP(B2171,VENTA_DIARIA!B:C,2,FALSE)</f>
        <v>0</v>
      </c>
      <c r="E2171" s="10">
        <f>+VLOOKUP(B2171,VENTA_DIARIA!B:D,3,FALSE)</f>
        <v>4</v>
      </c>
      <c r="F2171" s="13">
        <f>_xlfn.XLOOKUP(B2171, VENTA_DIARIA!B:B, VENTA_DIARIA!L:L)+0</f>
        <v>2</v>
      </c>
      <c r="G2171" s="10">
        <f>IFERROR(_xlfn.XLOOKUP(B2171, VENTA_DIARIA!B:B, VENTA_DIARIA!N:N)+0,0)</f>
        <v>0</v>
      </c>
      <c r="H2171" s="11" t="str">
        <f>_xlfn.XLOOKUP(B2171, VENTA_DIARIA!B:B, VENTA_DIARIA!H:H)</f>
        <v>▼▼ CRIT</v>
      </c>
      <c r="I2171" s="10" t="s">
        <v>97</v>
      </c>
      <c r="J2171" s="10">
        <v>2</v>
      </c>
      <c r="K2171" s="10">
        <v>1</v>
      </c>
      <c r="L2171" s="13">
        <v>1</v>
      </c>
    </row>
    <row r="2172" spans="1:12">
      <c r="A2172" s="14" t="str">
        <f t="shared" si="35"/>
        <v>MIÉ</v>
      </c>
      <c r="B2172" s="12">
        <v>45896</v>
      </c>
      <c r="C2172" s="11">
        <v>0.76711805555555557</v>
      </c>
      <c r="D2172" s="10">
        <f>+VLOOKUP(B2172,VENTA_DIARIA!B:C,2,FALSE)</f>
        <v>0</v>
      </c>
      <c r="E2172" s="10">
        <f>+VLOOKUP(B2172,VENTA_DIARIA!B:D,3,FALSE)</f>
        <v>4</v>
      </c>
      <c r="F2172" s="13">
        <f>_xlfn.XLOOKUP(B2172, VENTA_DIARIA!B:B, VENTA_DIARIA!L:L)+0</f>
        <v>2</v>
      </c>
      <c r="G2172" s="10">
        <f>IFERROR(_xlfn.XLOOKUP(B2172, VENTA_DIARIA!B:B, VENTA_DIARIA!N:N)+0,0)</f>
        <v>0</v>
      </c>
      <c r="H2172" s="11" t="str">
        <f>_xlfn.XLOOKUP(B2172, VENTA_DIARIA!B:B, VENTA_DIARIA!H:H)</f>
        <v>▼▼ CRIT</v>
      </c>
      <c r="I2172" s="10" t="s">
        <v>158</v>
      </c>
      <c r="J2172" s="10">
        <v>4</v>
      </c>
      <c r="K2172" s="10">
        <v>3</v>
      </c>
      <c r="L2172" s="13">
        <v>1</v>
      </c>
    </row>
    <row r="2173" spans="1:12">
      <c r="A2173" s="14" t="str">
        <f t="shared" si="35"/>
        <v>MIÉ</v>
      </c>
      <c r="B2173" s="12">
        <v>45896</v>
      </c>
      <c r="C2173" s="11">
        <v>0.76711805555555557</v>
      </c>
      <c r="D2173" s="10">
        <f>+VLOOKUP(B2173,VENTA_DIARIA!B:C,2,FALSE)</f>
        <v>0</v>
      </c>
      <c r="E2173" s="10">
        <f>+VLOOKUP(B2173,VENTA_DIARIA!B:D,3,FALSE)</f>
        <v>4</v>
      </c>
      <c r="F2173" s="13">
        <f>_xlfn.XLOOKUP(B2173, VENTA_DIARIA!B:B, VENTA_DIARIA!L:L)+0</f>
        <v>2</v>
      </c>
      <c r="G2173" s="10">
        <f>IFERROR(_xlfn.XLOOKUP(B2173, VENTA_DIARIA!B:B, VENTA_DIARIA!N:N)+0,0)</f>
        <v>0</v>
      </c>
      <c r="H2173" s="11" t="str">
        <f>_xlfn.XLOOKUP(B2173, VENTA_DIARIA!B:B, VENTA_DIARIA!H:H)</f>
        <v>▼▼ CRIT</v>
      </c>
      <c r="I2173" s="10" t="s">
        <v>142</v>
      </c>
      <c r="J2173" s="10">
        <v>22</v>
      </c>
      <c r="K2173" s="10">
        <v>21</v>
      </c>
      <c r="L2173" s="13">
        <v>1</v>
      </c>
    </row>
    <row r="2174" spans="1:12">
      <c r="A2174" s="14" t="str">
        <f t="shared" si="35"/>
        <v>MIÉ</v>
      </c>
      <c r="B2174" s="12">
        <v>45896</v>
      </c>
      <c r="C2174" s="11">
        <v>0.76606481481481481</v>
      </c>
      <c r="D2174" s="10">
        <f>+VLOOKUP(B2174,VENTA_DIARIA!B:C,2,FALSE)</f>
        <v>0</v>
      </c>
      <c r="E2174" s="10">
        <f>+VLOOKUP(B2174,VENTA_DIARIA!B:D,3,FALSE)</f>
        <v>4</v>
      </c>
      <c r="F2174" s="13">
        <f>_xlfn.XLOOKUP(B2174, VENTA_DIARIA!B:B, VENTA_DIARIA!L:L)+0</f>
        <v>2</v>
      </c>
      <c r="G2174" s="10">
        <f>IFERROR(_xlfn.XLOOKUP(B2174, VENTA_DIARIA!B:B, VENTA_DIARIA!N:N)+0,0)</f>
        <v>0</v>
      </c>
      <c r="H2174" s="11" t="str">
        <f>_xlfn.XLOOKUP(B2174, VENTA_DIARIA!B:B, VENTA_DIARIA!H:H)</f>
        <v>▼▼ CRIT</v>
      </c>
      <c r="I2174" s="10" t="s">
        <v>142</v>
      </c>
      <c r="J2174" s="10">
        <v>23</v>
      </c>
      <c r="K2174" s="10">
        <v>22</v>
      </c>
      <c r="L2174" s="13">
        <v>1</v>
      </c>
    </row>
    <row r="2175" spans="1:12">
      <c r="A2175" s="14" t="str">
        <f t="shared" si="35"/>
        <v>MIÉ</v>
      </c>
      <c r="B2175" s="12">
        <v>45896</v>
      </c>
      <c r="C2175" s="11">
        <v>0.76605324074074077</v>
      </c>
      <c r="D2175" s="10">
        <f>+VLOOKUP(B2175,VENTA_DIARIA!B:C,2,FALSE)</f>
        <v>0</v>
      </c>
      <c r="E2175" s="10">
        <f>+VLOOKUP(B2175,VENTA_DIARIA!B:D,3,FALSE)</f>
        <v>4</v>
      </c>
      <c r="F2175" s="13">
        <f>_xlfn.XLOOKUP(B2175, VENTA_DIARIA!B:B, VENTA_DIARIA!L:L)+0</f>
        <v>2</v>
      </c>
      <c r="G2175" s="10">
        <f>IFERROR(_xlfn.XLOOKUP(B2175, VENTA_DIARIA!B:B, VENTA_DIARIA!N:N)+0,0)</f>
        <v>0</v>
      </c>
      <c r="H2175" s="11" t="str">
        <f>_xlfn.XLOOKUP(B2175, VENTA_DIARIA!B:B, VENTA_DIARIA!H:H)</f>
        <v>▼▼ CRIT</v>
      </c>
      <c r="I2175" s="10" t="s">
        <v>144</v>
      </c>
      <c r="J2175" s="10">
        <v>2</v>
      </c>
      <c r="K2175" s="10">
        <v>1</v>
      </c>
      <c r="L2175" s="13">
        <v>1</v>
      </c>
    </row>
    <row r="2176" spans="1:12">
      <c r="A2176" s="14" t="str">
        <f t="shared" si="35"/>
        <v>MIÉ</v>
      </c>
      <c r="B2176" s="12">
        <v>45896</v>
      </c>
      <c r="C2176" s="11">
        <v>0.76605324074074077</v>
      </c>
      <c r="D2176" s="10">
        <f>+VLOOKUP(B2176,VENTA_DIARIA!B:C,2,FALSE)</f>
        <v>0</v>
      </c>
      <c r="E2176" s="10">
        <f>+VLOOKUP(B2176,VENTA_DIARIA!B:D,3,FALSE)</f>
        <v>4</v>
      </c>
      <c r="F2176" s="13">
        <f>_xlfn.XLOOKUP(B2176, VENTA_DIARIA!B:B, VENTA_DIARIA!L:L)+0</f>
        <v>2</v>
      </c>
      <c r="G2176" s="10">
        <f>IFERROR(_xlfn.XLOOKUP(B2176, VENTA_DIARIA!B:B, VENTA_DIARIA!N:N)+0,0)</f>
        <v>0</v>
      </c>
      <c r="H2176" s="11" t="str">
        <f>_xlfn.XLOOKUP(B2176, VENTA_DIARIA!B:B, VENTA_DIARIA!H:H)</f>
        <v>▼▼ CRIT</v>
      </c>
      <c r="I2176" s="10" t="s">
        <v>85</v>
      </c>
      <c r="J2176" s="10">
        <v>7</v>
      </c>
      <c r="K2176" s="10">
        <v>6</v>
      </c>
      <c r="L2176" s="13">
        <v>1</v>
      </c>
    </row>
    <row r="2177" spans="1:12">
      <c r="A2177" s="14" t="str">
        <f t="shared" si="35"/>
        <v>MIÉ</v>
      </c>
      <c r="B2177" s="12">
        <v>45896</v>
      </c>
      <c r="C2177" s="11">
        <v>0.76134259259259263</v>
      </c>
      <c r="D2177" s="10">
        <f>+VLOOKUP(B2177,VENTA_DIARIA!B:C,2,FALSE)</f>
        <v>0</v>
      </c>
      <c r="E2177" s="10">
        <f>+VLOOKUP(B2177,VENTA_DIARIA!B:D,3,FALSE)</f>
        <v>4</v>
      </c>
      <c r="F2177" s="13">
        <f>_xlfn.XLOOKUP(B2177, VENTA_DIARIA!B:B, VENTA_DIARIA!L:L)+0</f>
        <v>2</v>
      </c>
      <c r="G2177" s="10">
        <f>IFERROR(_xlfn.XLOOKUP(B2177, VENTA_DIARIA!B:B, VENTA_DIARIA!N:N)+0,0)</f>
        <v>0</v>
      </c>
      <c r="H2177" s="11" t="str">
        <f>_xlfn.XLOOKUP(B2177, VENTA_DIARIA!B:B, VENTA_DIARIA!H:H)</f>
        <v>▼▼ CRIT</v>
      </c>
      <c r="I2177" s="10" t="s">
        <v>162</v>
      </c>
      <c r="J2177" s="10">
        <v>5</v>
      </c>
      <c r="K2177" s="10">
        <v>4</v>
      </c>
      <c r="L2177" s="13">
        <v>1</v>
      </c>
    </row>
    <row r="2178" spans="1:12">
      <c r="A2178" s="14" t="str">
        <f t="shared" si="35"/>
        <v>MIÉ</v>
      </c>
      <c r="B2178" s="12">
        <v>45896</v>
      </c>
      <c r="C2178" s="11">
        <v>0.72894675925925922</v>
      </c>
      <c r="D2178" s="10">
        <f>+VLOOKUP(B2178,VENTA_DIARIA!B:C,2,FALSE)</f>
        <v>0</v>
      </c>
      <c r="E2178" s="10">
        <f>+VLOOKUP(B2178,VENTA_DIARIA!B:D,3,FALSE)</f>
        <v>4</v>
      </c>
      <c r="F2178" s="13">
        <f>_xlfn.XLOOKUP(B2178, VENTA_DIARIA!B:B, VENTA_DIARIA!L:L)+0</f>
        <v>2</v>
      </c>
      <c r="G2178" s="10">
        <f>IFERROR(_xlfn.XLOOKUP(B2178, VENTA_DIARIA!B:B, VENTA_DIARIA!N:N)+0,0)</f>
        <v>0</v>
      </c>
      <c r="H2178" s="11" t="str">
        <f>_xlfn.XLOOKUP(B2178, VENTA_DIARIA!B:B, VENTA_DIARIA!H:H)</f>
        <v>▼▼ CRIT</v>
      </c>
      <c r="I2178" s="10" t="s">
        <v>158</v>
      </c>
      <c r="J2178" s="10">
        <v>1</v>
      </c>
      <c r="K2178" s="10">
        <v>0</v>
      </c>
      <c r="L2178" s="13">
        <v>1</v>
      </c>
    </row>
    <row r="2179" spans="1:12">
      <c r="A2179" s="14" t="str">
        <f t="shared" si="35"/>
        <v>MIÉ</v>
      </c>
      <c r="B2179" s="12">
        <v>45896</v>
      </c>
      <c r="C2179" s="11">
        <v>0.7232291666666667</v>
      </c>
      <c r="D2179" s="10">
        <f>+VLOOKUP(B2179,VENTA_DIARIA!B:C,2,FALSE)</f>
        <v>0</v>
      </c>
      <c r="E2179" s="10">
        <f>+VLOOKUP(B2179,VENTA_DIARIA!B:D,3,FALSE)</f>
        <v>4</v>
      </c>
      <c r="F2179" s="13">
        <f>_xlfn.XLOOKUP(B2179, VENTA_DIARIA!B:B, VENTA_DIARIA!L:L)+0</f>
        <v>2</v>
      </c>
      <c r="G2179" s="10">
        <f>IFERROR(_xlfn.XLOOKUP(B2179, VENTA_DIARIA!B:B, VENTA_DIARIA!N:N)+0,0)</f>
        <v>0</v>
      </c>
      <c r="H2179" s="11" t="str">
        <f>_xlfn.XLOOKUP(B2179, VENTA_DIARIA!B:B, VENTA_DIARIA!H:H)</f>
        <v>▼▼ CRIT</v>
      </c>
      <c r="I2179" s="10" t="s">
        <v>178</v>
      </c>
      <c r="J2179" s="10">
        <v>6</v>
      </c>
      <c r="K2179" s="10">
        <v>5</v>
      </c>
      <c r="L2179" s="13">
        <v>1</v>
      </c>
    </row>
    <row r="2180" spans="1:12">
      <c r="A2180" s="14" t="str">
        <f t="shared" si="35"/>
        <v>MIÉ</v>
      </c>
      <c r="B2180" s="12">
        <v>45896</v>
      </c>
      <c r="C2180" s="11">
        <v>0.70231481481481484</v>
      </c>
      <c r="D2180" s="10">
        <f>+VLOOKUP(B2180,VENTA_DIARIA!B:C,2,FALSE)</f>
        <v>0</v>
      </c>
      <c r="E2180" s="10">
        <f>+VLOOKUP(B2180,VENTA_DIARIA!B:D,3,FALSE)</f>
        <v>4</v>
      </c>
      <c r="F2180" s="13">
        <f>_xlfn.XLOOKUP(B2180, VENTA_DIARIA!B:B, VENTA_DIARIA!L:L)+0</f>
        <v>2</v>
      </c>
      <c r="G2180" s="10">
        <f>IFERROR(_xlfn.XLOOKUP(B2180, VENTA_DIARIA!B:B, VENTA_DIARIA!N:N)+0,0)</f>
        <v>0</v>
      </c>
      <c r="H2180" s="11" t="str">
        <f>_xlfn.XLOOKUP(B2180, VENTA_DIARIA!B:B, VENTA_DIARIA!H:H)</f>
        <v>▼▼ CRIT</v>
      </c>
      <c r="I2180" s="10" t="s">
        <v>153</v>
      </c>
      <c r="J2180" s="10">
        <v>10</v>
      </c>
      <c r="K2180" s="10">
        <v>9</v>
      </c>
      <c r="L2180" s="13">
        <v>1</v>
      </c>
    </row>
    <row r="2181" spans="1:12">
      <c r="A2181" s="14" t="str">
        <f t="shared" si="35"/>
        <v>MIÉ</v>
      </c>
      <c r="B2181" s="12">
        <v>45896</v>
      </c>
      <c r="C2181" s="11">
        <v>0.69230324074074079</v>
      </c>
      <c r="D2181" s="10">
        <f>+VLOOKUP(B2181,VENTA_DIARIA!B:C,2,FALSE)</f>
        <v>0</v>
      </c>
      <c r="E2181" s="10">
        <f>+VLOOKUP(B2181,VENTA_DIARIA!B:D,3,FALSE)</f>
        <v>4</v>
      </c>
      <c r="F2181" s="13">
        <f>_xlfn.XLOOKUP(B2181, VENTA_DIARIA!B:B, VENTA_DIARIA!L:L)+0</f>
        <v>2</v>
      </c>
      <c r="G2181" s="10">
        <f>IFERROR(_xlfn.XLOOKUP(B2181, VENTA_DIARIA!B:B, VENTA_DIARIA!N:N)+0,0)</f>
        <v>0</v>
      </c>
      <c r="H2181" s="11" t="str">
        <f>_xlfn.XLOOKUP(B2181, VENTA_DIARIA!B:B, VENTA_DIARIA!H:H)</f>
        <v>▼▼ CRIT</v>
      </c>
      <c r="I2181" s="10" t="s">
        <v>141</v>
      </c>
      <c r="J2181" s="10">
        <v>3</v>
      </c>
      <c r="K2181" s="10">
        <v>2</v>
      </c>
      <c r="L2181" s="13">
        <v>1</v>
      </c>
    </row>
    <row r="2182" spans="1:12">
      <c r="A2182" s="14" t="str">
        <f t="shared" si="35"/>
        <v>MIÉ</v>
      </c>
      <c r="B2182" s="12">
        <v>45896</v>
      </c>
      <c r="C2182" s="11">
        <v>0.69230324074074079</v>
      </c>
      <c r="D2182" s="10">
        <f>+VLOOKUP(B2182,VENTA_DIARIA!B:C,2,FALSE)</f>
        <v>0</v>
      </c>
      <c r="E2182" s="10">
        <f>+VLOOKUP(B2182,VENTA_DIARIA!B:D,3,FALSE)</f>
        <v>4</v>
      </c>
      <c r="F2182" s="13">
        <f>_xlfn.XLOOKUP(B2182, VENTA_DIARIA!B:B, VENTA_DIARIA!L:L)+0</f>
        <v>2</v>
      </c>
      <c r="G2182" s="10">
        <f>IFERROR(_xlfn.XLOOKUP(B2182, VENTA_DIARIA!B:B, VENTA_DIARIA!N:N)+0,0)</f>
        <v>0</v>
      </c>
      <c r="H2182" s="11" t="str">
        <f>_xlfn.XLOOKUP(B2182, VENTA_DIARIA!B:B, VENTA_DIARIA!H:H)</f>
        <v>▼▼ CRIT</v>
      </c>
      <c r="I2182" s="10" t="s">
        <v>150</v>
      </c>
      <c r="J2182" s="10">
        <v>19</v>
      </c>
      <c r="K2182" s="10">
        <v>18</v>
      </c>
      <c r="L2182" s="13">
        <v>1</v>
      </c>
    </row>
    <row r="2183" spans="1:12">
      <c r="A2183" s="14" t="str">
        <f t="shared" si="35"/>
        <v>MIÉ</v>
      </c>
      <c r="B2183" s="12">
        <v>45896</v>
      </c>
      <c r="C2183" s="11">
        <v>0.69028935185185181</v>
      </c>
      <c r="D2183" s="10">
        <f>+VLOOKUP(B2183,VENTA_DIARIA!B:C,2,FALSE)</f>
        <v>0</v>
      </c>
      <c r="E2183" s="10">
        <f>+VLOOKUP(B2183,VENTA_DIARIA!B:D,3,FALSE)</f>
        <v>4</v>
      </c>
      <c r="F2183" s="13">
        <f>_xlfn.XLOOKUP(B2183, VENTA_DIARIA!B:B, VENTA_DIARIA!L:L)+0</f>
        <v>2</v>
      </c>
      <c r="G2183" s="10">
        <f>IFERROR(_xlfn.XLOOKUP(B2183, VENTA_DIARIA!B:B, VENTA_DIARIA!N:N)+0,0)</f>
        <v>0</v>
      </c>
      <c r="H2183" s="11" t="str">
        <f>_xlfn.XLOOKUP(B2183, VENTA_DIARIA!B:B, VENTA_DIARIA!H:H)</f>
        <v>▼▼ CRIT</v>
      </c>
      <c r="I2183" s="10" t="s">
        <v>135</v>
      </c>
      <c r="J2183" s="10">
        <v>9</v>
      </c>
      <c r="K2183" s="10">
        <v>8</v>
      </c>
      <c r="L2183" s="13">
        <v>1</v>
      </c>
    </row>
    <row r="2184" spans="1:12">
      <c r="A2184" s="14" t="str">
        <f t="shared" si="35"/>
        <v>MIÉ</v>
      </c>
      <c r="B2184" s="12">
        <v>45896</v>
      </c>
      <c r="C2184" s="11">
        <v>0.63733796296296297</v>
      </c>
      <c r="D2184" s="10">
        <f>+VLOOKUP(B2184,VENTA_DIARIA!B:C,2,FALSE)</f>
        <v>0</v>
      </c>
      <c r="E2184" s="10">
        <f>+VLOOKUP(B2184,VENTA_DIARIA!B:D,3,FALSE)</f>
        <v>4</v>
      </c>
      <c r="F2184" s="13">
        <f>_xlfn.XLOOKUP(B2184, VENTA_DIARIA!B:B, VENTA_DIARIA!L:L)+0</f>
        <v>2</v>
      </c>
      <c r="G2184" s="10">
        <f>IFERROR(_xlfn.XLOOKUP(B2184, VENTA_DIARIA!B:B, VENTA_DIARIA!N:N)+0,0)</f>
        <v>0</v>
      </c>
      <c r="H2184" s="11" t="str">
        <f>_xlfn.XLOOKUP(B2184, VENTA_DIARIA!B:B, VENTA_DIARIA!H:H)</f>
        <v>▼▼ CRIT</v>
      </c>
      <c r="I2184" s="10" t="s">
        <v>134</v>
      </c>
      <c r="J2184" s="10">
        <v>20</v>
      </c>
      <c r="K2184" s="10">
        <v>18</v>
      </c>
      <c r="L2184" s="13">
        <v>2</v>
      </c>
    </row>
    <row r="2185" spans="1:12">
      <c r="A2185" s="14" t="str">
        <f t="shared" si="35"/>
        <v>MIÉ</v>
      </c>
      <c r="B2185" s="12">
        <v>45896</v>
      </c>
      <c r="C2185" s="11">
        <v>0.63733796296296297</v>
      </c>
      <c r="D2185" s="10">
        <f>+VLOOKUP(B2185,VENTA_DIARIA!B:C,2,FALSE)</f>
        <v>0</v>
      </c>
      <c r="E2185" s="10">
        <f>+VLOOKUP(B2185,VENTA_DIARIA!B:D,3,FALSE)</f>
        <v>4</v>
      </c>
      <c r="F2185" s="13">
        <f>_xlfn.XLOOKUP(B2185, VENTA_DIARIA!B:B, VENTA_DIARIA!L:L)+0</f>
        <v>2</v>
      </c>
      <c r="G2185" s="10">
        <f>IFERROR(_xlfn.XLOOKUP(B2185, VENTA_DIARIA!B:B, VENTA_DIARIA!N:N)+0,0)</f>
        <v>0</v>
      </c>
      <c r="H2185" s="11" t="str">
        <f>_xlfn.XLOOKUP(B2185, VENTA_DIARIA!B:B, VENTA_DIARIA!H:H)</f>
        <v>▼▼ CRIT</v>
      </c>
      <c r="I2185" s="10" t="s">
        <v>176</v>
      </c>
      <c r="J2185" s="10">
        <v>19</v>
      </c>
      <c r="K2185" s="10">
        <v>18</v>
      </c>
      <c r="L2185" s="13">
        <v>1</v>
      </c>
    </row>
    <row r="2186" spans="1:12">
      <c r="A2186" s="14" t="str">
        <f t="shared" si="35"/>
        <v>MIÉ</v>
      </c>
      <c r="B2186" s="12">
        <v>45896</v>
      </c>
      <c r="C2186" s="11">
        <v>0.63733796296296297</v>
      </c>
      <c r="D2186" s="10">
        <f>+VLOOKUP(B2186,VENTA_DIARIA!B:C,2,FALSE)</f>
        <v>0</v>
      </c>
      <c r="E2186" s="10">
        <f>+VLOOKUP(B2186,VENTA_DIARIA!B:D,3,FALSE)</f>
        <v>4</v>
      </c>
      <c r="F2186" s="13">
        <f>_xlfn.XLOOKUP(B2186, VENTA_DIARIA!B:B, VENTA_DIARIA!L:L)+0</f>
        <v>2</v>
      </c>
      <c r="G2186" s="10">
        <f>IFERROR(_xlfn.XLOOKUP(B2186, VENTA_DIARIA!B:B, VENTA_DIARIA!N:N)+0,0)</f>
        <v>0</v>
      </c>
      <c r="H2186" s="11" t="str">
        <f>_xlfn.XLOOKUP(B2186, VENTA_DIARIA!B:B, VENTA_DIARIA!H:H)</f>
        <v>▼▼ CRIT</v>
      </c>
      <c r="I2186" s="10" t="s">
        <v>132</v>
      </c>
      <c r="J2186" s="10">
        <v>1</v>
      </c>
      <c r="K2186" s="10">
        <v>0</v>
      </c>
      <c r="L2186" s="13">
        <v>1</v>
      </c>
    </row>
    <row r="2187" spans="1:12">
      <c r="A2187" s="14" t="str">
        <f t="shared" si="35"/>
        <v>MIÉ</v>
      </c>
      <c r="B2187" s="12">
        <v>45896</v>
      </c>
      <c r="C2187" s="11">
        <v>0.4801273148148148</v>
      </c>
      <c r="D2187" s="10">
        <f>+VLOOKUP(B2187,VENTA_DIARIA!B:C,2,FALSE)</f>
        <v>0</v>
      </c>
      <c r="E2187" s="10">
        <f>+VLOOKUP(B2187,VENTA_DIARIA!B:D,3,FALSE)</f>
        <v>4</v>
      </c>
      <c r="F2187" s="13">
        <f>_xlfn.XLOOKUP(B2187, VENTA_DIARIA!B:B, VENTA_DIARIA!L:L)+0</f>
        <v>2</v>
      </c>
      <c r="G2187" s="10">
        <f>IFERROR(_xlfn.XLOOKUP(B2187, VENTA_DIARIA!B:B, VENTA_DIARIA!N:N)+0,0)</f>
        <v>0</v>
      </c>
      <c r="H2187" s="11" t="str">
        <f>_xlfn.XLOOKUP(B2187, VENTA_DIARIA!B:B, VENTA_DIARIA!H:H)</f>
        <v>▼▼ CRIT</v>
      </c>
      <c r="I2187" s="10" t="s">
        <v>134</v>
      </c>
      <c r="J2187" s="10">
        <v>3</v>
      </c>
      <c r="K2187" s="10">
        <v>0</v>
      </c>
      <c r="L2187" s="13">
        <v>3</v>
      </c>
    </row>
    <row r="2188" spans="1:12">
      <c r="A2188" s="14" t="str">
        <f t="shared" si="35"/>
        <v>MIÉ</v>
      </c>
      <c r="B2188" s="12">
        <v>45896</v>
      </c>
      <c r="C2188" s="11">
        <v>0.47321759259259261</v>
      </c>
      <c r="D2188" s="10">
        <f>+VLOOKUP(B2188,VENTA_DIARIA!B:C,2,FALSE)</f>
        <v>0</v>
      </c>
      <c r="E2188" s="10">
        <f>+VLOOKUP(B2188,VENTA_DIARIA!B:D,3,FALSE)</f>
        <v>4</v>
      </c>
      <c r="F2188" s="13">
        <f>_xlfn.XLOOKUP(B2188, VENTA_DIARIA!B:B, VENTA_DIARIA!L:L)+0</f>
        <v>2</v>
      </c>
      <c r="G2188" s="10">
        <f>IFERROR(_xlfn.XLOOKUP(B2188, VENTA_DIARIA!B:B, VENTA_DIARIA!N:N)+0,0)</f>
        <v>0</v>
      </c>
      <c r="H2188" s="11" t="str">
        <f>_xlfn.XLOOKUP(B2188, VENTA_DIARIA!B:B, VENTA_DIARIA!H:H)</f>
        <v>▼▼ CRIT</v>
      </c>
      <c r="I2188" s="10" t="s">
        <v>142</v>
      </c>
      <c r="J2188" s="10">
        <v>18</v>
      </c>
      <c r="K2188" s="10">
        <v>17</v>
      </c>
      <c r="L2188" s="13">
        <v>1</v>
      </c>
    </row>
    <row r="2189" spans="1:12">
      <c r="A2189" s="14" t="str">
        <f t="shared" si="35"/>
        <v>MIÉ</v>
      </c>
      <c r="B2189" s="12">
        <v>45896</v>
      </c>
      <c r="C2189" s="11">
        <v>0.47256944444444443</v>
      </c>
      <c r="D2189" s="10">
        <f>+VLOOKUP(B2189,VENTA_DIARIA!B:C,2,FALSE)</f>
        <v>0</v>
      </c>
      <c r="E2189" s="10">
        <f>+VLOOKUP(B2189,VENTA_DIARIA!B:D,3,FALSE)</f>
        <v>4</v>
      </c>
      <c r="F2189" s="13">
        <f>_xlfn.XLOOKUP(B2189, VENTA_DIARIA!B:B, VENTA_DIARIA!L:L)+0</f>
        <v>2</v>
      </c>
      <c r="G2189" s="10">
        <f>IFERROR(_xlfn.XLOOKUP(B2189, VENTA_DIARIA!B:B, VENTA_DIARIA!N:N)+0,0)</f>
        <v>0</v>
      </c>
      <c r="H2189" s="11" t="str">
        <f>_xlfn.XLOOKUP(B2189, VENTA_DIARIA!B:B, VENTA_DIARIA!H:H)</f>
        <v>▼▼ CRIT</v>
      </c>
      <c r="I2189" s="10" t="s">
        <v>135</v>
      </c>
      <c r="J2189" s="10">
        <v>9</v>
      </c>
      <c r="K2189" s="10">
        <v>8</v>
      </c>
      <c r="L2189" s="13">
        <v>1</v>
      </c>
    </row>
    <row r="2190" spans="1:12">
      <c r="A2190" s="14" t="str">
        <f t="shared" si="35"/>
        <v>MIÉ</v>
      </c>
      <c r="B2190" s="12">
        <v>45896</v>
      </c>
      <c r="C2190" s="11">
        <v>0.45718750000000002</v>
      </c>
      <c r="D2190" s="10">
        <f>+VLOOKUP(B2190,VENTA_DIARIA!B:C,2,FALSE)</f>
        <v>0</v>
      </c>
      <c r="E2190" s="10">
        <f>+VLOOKUP(B2190,VENTA_DIARIA!B:D,3,FALSE)</f>
        <v>4</v>
      </c>
      <c r="F2190" s="13">
        <f>_xlfn.XLOOKUP(B2190, VENTA_DIARIA!B:B, VENTA_DIARIA!L:L)+0</f>
        <v>2</v>
      </c>
      <c r="G2190" s="10">
        <f>IFERROR(_xlfn.XLOOKUP(B2190, VENTA_DIARIA!B:B, VENTA_DIARIA!N:N)+0,0)</f>
        <v>0</v>
      </c>
      <c r="H2190" s="11" t="str">
        <f>_xlfn.XLOOKUP(B2190, VENTA_DIARIA!B:B, VENTA_DIARIA!H:H)</f>
        <v>▼▼ CRIT</v>
      </c>
      <c r="I2190" s="10" t="s">
        <v>134</v>
      </c>
      <c r="J2190" s="10">
        <v>5</v>
      </c>
      <c r="K2190" s="10">
        <v>3</v>
      </c>
      <c r="L2190" s="13">
        <v>2</v>
      </c>
    </row>
    <row r="2191" spans="1:12">
      <c r="A2191" s="14" t="str">
        <f t="shared" si="35"/>
        <v>MIÉ</v>
      </c>
      <c r="B2191" s="12">
        <v>45896</v>
      </c>
      <c r="C2191" s="11">
        <v>0.45718750000000002</v>
      </c>
      <c r="D2191" s="10">
        <f>+VLOOKUP(B2191,VENTA_DIARIA!B:C,2,FALSE)</f>
        <v>0</v>
      </c>
      <c r="E2191" s="10">
        <f>+VLOOKUP(B2191,VENTA_DIARIA!B:D,3,FALSE)</f>
        <v>4</v>
      </c>
      <c r="F2191" s="13">
        <f>_xlfn.XLOOKUP(B2191, VENTA_DIARIA!B:B, VENTA_DIARIA!L:L)+0</f>
        <v>2</v>
      </c>
      <c r="G2191" s="10">
        <f>IFERROR(_xlfn.XLOOKUP(B2191, VENTA_DIARIA!B:B, VENTA_DIARIA!N:N)+0,0)</f>
        <v>0</v>
      </c>
      <c r="H2191" s="11" t="str">
        <f>_xlfn.XLOOKUP(B2191, VENTA_DIARIA!B:B, VENTA_DIARIA!H:H)</f>
        <v>▼▼ CRIT</v>
      </c>
      <c r="I2191" s="10" t="s">
        <v>142</v>
      </c>
      <c r="J2191" s="10">
        <v>19</v>
      </c>
      <c r="K2191" s="10">
        <v>18</v>
      </c>
      <c r="L2191" s="13">
        <v>1</v>
      </c>
    </row>
    <row r="2192" spans="1:12">
      <c r="A2192" s="14" t="str">
        <f t="shared" si="35"/>
        <v>MIÉ</v>
      </c>
      <c r="B2192" s="12">
        <v>45896</v>
      </c>
      <c r="C2192" s="11">
        <v>0.45718750000000002</v>
      </c>
      <c r="D2192" s="10">
        <f>+VLOOKUP(B2192,VENTA_DIARIA!B:C,2,FALSE)</f>
        <v>0</v>
      </c>
      <c r="E2192" s="10">
        <f>+VLOOKUP(B2192,VENTA_DIARIA!B:D,3,FALSE)</f>
        <v>4</v>
      </c>
      <c r="F2192" s="13">
        <f>_xlfn.XLOOKUP(B2192, VENTA_DIARIA!B:B, VENTA_DIARIA!L:L)+0</f>
        <v>2</v>
      </c>
      <c r="G2192" s="10">
        <f>IFERROR(_xlfn.XLOOKUP(B2192, VENTA_DIARIA!B:B, VENTA_DIARIA!N:N)+0,0)</f>
        <v>0</v>
      </c>
      <c r="H2192" s="11" t="str">
        <f>_xlfn.XLOOKUP(B2192, VENTA_DIARIA!B:B, VENTA_DIARIA!H:H)</f>
        <v>▼▼ CRIT</v>
      </c>
      <c r="I2192" s="10" t="s">
        <v>136</v>
      </c>
      <c r="J2192" s="10">
        <v>13</v>
      </c>
      <c r="K2192" s="10">
        <v>12</v>
      </c>
      <c r="L2192" s="13">
        <v>1</v>
      </c>
    </row>
    <row r="2193" spans="1:12">
      <c r="A2193" s="14" t="str">
        <f t="shared" si="35"/>
        <v>MIÉ</v>
      </c>
      <c r="B2193" s="12">
        <v>45896</v>
      </c>
      <c r="C2193" s="11">
        <v>0.44343749999999998</v>
      </c>
      <c r="D2193" s="10">
        <f>+VLOOKUP(B2193,VENTA_DIARIA!B:C,2,FALSE)</f>
        <v>0</v>
      </c>
      <c r="E2193" s="10">
        <f>+VLOOKUP(B2193,VENTA_DIARIA!B:D,3,FALSE)</f>
        <v>4</v>
      </c>
      <c r="F2193" s="13">
        <f>_xlfn.XLOOKUP(B2193, VENTA_DIARIA!B:B, VENTA_DIARIA!L:L)+0</f>
        <v>2</v>
      </c>
      <c r="G2193" s="10">
        <f>IFERROR(_xlfn.XLOOKUP(B2193, VENTA_DIARIA!B:B, VENTA_DIARIA!N:N)+0,0)</f>
        <v>0</v>
      </c>
      <c r="H2193" s="11" t="str">
        <f>_xlfn.XLOOKUP(B2193, VENTA_DIARIA!B:B, VENTA_DIARIA!H:H)</f>
        <v>▼▼ CRIT</v>
      </c>
      <c r="I2193" s="10" t="s">
        <v>161</v>
      </c>
      <c r="J2193" s="10">
        <v>4</v>
      </c>
      <c r="K2193" s="10">
        <v>3</v>
      </c>
      <c r="L2193" s="13">
        <v>1</v>
      </c>
    </row>
    <row r="2194" spans="1:12">
      <c r="A2194" s="14" t="str">
        <f t="shared" si="35"/>
        <v>MIÉ</v>
      </c>
      <c r="B2194" s="12">
        <v>45896</v>
      </c>
      <c r="C2194" s="11">
        <v>0.41998842592592595</v>
      </c>
      <c r="D2194" s="10">
        <f>+VLOOKUP(B2194,VENTA_DIARIA!B:C,2,FALSE)</f>
        <v>0</v>
      </c>
      <c r="E2194" s="10">
        <f>+VLOOKUP(B2194,VENTA_DIARIA!B:D,3,FALSE)</f>
        <v>4</v>
      </c>
      <c r="F2194" s="13">
        <f>_xlfn.XLOOKUP(B2194, VENTA_DIARIA!B:B, VENTA_DIARIA!L:L)+0</f>
        <v>2</v>
      </c>
      <c r="G2194" s="10">
        <f>IFERROR(_xlfn.XLOOKUP(B2194, VENTA_DIARIA!B:B, VENTA_DIARIA!N:N)+0,0)</f>
        <v>0</v>
      </c>
      <c r="H2194" s="11" t="str">
        <f>_xlfn.XLOOKUP(B2194, VENTA_DIARIA!B:B, VENTA_DIARIA!H:H)</f>
        <v>▼▼ CRIT</v>
      </c>
      <c r="I2194" s="10" t="s">
        <v>131</v>
      </c>
      <c r="J2194" s="10">
        <v>5</v>
      </c>
      <c r="K2194" s="10">
        <v>4</v>
      </c>
      <c r="L2194" s="13">
        <v>1</v>
      </c>
    </row>
    <row r="2195" spans="1:12">
      <c r="A2195" s="14" t="str">
        <f t="shared" si="35"/>
        <v>MIÉ</v>
      </c>
      <c r="B2195" s="12">
        <v>45896</v>
      </c>
      <c r="C2195" s="11">
        <v>0.40053240740740742</v>
      </c>
      <c r="D2195" s="10">
        <f>+VLOOKUP(B2195,VENTA_DIARIA!B:C,2,FALSE)</f>
        <v>0</v>
      </c>
      <c r="E2195" s="10">
        <f>+VLOOKUP(B2195,VENTA_DIARIA!B:D,3,FALSE)</f>
        <v>4</v>
      </c>
      <c r="F2195" s="13">
        <f>_xlfn.XLOOKUP(B2195, VENTA_DIARIA!B:B, VENTA_DIARIA!L:L)+0</f>
        <v>2</v>
      </c>
      <c r="G2195" s="10">
        <f>IFERROR(_xlfn.XLOOKUP(B2195, VENTA_DIARIA!B:B, VENTA_DIARIA!N:N)+0,0)</f>
        <v>0</v>
      </c>
      <c r="H2195" s="11" t="str">
        <f>_xlfn.XLOOKUP(B2195, VENTA_DIARIA!B:B, VENTA_DIARIA!H:H)</f>
        <v>▼▼ CRIT</v>
      </c>
      <c r="I2195" s="10" t="s">
        <v>100</v>
      </c>
      <c r="J2195" s="10">
        <v>4</v>
      </c>
      <c r="K2195" s="10">
        <v>3</v>
      </c>
      <c r="L2195" s="13">
        <v>1</v>
      </c>
    </row>
    <row r="2196" spans="1:12">
      <c r="A2196" s="14" t="str">
        <f t="shared" si="35"/>
        <v>MIÉ</v>
      </c>
      <c r="B2196" s="12">
        <v>45896</v>
      </c>
      <c r="C2196" s="11">
        <v>0.39902777777777776</v>
      </c>
      <c r="D2196" s="10">
        <f>+VLOOKUP(B2196,VENTA_DIARIA!B:C,2,FALSE)</f>
        <v>0</v>
      </c>
      <c r="E2196" s="10">
        <f>+VLOOKUP(B2196,VENTA_DIARIA!B:D,3,FALSE)</f>
        <v>4</v>
      </c>
      <c r="F2196" s="13">
        <f>_xlfn.XLOOKUP(B2196, VENTA_DIARIA!B:B, VENTA_DIARIA!L:L)+0</f>
        <v>2</v>
      </c>
      <c r="G2196" s="10">
        <f>IFERROR(_xlfn.XLOOKUP(B2196, VENTA_DIARIA!B:B, VENTA_DIARIA!N:N)+0,0)</f>
        <v>0</v>
      </c>
      <c r="H2196" s="11" t="str">
        <f>_xlfn.XLOOKUP(B2196, VENTA_DIARIA!B:B, VENTA_DIARIA!H:H)</f>
        <v>▼▼ CRIT</v>
      </c>
      <c r="I2196" s="10" t="s">
        <v>94</v>
      </c>
      <c r="J2196" s="10">
        <v>19</v>
      </c>
      <c r="K2196" s="10">
        <v>17</v>
      </c>
      <c r="L2196" s="13">
        <v>2</v>
      </c>
    </row>
    <row r="2197" spans="1:12">
      <c r="A2197" s="14" t="str">
        <f t="shared" ref="A2197:A2228" si="36">+UPPER(TEXT(B2197,"DDD"))</f>
        <v>JUE</v>
      </c>
      <c r="B2197" s="12">
        <v>45897</v>
      </c>
      <c r="C2197" s="11">
        <v>0.83758101851851852</v>
      </c>
      <c r="D2197" s="10">
        <f>+VLOOKUP(B2197,VENTA_DIARIA!B:C,2,FALSE)</f>
        <v>0</v>
      </c>
      <c r="E2197" s="10">
        <f>+VLOOKUP(B2197,VENTA_DIARIA!B:D,3,FALSE)</f>
        <v>4</v>
      </c>
      <c r="F2197" s="13">
        <f>_xlfn.XLOOKUP(B2197, VENTA_DIARIA!B:B, VENTA_DIARIA!L:L)+0</f>
        <v>2</v>
      </c>
      <c r="G2197" s="10">
        <f>IFERROR(_xlfn.XLOOKUP(B2197, VENTA_DIARIA!B:B, VENTA_DIARIA!N:N)+0,0)</f>
        <v>0</v>
      </c>
      <c r="H2197" s="11" t="str">
        <f>_xlfn.XLOOKUP(B2197, VENTA_DIARIA!B:B, VENTA_DIARIA!H:H)</f>
        <v>▼ BAJO</v>
      </c>
      <c r="I2197" s="10" t="s">
        <v>135</v>
      </c>
      <c r="J2197" s="10">
        <v>9</v>
      </c>
      <c r="K2197" s="10">
        <v>8</v>
      </c>
      <c r="L2197" s="13">
        <v>1</v>
      </c>
    </row>
    <row r="2198" spans="1:12">
      <c r="A2198" s="14" t="str">
        <f t="shared" si="36"/>
        <v>JUE</v>
      </c>
      <c r="B2198" s="12">
        <v>45897</v>
      </c>
      <c r="C2198" s="11">
        <v>0.81613425925925931</v>
      </c>
      <c r="D2198" s="10">
        <f>+VLOOKUP(B2198,VENTA_DIARIA!B:C,2,FALSE)</f>
        <v>0</v>
      </c>
      <c r="E2198" s="10">
        <f>+VLOOKUP(B2198,VENTA_DIARIA!B:D,3,FALSE)</f>
        <v>4</v>
      </c>
      <c r="F2198" s="13">
        <f>_xlfn.XLOOKUP(B2198, VENTA_DIARIA!B:B, VENTA_DIARIA!L:L)+0</f>
        <v>2</v>
      </c>
      <c r="G2198" s="10">
        <f>IFERROR(_xlfn.XLOOKUP(B2198, VENTA_DIARIA!B:B, VENTA_DIARIA!N:N)+0,0)</f>
        <v>0</v>
      </c>
      <c r="H2198" s="11" t="str">
        <f>_xlfn.XLOOKUP(B2198, VENTA_DIARIA!B:B, VENTA_DIARIA!H:H)</f>
        <v>▼ BAJO</v>
      </c>
      <c r="I2198" s="10" t="s">
        <v>152</v>
      </c>
      <c r="J2198" s="10">
        <v>9</v>
      </c>
      <c r="K2198" s="10">
        <v>8</v>
      </c>
      <c r="L2198" s="13">
        <v>1</v>
      </c>
    </row>
    <row r="2199" spans="1:12">
      <c r="A2199" s="14" t="str">
        <f t="shared" si="36"/>
        <v>JUE</v>
      </c>
      <c r="B2199" s="12">
        <v>45897</v>
      </c>
      <c r="C2199" s="11">
        <v>0.78490740740740739</v>
      </c>
      <c r="D2199" s="10">
        <f>+VLOOKUP(B2199,VENTA_DIARIA!B:C,2,FALSE)</f>
        <v>0</v>
      </c>
      <c r="E2199" s="10">
        <f>+VLOOKUP(B2199,VENTA_DIARIA!B:D,3,FALSE)</f>
        <v>4</v>
      </c>
      <c r="F2199" s="13">
        <f>_xlfn.XLOOKUP(B2199, VENTA_DIARIA!B:B, VENTA_DIARIA!L:L)+0</f>
        <v>2</v>
      </c>
      <c r="G2199" s="10">
        <f>IFERROR(_xlfn.XLOOKUP(B2199, VENTA_DIARIA!B:B, VENTA_DIARIA!N:N)+0,0)</f>
        <v>0</v>
      </c>
      <c r="H2199" s="11" t="str">
        <f>_xlfn.XLOOKUP(B2199, VENTA_DIARIA!B:B, VENTA_DIARIA!H:H)</f>
        <v>▼ BAJO</v>
      </c>
      <c r="I2199" s="10" t="s">
        <v>166</v>
      </c>
      <c r="J2199" s="10">
        <v>4</v>
      </c>
      <c r="K2199" s="10">
        <v>3</v>
      </c>
      <c r="L2199" s="13">
        <v>1</v>
      </c>
    </row>
    <row r="2200" spans="1:12">
      <c r="A2200" s="14" t="str">
        <f t="shared" si="36"/>
        <v>JUE</v>
      </c>
      <c r="B2200" s="12">
        <v>45897</v>
      </c>
      <c r="C2200" s="11">
        <v>0.77840277777777778</v>
      </c>
      <c r="D2200" s="10">
        <f>+VLOOKUP(B2200,VENTA_DIARIA!B:C,2,FALSE)</f>
        <v>0</v>
      </c>
      <c r="E2200" s="10">
        <f>+VLOOKUP(B2200,VENTA_DIARIA!B:D,3,FALSE)</f>
        <v>4</v>
      </c>
      <c r="F2200" s="13">
        <f>_xlfn.XLOOKUP(B2200, VENTA_DIARIA!B:B, VENTA_DIARIA!L:L)+0</f>
        <v>2</v>
      </c>
      <c r="G2200" s="10">
        <f>IFERROR(_xlfn.XLOOKUP(B2200, VENTA_DIARIA!B:B, VENTA_DIARIA!N:N)+0,0)</f>
        <v>0</v>
      </c>
      <c r="H2200" s="11" t="str">
        <f>_xlfn.XLOOKUP(B2200, VENTA_DIARIA!B:B, VENTA_DIARIA!H:H)</f>
        <v>▼ BAJO</v>
      </c>
      <c r="I2200" s="10" t="s">
        <v>183</v>
      </c>
      <c r="J2200" s="10">
        <v>1</v>
      </c>
      <c r="K2200" s="10">
        <v>0</v>
      </c>
      <c r="L2200" s="13">
        <v>1</v>
      </c>
    </row>
    <row r="2201" spans="1:12">
      <c r="A2201" s="14" t="str">
        <f t="shared" si="36"/>
        <v>JUE</v>
      </c>
      <c r="B2201" s="12">
        <v>45897</v>
      </c>
      <c r="C2201" s="11">
        <v>0.7719907407407407</v>
      </c>
      <c r="D2201" s="10">
        <f>+VLOOKUP(B2201,VENTA_DIARIA!B:C,2,FALSE)</f>
        <v>0</v>
      </c>
      <c r="E2201" s="10">
        <f>+VLOOKUP(B2201,VENTA_DIARIA!B:D,3,FALSE)</f>
        <v>4</v>
      </c>
      <c r="F2201" s="13">
        <f>_xlfn.XLOOKUP(B2201, VENTA_DIARIA!B:B, VENTA_DIARIA!L:L)+0</f>
        <v>2</v>
      </c>
      <c r="G2201" s="10">
        <f>IFERROR(_xlfn.XLOOKUP(B2201, VENTA_DIARIA!B:B, VENTA_DIARIA!N:N)+0,0)</f>
        <v>0</v>
      </c>
      <c r="H2201" s="11" t="str">
        <f>_xlfn.XLOOKUP(B2201, VENTA_DIARIA!B:B, VENTA_DIARIA!H:H)</f>
        <v>▼ BAJO</v>
      </c>
      <c r="I2201" s="10" t="s">
        <v>169</v>
      </c>
      <c r="J2201" s="10">
        <v>6</v>
      </c>
      <c r="K2201" s="10">
        <v>5</v>
      </c>
      <c r="L2201" s="13">
        <v>1</v>
      </c>
    </row>
    <row r="2202" spans="1:12">
      <c r="A2202" s="14" t="str">
        <f t="shared" si="36"/>
        <v>JUE</v>
      </c>
      <c r="B2202" s="12">
        <v>45897</v>
      </c>
      <c r="C2202" s="11">
        <v>0.7719907407407407</v>
      </c>
      <c r="D2202" s="10">
        <f>+VLOOKUP(B2202,VENTA_DIARIA!B:C,2,FALSE)</f>
        <v>0</v>
      </c>
      <c r="E2202" s="10">
        <f>+VLOOKUP(B2202,VENTA_DIARIA!B:D,3,FALSE)</f>
        <v>4</v>
      </c>
      <c r="F2202" s="13">
        <f>_xlfn.XLOOKUP(B2202, VENTA_DIARIA!B:B, VENTA_DIARIA!L:L)+0</f>
        <v>2</v>
      </c>
      <c r="G2202" s="10">
        <f>IFERROR(_xlfn.XLOOKUP(B2202, VENTA_DIARIA!B:B, VENTA_DIARIA!N:N)+0,0)</f>
        <v>0</v>
      </c>
      <c r="H2202" s="11" t="str">
        <f>_xlfn.XLOOKUP(B2202, VENTA_DIARIA!B:B, VENTA_DIARIA!H:H)</f>
        <v>▼ BAJO</v>
      </c>
      <c r="I2202" s="10" t="s">
        <v>167</v>
      </c>
      <c r="J2202" s="10">
        <v>7</v>
      </c>
      <c r="K2202" s="10">
        <v>6</v>
      </c>
      <c r="L2202" s="13">
        <v>1</v>
      </c>
    </row>
    <row r="2203" spans="1:12">
      <c r="A2203" s="14" t="str">
        <f t="shared" si="36"/>
        <v>JUE</v>
      </c>
      <c r="B2203" s="12">
        <v>45897</v>
      </c>
      <c r="C2203" s="11">
        <v>0.763275462962963</v>
      </c>
      <c r="D2203" s="10">
        <f>+VLOOKUP(B2203,VENTA_DIARIA!B:C,2,FALSE)</f>
        <v>0</v>
      </c>
      <c r="E2203" s="10">
        <f>+VLOOKUP(B2203,VENTA_DIARIA!B:D,3,FALSE)</f>
        <v>4</v>
      </c>
      <c r="F2203" s="13">
        <f>_xlfn.XLOOKUP(B2203, VENTA_DIARIA!B:B, VENTA_DIARIA!L:L)+0</f>
        <v>2</v>
      </c>
      <c r="G2203" s="10">
        <f>IFERROR(_xlfn.XLOOKUP(B2203, VENTA_DIARIA!B:B, VENTA_DIARIA!N:N)+0,0)</f>
        <v>0</v>
      </c>
      <c r="H2203" s="11" t="str">
        <f>_xlfn.XLOOKUP(B2203, VENTA_DIARIA!B:B, VENTA_DIARIA!H:H)</f>
        <v>▼ BAJO</v>
      </c>
      <c r="I2203" s="10" t="s">
        <v>177</v>
      </c>
      <c r="J2203" s="10">
        <v>15</v>
      </c>
      <c r="K2203" s="10">
        <v>14</v>
      </c>
      <c r="L2203" s="13">
        <v>1</v>
      </c>
    </row>
    <row r="2204" spans="1:12">
      <c r="A2204" s="14" t="str">
        <f t="shared" si="36"/>
        <v>JUE</v>
      </c>
      <c r="B2204" s="12">
        <v>45897</v>
      </c>
      <c r="C2204" s="11">
        <v>0.76197916666666665</v>
      </c>
      <c r="D2204" s="10">
        <f>+VLOOKUP(B2204,VENTA_DIARIA!B:C,2,FALSE)</f>
        <v>0</v>
      </c>
      <c r="E2204" s="10">
        <f>+VLOOKUP(B2204,VENTA_DIARIA!B:D,3,FALSE)</f>
        <v>4</v>
      </c>
      <c r="F2204" s="13">
        <f>_xlfn.XLOOKUP(B2204, VENTA_DIARIA!B:B, VENTA_DIARIA!L:L)+0</f>
        <v>2</v>
      </c>
      <c r="G2204" s="10">
        <f>IFERROR(_xlfn.XLOOKUP(B2204, VENTA_DIARIA!B:B, VENTA_DIARIA!N:N)+0,0)</f>
        <v>0</v>
      </c>
      <c r="H2204" s="11" t="str">
        <f>_xlfn.XLOOKUP(B2204, VENTA_DIARIA!B:B, VENTA_DIARIA!H:H)</f>
        <v>▼ BAJO</v>
      </c>
      <c r="I2204" s="10" t="s">
        <v>97</v>
      </c>
      <c r="J2204" s="10">
        <v>2</v>
      </c>
      <c r="K2204" s="10">
        <v>1</v>
      </c>
      <c r="L2204" s="13">
        <v>1</v>
      </c>
    </row>
    <row r="2205" spans="1:12">
      <c r="A2205" s="14" t="str">
        <f t="shared" si="36"/>
        <v>JUE</v>
      </c>
      <c r="B2205" s="12">
        <v>45897</v>
      </c>
      <c r="C2205" s="11">
        <v>0.74697916666666664</v>
      </c>
      <c r="D2205" s="10">
        <f>+VLOOKUP(B2205,VENTA_DIARIA!B:C,2,FALSE)</f>
        <v>0</v>
      </c>
      <c r="E2205" s="10">
        <f>+VLOOKUP(B2205,VENTA_DIARIA!B:D,3,FALSE)</f>
        <v>4</v>
      </c>
      <c r="F2205" s="13">
        <f>_xlfn.XLOOKUP(B2205, VENTA_DIARIA!B:B, VENTA_DIARIA!L:L)+0</f>
        <v>2</v>
      </c>
      <c r="G2205" s="10">
        <f>IFERROR(_xlfn.XLOOKUP(B2205, VENTA_DIARIA!B:B, VENTA_DIARIA!N:N)+0,0)</f>
        <v>0</v>
      </c>
      <c r="H2205" s="11" t="str">
        <f>_xlfn.XLOOKUP(B2205, VENTA_DIARIA!B:B, VENTA_DIARIA!H:H)</f>
        <v>▼ BAJO</v>
      </c>
      <c r="I2205" s="10" t="s">
        <v>134</v>
      </c>
      <c r="J2205" s="10">
        <v>22</v>
      </c>
      <c r="K2205" s="10">
        <v>21</v>
      </c>
      <c r="L2205" s="13">
        <v>1</v>
      </c>
    </row>
    <row r="2206" spans="1:12">
      <c r="A2206" s="14" t="str">
        <f t="shared" si="36"/>
        <v>JUE</v>
      </c>
      <c r="B2206" s="12">
        <v>45897</v>
      </c>
      <c r="C2206" s="11">
        <v>0.74697916666666664</v>
      </c>
      <c r="D2206" s="10">
        <f>+VLOOKUP(B2206,VENTA_DIARIA!B:C,2,FALSE)</f>
        <v>0</v>
      </c>
      <c r="E2206" s="10">
        <f>+VLOOKUP(B2206,VENTA_DIARIA!B:D,3,FALSE)</f>
        <v>4</v>
      </c>
      <c r="F2206" s="13">
        <f>_xlfn.XLOOKUP(B2206, VENTA_DIARIA!B:B, VENTA_DIARIA!L:L)+0</f>
        <v>2</v>
      </c>
      <c r="G2206" s="10">
        <f>IFERROR(_xlfn.XLOOKUP(B2206, VENTA_DIARIA!B:B, VENTA_DIARIA!N:N)+0,0)</f>
        <v>0</v>
      </c>
      <c r="H2206" s="11" t="str">
        <f>_xlfn.XLOOKUP(B2206, VENTA_DIARIA!B:B, VENTA_DIARIA!H:H)</f>
        <v>▼ BAJO</v>
      </c>
      <c r="I2206" s="10" t="s">
        <v>176</v>
      </c>
      <c r="J2206" s="10">
        <v>17</v>
      </c>
      <c r="K2206" s="10">
        <v>16</v>
      </c>
      <c r="L2206" s="13">
        <v>1</v>
      </c>
    </row>
    <row r="2207" spans="1:12">
      <c r="A2207" s="14" t="str">
        <f t="shared" si="36"/>
        <v>JUE</v>
      </c>
      <c r="B2207" s="12">
        <v>45897</v>
      </c>
      <c r="C2207" s="11">
        <v>0.74641203703703707</v>
      </c>
      <c r="D2207" s="10">
        <f>+VLOOKUP(B2207,VENTA_DIARIA!B:C,2,FALSE)</f>
        <v>0</v>
      </c>
      <c r="E2207" s="10">
        <f>+VLOOKUP(B2207,VENTA_DIARIA!B:D,3,FALSE)</f>
        <v>4</v>
      </c>
      <c r="F2207" s="13">
        <f>_xlfn.XLOOKUP(B2207, VENTA_DIARIA!B:B, VENTA_DIARIA!L:L)+0</f>
        <v>2</v>
      </c>
      <c r="G2207" s="10">
        <f>IFERROR(_xlfn.XLOOKUP(B2207, VENTA_DIARIA!B:B, VENTA_DIARIA!N:N)+0,0)</f>
        <v>0</v>
      </c>
      <c r="H2207" s="11" t="str">
        <f>_xlfn.XLOOKUP(B2207, VENTA_DIARIA!B:B, VENTA_DIARIA!H:H)</f>
        <v>▼ BAJO</v>
      </c>
      <c r="I2207" s="10" t="s">
        <v>159</v>
      </c>
      <c r="J2207" s="10">
        <v>8</v>
      </c>
      <c r="K2207" s="10">
        <v>7</v>
      </c>
      <c r="L2207" s="13">
        <v>1</v>
      </c>
    </row>
    <row r="2208" spans="1:12">
      <c r="A2208" s="14" t="str">
        <f t="shared" si="36"/>
        <v>JUE</v>
      </c>
      <c r="B2208" s="12">
        <v>45897</v>
      </c>
      <c r="C2208" s="11">
        <v>0.74640046296296292</v>
      </c>
      <c r="D2208" s="10">
        <f>+VLOOKUP(B2208,VENTA_DIARIA!B:C,2,FALSE)</f>
        <v>0</v>
      </c>
      <c r="E2208" s="10">
        <f>+VLOOKUP(B2208,VENTA_DIARIA!B:D,3,FALSE)</f>
        <v>4</v>
      </c>
      <c r="F2208" s="13">
        <f>_xlfn.XLOOKUP(B2208, VENTA_DIARIA!B:B, VENTA_DIARIA!L:L)+0</f>
        <v>2</v>
      </c>
      <c r="G2208" s="10">
        <f>IFERROR(_xlfn.XLOOKUP(B2208, VENTA_DIARIA!B:B, VENTA_DIARIA!N:N)+0,0)</f>
        <v>0</v>
      </c>
      <c r="H2208" s="11" t="str">
        <f>_xlfn.XLOOKUP(B2208, VENTA_DIARIA!B:B, VENTA_DIARIA!H:H)</f>
        <v>▼ BAJO</v>
      </c>
      <c r="I2208" s="10" t="s">
        <v>158</v>
      </c>
      <c r="J2208" s="10">
        <v>2</v>
      </c>
      <c r="K2208" s="10">
        <v>1</v>
      </c>
      <c r="L2208" s="13">
        <v>1</v>
      </c>
    </row>
    <row r="2209" spans="1:12">
      <c r="A2209" s="14" t="str">
        <f t="shared" si="36"/>
        <v>JUE</v>
      </c>
      <c r="B2209" s="12">
        <v>45897</v>
      </c>
      <c r="C2209" s="11">
        <v>0.74157407407407405</v>
      </c>
      <c r="D2209" s="10">
        <f>+VLOOKUP(B2209,VENTA_DIARIA!B:C,2,FALSE)</f>
        <v>0</v>
      </c>
      <c r="E2209" s="10">
        <f>+VLOOKUP(B2209,VENTA_DIARIA!B:D,3,FALSE)</f>
        <v>4</v>
      </c>
      <c r="F2209" s="13">
        <f>_xlfn.XLOOKUP(B2209, VENTA_DIARIA!B:B, VENTA_DIARIA!L:L)+0</f>
        <v>2</v>
      </c>
      <c r="G2209" s="10">
        <f>IFERROR(_xlfn.XLOOKUP(B2209, VENTA_DIARIA!B:B, VENTA_DIARIA!N:N)+0,0)</f>
        <v>0</v>
      </c>
      <c r="H2209" s="11" t="str">
        <f>_xlfn.XLOOKUP(B2209, VENTA_DIARIA!B:B, VENTA_DIARIA!H:H)</f>
        <v>▼ BAJO</v>
      </c>
      <c r="I2209" s="10" t="s">
        <v>134</v>
      </c>
      <c r="J2209" s="10">
        <v>23</v>
      </c>
      <c r="K2209" s="10">
        <v>22</v>
      </c>
      <c r="L2209" s="13">
        <v>1</v>
      </c>
    </row>
    <row r="2210" spans="1:12">
      <c r="A2210" s="14" t="str">
        <f t="shared" si="36"/>
        <v>JUE</v>
      </c>
      <c r="B2210" s="12">
        <v>45897</v>
      </c>
      <c r="C2210" s="11">
        <v>0.74064814814814817</v>
      </c>
      <c r="D2210" s="10">
        <f>+VLOOKUP(B2210,VENTA_DIARIA!B:C,2,FALSE)</f>
        <v>0</v>
      </c>
      <c r="E2210" s="10">
        <f>+VLOOKUP(B2210,VENTA_DIARIA!B:D,3,FALSE)</f>
        <v>4</v>
      </c>
      <c r="F2210" s="13">
        <f>_xlfn.XLOOKUP(B2210, VENTA_DIARIA!B:B, VENTA_DIARIA!L:L)+0</f>
        <v>2</v>
      </c>
      <c r="G2210" s="10">
        <f>IFERROR(_xlfn.XLOOKUP(B2210, VENTA_DIARIA!B:B, VENTA_DIARIA!N:N)+0,0)</f>
        <v>0</v>
      </c>
      <c r="H2210" s="11" t="str">
        <f>_xlfn.XLOOKUP(B2210, VENTA_DIARIA!B:B, VENTA_DIARIA!H:H)</f>
        <v>▼ BAJO</v>
      </c>
      <c r="I2210" s="10" t="s">
        <v>163</v>
      </c>
      <c r="J2210" s="10">
        <v>5</v>
      </c>
      <c r="K2210" s="10">
        <v>4</v>
      </c>
      <c r="L2210" s="13">
        <v>1</v>
      </c>
    </row>
    <row r="2211" spans="1:12">
      <c r="A2211" s="14" t="str">
        <f t="shared" si="36"/>
        <v>JUE</v>
      </c>
      <c r="B2211" s="12">
        <v>45897</v>
      </c>
      <c r="C2211" s="11">
        <v>0.74008101851851849</v>
      </c>
      <c r="D2211" s="10">
        <f>+VLOOKUP(B2211,VENTA_DIARIA!B:C,2,FALSE)</f>
        <v>0</v>
      </c>
      <c r="E2211" s="10">
        <f>+VLOOKUP(B2211,VENTA_DIARIA!B:D,3,FALSE)</f>
        <v>4</v>
      </c>
      <c r="F2211" s="13">
        <f>_xlfn.XLOOKUP(B2211, VENTA_DIARIA!B:B, VENTA_DIARIA!L:L)+0</f>
        <v>2</v>
      </c>
      <c r="G2211" s="10">
        <f>IFERROR(_xlfn.XLOOKUP(B2211, VENTA_DIARIA!B:B, VENTA_DIARIA!N:N)+0,0)</f>
        <v>0</v>
      </c>
      <c r="H2211" s="11" t="str">
        <f>_xlfn.XLOOKUP(B2211, VENTA_DIARIA!B:B, VENTA_DIARIA!H:H)</f>
        <v>▼ BAJO</v>
      </c>
      <c r="I2211" s="10" t="s">
        <v>176</v>
      </c>
      <c r="J2211" s="10">
        <v>18</v>
      </c>
      <c r="K2211" s="10">
        <v>17</v>
      </c>
      <c r="L2211" s="13">
        <v>1</v>
      </c>
    </row>
    <row r="2212" spans="1:12">
      <c r="A2212" s="14" t="str">
        <f t="shared" si="36"/>
        <v>JUE</v>
      </c>
      <c r="B2212" s="12">
        <v>45897</v>
      </c>
      <c r="C2212" s="11">
        <v>0.73782407407407402</v>
      </c>
      <c r="D2212" s="10">
        <f>+VLOOKUP(B2212,VENTA_DIARIA!B:C,2,FALSE)</f>
        <v>0</v>
      </c>
      <c r="E2212" s="10">
        <f>+VLOOKUP(B2212,VENTA_DIARIA!B:D,3,FALSE)</f>
        <v>4</v>
      </c>
      <c r="F2212" s="13">
        <f>_xlfn.XLOOKUP(B2212, VENTA_DIARIA!B:B, VENTA_DIARIA!L:L)+0</f>
        <v>2</v>
      </c>
      <c r="G2212" s="10">
        <f>IFERROR(_xlfn.XLOOKUP(B2212, VENTA_DIARIA!B:B, VENTA_DIARIA!N:N)+0,0)</f>
        <v>0</v>
      </c>
      <c r="H2212" s="11" t="str">
        <f>_xlfn.XLOOKUP(B2212, VENTA_DIARIA!B:B, VENTA_DIARIA!H:H)</f>
        <v>▼ BAJO</v>
      </c>
      <c r="I2212" s="10" t="s">
        <v>142</v>
      </c>
      <c r="J2212" s="10">
        <v>24</v>
      </c>
      <c r="K2212" s="10">
        <v>23</v>
      </c>
      <c r="L2212" s="13">
        <v>1</v>
      </c>
    </row>
    <row r="2213" spans="1:12">
      <c r="A2213" s="14" t="str">
        <f t="shared" si="36"/>
        <v>JUE</v>
      </c>
      <c r="B2213" s="12">
        <v>45897</v>
      </c>
      <c r="C2213" s="11">
        <v>0.73620370370370369</v>
      </c>
      <c r="D2213" s="10">
        <f>+VLOOKUP(B2213,VENTA_DIARIA!B:C,2,FALSE)</f>
        <v>0</v>
      </c>
      <c r="E2213" s="10">
        <f>+VLOOKUP(B2213,VENTA_DIARIA!B:D,3,FALSE)</f>
        <v>4</v>
      </c>
      <c r="F2213" s="13">
        <f>_xlfn.XLOOKUP(B2213, VENTA_DIARIA!B:B, VENTA_DIARIA!L:L)+0</f>
        <v>2</v>
      </c>
      <c r="G2213" s="10">
        <f>IFERROR(_xlfn.XLOOKUP(B2213, VENTA_DIARIA!B:B, VENTA_DIARIA!N:N)+0,0)</f>
        <v>0</v>
      </c>
      <c r="H2213" s="11" t="str">
        <f>_xlfn.XLOOKUP(B2213, VENTA_DIARIA!B:B, VENTA_DIARIA!H:H)</f>
        <v>▼ BAJO</v>
      </c>
      <c r="I2213" s="10" t="s">
        <v>100</v>
      </c>
      <c r="J2213" s="10">
        <v>2</v>
      </c>
      <c r="K2213" s="10">
        <v>1</v>
      </c>
      <c r="L2213" s="13">
        <v>1</v>
      </c>
    </row>
    <row r="2214" spans="1:12">
      <c r="A2214" s="14" t="str">
        <f t="shared" si="36"/>
        <v>JUE</v>
      </c>
      <c r="B2214" s="12">
        <v>45897</v>
      </c>
      <c r="C2214" s="11">
        <v>0.73039351851851853</v>
      </c>
      <c r="D2214" s="10">
        <f>+VLOOKUP(B2214,VENTA_DIARIA!B:C,2,FALSE)</f>
        <v>0</v>
      </c>
      <c r="E2214" s="10">
        <f>+VLOOKUP(B2214,VENTA_DIARIA!B:D,3,FALSE)</f>
        <v>4</v>
      </c>
      <c r="F2214" s="13">
        <f>_xlfn.XLOOKUP(B2214, VENTA_DIARIA!B:B, VENTA_DIARIA!L:L)+0</f>
        <v>2</v>
      </c>
      <c r="G2214" s="10">
        <f>IFERROR(_xlfn.XLOOKUP(B2214, VENTA_DIARIA!B:B, VENTA_DIARIA!N:N)+0,0)</f>
        <v>0</v>
      </c>
      <c r="H2214" s="11" t="str">
        <f>_xlfn.XLOOKUP(B2214, VENTA_DIARIA!B:B, VENTA_DIARIA!H:H)</f>
        <v>▼ BAJO</v>
      </c>
      <c r="I2214" s="10" t="s">
        <v>152</v>
      </c>
      <c r="J2214" s="10">
        <v>10</v>
      </c>
      <c r="K2214" s="10">
        <v>9</v>
      </c>
      <c r="L2214" s="13">
        <v>1</v>
      </c>
    </row>
    <row r="2215" spans="1:12">
      <c r="A2215" s="14" t="str">
        <f t="shared" si="36"/>
        <v>JUE</v>
      </c>
      <c r="B2215" s="12">
        <v>45897</v>
      </c>
      <c r="C2215" s="11">
        <v>0.73039351851851853</v>
      </c>
      <c r="D2215" s="10">
        <f>+VLOOKUP(B2215,VENTA_DIARIA!B:C,2,FALSE)</f>
        <v>0</v>
      </c>
      <c r="E2215" s="10">
        <f>+VLOOKUP(B2215,VENTA_DIARIA!B:D,3,FALSE)</f>
        <v>4</v>
      </c>
      <c r="F2215" s="13">
        <f>_xlfn.XLOOKUP(B2215, VENTA_DIARIA!B:B, VENTA_DIARIA!L:L)+0</f>
        <v>2</v>
      </c>
      <c r="G2215" s="10">
        <f>IFERROR(_xlfn.XLOOKUP(B2215, VENTA_DIARIA!B:B, VENTA_DIARIA!N:N)+0,0)</f>
        <v>0</v>
      </c>
      <c r="H2215" s="11" t="str">
        <f>_xlfn.XLOOKUP(B2215, VENTA_DIARIA!B:B, VENTA_DIARIA!H:H)</f>
        <v>▼ BAJO</v>
      </c>
      <c r="I2215" s="10" t="s">
        <v>142</v>
      </c>
      <c r="J2215" s="10">
        <v>25</v>
      </c>
      <c r="K2215" s="10">
        <v>24</v>
      </c>
      <c r="L2215" s="13">
        <v>1</v>
      </c>
    </row>
    <row r="2216" spans="1:12">
      <c r="A2216" s="14" t="str">
        <f t="shared" si="36"/>
        <v>JUE</v>
      </c>
      <c r="B2216" s="12">
        <v>45897</v>
      </c>
      <c r="C2216" s="11">
        <v>0.72645833333333332</v>
      </c>
      <c r="D2216" s="10">
        <f>+VLOOKUP(B2216,VENTA_DIARIA!B:C,2,FALSE)</f>
        <v>0</v>
      </c>
      <c r="E2216" s="10">
        <f>+VLOOKUP(B2216,VENTA_DIARIA!B:D,3,FALSE)</f>
        <v>4</v>
      </c>
      <c r="F2216" s="13">
        <f>_xlfn.XLOOKUP(B2216, VENTA_DIARIA!B:B, VENTA_DIARIA!L:L)+0</f>
        <v>2</v>
      </c>
      <c r="G2216" s="10">
        <f>IFERROR(_xlfn.XLOOKUP(B2216, VENTA_DIARIA!B:B, VENTA_DIARIA!N:N)+0,0)</f>
        <v>0</v>
      </c>
      <c r="H2216" s="11" t="str">
        <f>_xlfn.XLOOKUP(B2216, VENTA_DIARIA!B:B, VENTA_DIARIA!H:H)</f>
        <v>▼ BAJO</v>
      </c>
      <c r="I2216" s="10" t="s">
        <v>125</v>
      </c>
      <c r="J2216" s="10">
        <v>3</v>
      </c>
      <c r="K2216" s="10">
        <v>2</v>
      </c>
      <c r="L2216" s="13">
        <v>1</v>
      </c>
    </row>
    <row r="2217" spans="1:12">
      <c r="A2217" s="14" t="str">
        <f t="shared" si="36"/>
        <v>JUE</v>
      </c>
      <c r="B2217" s="12">
        <v>45897</v>
      </c>
      <c r="C2217" s="11">
        <v>0.72548611111111116</v>
      </c>
      <c r="D2217" s="10">
        <f>+VLOOKUP(B2217,VENTA_DIARIA!B:C,2,FALSE)</f>
        <v>0</v>
      </c>
      <c r="E2217" s="10">
        <f>+VLOOKUP(B2217,VENTA_DIARIA!B:D,3,FALSE)</f>
        <v>4</v>
      </c>
      <c r="F2217" s="13">
        <f>_xlfn.XLOOKUP(B2217, VENTA_DIARIA!B:B, VENTA_DIARIA!L:L)+0</f>
        <v>2</v>
      </c>
      <c r="G2217" s="10">
        <f>IFERROR(_xlfn.XLOOKUP(B2217, VENTA_DIARIA!B:B, VENTA_DIARIA!N:N)+0,0)</f>
        <v>0</v>
      </c>
      <c r="H2217" s="11" t="str">
        <f>_xlfn.XLOOKUP(B2217, VENTA_DIARIA!B:B, VENTA_DIARIA!H:H)</f>
        <v>▼ BAJO</v>
      </c>
      <c r="I2217" s="10" t="s">
        <v>177</v>
      </c>
      <c r="J2217" s="10">
        <v>16</v>
      </c>
      <c r="K2217" s="10">
        <v>15</v>
      </c>
      <c r="L2217" s="13">
        <v>1</v>
      </c>
    </row>
    <row r="2218" spans="1:12">
      <c r="A2218" s="14" t="str">
        <f t="shared" si="36"/>
        <v>JUE</v>
      </c>
      <c r="B2218" s="12">
        <v>45897</v>
      </c>
      <c r="C2218" s="11">
        <v>0.72393518518518518</v>
      </c>
      <c r="D2218" s="10">
        <f>+VLOOKUP(B2218,VENTA_DIARIA!B:C,2,FALSE)</f>
        <v>0</v>
      </c>
      <c r="E2218" s="10">
        <f>+VLOOKUP(B2218,VENTA_DIARIA!B:D,3,FALSE)</f>
        <v>4</v>
      </c>
      <c r="F2218" s="13">
        <f>_xlfn.XLOOKUP(B2218, VENTA_DIARIA!B:B, VENTA_DIARIA!L:L)+0</f>
        <v>2</v>
      </c>
      <c r="G2218" s="10">
        <f>IFERROR(_xlfn.XLOOKUP(B2218, VENTA_DIARIA!B:B, VENTA_DIARIA!N:N)+0,0)</f>
        <v>0</v>
      </c>
      <c r="H2218" s="11" t="str">
        <f>_xlfn.XLOOKUP(B2218, VENTA_DIARIA!B:B, VENTA_DIARIA!H:H)</f>
        <v>▼ BAJO</v>
      </c>
      <c r="I2218" s="10" t="s">
        <v>118</v>
      </c>
      <c r="J2218" s="10">
        <v>6</v>
      </c>
      <c r="K2218" s="10">
        <v>5</v>
      </c>
      <c r="L2218" s="13">
        <v>1</v>
      </c>
    </row>
    <row r="2219" spans="1:12">
      <c r="A2219" s="14" t="str">
        <f t="shared" si="36"/>
        <v>JUE</v>
      </c>
      <c r="B2219" s="12">
        <v>45897</v>
      </c>
      <c r="C2219" s="11">
        <v>0.72384259259259254</v>
      </c>
      <c r="D2219" s="10">
        <f>+VLOOKUP(B2219,VENTA_DIARIA!B:C,2,FALSE)</f>
        <v>0</v>
      </c>
      <c r="E2219" s="10">
        <f>+VLOOKUP(B2219,VENTA_DIARIA!B:D,3,FALSE)</f>
        <v>4</v>
      </c>
      <c r="F2219" s="13">
        <f>_xlfn.XLOOKUP(B2219, VENTA_DIARIA!B:B, VENTA_DIARIA!L:L)+0</f>
        <v>2</v>
      </c>
      <c r="G2219" s="10">
        <f>IFERROR(_xlfn.XLOOKUP(B2219, VENTA_DIARIA!B:B, VENTA_DIARIA!N:N)+0,0)</f>
        <v>0</v>
      </c>
      <c r="H2219" s="11" t="str">
        <f>_xlfn.XLOOKUP(B2219, VENTA_DIARIA!B:B, VENTA_DIARIA!H:H)</f>
        <v>▼ BAJO</v>
      </c>
      <c r="I2219" s="10" t="s">
        <v>118</v>
      </c>
      <c r="J2219" s="10">
        <v>7</v>
      </c>
      <c r="K2219" s="10">
        <v>6</v>
      </c>
      <c r="L2219" s="13">
        <v>1</v>
      </c>
    </row>
    <row r="2220" spans="1:12">
      <c r="A2220" s="14" t="str">
        <f t="shared" si="36"/>
        <v>JUE</v>
      </c>
      <c r="B2220" s="12">
        <v>45897</v>
      </c>
      <c r="C2220" s="11">
        <v>0.72384259259259254</v>
      </c>
      <c r="D2220" s="10">
        <f>+VLOOKUP(B2220,VENTA_DIARIA!B:C,2,FALSE)</f>
        <v>0</v>
      </c>
      <c r="E2220" s="10">
        <f>+VLOOKUP(B2220,VENTA_DIARIA!B:D,3,FALSE)</f>
        <v>4</v>
      </c>
      <c r="F2220" s="13">
        <f>_xlfn.XLOOKUP(B2220, VENTA_DIARIA!B:B, VENTA_DIARIA!L:L)+0</f>
        <v>2</v>
      </c>
      <c r="G2220" s="10">
        <f>IFERROR(_xlfn.XLOOKUP(B2220, VENTA_DIARIA!B:B, VENTA_DIARIA!N:N)+0,0)</f>
        <v>0</v>
      </c>
      <c r="H2220" s="11" t="str">
        <f>_xlfn.XLOOKUP(B2220, VENTA_DIARIA!B:B, VENTA_DIARIA!H:H)</f>
        <v>▼ BAJO</v>
      </c>
      <c r="I2220" s="10" t="s">
        <v>99</v>
      </c>
      <c r="J2220" s="10">
        <v>4</v>
      </c>
      <c r="K2220" s="10">
        <v>3</v>
      </c>
      <c r="L2220" s="13">
        <v>1</v>
      </c>
    </row>
    <row r="2221" spans="1:12">
      <c r="A2221" s="14" t="str">
        <f t="shared" si="36"/>
        <v>JUE</v>
      </c>
      <c r="B2221" s="12">
        <v>45897</v>
      </c>
      <c r="C2221" s="11">
        <v>0.72318287037037032</v>
      </c>
      <c r="D2221" s="10">
        <f>+VLOOKUP(B2221,VENTA_DIARIA!B:C,2,FALSE)</f>
        <v>0</v>
      </c>
      <c r="E2221" s="10">
        <f>+VLOOKUP(B2221,VENTA_DIARIA!B:D,3,FALSE)</f>
        <v>4</v>
      </c>
      <c r="F2221" s="13">
        <f>_xlfn.XLOOKUP(B2221, VENTA_DIARIA!B:B, VENTA_DIARIA!L:L)+0</f>
        <v>2</v>
      </c>
      <c r="G2221" s="10">
        <f>IFERROR(_xlfn.XLOOKUP(B2221, VENTA_DIARIA!B:B, VENTA_DIARIA!N:N)+0,0)</f>
        <v>0</v>
      </c>
      <c r="H2221" s="11" t="str">
        <f>_xlfn.XLOOKUP(B2221, VENTA_DIARIA!B:B, VENTA_DIARIA!H:H)</f>
        <v>▼ BAJO</v>
      </c>
      <c r="I2221" s="10" t="s">
        <v>91</v>
      </c>
      <c r="J2221" s="10">
        <v>2</v>
      </c>
      <c r="K2221" s="10">
        <v>1</v>
      </c>
      <c r="L2221" s="13">
        <v>1</v>
      </c>
    </row>
    <row r="2222" spans="1:12">
      <c r="A2222" s="14" t="str">
        <f t="shared" si="36"/>
        <v>JUE</v>
      </c>
      <c r="B2222" s="12">
        <v>45897</v>
      </c>
      <c r="C2222" s="11">
        <v>0.72318287037037032</v>
      </c>
      <c r="D2222" s="10">
        <f>+VLOOKUP(B2222,VENTA_DIARIA!B:C,2,FALSE)</f>
        <v>0</v>
      </c>
      <c r="E2222" s="10">
        <f>+VLOOKUP(B2222,VENTA_DIARIA!B:D,3,FALSE)</f>
        <v>4</v>
      </c>
      <c r="F2222" s="13">
        <f>_xlfn.XLOOKUP(B2222, VENTA_DIARIA!B:B, VENTA_DIARIA!L:L)+0</f>
        <v>2</v>
      </c>
      <c r="G2222" s="10">
        <f>IFERROR(_xlfn.XLOOKUP(B2222, VENTA_DIARIA!B:B, VENTA_DIARIA!N:N)+0,0)</f>
        <v>0</v>
      </c>
      <c r="H2222" s="11" t="str">
        <f>_xlfn.XLOOKUP(B2222, VENTA_DIARIA!B:B, VENTA_DIARIA!H:H)</f>
        <v>▼ BAJO</v>
      </c>
      <c r="I2222" s="10" t="s">
        <v>132</v>
      </c>
      <c r="J2222" s="10">
        <v>2</v>
      </c>
      <c r="K2222" s="10">
        <v>1</v>
      </c>
      <c r="L2222" s="13">
        <v>1</v>
      </c>
    </row>
    <row r="2223" spans="1:12">
      <c r="A2223" s="14" t="str">
        <f t="shared" si="36"/>
        <v>JUE</v>
      </c>
      <c r="B2223" s="12">
        <v>45897</v>
      </c>
      <c r="C2223" s="11">
        <v>0.71910879629629632</v>
      </c>
      <c r="D2223" s="10">
        <f>+VLOOKUP(B2223,VENTA_DIARIA!B:C,2,FALSE)</f>
        <v>0</v>
      </c>
      <c r="E2223" s="10">
        <f>+VLOOKUP(B2223,VENTA_DIARIA!B:D,3,FALSE)</f>
        <v>4</v>
      </c>
      <c r="F2223" s="13">
        <f>_xlfn.XLOOKUP(B2223, VENTA_DIARIA!B:B, VENTA_DIARIA!L:L)+0</f>
        <v>2</v>
      </c>
      <c r="G2223" s="10">
        <f>IFERROR(_xlfn.XLOOKUP(B2223, VENTA_DIARIA!B:B, VENTA_DIARIA!N:N)+0,0)</f>
        <v>0</v>
      </c>
      <c r="H2223" s="11" t="str">
        <f>_xlfn.XLOOKUP(B2223, VENTA_DIARIA!B:B, VENTA_DIARIA!H:H)</f>
        <v>▼ BAJO</v>
      </c>
      <c r="I2223" s="10" t="s">
        <v>166</v>
      </c>
      <c r="J2223" s="10">
        <v>5</v>
      </c>
      <c r="K2223" s="10">
        <v>4</v>
      </c>
      <c r="L2223" s="13">
        <v>1</v>
      </c>
    </row>
    <row r="2224" spans="1:12">
      <c r="A2224" s="14" t="str">
        <f t="shared" si="36"/>
        <v>JUE</v>
      </c>
      <c r="B2224" s="12">
        <v>45897</v>
      </c>
      <c r="C2224" s="11">
        <v>0.71910879629629632</v>
      </c>
      <c r="D2224" s="10">
        <f>+VLOOKUP(B2224,VENTA_DIARIA!B:C,2,FALSE)</f>
        <v>0</v>
      </c>
      <c r="E2224" s="10">
        <f>+VLOOKUP(B2224,VENTA_DIARIA!B:D,3,FALSE)</f>
        <v>4</v>
      </c>
      <c r="F2224" s="13">
        <f>_xlfn.XLOOKUP(B2224, VENTA_DIARIA!B:B, VENTA_DIARIA!L:L)+0</f>
        <v>2</v>
      </c>
      <c r="G2224" s="10">
        <f>IFERROR(_xlfn.XLOOKUP(B2224, VENTA_DIARIA!B:B, VENTA_DIARIA!N:N)+0,0)</f>
        <v>0</v>
      </c>
      <c r="H2224" s="11" t="str">
        <f>_xlfn.XLOOKUP(B2224, VENTA_DIARIA!B:B, VENTA_DIARIA!H:H)</f>
        <v>▼ BAJO</v>
      </c>
      <c r="I2224" s="10" t="s">
        <v>168</v>
      </c>
      <c r="J2224" s="10">
        <v>4</v>
      </c>
      <c r="K2224" s="10">
        <v>2</v>
      </c>
      <c r="L2224" s="13">
        <v>2</v>
      </c>
    </row>
    <row r="2225" spans="1:12">
      <c r="A2225" s="14" t="str">
        <f t="shared" si="36"/>
        <v>JUE</v>
      </c>
      <c r="B2225" s="12">
        <v>45897</v>
      </c>
      <c r="C2225" s="11">
        <v>0.71777777777777774</v>
      </c>
      <c r="D2225" s="10">
        <f>+VLOOKUP(B2225,VENTA_DIARIA!B:C,2,FALSE)</f>
        <v>0</v>
      </c>
      <c r="E2225" s="10">
        <f>+VLOOKUP(B2225,VENTA_DIARIA!B:D,3,FALSE)</f>
        <v>4</v>
      </c>
      <c r="F2225" s="13">
        <f>_xlfn.XLOOKUP(B2225, VENTA_DIARIA!B:B, VENTA_DIARIA!L:L)+0</f>
        <v>2</v>
      </c>
      <c r="G2225" s="10">
        <f>IFERROR(_xlfn.XLOOKUP(B2225, VENTA_DIARIA!B:B, VENTA_DIARIA!N:N)+0,0)</f>
        <v>0</v>
      </c>
      <c r="H2225" s="11" t="str">
        <f>_xlfn.XLOOKUP(B2225, VENTA_DIARIA!B:B, VENTA_DIARIA!H:H)</f>
        <v>▼ BAJO</v>
      </c>
      <c r="I2225" s="10" t="s">
        <v>102</v>
      </c>
      <c r="J2225" s="10">
        <v>5</v>
      </c>
      <c r="K2225" s="10">
        <v>4</v>
      </c>
      <c r="L2225" s="13">
        <v>1</v>
      </c>
    </row>
    <row r="2226" spans="1:12">
      <c r="A2226" s="14" t="str">
        <f t="shared" si="36"/>
        <v>JUE</v>
      </c>
      <c r="B2226" s="12">
        <v>45897</v>
      </c>
      <c r="C2226" s="11">
        <v>0.71777777777777774</v>
      </c>
      <c r="D2226" s="10">
        <f>+VLOOKUP(B2226,VENTA_DIARIA!B:C,2,FALSE)</f>
        <v>0</v>
      </c>
      <c r="E2226" s="10">
        <f>+VLOOKUP(B2226,VENTA_DIARIA!B:D,3,FALSE)</f>
        <v>4</v>
      </c>
      <c r="F2226" s="13">
        <f>_xlfn.XLOOKUP(B2226, VENTA_DIARIA!B:B, VENTA_DIARIA!L:L)+0</f>
        <v>2</v>
      </c>
      <c r="G2226" s="10">
        <f>IFERROR(_xlfn.XLOOKUP(B2226, VENTA_DIARIA!B:B, VENTA_DIARIA!N:N)+0,0)</f>
        <v>0</v>
      </c>
      <c r="H2226" s="11" t="str">
        <f>_xlfn.XLOOKUP(B2226, VENTA_DIARIA!B:B, VENTA_DIARIA!H:H)</f>
        <v>▼ BAJO</v>
      </c>
      <c r="I2226" s="10" t="s">
        <v>88</v>
      </c>
      <c r="J2226" s="10">
        <v>1</v>
      </c>
      <c r="K2226" s="10">
        <v>0</v>
      </c>
      <c r="L2226" s="13">
        <v>1</v>
      </c>
    </row>
    <row r="2227" spans="1:12">
      <c r="A2227" s="14" t="str">
        <f t="shared" si="36"/>
        <v>JUE</v>
      </c>
      <c r="B2227" s="12">
        <v>45897</v>
      </c>
      <c r="C2227" s="11">
        <v>0.71643518518518523</v>
      </c>
      <c r="D2227" s="10">
        <f>+VLOOKUP(B2227,VENTA_DIARIA!B:C,2,FALSE)</f>
        <v>0</v>
      </c>
      <c r="E2227" s="10">
        <f>+VLOOKUP(B2227,VENTA_DIARIA!B:D,3,FALSE)</f>
        <v>4</v>
      </c>
      <c r="F2227" s="13">
        <f>_xlfn.XLOOKUP(B2227, VENTA_DIARIA!B:B, VENTA_DIARIA!L:L)+0</f>
        <v>2</v>
      </c>
      <c r="G2227" s="10">
        <f>IFERROR(_xlfn.XLOOKUP(B2227, VENTA_DIARIA!B:B, VENTA_DIARIA!N:N)+0,0)</f>
        <v>0</v>
      </c>
      <c r="H2227" s="11" t="str">
        <f>_xlfn.XLOOKUP(B2227, VENTA_DIARIA!B:B, VENTA_DIARIA!H:H)</f>
        <v>▼ BAJO</v>
      </c>
      <c r="I2227" s="10" t="s">
        <v>183</v>
      </c>
      <c r="J2227" s="10">
        <v>2</v>
      </c>
      <c r="K2227" s="10">
        <v>1</v>
      </c>
      <c r="L2227" s="13">
        <v>1</v>
      </c>
    </row>
    <row r="2228" spans="1:12">
      <c r="A2228" s="14" t="str">
        <f t="shared" si="36"/>
        <v>JUE</v>
      </c>
      <c r="B2228" s="12">
        <v>45897</v>
      </c>
      <c r="C2228" s="11">
        <v>0.71184027777777781</v>
      </c>
      <c r="D2228" s="10">
        <f>+VLOOKUP(B2228,VENTA_DIARIA!B:C,2,FALSE)</f>
        <v>0</v>
      </c>
      <c r="E2228" s="10">
        <f>+VLOOKUP(B2228,VENTA_DIARIA!B:D,3,FALSE)</f>
        <v>4</v>
      </c>
      <c r="F2228" s="13">
        <f>_xlfn.XLOOKUP(B2228, VENTA_DIARIA!B:B, VENTA_DIARIA!L:L)+0</f>
        <v>2</v>
      </c>
      <c r="G2228" s="10">
        <f>IFERROR(_xlfn.XLOOKUP(B2228, VENTA_DIARIA!B:B, VENTA_DIARIA!N:N)+0,0)</f>
        <v>0</v>
      </c>
      <c r="H2228" s="11" t="str">
        <f>_xlfn.XLOOKUP(B2228, VENTA_DIARIA!B:B, VENTA_DIARIA!H:H)</f>
        <v>▼ BAJO</v>
      </c>
      <c r="I2228" s="10" t="s">
        <v>142</v>
      </c>
      <c r="J2228" s="10">
        <v>26</v>
      </c>
      <c r="K2228" s="10">
        <v>25</v>
      </c>
      <c r="L2228" s="13">
        <v>1</v>
      </c>
    </row>
    <row r="2229" spans="1:12">
      <c r="A2229" s="14" t="str">
        <f t="shared" ref="A2229:A2260" si="37">+UPPER(TEXT(B2229,"DDD"))</f>
        <v>JUE</v>
      </c>
      <c r="B2229" s="12">
        <v>45897</v>
      </c>
      <c r="C2229" s="11">
        <v>0.71184027777777781</v>
      </c>
      <c r="D2229" s="10">
        <f>+VLOOKUP(B2229,VENTA_DIARIA!B:C,2,FALSE)</f>
        <v>0</v>
      </c>
      <c r="E2229" s="10">
        <f>+VLOOKUP(B2229,VENTA_DIARIA!B:D,3,FALSE)</f>
        <v>4</v>
      </c>
      <c r="F2229" s="13">
        <f>_xlfn.XLOOKUP(B2229, VENTA_DIARIA!B:B, VENTA_DIARIA!L:L)+0</f>
        <v>2</v>
      </c>
      <c r="G2229" s="10">
        <f>IFERROR(_xlfn.XLOOKUP(B2229, VENTA_DIARIA!B:B, VENTA_DIARIA!N:N)+0,0)</f>
        <v>0</v>
      </c>
      <c r="H2229" s="11" t="str">
        <f>_xlfn.XLOOKUP(B2229, VENTA_DIARIA!B:B, VENTA_DIARIA!H:H)</f>
        <v>▼ BAJO</v>
      </c>
      <c r="I2229" s="10" t="s">
        <v>118</v>
      </c>
      <c r="J2229" s="10">
        <v>8</v>
      </c>
      <c r="K2229" s="10">
        <v>7</v>
      </c>
      <c r="L2229" s="13">
        <v>1</v>
      </c>
    </row>
    <row r="2230" spans="1:12">
      <c r="A2230" s="14" t="str">
        <f t="shared" si="37"/>
        <v>JUE</v>
      </c>
      <c r="B2230" s="12">
        <v>45897</v>
      </c>
      <c r="C2230" s="11">
        <v>0.71184027777777781</v>
      </c>
      <c r="D2230" s="10">
        <f>+VLOOKUP(B2230,VENTA_DIARIA!B:C,2,FALSE)</f>
        <v>0</v>
      </c>
      <c r="E2230" s="10">
        <f>+VLOOKUP(B2230,VENTA_DIARIA!B:D,3,FALSE)</f>
        <v>4</v>
      </c>
      <c r="F2230" s="13">
        <f>_xlfn.XLOOKUP(B2230, VENTA_DIARIA!B:B, VENTA_DIARIA!L:L)+0</f>
        <v>2</v>
      </c>
      <c r="G2230" s="10">
        <f>IFERROR(_xlfn.XLOOKUP(B2230, VENTA_DIARIA!B:B, VENTA_DIARIA!N:N)+0,0)</f>
        <v>0</v>
      </c>
      <c r="H2230" s="11" t="str">
        <f>_xlfn.XLOOKUP(B2230, VENTA_DIARIA!B:B, VENTA_DIARIA!H:H)</f>
        <v>▼ BAJO</v>
      </c>
      <c r="I2230" s="10" t="s">
        <v>82</v>
      </c>
      <c r="J2230" s="10">
        <v>2</v>
      </c>
      <c r="K2230" s="10">
        <v>1</v>
      </c>
      <c r="L2230" s="13">
        <v>1</v>
      </c>
    </row>
    <row r="2231" spans="1:12">
      <c r="A2231" s="14" t="str">
        <f t="shared" si="37"/>
        <v>JUE</v>
      </c>
      <c r="B2231" s="12">
        <v>45897</v>
      </c>
      <c r="C2231" s="11">
        <v>0.70984953703703701</v>
      </c>
      <c r="D2231" s="10">
        <f>+VLOOKUP(B2231,VENTA_DIARIA!B:C,2,FALSE)</f>
        <v>0</v>
      </c>
      <c r="E2231" s="10">
        <f>+VLOOKUP(B2231,VENTA_DIARIA!B:D,3,FALSE)</f>
        <v>4</v>
      </c>
      <c r="F2231" s="13">
        <f>_xlfn.XLOOKUP(B2231, VENTA_DIARIA!B:B, VENTA_DIARIA!L:L)+0</f>
        <v>2</v>
      </c>
      <c r="G2231" s="10">
        <f>IFERROR(_xlfn.XLOOKUP(B2231, VENTA_DIARIA!B:B, VENTA_DIARIA!N:N)+0,0)</f>
        <v>0</v>
      </c>
      <c r="H2231" s="11" t="str">
        <f>_xlfn.XLOOKUP(B2231, VENTA_DIARIA!B:B, VENTA_DIARIA!H:H)</f>
        <v>▼ BAJO</v>
      </c>
      <c r="I2231" s="10" t="s">
        <v>153</v>
      </c>
      <c r="J2231" s="10">
        <v>10</v>
      </c>
      <c r="K2231" s="10">
        <v>9</v>
      </c>
      <c r="L2231" s="13">
        <v>1</v>
      </c>
    </row>
    <row r="2232" spans="1:12">
      <c r="A2232" s="14" t="str">
        <f t="shared" si="37"/>
        <v>JUE</v>
      </c>
      <c r="B2232" s="12">
        <v>45897</v>
      </c>
      <c r="C2232" s="11">
        <v>0.70984953703703701</v>
      </c>
      <c r="D2232" s="10">
        <f>+VLOOKUP(B2232,VENTA_DIARIA!B:C,2,FALSE)</f>
        <v>0</v>
      </c>
      <c r="E2232" s="10">
        <f>+VLOOKUP(B2232,VENTA_DIARIA!B:D,3,FALSE)</f>
        <v>4</v>
      </c>
      <c r="F2232" s="13">
        <f>_xlfn.XLOOKUP(B2232, VENTA_DIARIA!B:B, VENTA_DIARIA!L:L)+0</f>
        <v>2</v>
      </c>
      <c r="G2232" s="10">
        <f>IFERROR(_xlfn.XLOOKUP(B2232, VENTA_DIARIA!B:B, VENTA_DIARIA!N:N)+0,0)</f>
        <v>0</v>
      </c>
      <c r="H2232" s="11" t="str">
        <f>_xlfn.XLOOKUP(B2232, VENTA_DIARIA!B:B, VENTA_DIARIA!H:H)</f>
        <v>▼ BAJO</v>
      </c>
      <c r="I2232" s="10" t="s">
        <v>134</v>
      </c>
      <c r="J2232" s="10">
        <v>24</v>
      </c>
      <c r="K2232" s="10">
        <v>23</v>
      </c>
      <c r="L2232" s="13">
        <v>1</v>
      </c>
    </row>
    <row r="2233" spans="1:12">
      <c r="A2233" s="14" t="str">
        <f t="shared" si="37"/>
        <v>JUE</v>
      </c>
      <c r="B2233" s="12">
        <v>45897</v>
      </c>
      <c r="C2233" s="11">
        <v>0.698125</v>
      </c>
      <c r="D2233" s="10">
        <f>+VLOOKUP(B2233,VENTA_DIARIA!B:C,2,FALSE)</f>
        <v>0</v>
      </c>
      <c r="E2233" s="10">
        <f>+VLOOKUP(B2233,VENTA_DIARIA!B:D,3,FALSE)</f>
        <v>4</v>
      </c>
      <c r="F2233" s="13">
        <f>_xlfn.XLOOKUP(B2233, VENTA_DIARIA!B:B, VENTA_DIARIA!L:L)+0</f>
        <v>2</v>
      </c>
      <c r="G2233" s="10">
        <f>IFERROR(_xlfn.XLOOKUP(B2233, VENTA_DIARIA!B:B, VENTA_DIARIA!N:N)+0,0)</f>
        <v>0</v>
      </c>
      <c r="H2233" s="11" t="str">
        <f>_xlfn.XLOOKUP(B2233, VENTA_DIARIA!B:B, VENTA_DIARIA!H:H)</f>
        <v>▼ BAJO</v>
      </c>
      <c r="I2233" s="10" t="s">
        <v>134</v>
      </c>
      <c r="J2233" s="10">
        <v>25</v>
      </c>
      <c r="K2233" s="10">
        <v>24</v>
      </c>
      <c r="L2233" s="13">
        <v>1</v>
      </c>
    </row>
    <row r="2234" spans="1:12">
      <c r="A2234" s="14" t="str">
        <f t="shared" si="37"/>
        <v>JUE</v>
      </c>
      <c r="B2234" s="12">
        <v>45897</v>
      </c>
      <c r="C2234" s="11">
        <v>0.69027777777777777</v>
      </c>
      <c r="D2234" s="10">
        <f>+VLOOKUP(B2234,VENTA_DIARIA!B:C,2,FALSE)</f>
        <v>0</v>
      </c>
      <c r="E2234" s="10">
        <f>+VLOOKUP(B2234,VENTA_DIARIA!B:D,3,FALSE)</f>
        <v>4</v>
      </c>
      <c r="F2234" s="13">
        <f>_xlfn.XLOOKUP(B2234, VENTA_DIARIA!B:B, VENTA_DIARIA!L:L)+0</f>
        <v>2</v>
      </c>
      <c r="G2234" s="10">
        <f>IFERROR(_xlfn.XLOOKUP(B2234, VENTA_DIARIA!B:B, VENTA_DIARIA!N:N)+0,0)</f>
        <v>0</v>
      </c>
      <c r="H2234" s="11" t="str">
        <f>_xlfn.XLOOKUP(B2234, VENTA_DIARIA!B:B, VENTA_DIARIA!H:H)</f>
        <v>▼ BAJO</v>
      </c>
      <c r="I2234" s="10" t="s">
        <v>153</v>
      </c>
      <c r="J2234" s="10">
        <v>11</v>
      </c>
      <c r="K2234" s="10">
        <v>10</v>
      </c>
      <c r="L2234" s="13">
        <v>1</v>
      </c>
    </row>
    <row r="2235" spans="1:12">
      <c r="A2235" s="14" t="str">
        <f t="shared" si="37"/>
        <v>JUE</v>
      </c>
      <c r="B2235" s="12">
        <v>45897</v>
      </c>
      <c r="C2235" s="11">
        <v>0.68144675925925924</v>
      </c>
      <c r="D2235" s="10">
        <f>+VLOOKUP(B2235,VENTA_DIARIA!B:C,2,FALSE)</f>
        <v>0</v>
      </c>
      <c r="E2235" s="10">
        <f>+VLOOKUP(B2235,VENTA_DIARIA!B:D,3,FALSE)</f>
        <v>4</v>
      </c>
      <c r="F2235" s="13">
        <f>_xlfn.XLOOKUP(B2235, VENTA_DIARIA!B:B, VENTA_DIARIA!L:L)+0</f>
        <v>2</v>
      </c>
      <c r="G2235" s="10">
        <f>IFERROR(_xlfn.XLOOKUP(B2235, VENTA_DIARIA!B:B, VENTA_DIARIA!N:N)+0,0)</f>
        <v>0</v>
      </c>
      <c r="H2235" s="11" t="str">
        <f>_xlfn.XLOOKUP(B2235, VENTA_DIARIA!B:B, VENTA_DIARIA!H:H)</f>
        <v>▼ BAJO</v>
      </c>
      <c r="I2235" s="10" t="s">
        <v>144</v>
      </c>
      <c r="J2235" s="10">
        <v>3</v>
      </c>
      <c r="K2235" s="10">
        <v>2</v>
      </c>
      <c r="L2235" s="13">
        <v>1</v>
      </c>
    </row>
    <row r="2236" spans="1:12">
      <c r="A2236" s="14" t="str">
        <f t="shared" si="37"/>
        <v>JUE</v>
      </c>
      <c r="B2236" s="12">
        <v>45897</v>
      </c>
      <c r="C2236" s="11">
        <v>0.65678240740740745</v>
      </c>
      <c r="D2236" s="10">
        <f>+VLOOKUP(B2236,VENTA_DIARIA!B:C,2,FALSE)</f>
        <v>0</v>
      </c>
      <c r="E2236" s="10">
        <f>+VLOOKUP(B2236,VENTA_DIARIA!B:D,3,FALSE)</f>
        <v>4</v>
      </c>
      <c r="F2236" s="13">
        <f>_xlfn.XLOOKUP(B2236, VENTA_DIARIA!B:B, VENTA_DIARIA!L:L)+0</f>
        <v>2</v>
      </c>
      <c r="G2236" s="10">
        <f>IFERROR(_xlfn.XLOOKUP(B2236, VENTA_DIARIA!B:B, VENTA_DIARIA!N:N)+0,0)</f>
        <v>0</v>
      </c>
      <c r="H2236" s="11" t="str">
        <f>_xlfn.XLOOKUP(B2236, VENTA_DIARIA!B:B, VENTA_DIARIA!H:H)</f>
        <v>▼ BAJO</v>
      </c>
      <c r="I2236" s="10" t="s">
        <v>132</v>
      </c>
      <c r="J2236" s="10">
        <v>3</v>
      </c>
      <c r="K2236" s="10">
        <v>2</v>
      </c>
      <c r="L2236" s="13">
        <v>1</v>
      </c>
    </row>
    <row r="2237" spans="1:12">
      <c r="A2237" s="14" t="str">
        <f t="shared" si="37"/>
        <v>JUE</v>
      </c>
      <c r="B2237" s="12">
        <v>45897</v>
      </c>
      <c r="C2237" s="11">
        <v>0.65251157407407412</v>
      </c>
      <c r="D2237" s="10">
        <f>+VLOOKUP(B2237,VENTA_DIARIA!B:C,2,FALSE)</f>
        <v>0</v>
      </c>
      <c r="E2237" s="10">
        <f>+VLOOKUP(B2237,VENTA_DIARIA!B:D,3,FALSE)</f>
        <v>4</v>
      </c>
      <c r="F2237" s="13">
        <f>_xlfn.XLOOKUP(B2237, VENTA_DIARIA!B:B, VENTA_DIARIA!L:L)+0</f>
        <v>2</v>
      </c>
      <c r="G2237" s="10">
        <f>IFERROR(_xlfn.XLOOKUP(B2237, VENTA_DIARIA!B:B, VENTA_DIARIA!N:N)+0,0)</f>
        <v>0</v>
      </c>
      <c r="H2237" s="11" t="str">
        <f>_xlfn.XLOOKUP(B2237, VENTA_DIARIA!B:B, VENTA_DIARIA!H:H)</f>
        <v>▼ BAJO</v>
      </c>
      <c r="I2237" s="10" t="s">
        <v>216</v>
      </c>
      <c r="J2237" s="10">
        <v>5</v>
      </c>
      <c r="K2237" s="10">
        <v>4</v>
      </c>
      <c r="L2237" s="13">
        <v>1</v>
      </c>
    </row>
    <row r="2238" spans="1:12">
      <c r="A2238" s="14" t="str">
        <f t="shared" si="37"/>
        <v>JUE</v>
      </c>
      <c r="B2238" s="12">
        <v>45897</v>
      </c>
      <c r="C2238" s="11">
        <v>0.65251157407407412</v>
      </c>
      <c r="D2238" s="10">
        <f>+VLOOKUP(B2238,VENTA_DIARIA!B:C,2,FALSE)</f>
        <v>0</v>
      </c>
      <c r="E2238" s="10">
        <f>+VLOOKUP(B2238,VENTA_DIARIA!B:D,3,FALSE)</f>
        <v>4</v>
      </c>
      <c r="F2238" s="13">
        <f>_xlfn.XLOOKUP(B2238, VENTA_DIARIA!B:B, VENTA_DIARIA!L:L)+0</f>
        <v>2</v>
      </c>
      <c r="G2238" s="10">
        <f>IFERROR(_xlfn.XLOOKUP(B2238, VENTA_DIARIA!B:B, VENTA_DIARIA!N:N)+0,0)</f>
        <v>0</v>
      </c>
      <c r="H2238" s="11" t="str">
        <f>_xlfn.XLOOKUP(B2238, VENTA_DIARIA!B:B, VENTA_DIARIA!H:H)</f>
        <v>▼ BAJO</v>
      </c>
      <c r="I2238" s="10" t="s">
        <v>132</v>
      </c>
      <c r="J2238" s="10">
        <v>4</v>
      </c>
      <c r="K2238" s="10">
        <v>3</v>
      </c>
      <c r="L2238" s="13">
        <v>1</v>
      </c>
    </row>
    <row r="2239" spans="1:12">
      <c r="A2239" s="14" t="str">
        <f t="shared" si="37"/>
        <v>JUE</v>
      </c>
      <c r="B2239" s="12">
        <v>45897</v>
      </c>
      <c r="C2239" s="11">
        <v>0.6416087962962963</v>
      </c>
      <c r="D2239" s="10">
        <f>+VLOOKUP(B2239,VENTA_DIARIA!B:C,2,FALSE)</f>
        <v>0</v>
      </c>
      <c r="E2239" s="10">
        <f>+VLOOKUP(B2239,VENTA_DIARIA!B:D,3,FALSE)</f>
        <v>4</v>
      </c>
      <c r="F2239" s="13">
        <f>_xlfn.XLOOKUP(B2239, VENTA_DIARIA!B:B, VENTA_DIARIA!L:L)+0</f>
        <v>2</v>
      </c>
      <c r="G2239" s="10">
        <f>IFERROR(_xlfn.XLOOKUP(B2239, VENTA_DIARIA!B:B, VENTA_DIARIA!N:N)+0,0)</f>
        <v>0</v>
      </c>
      <c r="H2239" s="11" t="str">
        <f>_xlfn.XLOOKUP(B2239, VENTA_DIARIA!B:B, VENTA_DIARIA!H:H)</f>
        <v>▼ BAJO</v>
      </c>
      <c r="I2239" s="10" t="s">
        <v>155</v>
      </c>
      <c r="J2239" s="10">
        <v>3</v>
      </c>
      <c r="K2239" s="10">
        <v>1</v>
      </c>
      <c r="L2239" s="13">
        <v>2</v>
      </c>
    </row>
    <row r="2240" spans="1:12">
      <c r="A2240" s="14" t="str">
        <f t="shared" si="37"/>
        <v>JUE</v>
      </c>
      <c r="B2240" s="12">
        <v>45897</v>
      </c>
      <c r="C2240" s="11">
        <v>0.6416087962962963</v>
      </c>
      <c r="D2240" s="10">
        <f>+VLOOKUP(B2240,VENTA_DIARIA!B:C,2,FALSE)</f>
        <v>0</v>
      </c>
      <c r="E2240" s="10">
        <f>+VLOOKUP(B2240,VENTA_DIARIA!B:D,3,FALSE)</f>
        <v>4</v>
      </c>
      <c r="F2240" s="13">
        <f>_xlfn.XLOOKUP(B2240, VENTA_DIARIA!B:B, VENTA_DIARIA!L:L)+0</f>
        <v>2</v>
      </c>
      <c r="G2240" s="10">
        <f>IFERROR(_xlfn.XLOOKUP(B2240, VENTA_DIARIA!B:B, VENTA_DIARIA!N:N)+0,0)</f>
        <v>0</v>
      </c>
      <c r="H2240" s="11" t="str">
        <f>_xlfn.XLOOKUP(B2240, VENTA_DIARIA!B:B, VENTA_DIARIA!H:H)</f>
        <v>▼ BAJO</v>
      </c>
      <c r="I2240" s="10" t="s">
        <v>103</v>
      </c>
      <c r="J2240" s="10">
        <v>5</v>
      </c>
      <c r="K2240" s="10">
        <v>4</v>
      </c>
      <c r="L2240" s="13">
        <v>1</v>
      </c>
    </row>
    <row r="2241" spans="1:12">
      <c r="A2241" s="14" t="str">
        <f t="shared" si="37"/>
        <v>JUE</v>
      </c>
      <c r="B2241" s="12">
        <v>45897</v>
      </c>
      <c r="C2241" s="11">
        <v>0.6416087962962963</v>
      </c>
      <c r="D2241" s="10">
        <f>+VLOOKUP(B2241,VENTA_DIARIA!B:C,2,FALSE)</f>
        <v>0</v>
      </c>
      <c r="E2241" s="10">
        <f>+VLOOKUP(B2241,VENTA_DIARIA!B:D,3,FALSE)</f>
        <v>4</v>
      </c>
      <c r="F2241" s="13">
        <f>_xlfn.XLOOKUP(B2241, VENTA_DIARIA!B:B, VENTA_DIARIA!L:L)+0</f>
        <v>2</v>
      </c>
      <c r="G2241" s="10">
        <f>IFERROR(_xlfn.XLOOKUP(B2241, VENTA_DIARIA!B:B, VENTA_DIARIA!N:N)+0,0)</f>
        <v>0</v>
      </c>
      <c r="H2241" s="11" t="str">
        <f>_xlfn.XLOOKUP(B2241, VENTA_DIARIA!B:B, VENTA_DIARIA!H:H)</f>
        <v>▼ BAJO</v>
      </c>
      <c r="I2241" s="10" t="s">
        <v>102</v>
      </c>
      <c r="J2241" s="10">
        <v>6</v>
      </c>
      <c r="K2241" s="10">
        <v>5</v>
      </c>
      <c r="L2241" s="13">
        <v>1</v>
      </c>
    </row>
    <row r="2242" spans="1:12">
      <c r="A2242" s="14" t="str">
        <f t="shared" si="37"/>
        <v>JUE</v>
      </c>
      <c r="B2242" s="12">
        <v>45897</v>
      </c>
      <c r="C2242" s="11">
        <v>0.6416087962962963</v>
      </c>
      <c r="D2242" s="10">
        <f>+VLOOKUP(B2242,VENTA_DIARIA!B:C,2,FALSE)</f>
        <v>0</v>
      </c>
      <c r="E2242" s="10">
        <f>+VLOOKUP(B2242,VENTA_DIARIA!B:D,3,FALSE)</f>
        <v>4</v>
      </c>
      <c r="F2242" s="13">
        <f>_xlfn.XLOOKUP(B2242, VENTA_DIARIA!B:B, VENTA_DIARIA!L:L)+0</f>
        <v>2</v>
      </c>
      <c r="G2242" s="10">
        <f>IFERROR(_xlfn.XLOOKUP(B2242, VENTA_DIARIA!B:B, VENTA_DIARIA!N:N)+0,0)</f>
        <v>0</v>
      </c>
      <c r="H2242" s="11" t="str">
        <f>_xlfn.XLOOKUP(B2242, VENTA_DIARIA!B:B, VENTA_DIARIA!H:H)</f>
        <v>▼ BAJO</v>
      </c>
      <c r="I2242" s="10" t="s">
        <v>162</v>
      </c>
      <c r="J2242" s="10">
        <v>2</v>
      </c>
      <c r="K2242" s="10">
        <v>1</v>
      </c>
      <c r="L2242" s="13">
        <v>1</v>
      </c>
    </row>
    <row r="2243" spans="1:12">
      <c r="A2243" s="14" t="str">
        <f t="shared" si="37"/>
        <v>JUE</v>
      </c>
      <c r="B2243" s="12">
        <v>45897</v>
      </c>
      <c r="C2243" s="11">
        <v>0.6416087962962963</v>
      </c>
      <c r="D2243" s="10">
        <f>+VLOOKUP(B2243,VENTA_DIARIA!B:C,2,FALSE)</f>
        <v>0</v>
      </c>
      <c r="E2243" s="10">
        <f>+VLOOKUP(B2243,VENTA_DIARIA!B:D,3,FALSE)</f>
        <v>4</v>
      </c>
      <c r="F2243" s="13">
        <f>_xlfn.XLOOKUP(B2243, VENTA_DIARIA!B:B, VENTA_DIARIA!L:L)+0</f>
        <v>2</v>
      </c>
      <c r="G2243" s="10">
        <f>IFERROR(_xlfn.XLOOKUP(B2243, VENTA_DIARIA!B:B, VENTA_DIARIA!N:N)+0,0)</f>
        <v>0</v>
      </c>
      <c r="H2243" s="11" t="str">
        <f>_xlfn.XLOOKUP(B2243, VENTA_DIARIA!B:B, VENTA_DIARIA!H:H)</f>
        <v>▼ BAJO</v>
      </c>
      <c r="I2243" s="10" t="s">
        <v>158</v>
      </c>
      <c r="J2243" s="10">
        <v>3</v>
      </c>
      <c r="K2243" s="10">
        <v>2</v>
      </c>
      <c r="L2243" s="13">
        <v>1</v>
      </c>
    </row>
    <row r="2244" spans="1:12">
      <c r="A2244" s="14" t="str">
        <f t="shared" si="37"/>
        <v>JUE</v>
      </c>
      <c r="B2244" s="12">
        <v>45897</v>
      </c>
      <c r="C2244" s="11">
        <v>0.6416087962962963</v>
      </c>
      <c r="D2244" s="10">
        <f>+VLOOKUP(B2244,VENTA_DIARIA!B:C,2,FALSE)</f>
        <v>0</v>
      </c>
      <c r="E2244" s="10">
        <f>+VLOOKUP(B2244,VENTA_DIARIA!B:D,3,FALSE)</f>
        <v>4</v>
      </c>
      <c r="F2244" s="13">
        <f>_xlfn.XLOOKUP(B2244, VENTA_DIARIA!B:B, VENTA_DIARIA!L:L)+0</f>
        <v>2</v>
      </c>
      <c r="G2244" s="10">
        <f>IFERROR(_xlfn.XLOOKUP(B2244, VENTA_DIARIA!B:B, VENTA_DIARIA!N:N)+0,0)</f>
        <v>0</v>
      </c>
      <c r="H2244" s="11" t="str">
        <f>_xlfn.XLOOKUP(B2244, VENTA_DIARIA!B:B, VENTA_DIARIA!H:H)</f>
        <v>▼ BAJO</v>
      </c>
      <c r="I2244" s="10" t="s">
        <v>100</v>
      </c>
      <c r="J2244" s="10">
        <v>3</v>
      </c>
      <c r="K2244" s="10">
        <v>2</v>
      </c>
      <c r="L2244" s="13">
        <v>1</v>
      </c>
    </row>
    <row r="2245" spans="1:12">
      <c r="A2245" s="14" t="str">
        <f t="shared" si="37"/>
        <v>JUE</v>
      </c>
      <c r="B2245" s="12">
        <v>45897</v>
      </c>
      <c r="C2245" s="11">
        <v>0.63266203703703705</v>
      </c>
      <c r="D2245" s="10">
        <f>+VLOOKUP(B2245,VENTA_DIARIA!B:C,2,FALSE)</f>
        <v>0</v>
      </c>
      <c r="E2245" s="10">
        <f>+VLOOKUP(B2245,VENTA_DIARIA!B:D,3,FALSE)</f>
        <v>4</v>
      </c>
      <c r="F2245" s="13">
        <f>_xlfn.XLOOKUP(B2245, VENTA_DIARIA!B:B, VENTA_DIARIA!L:L)+0</f>
        <v>2</v>
      </c>
      <c r="G2245" s="10">
        <f>IFERROR(_xlfn.XLOOKUP(B2245, VENTA_DIARIA!B:B, VENTA_DIARIA!N:N)+0,0)</f>
        <v>0</v>
      </c>
      <c r="H2245" s="11" t="str">
        <f>_xlfn.XLOOKUP(B2245, VENTA_DIARIA!B:B, VENTA_DIARIA!H:H)</f>
        <v>▼ BAJO</v>
      </c>
      <c r="I2245" s="10" t="s">
        <v>118</v>
      </c>
      <c r="J2245" s="10">
        <v>9</v>
      </c>
      <c r="K2245" s="10">
        <v>8</v>
      </c>
      <c r="L2245" s="13">
        <v>1</v>
      </c>
    </row>
    <row r="2246" spans="1:12">
      <c r="A2246" s="14" t="str">
        <f t="shared" si="37"/>
        <v>JUE</v>
      </c>
      <c r="B2246" s="12">
        <v>45897</v>
      </c>
      <c r="C2246" s="11">
        <v>0.57140046296296299</v>
      </c>
      <c r="D2246" s="10">
        <f>+VLOOKUP(B2246,VENTA_DIARIA!B:C,2,FALSE)</f>
        <v>0</v>
      </c>
      <c r="E2246" s="10">
        <f>+VLOOKUP(B2246,VENTA_DIARIA!B:D,3,FALSE)</f>
        <v>4</v>
      </c>
      <c r="F2246" s="13">
        <f>_xlfn.XLOOKUP(B2246, VENTA_DIARIA!B:B, VENTA_DIARIA!L:L)+0</f>
        <v>2</v>
      </c>
      <c r="G2246" s="10">
        <f>IFERROR(_xlfn.XLOOKUP(B2246, VENTA_DIARIA!B:B, VENTA_DIARIA!N:N)+0,0)</f>
        <v>0</v>
      </c>
      <c r="H2246" s="11" t="str">
        <f>_xlfn.XLOOKUP(B2246, VENTA_DIARIA!B:B, VENTA_DIARIA!H:H)</f>
        <v>▼ BAJO</v>
      </c>
      <c r="I2246" s="10" t="s">
        <v>135</v>
      </c>
      <c r="J2246" s="10">
        <v>6</v>
      </c>
      <c r="K2246" s="10">
        <v>5</v>
      </c>
      <c r="L2246" s="13">
        <v>1</v>
      </c>
    </row>
    <row r="2247" spans="1:12">
      <c r="A2247" s="14" t="str">
        <f t="shared" si="37"/>
        <v>JUE</v>
      </c>
      <c r="B2247" s="12">
        <v>45897</v>
      </c>
      <c r="C2247" s="11">
        <v>0.57140046296296299</v>
      </c>
      <c r="D2247" s="10">
        <f>+VLOOKUP(B2247,VENTA_DIARIA!B:C,2,FALSE)</f>
        <v>0</v>
      </c>
      <c r="E2247" s="10">
        <f>+VLOOKUP(B2247,VENTA_DIARIA!B:D,3,FALSE)</f>
        <v>4</v>
      </c>
      <c r="F2247" s="13">
        <f>_xlfn.XLOOKUP(B2247, VENTA_DIARIA!B:B, VENTA_DIARIA!L:L)+0</f>
        <v>2</v>
      </c>
      <c r="G2247" s="10">
        <f>IFERROR(_xlfn.XLOOKUP(B2247, VENTA_DIARIA!B:B, VENTA_DIARIA!N:N)+0,0)</f>
        <v>0</v>
      </c>
      <c r="H2247" s="11" t="str">
        <f>_xlfn.XLOOKUP(B2247, VENTA_DIARIA!B:B, VENTA_DIARIA!H:H)</f>
        <v>▼ BAJO</v>
      </c>
      <c r="I2247" s="10" t="s">
        <v>162</v>
      </c>
      <c r="J2247" s="10">
        <v>4</v>
      </c>
      <c r="K2247" s="10">
        <v>3</v>
      </c>
      <c r="L2247" s="13">
        <v>1</v>
      </c>
    </row>
    <row r="2248" spans="1:12">
      <c r="A2248" s="14" t="str">
        <f t="shared" si="37"/>
        <v>JUE</v>
      </c>
      <c r="B2248" s="12">
        <v>45897</v>
      </c>
      <c r="C2248" s="11">
        <v>0.56601851851851848</v>
      </c>
      <c r="D2248" s="10">
        <f>+VLOOKUP(B2248,VENTA_DIARIA!B:C,2,FALSE)</f>
        <v>0</v>
      </c>
      <c r="E2248" s="10">
        <f>+VLOOKUP(B2248,VENTA_DIARIA!B:D,3,FALSE)</f>
        <v>4</v>
      </c>
      <c r="F2248" s="13">
        <f>_xlfn.XLOOKUP(B2248, VENTA_DIARIA!B:B, VENTA_DIARIA!L:L)+0</f>
        <v>2</v>
      </c>
      <c r="G2248" s="10">
        <f>IFERROR(_xlfn.XLOOKUP(B2248, VENTA_DIARIA!B:B, VENTA_DIARIA!N:N)+0,0)</f>
        <v>0</v>
      </c>
      <c r="H2248" s="11" t="str">
        <f>_xlfn.XLOOKUP(B2248, VENTA_DIARIA!B:B, VENTA_DIARIA!H:H)</f>
        <v>▼ BAJO</v>
      </c>
      <c r="I2248" s="10" t="s">
        <v>134</v>
      </c>
      <c r="J2248" s="10">
        <v>5</v>
      </c>
      <c r="K2248" s="10">
        <v>4</v>
      </c>
      <c r="L2248" s="13">
        <v>1</v>
      </c>
    </row>
    <row r="2249" spans="1:12">
      <c r="A2249" s="14" t="str">
        <f t="shared" si="37"/>
        <v>JUE</v>
      </c>
      <c r="B2249" s="12">
        <v>45897</v>
      </c>
      <c r="C2249" s="11">
        <v>0.53089120370370368</v>
      </c>
      <c r="D2249" s="10">
        <f>+VLOOKUP(B2249,VENTA_DIARIA!B:C,2,FALSE)</f>
        <v>0</v>
      </c>
      <c r="E2249" s="10">
        <f>+VLOOKUP(B2249,VENTA_DIARIA!B:D,3,FALSE)</f>
        <v>4</v>
      </c>
      <c r="F2249" s="13">
        <f>_xlfn.XLOOKUP(B2249, VENTA_DIARIA!B:B, VENTA_DIARIA!L:L)+0</f>
        <v>2</v>
      </c>
      <c r="G2249" s="10">
        <f>IFERROR(_xlfn.XLOOKUP(B2249, VENTA_DIARIA!B:B, VENTA_DIARIA!N:N)+0,0)</f>
        <v>0</v>
      </c>
      <c r="H2249" s="11" t="str">
        <f>_xlfn.XLOOKUP(B2249, VENTA_DIARIA!B:B, VENTA_DIARIA!H:H)</f>
        <v>▼ BAJO</v>
      </c>
      <c r="I2249" s="10" t="s">
        <v>134</v>
      </c>
      <c r="J2249" s="10">
        <v>6</v>
      </c>
      <c r="K2249" s="10">
        <v>5</v>
      </c>
      <c r="L2249" s="13">
        <v>1</v>
      </c>
    </row>
    <row r="2250" spans="1:12">
      <c r="A2250" s="14" t="str">
        <f t="shared" si="37"/>
        <v>JUE</v>
      </c>
      <c r="B2250" s="12">
        <v>45897</v>
      </c>
      <c r="C2250" s="11">
        <v>0.52662037037037035</v>
      </c>
      <c r="D2250" s="10">
        <f>+VLOOKUP(B2250,VENTA_DIARIA!B:C,2,FALSE)</f>
        <v>0</v>
      </c>
      <c r="E2250" s="10">
        <f>+VLOOKUP(B2250,VENTA_DIARIA!B:D,3,FALSE)</f>
        <v>4</v>
      </c>
      <c r="F2250" s="13">
        <f>_xlfn.XLOOKUP(B2250, VENTA_DIARIA!B:B, VENTA_DIARIA!L:L)+0</f>
        <v>2</v>
      </c>
      <c r="G2250" s="10">
        <f>IFERROR(_xlfn.XLOOKUP(B2250, VENTA_DIARIA!B:B, VENTA_DIARIA!N:N)+0,0)</f>
        <v>0</v>
      </c>
      <c r="H2250" s="11" t="str">
        <f>_xlfn.XLOOKUP(B2250, VENTA_DIARIA!B:B, VENTA_DIARIA!H:H)</f>
        <v>▼ BAJO</v>
      </c>
      <c r="I2250" s="10" t="s">
        <v>103</v>
      </c>
      <c r="J2250" s="10">
        <v>6</v>
      </c>
      <c r="K2250" s="10">
        <v>5</v>
      </c>
      <c r="L2250" s="13">
        <v>1</v>
      </c>
    </row>
    <row r="2251" spans="1:12">
      <c r="A2251" s="14" t="str">
        <f t="shared" si="37"/>
        <v>JUE</v>
      </c>
      <c r="B2251" s="12">
        <v>45897</v>
      </c>
      <c r="C2251" s="11">
        <v>0.52662037037037035</v>
      </c>
      <c r="D2251" s="10">
        <f>+VLOOKUP(B2251,VENTA_DIARIA!B:C,2,FALSE)</f>
        <v>0</v>
      </c>
      <c r="E2251" s="10">
        <f>+VLOOKUP(B2251,VENTA_DIARIA!B:D,3,FALSE)</f>
        <v>4</v>
      </c>
      <c r="F2251" s="13">
        <f>_xlfn.XLOOKUP(B2251, VENTA_DIARIA!B:B, VENTA_DIARIA!L:L)+0</f>
        <v>2</v>
      </c>
      <c r="G2251" s="10">
        <f>IFERROR(_xlfn.XLOOKUP(B2251, VENTA_DIARIA!B:B, VENTA_DIARIA!N:N)+0,0)</f>
        <v>0</v>
      </c>
      <c r="H2251" s="11" t="str">
        <f>_xlfn.XLOOKUP(B2251, VENTA_DIARIA!B:B, VENTA_DIARIA!H:H)</f>
        <v>▼ BAJO</v>
      </c>
      <c r="I2251" s="10" t="s">
        <v>145</v>
      </c>
      <c r="J2251" s="10">
        <v>1</v>
      </c>
      <c r="K2251" s="10">
        <v>0</v>
      </c>
      <c r="L2251" s="13">
        <v>1</v>
      </c>
    </row>
    <row r="2252" spans="1:12">
      <c r="A2252" s="14" t="str">
        <f t="shared" si="37"/>
        <v>JUE</v>
      </c>
      <c r="B2252" s="12">
        <v>45897</v>
      </c>
      <c r="C2252" s="11">
        <v>0.50222222222222224</v>
      </c>
      <c r="D2252" s="10">
        <f>+VLOOKUP(B2252,VENTA_DIARIA!B:C,2,FALSE)</f>
        <v>0</v>
      </c>
      <c r="E2252" s="10">
        <f>+VLOOKUP(B2252,VENTA_DIARIA!B:D,3,FALSE)</f>
        <v>4</v>
      </c>
      <c r="F2252" s="13">
        <f>_xlfn.XLOOKUP(B2252, VENTA_DIARIA!B:B, VENTA_DIARIA!L:L)+0</f>
        <v>2</v>
      </c>
      <c r="G2252" s="10">
        <f>IFERROR(_xlfn.XLOOKUP(B2252, VENTA_DIARIA!B:B, VENTA_DIARIA!N:N)+0,0)</f>
        <v>0</v>
      </c>
      <c r="H2252" s="11" t="str">
        <f>_xlfn.XLOOKUP(B2252, VENTA_DIARIA!B:B, VENTA_DIARIA!H:H)</f>
        <v>▼ BAJO</v>
      </c>
      <c r="I2252" s="10" t="s">
        <v>89</v>
      </c>
      <c r="J2252" s="10">
        <v>10</v>
      </c>
      <c r="K2252" s="10">
        <v>9</v>
      </c>
      <c r="L2252" s="13">
        <v>1</v>
      </c>
    </row>
    <row r="2253" spans="1:12">
      <c r="A2253" s="14" t="str">
        <f t="shared" si="37"/>
        <v>JUE</v>
      </c>
      <c r="B2253" s="12">
        <v>45897</v>
      </c>
      <c r="C2253" s="11">
        <v>0.48888888888888887</v>
      </c>
      <c r="D2253" s="10">
        <f>+VLOOKUP(B2253,VENTA_DIARIA!B:C,2,FALSE)</f>
        <v>0</v>
      </c>
      <c r="E2253" s="10">
        <f>+VLOOKUP(B2253,VENTA_DIARIA!B:D,3,FALSE)</f>
        <v>4</v>
      </c>
      <c r="F2253" s="13">
        <f>_xlfn.XLOOKUP(B2253, VENTA_DIARIA!B:B, VENTA_DIARIA!L:L)+0</f>
        <v>2</v>
      </c>
      <c r="G2253" s="10">
        <f>IFERROR(_xlfn.XLOOKUP(B2253, VENTA_DIARIA!B:B, VENTA_DIARIA!N:N)+0,0)</f>
        <v>0</v>
      </c>
      <c r="H2253" s="11" t="str">
        <f>_xlfn.XLOOKUP(B2253, VENTA_DIARIA!B:B, VENTA_DIARIA!H:H)</f>
        <v>▼ BAJO</v>
      </c>
      <c r="I2253" s="10" t="s">
        <v>93</v>
      </c>
      <c r="J2253" s="10">
        <v>21</v>
      </c>
      <c r="K2253" s="10">
        <v>20</v>
      </c>
      <c r="L2253" s="13">
        <v>1</v>
      </c>
    </row>
    <row r="2254" spans="1:12">
      <c r="A2254" s="14" t="str">
        <f t="shared" si="37"/>
        <v>JUE</v>
      </c>
      <c r="B2254" s="12">
        <v>45897</v>
      </c>
      <c r="C2254" s="11">
        <v>0.4869560185185185</v>
      </c>
      <c r="D2254" s="10">
        <f>+VLOOKUP(B2254,VENTA_DIARIA!B:C,2,FALSE)</f>
        <v>0</v>
      </c>
      <c r="E2254" s="10">
        <f>+VLOOKUP(B2254,VENTA_DIARIA!B:D,3,FALSE)</f>
        <v>4</v>
      </c>
      <c r="F2254" s="13">
        <f>_xlfn.XLOOKUP(B2254, VENTA_DIARIA!B:B, VENTA_DIARIA!L:L)+0</f>
        <v>2</v>
      </c>
      <c r="G2254" s="10">
        <f>IFERROR(_xlfn.XLOOKUP(B2254, VENTA_DIARIA!B:B, VENTA_DIARIA!N:N)+0,0)</f>
        <v>0</v>
      </c>
      <c r="H2254" s="11" t="str">
        <f>_xlfn.XLOOKUP(B2254, VENTA_DIARIA!B:B, VENTA_DIARIA!H:H)</f>
        <v>▼ BAJO</v>
      </c>
      <c r="I2254" s="10" t="s">
        <v>142</v>
      </c>
      <c r="J2254" s="10">
        <v>14</v>
      </c>
      <c r="K2254" s="10">
        <v>13</v>
      </c>
      <c r="L2254" s="13">
        <v>1</v>
      </c>
    </row>
    <row r="2255" spans="1:12">
      <c r="A2255" s="14" t="str">
        <f t="shared" si="37"/>
        <v>JUE</v>
      </c>
      <c r="B2255" s="12">
        <v>45897</v>
      </c>
      <c r="C2255" s="11">
        <v>0.4869560185185185</v>
      </c>
      <c r="D2255" s="10">
        <f>+VLOOKUP(B2255,VENTA_DIARIA!B:C,2,FALSE)</f>
        <v>0</v>
      </c>
      <c r="E2255" s="10">
        <f>+VLOOKUP(B2255,VENTA_DIARIA!B:D,3,FALSE)</f>
        <v>4</v>
      </c>
      <c r="F2255" s="13">
        <f>_xlfn.XLOOKUP(B2255, VENTA_DIARIA!B:B, VENTA_DIARIA!L:L)+0</f>
        <v>2</v>
      </c>
      <c r="G2255" s="10">
        <f>IFERROR(_xlfn.XLOOKUP(B2255, VENTA_DIARIA!B:B, VENTA_DIARIA!N:N)+0,0)</f>
        <v>0</v>
      </c>
      <c r="H2255" s="11" t="str">
        <f>_xlfn.XLOOKUP(B2255, VENTA_DIARIA!B:B, VENTA_DIARIA!H:H)</f>
        <v>▼ BAJO</v>
      </c>
      <c r="I2255" s="10" t="s">
        <v>95</v>
      </c>
      <c r="J2255" s="10">
        <v>-2</v>
      </c>
      <c r="K2255" s="10">
        <v>-3</v>
      </c>
      <c r="L2255" s="13">
        <v>1</v>
      </c>
    </row>
    <row r="2256" spans="1:12">
      <c r="A2256" s="14" t="str">
        <f t="shared" si="37"/>
        <v>JUE</v>
      </c>
      <c r="B2256" s="12">
        <v>45897</v>
      </c>
      <c r="C2256" s="11">
        <v>0.4869560185185185</v>
      </c>
      <c r="D2256" s="10">
        <f>+VLOOKUP(B2256,VENTA_DIARIA!B:C,2,FALSE)</f>
        <v>0</v>
      </c>
      <c r="E2256" s="10">
        <f>+VLOOKUP(B2256,VENTA_DIARIA!B:D,3,FALSE)</f>
        <v>4</v>
      </c>
      <c r="F2256" s="13">
        <f>_xlfn.XLOOKUP(B2256, VENTA_DIARIA!B:B, VENTA_DIARIA!L:L)+0</f>
        <v>2</v>
      </c>
      <c r="G2256" s="10">
        <f>IFERROR(_xlfn.XLOOKUP(B2256, VENTA_DIARIA!B:B, VENTA_DIARIA!N:N)+0,0)</f>
        <v>0</v>
      </c>
      <c r="H2256" s="11" t="str">
        <f>_xlfn.XLOOKUP(B2256, VENTA_DIARIA!B:B, VENTA_DIARIA!H:H)</f>
        <v>▼ BAJO</v>
      </c>
      <c r="I2256" s="10" t="s">
        <v>94</v>
      </c>
      <c r="J2256" s="10">
        <v>17</v>
      </c>
      <c r="K2256" s="10">
        <v>16</v>
      </c>
      <c r="L2256" s="13">
        <v>1</v>
      </c>
    </row>
    <row r="2257" spans="1:12">
      <c r="A2257" s="14" t="str">
        <f t="shared" si="37"/>
        <v>JUE</v>
      </c>
      <c r="B2257" s="12">
        <v>45897</v>
      </c>
      <c r="C2257" s="11">
        <v>0.46379629629629632</v>
      </c>
      <c r="D2257" s="10">
        <f>+VLOOKUP(B2257,VENTA_DIARIA!B:C,2,FALSE)</f>
        <v>0</v>
      </c>
      <c r="E2257" s="10">
        <f>+VLOOKUP(B2257,VENTA_DIARIA!B:D,3,FALSE)</f>
        <v>4</v>
      </c>
      <c r="F2257" s="13">
        <f>_xlfn.XLOOKUP(B2257, VENTA_DIARIA!B:B, VENTA_DIARIA!L:L)+0</f>
        <v>2</v>
      </c>
      <c r="G2257" s="10">
        <f>IFERROR(_xlfn.XLOOKUP(B2257, VENTA_DIARIA!B:B, VENTA_DIARIA!N:N)+0,0)</f>
        <v>0</v>
      </c>
      <c r="H2257" s="11" t="str">
        <f>_xlfn.XLOOKUP(B2257, VENTA_DIARIA!B:B, VENTA_DIARIA!H:H)</f>
        <v>▼ BAJO</v>
      </c>
      <c r="I2257" s="10" t="s">
        <v>103</v>
      </c>
      <c r="J2257" s="10">
        <v>7</v>
      </c>
      <c r="K2257" s="10">
        <v>6</v>
      </c>
      <c r="L2257" s="13">
        <v>1</v>
      </c>
    </row>
    <row r="2258" spans="1:12">
      <c r="A2258" s="14" t="str">
        <f t="shared" si="37"/>
        <v>JUE</v>
      </c>
      <c r="B2258" s="12">
        <v>45897</v>
      </c>
      <c r="C2258" s="11">
        <v>0.46054398148148146</v>
      </c>
      <c r="D2258" s="10">
        <f>+VLOOKUP(B2258,VENTA_DIARIA!B:C,2,FALSE)</f>
        <v>0</v>
      </c>
      <c r="E2258" s="10">
        <f>+VLOOKUP(B2258,VENTA_DIARIA!B:D,3,FALSE)</f>
        <v>4</v>
      </c>
      <c r="F2258" s="13">
        <f>_xlfn.XLOOKUP(B2258, VENTA_DIARIA!B:B, VENTA_DIARIA!L:L)+0</f>
        <v>2</v>
      </c>
      <c r="G2258" s="10">
        <f>IFERROR(_xlfn.XLOOKUP(B2258, VENTA_DIARIA!B:B, VENTA_DIARIA!N:N)+0,0)</f>
        <v>0</v>
      </c>
      <c r="H2258" s="11" t="str">
        <f>_xlfn.XLOOKUP(B2258, VENTA_DIARIA!B:B, VENTA_DIARIA!H:H)</f>
        <v>▼ BAJO</v>
      </c>
      <c r="I2258" s="10" t="s">
        <v>134</v>
      </c>
      <c r="J2258" s="10">
        <v>7</v>
      </c>
      <c r="K2258" s="10">
        <v>6</v>
      </c>
      <c r="L2258" s="13">
        <v>1</v>
      </c>
    </row>
    <row r="2259" spans="1:12">
      <c r="A2259" s="14" t="str">
        <f t="shared" si="37"/>
        <v>JUE</v>
      </c>
      <c r="B2259" s="12">
        <v>45897</v>
      </c>
      <c r="C2259" s="11">
        <v>0.41988425925925926</v>
      </c>
      <c r="D2259" s="10">
        <f>+VLOOKUP(B2259,VENTA_DIARIA!B:C,2,FALSE)</f>
        <v>0</v>
      </c>
      <c r="E2259" s="10">
        <f>+VLOOKUP(B2259,VENTA_DIARIA!B:D,3,FALSE)</f>
        <v>4</v>
      </c>
      <c r="F2259" s="13">
        <f>_xlfn.XLOOKUP(B2259, VENTA_DIARIA!B:B, VENTA_DIARIA!L:L)+0</f>
        <v>2</v>
      </c>
      <c r="G2259" s="10">
        <f>IFERROR(_xlfn.XLOOKUP(B2259, VENTA_DIARIA!B:B, VENTA_DIARIA!N:N)+0,0)</f>
        <v>0</v>
      </c>
      <c r="H2259" s="11" t="str">
        <f>_xlfn.XLOOKUP(B2259, VENTA_DIARIA!B:B, VENTA_DIARIA!H:H)</f>
        <v>▼ BAJO</v>
      </c>
      <c r="I2259" s="10" t="s">
        <v>101</v>
      </c>
      <c r="J2259" s="10">
        <v>1</v>
      </c>
      <c r="K2259" s="10">
        <v>0</v>
      </c>
      <c r="L2259" s="13">
        <v>1</v>
      </c>
    </row>
    <row r="2260" spans="1:12">
      <c r="A2260" s="14" t="str">
        <f t="shared" si="37"/>
        <v>JUE</v>
      </c>
      <c r="B2260" s="12">
        <v>45897</v>
      </c>
      <c r="C2260" s="11">
        <v>0.39364583333333331</v>
      </c>
      <c r="D2260" s="10">
        <f>+VLOOKUP(B2260,VENTA_DIARIA!B:C,2,FALSE)</f>
        <v>0</v>
      </c>
      <c r="E2260" s="10">
        <f>+VLOOKUP(B2260,VENTA_DIARIA!B:D,3,FALSE)</f>
        <v>4</v>
      </c>
      <c r="F2260" s="13">
        <f>_xlfn.XLOOKUP(B2260, VENTA_DIARIA!B:B, VENTA_DIARIA!L:L)+0</f>
        <v>2</v>
      </c>
      <c r="G2260" s="10">
        <f>IFERROR(_xlfn.XLOOKUP(B2260, VENTA_DIARIA!B:B, VENTA_DIARIA!N:N)+0,0)</f>
        <v>0</v>
      </c>
      <c r="H2260" s="11" t="str">
        <f>_xlfn.XLOOKUP(B2260, VENTA_DIARIA!B:B, VENTA_DIARIA!H:H)</f>
        <v>▼ BAJO</v>
      </c>
      <c r="I2260" s="10" t="s">
        <v>134</v>
      </c>
      <c r="J2260" s="10">
        <v>9</v>
      </c>
      <c r="K2260" s="10">
        <v>7</v>
      </c>
      <c r="L2260" s="13">
        <v>2</v>
      </c>
    </row>
    <row r="2261" spans="1:12">
      <c r="A2261" s="14" t="str">
        <f t="shared" ref="A2261:A2264" si="38">+UPPER(TEXT(B2261,"DDD"))</f>
        <v>JUE</v>
      </c>
      <c r="B2261" s="12">
        <v>45897</v>
      </c>
      <c r="C2261" s="11">
        <v>0.39364583333333331</v>
      </c>
      <c r="D2261" s="10">
        <f>+VLOOKUP(B2261,VENTA_DIARIA!B:C,2,FALSE)</f>
        <v>0</v>
      </c>
      <c r="E2261" s="10">
        <f>+VLOOKUP(B2261,VENTA_DIARIA!B:D,3,FALSE)</f>
        <v>4</v>
      </c>
      <c r="F2261" s="13">
        <f>_xlfn.XLOOKUP(B2261, VENTA_DIARIA!B:B, VENTA_DIARIA!L:L)+0</f>
        <v>2</v>
      </c>
      <c r="G2261" s="10">
        <f>IFERROR(_xlfn.XLOOKUP(B2261, VENTA_DIARIA!B:B, VENTA_DIARIA!N:N)+0,0)</f>
        <v>0</v>
      </c>
      <c r="H2261" s="11" t="str">
        <f>_xlfn.XLOOKUP(B2261, VENTA_DIARIA!B:B, VENTA_DIARIA!H:H)</f>
        <v>▼ BAJO</v>
      </c>
      <c r="I2261" s="10" t="s">
        <v>135</v>
      </c>
      <c r="J2261" s="10">
        <v>7</v>
      </c>
      <c r="K2261" s="10">
        <v>6</v>
      </c>
      <c r="L2261" s="13">
        <v>1</v>
      </c>
    </row>
    <row r="2262" spans="1:12">
      <c r="A2262" s="14" t="str">
        <f t="shared" si="38"/>
        <v>JUE</v>
      </c>
      <c r="B2262" s="12">
        <v>45897</v>
      </c>
      <c r="C2262" s="11">
        <v>0.39364583333333331</v>
      </c>
      <c r="D2262" s="10">
        <f>+VLOOKUP(B2262,VENTA_DIARIA!B:C,2,FALSE)</f>
        <v>0</v>
      </c>
      <c r="E2262" s="10">
        <f>+VLOOKUP(B2262,VENTA_DIARIA!B:D,3,FALSE)</f>
        <v>4</v>
      </c>
      <c r="F2262" s="13">
        <f>_xlfn.XLOOKUP(B2262, VENTA_DIARIA!B:B, VENTA_DIARIA!L:L)+0</f>
        <v>2</v>
      </c>
      <c r="G2262" s="10">
        <f>IFERROR(_xlfn.XLOOKUP(B2262, VENTA_DIARIA!B:B, VENTA_DIARIA!N:N)+0,0)</f>
        <v>0</v>
      </c>
      <c r="H2262" s="11" t="str">
        <f>_xlfn.XLOOKUP(B2262, VENTA_DIARIA!B:B, VENTA_DIARIA!H:H)</f>
        <v>▼ BAJO</v>
      </c>
      <c r="I2262" s="10" t="s">
        <v>142</v>
      </c>
      <c r="J2262" s="10">
        <v>15</v>
      </c>
      <c r="K2262" s="10">
        <v>14</v>
      </c>
      <c r="L2262" s="13">
        <v>1</v>
      </c>
    </row>
    <row r="2263" spans="1:12">
      <c r="A2263" s="14" t="str">
        <f t="shared" si="38"/>
        <v>JUE</v>
      </c>
      <c r="B2263" s="12">
        <v>45897</v>
      </c>
      <c r="C2263" s="11">
        <v>0.39258101851851851</v>
      </c>
      <c r="D2263" s="10">
        <f>+VLOOKUP(B2263,VENTA_DIARIA!B:C,2,FALSE)</f>
        <v>0</v>
      </c>
      <c r="E2263" s="10">
        <f>+VLOOKUP(B2263,VENTA_DIARIA!B:D,3,FALSE)</f>
        <v>4</v>
      </c>
      <c r="F2263" s="13">
        <f>_xlfn.XLOOKUP(B2263, VENTA_DIARIA!B:B, VENTA_DIARIA!L:L)+0</f>
        <v>2</v>
      </c>
      <c r="G2263" s="10">
        <f>IFERROR(_xlfn.XLOOKUP(B2263, VENTA_DIARIA!B:B, VENTA_DIARIA!N:N)+0,0)</f>
        <v>0</v>
      </c>
      <c r="H2263" s="11" t="str">
        <f>_xlfn.XLOOKUP(B2263, VENTA_DIARIA!B:B, VENTA_DIARIA!H:H)</f>
        <v>▼ BAJO</v>
      </c>
      <c r="I2263" s="10" t="s">
        <v>145</v>
      </c>
      <c r="J2263" s="10">
        <v>2</v>
      </c>
      <c r="K2263" s="10">
        <v>1</v>
      </c>
      <c r="L2263" s="13">
        <v>1</v>
      </c>
    </row>
    <row r="2264" spans="1:12">
      <c r="A2264" s="14" t="str">
        <f t="shared" si="38"/>
        <v>JUE</v>
      </c>
      <c r="B2264" s="12">
        <v>45897</v>
      </c>
      <c r="C2264" s="11">
        <v>0.3870601851851852</v>
      </c>
      <c r="D2264" s="10">
        <f>+VLOOKUP(B2264,VENTA_DIARIA!B:C,2,FALSE)</f>
        <v>0</v>
      </c>
      <c r="E2264" s="10">
        <f>+VLOOKUP(B2264,VENTA_DIARIA!B:D,3,FALSE)</f>
        <v>4</v>
      </c>
      <c r="F2264" s="13">
        <f>_xlfn.XLOOKUP(B2264, VENTA_DIARIA!B:B, VENTA_DIARIA!L:L)+0</f>
        <v>2</v>
      </c>
      <c r="G2264" s="10">
        <f>IFERROR(_xlfn.XLOOKUP(B2264, VENTA_DIARIA!B:B, VENTA_DIARIA!N:N)+0,0)</f>
        <v>0</v>
      </c>
      <c r="H2264" s="11" t="str">
        <f>_xlfn.XLOOKUP(B2264, VENTA_DIARIA!B:B, VENTA_DIARIA!H:H)</f>
        <v>▼ BAJO</v>
      </c>
      <c r="I2264" s="10" t="s">
        <v>142</v>
      </c>
      <c r="J2264" s="10">
        <v>16</v>
      </c>
      <c r="K2264" s="10">
        <v>15</v>
      </c>
      <c r="L2264" s="13">
        <v>1</v>
      </c>
    </row>
    <row r="2265" spans="1:12">
      <c r="A2265" s="14" t="str">
        <f t="shared" ref="A2265:A2296" si="39">+UPPER(TEXT(B2265,"DDD"))</f>
        <v>VIE</v>
      </c>
      <c r="B2265" s="12">
        <v>45898</v>
      </c>
      <c r="C2265" s="11">
        <v>0.8315393518518519</v>
      </c>
      <c r="D2265" s="10">
        <f>+VLOOKUP(B2265,VENTA_DIARIA!B:C,2,FALSE)</f>
        <v>0</v>
      </c>
      <c r="E2265" s="10">
        <f>+VLOOKUP(B2265,VENTA_DIARIA!B:D,3,FALSE)</f>
        <v>5</v>
      </c>
      <c r="F2265" s="13">
        <f>_xlfn.XLOOKUP(B2265, VENTA_DIARIA!B:B, VENTA_DIARIA!L:L)+0</f>
        <v>2</v>
      </c>
      <c r="G2265" s="10">
        <f>IFERROR(_xlfn.XLOOKUP(B2265, VENTA_DIARIA!B:B, VENTA_DIARIA!N:N)+0,0)</f>
        <v>0</v>
      </c>
      <c r="H2265" s="11" t="str">
        <f>_xlfn.XLOOKUP(B2265, VENTA_DIARIA!B:B, VENTA_DIARIA!H:H)</f>
        <v>▬ OK</v>
      </c>
      <c r="I2265" s="10" t="s">
        <v>153</v>
      </c>
      <c r="J2265" s="10">
        <v>7</v>
      </c>
      <c r="K2265" s="10">
        <v>6</v>
      </c>
      <c r="L2265" s="13">
        <v>1</v>
      </c>
    </row>
    <row r="2266" spans="1:12">
      <c r="A2266" s="14" t="str">
        <f t="shared" si="39"/>
        <v>VIE</v>
      </c>
      <c r="B2266" s="12">
        <v>45898</v>
      </c>
      <c r="C2266" s="11">
        <v>0.8315393518518519</v>
      </c>
      <c r="D2266" s="10">
        <f>+VLOOKUP(B2266,VENTA_DIARIA!B:C,2,FALSE)</f>
        <v>0</v>
      </c>
      <c r="E2266" s="10">
        <f>+VLOOKUP(B2266,VENTA_DIARIA!B:D,3,FALSE)</f>
        <v>5</v>
      </c>
      <c r="F2266" s="13">
        <f>_xlfn.XLOOKUP(B2266, VENTA_DIARIA!B:B, VENTA_DIARIA!L:L)+0</f>
        <v>2</v>
      </c>
      <c r="G2266" s="10">
        <f>IFERROR(_xlfn.XLOOKUP(B2266, VENTA_DIARIA!B:B, VENTA_DIARIA!N:N)+0,0)</f>
        <v>0</v>
      </c>
      <c r="H2266" s="11" t="str">
        <f>_xlfn.XLOOKUP(B2266, VENTA_DIARIA!B:B, VENTA_DIARIA!H:H)</f>
        <v>▬ OK</v>
      </c>
      <c r="I2266" s="10" t="s">
        <v>134</v>
      </c>
      <c r="J2266" s="10">
        <v>18</v>
      </c>
      <c r="K2266" s="10">
        <v>17</v>
      </c>
      <c r="L2266" s="13">
        <v>1</v>
      </c>
    </row>
    <row r="2267" spans="1:12">
      <c r="A2267" s="14" t="str">
        <f t="shared" si="39"/>
        <v>VIE</v>
      </c>
      <c r="B2267" s="12">
        <v>45898</v>
      </c>
      <c r="C2267" s="11">
        <v>0.81333333333333335</v>
      </c>
      <c r="D2267" s="10">
        <f>+VLOOKUP(B2267,VENTA_DIARIA!B:C,2,FALSE)</f>
        <v>0</v>
      </c>
      <c r="E2267" s="10">
        <f>+VLOOKUP(B2267,VENTA_DIARIA!B:D,3,FALSE)</f>
        <v>5</v>
      </c>
      <c r="F2267" s="13">
        <f>_xlfn.XLOOKUP(B2267, VENTA_DIARIA!B:B, VENTA_DIARIA!L:L)+0</f>
        <v>2</v>
      </c>
      <c r="G2267" s="10">
        <f>IFERROR(_xlfn.XLOOKUP(B2267, VENTA_DIARIA!B:B, VENTA_DIARIA!N:N)+0,0)</f>
        <v>0</v>
      </c>
      <c r="H2267" s="11" t="str">
        <f>_xlfn.XLOOKUP(B2267, VENTA_DIARIA!B:B, VENTA_DIARIA!H:H)</f>
        <v>▬ OK</v>
      </c>
      <c r="I2267" s="10" t="s">
        <v>158</v>
      </c>
      <c r="J2267" s="10">
        <v>3</v>
      </c>
      <c r="K2267" s="10">
        <v>2</v>
      </c>
      <c r="L2267" s="13">
        <v>1</v>
      </c>
    </row>
    <row r="2268" spans="1:12">
      <c r="A2268" s="14" t="str">
        <f t="shared" si="39"/>
        <v>VIE</v>
      </c>
      <c r="B2268" s="12">
        <v>45898</v>
      </c>
      <c r="C2268" s="11">
        <v>0.81333333333333335</v>
      </c>
      <c r="D2268" s="10">
        <f>+VLOOKUP(B2268,VENTA_DIARIA!B:C,2,FALSE)</f>
        <v>0</v>
      </c>
      <c r="E2268" s="10">
        <f>+VLOOKUP(B2268,VENTA_DIARIA!B:D,3,FALSE)</f>
        <v>5</v>
      </c>
      <c r="F2268" s="13">
        <f>_xlfn.XLOOKUP(B2268, VENTA_DIARIA!B:B, VENTA_DIARIA!L:L)+0</f>
        <v>2</v>
      </c>
      <c r="G2268" s="10">
        <f>IFERROR(_xlfn.XLOOKUP(B2268, VENTA_DIARIA!B:B, VENTA_DIARIA!N:N)+0,0)</f>
        <v>0</v>
      </c>
      <c r="H2268" s="11" t="str">
        <f>_xlfn.XLOOKUP(B2268, VENTA_DIARIA!B:B, VENTA_DIARIA!H:H)</f>
        <v>▬ OK</v>
      </c>
      <c r="I2268" s="10" t="s">
        <v>100</v>
      </c>
      <c r="J2268" s="10">
        <v>3</v>
      </c>
      <c r="K2268" s="10">
        <v>2</v>
      </c>
      <c r="L2268" s="13">
        <v>1</v>
      </c>
    </row>
    <row r="2269" spans="1:12">
      <c r="A2269" s="14" t="str">
        <f t="shared" si="39"/>
        <v>VIE</v>
      </c>
      <c r="B2269" s="12">
        <v>45898</v>
      </c>
      <c r="C2269" s="11">
        <v>0.81204861111111115</v>
      </c>
      <c r="D2269" s="10">
        <f>+VLOOKUP(B2269,VENTA_DIARIA!B:C,2,FALSE)</f>
        <v>0</v>
      </c>
      <c r="E2269" s="10">
        <f>+VLOOKUP(B2269,VENTA_DIARIA!B:D,3,FALSE)</f>
        <v>5</v>
      </c>
      <c r="F2269" s="13">
        <f>_xlfn.XLOOKUP(B2269, VENTA_DIARIA!B:B, VENTA_DIARIA!L:L)+0</f>
        <v>2</v>
      </c>
      <c r="G2269" s="10">
        <f>IFERROR(_xlfn.XLOOKUP(B2269, VENTA_DIARIA!B:B, VENTA_DIARIA!N:N)+0,0)</f>
        <v>0</v>
      </c>
      <c r="H2269" s="11" t="str">
        <f>_xlfn.XLOOKUP(B2269, VENTA_DIARIA!B:B, VENTA_DIARIA!H:H)</f>
        <v>▬ OK</v>
      </c>
      <c r="I2269" s="10" t="s">
        <v>109</v>
      </c>
      <c r="J2269" s="10">
        <v>4</v>
      </c>
      <c r="K2269" s="10">
        <v>3</v>
      </c>
      <c r="L2269" s="13">
        <v>1</v>
      </c>
    </row>
    <row r="2270" spans="1:12">
      <c r="A2270" s="14" t="str">
        <f t="shared" si="39"/>
        <v>VIE</v>
      </c>
      <c r="B2270" s="12">
        <v>45898</v>
      </c>
      <c r="C2270" s="11">
        <v>0.81204861111111115</v>
      </c>
      <c r="D2270" s="10">
        <f>+VLOOKUP(B2270,VENTA_DIARIA!B:C,2,FALSE)</f>
        <v>0</v>
      </c>
      <c r="E2270" s="10">
        <f>+VLOOKUP(B2270,VENTA_DIARIA!B:D,3,FALSE)</f>
        <v>5</v>
      </c>
      <c r="F2270" s="13">
        <f>_xlfn.XLOOKUP(B2270, VENTA_DIARIA!B:B, VENTA_DIARIA!L:L)+0</f>
        <v>2</v>
      </c>
      <c r="G2270" s="10">
        <f>IFERROR(_xlfn.XLOOKUP(B2270, VENTA_DIARIA!B:B, VENTA_DIARIA!N:N)+0,0)</f>
        <v>0</v>
      </c>
      <c r="H2270" s="11" t="str">
        <f>_xlfn.XLOOKUP(B2270, VENTA_DIARIA!B:B, VENTA_DIARIA!H:H)</f>
        <v>▬ OK</v>
      </c>
      <c r="I2270" s="10" t="s">
        <v>103</v>
      </c>
      <c r="J2270" s="10">
        <v>4</v>
      </c>
      <c r="K2270" s="10">
        <v>3</v>
      </c>
      <c r="L2270" s="13">
        <v>1</v>
      </c>
    </row>
    <row r="2271" spans="1:12">
      <c r="A2271" s="14" t="str">
        <f t="shared" si="39"/>
        <v>VIE</v>
      </c>
      <c r="B2271" s="12">
        <v>45898</v>
      </c>
      <c r="C2271" s="11">
        <v>0.81204861111111115</v>
      </c>
      <c r="D2271" s="10">
        <f>+VLOOKUP(B2271,VENTA_DIARIA!B:C,2,FALSE)</f>
        <v>0</v>
      </c>
      <c r="E2271" s="10">
        <f>+VLOOKUP(B2271,VENTA_DIARIA!B:D,3,FALSE)</f>
        <v>5</v>
      </c>
      <c r="F2271" s="13">
        <f>_xlfn.XLOOKUP(B2271, VENTA_DIARIA!B:B, VENTA_DIARIA!L:L)+0</f>
        <v>2</v>
      </c>
      <c r="G2271" s="10">
        <f>IFERROR(_xlfn.XLOOKUP(B2271, VENTA_DIARIA!B:B, VENTA_DIARIA!N:N)+0,0)</f>
        <v>0</v>
      </c>
      <c r="H2271" s="11" t="str">
        <f>_xlfn.XLOOKUP(B2271, VENTA_DIARIA!B:B, VENTA_DIARIA!H:H)</f>
        <v>▬ OK</v>
      </c>
      <c r="I2271" s="10" t="s">
        <v>102</v>
      </c>
      <c r="J2271" s="10">
        <v>4</v>
      </c>
      <c r="K2271" s="10">
        <v>2</v>
      </c>
      <c r="L2271" s="13">
        <v>2</v>
      </c>
    </row>
    <row r="2272" spans="1:12">
      <c r="A2272" s="14" t="str">
        <f t="shared" si="39"/>
        <v>VIE</v>
      </c>
      <c r="B2272" s="12">
        <v>45898</v>
      </c>
      <c r="C2272" s="11">
        <v>0.80646990740740743</v>
      </c>
      <c r="D2272" s="10">
        <f>+VLOOKUP(B2272,VENTA_DIARIA!B:C,2,FALSE)</f>
        <v>0</v>
      </c>
      <c r="E2272" s="10">
        <f>+VLOOKUP(B2272,VENTA_DIARIA!B:D,3,FALSE)</f>
        <v>5</v>
      </c>
      <c r="F2272" s="13">
        <f>_xlfn.XLOOKUP(B2272, VENTA_DIARIA!B:B, VENTA_DIARIA!L:L)+0</f>
        <v>2</v>
      </c>
      <c r="G2272" s="10">
        <f>IFERROR(_xlfn.XLOOKUP(B2272, VENTA_DIARIA!B:B, VENTA_DIARIA!N:N)+0,0)</f>
        <v>0</v>
      </c>
      <c r="H2272" s="11" t="str">
        <f>_xlfn.XLOOKUP(B2272, VENTA_DIARIA!B:B, VENTA_DIARIA!H:H)</f>
        <v>▬ OK</v>
      </c>
      <c r="I2272" s="10" t="s">
        <v>142</v>
      </c>
      <c r="J2272" s="10">
        <v>36</v>
      </c>
      <c r="K2272" s="10">
        <v>35</v>
      </c>
      <c r="L2272" s="13">
        <v>1</v>
      </c>
    </row>
    <row r="2273" spans="1:12">
      <c r="A2273" s="14" t="str">
        <f t="shared" si="39"/>
        <v>VIE</v>
      </c>
      <c r="B2273" s="12">
        <v>45898</v>
      </c>
      <c r="C2273" s="11">
        <v>0.80430555555555561</v>
      </c>
      <c r="D2273" s="10">
        <f>+VLOOKUP(B2273,VENTA_DIARIA!B:C,2,FALSE)</f>
        <v>0</v>
      </c>
      <c r="E2273" s="10">
        <f>+VLOOKUP(B2273,VENTA_DIARIA!B:D,3,FALSE)</f>
        <v>5</v>
      </c>
      <c r="F2273" s="13">
        <f>_xlfn.XLOOKUP(B2273, VENTA_DIARIA!B:B, VENTA_DIARIA!L:L)+0</f>
        <v>2</v>
      </c>
      <c r="G2273" s="10">
        <f>IFERROR(_xlfn.XLOOKUP(B2273, VENTA_DIARIA!B:B, VENTA_DIARIA!N:N)+0,0)</f>
        <v>0</v>
      </c>
      <c r="H2273" s="11" t="str">
        <f>_xlfn.XLOOKUP(B2273, VENTA_DIARIA!B:B, VENTA_DIARIA!H:H)</f>
        <v>▬ OK</v>
      </c>
      <c r="I2273" s="10" t="s">
        <v>134</v>
      </c>
      <c r="J2273" s="10">
        <v>20</v>
      </c>
      <c r="K2273" s="10">
        <v>18</v>
      </c>
      <c r="L2273" s="13">
        <v>2</v>
      </c>
    </row>
    <row r="2274" spans="1:12">
      <c r="A2274" s="14" t="str">
        <f t="shared" si="39"/>
        <v>VIE</v>
      </c>
      <c r="B2274" s="12">
        <v>45898</v>
      </c>
      <c r="C2274" s="11">
        <v>0.80430555555555561</v>
      </c>
      <c r="D2274" s="10">
        <f>+VLOOKUP(B2274,VENTA_DIARIA!B:C,2,FALSE)</f>
        <v>0</v>
      </c>
      <c r="E2274" s="10">
        <f>+VLOOKUP(B2274,VENTA_DIARIA!B:D,3,FALSE)</f>
        <v>5</v>
      </c>
      <c r="F2274" s="13">
        <f>_xlfn.XLOOKUP(B2274, VENTA_DIARIA!B:B, VENTA_DIARIA!L:L)+0</f>
        <v>2</v>
      </c>
      <c r="G2274" s="10">
        <f>IFERROR(_xlfn.XLOOKUP(B2274, VENTA_DIARIA!B:B, VENTA_DIARIA!N:N)+0,0)</f>
        <v>0</v>
      </c>
      <c r="H2274" s="11" t="str">
        <f>_xlfn.XLOOKUP(B2274, VENTA_DIARIA!B:B, VENTA_DIARIA!H:H)</f>
        <v>▬ OK</v>
      </c>
      <c r="I2274" s="10" t="s">
        <v>176</v>
      </c>
      <c r="J2274" s="10">
        <v>16</v>
      </c>
      <c r="K2274" s="10">
        <v>15</v>
      </c>
      <c r="L2274" s="13">
        <v>1</v>
      </c>
    </row>
    <row r="2275" spans="1:12">
      <c r="A2275" s="14" t="str">
        <f t="shared" si="39"/>
        <v>VIE</v>
      </c>
      <c r="B2275" s="12">
        <v>45898</v>
      </c>
      <c r="C2275" s="11">
        <v>0.80106481481481484</v>
      </c>
      <c r="D2275" s="10">
        <f>+VLOOKUP(B2275,VENTA_DIARIA!B:C,2,FALSE)</f>
        <v>0</v>
      </c>
      <c r="E2275" s="10">
        <f>+VLOOKUP(B2275,VENTA_DIARIA!B:D,3,FALSE)</f>
        <v>5</v>
      </c>
      <c r="F2275" s="13">
        <f>_xlfn.XLOOKUP(B2275, VENTA_DIARIA!B:B, VENTA_DIARIA!L:L)+0</f>
        <v>2</v>
      </c>
      <c r="G2275" s="10">
        <f>IFERROR(_xlfn.XLOOKUP(B2275, VENTA_DIARIA!B:B, VENTA_DIARIA!N:N)+0,0)</f>
        <v>0</v>
      </c>
      <c r="H2275" s="11" t="str">
        <f>_xlfn.XLOOKUP(B2275, VENTA_DIARIA!B:B, VENTA_DIARIA!H:H)</f>
        <v>▬ OK</v>
      </c>
      <c r="I2275" s="10" t="s">
        <v>145</v>
      </c>
      <c r="J2275" s="10">
        <v>2</v>
      </c>
      <c r="K2275" s="10">
        <v>1</v>
      </c>
      <c r="L2275" s="13">
        <v>1</v>
      </c>
    </row>
    <row r="2276" spans="1:12">
      <c r="A2276" s="14" t="str">
        <f t="shared" si="39"/>
        <v>VIE</v>
      </c>
      <c r="B2276" s="12">
        <v>45898</v>
      </c>
      <c r="C2276" s="11">
        <v>0.80106481481481484</v>
      </c>
      <c r="D2276" s="10">
        <f>+VLOOKUP(B2276,VENTA_DIARIA!B:C,2,FALSE)</f>
        <v>0</v>
      </c>
      <c r="E2276" s="10">
        <f>+VLOOKUP(B2276,VENTA_DIARIA!B:D,3,FALSE)</f>
        <v>5</v>
      </c>
      <c r="F2276" s="13">
        <f>_xlfn.XLOOKUP(B2276, VENTA_DIARIA!B:B, VENTA_DIARIA!L:L)+0</f>
        <v>2</v>
      </c>
      <c r="G2276" s="10">
        <f>IFERROR(_xlfn.XLOOKUP(B2276, VENTA_DIARIA!B:B, VENTA_DIARIA!N:N)+0,0)</f>
        <v>0</v>
      </c>
      <c r="H2276" s="11" t="str">
        <f>_xlfn.XLOOKUP(B2276, VENTA_DIARIA!B:B, VENTA_DIARIA!H:H)</f>
        <v>▬ OK</v>
      </c>
      <c r="I2276" s="10" t="s">
        <v>135</v>
      </c>
      <c r="J2276" s="10">
        <v>9</v>
      </c>
      <c r="K2276" s="10">
        <v>8</v>
      </c>
      <c r="L2276" s="13">
        <v>1</v>
      </c>
    </row>
    <row r="2277" spans="1:12">
      <c r="A2277" s="14" t="str">
        <f t="shared" si="39"/>
        <v>VIE</v>
      </c>
      <c r="B2277" s="12">
        <v>45898</v>
      </c>
      <c r="C2277" s="11">
        <v>0.80106481481481484</v>
      </c>
      <c r="D2277" s="10">
        <f>+VLOOKUP(B2277,VENTA_DIARIA!B:C,2,FALSE)</f>
        <v>0</v>
      </c>
      <c r="E2277" s="10">
        <f>+VLOOKUP(B2277,VENTA_DIARIA!B:D,3,FALSE)</f>
        <v>5</v>
      </c>
      <c r="F2277" s="13">
        <f>_xlfn.XLOOKUP(B2277, VENTA_DIARIA!B:B, VENTA_DIARIA!L:L)+0</f>
        <v>2</v>
      </c>
      <c r="G2277" s="10">
        <f>IFERROR(_xlfn.XLOOKUP(B2277, VENTA_DIARIA!B:B, VENTA_DIARIA!N:N)+0,0)</f>
        <v>0</v>
      </c>
      <c r="H2277" s="11" t="str">
        <f>_xlfn.XLOOKUP(B2277, VENTA_DIARIA!B:B, VENTA_DIARIA!H:H)</f>
        <v>▬ OK</v>
      </c>
      <c r="I2277" s="10" t="s">
        <v>134</v>
      </c>
      <c r="J2277" s="10">
        <v>21</v>
      </c>
      <c r="K2277" s="10">
        <v>20</v>
      </c>
      <c r="L2277" s="13">
        <v>1</v>
      </c>
    </row>
    <row r="2278" spans="1:12">
      <c r="A2278" s="14" t="str">
        <f t="shared" si="39"/>
        <v>VIE</v>
      </c>
      <c r="B2278" s="12">
        <v>45898</v>
      </c>
      <c r="C2278" s="11">
        <v>0.79770833333333335</v>
      </c>
      <c r="D2278" s="10">
        <f>+VLOOKUP(B2278,VENTA_DIARIA!B:C,2,FALSE)</f>
        <v>0</v>
      </c>
      <c r="E2278" s="10">
        <f>+VLOOKUP(B2278,VENTA_DIARIA!B:D,3,FALSE)</f>
        <v>5</v>
      </c>
      <c r="F2278" s="13">
        <f>_xlfn.XLOOKUP(B2278, VENTA_DIARIA!B:B, VENTA_DIARIA!L:L)+0</f>
        <v>2</v>
      </c>
      <c r="G2278" s="10">
        <f>IFERROR(_xlfn.XLOOKUP(B2278, VENTA_DIARIA!B:B, VENTA_DIARIA!N:N)+0,0)</f>
        <v>0</v>
      </c>
      <c r="H2278" s="11" t="str">
        <f>_xlfn.XLOOKUP(B2278, VENTA_DIARIA!B:B, VENTA_DIARIA!H:H)</f>
        <v>▬ OK</v>
      </c>
      <c r="I2278" s="10" t="s">
        <v>164</v>
      </c>
      <c r="J2278" s="10">
        <v>4</v>
      </c>
      <c r="K2278" s="10">
        <v>3</v>
      </c>
      <c r="L2278" s="13">
        <v>1</v>
      </c>
    </row>
    <row r="2279" spans="1:12">
      <c r="A2279" s="14" t="str">
        <f t="shared" si="39"/>
        <v>VIE</v>
      </c>
      <c r="B2279" s="12">
        <v>45898</v>
      </c>
      <c r="C2279" s="11">
        <v>0.79770833333333335</v>
      </c>
      <c r="D2279" s="10">
        <f>+VLOOKUP(B2279,VENTA_DIARIA!B:C,2,FALSE)</f>
        <v>0</v>
      </c>
      <c r="E2279" s="10">
        <f>+VLOOKUP(B2279,VENTA_DIARIA!B:D,3,FALSE)</f>
        <v>5</v>
      </c>
      <c r="F2279" s="13">
        <f>_xlfn.XLOOKUP(B2279, VENTA_DIARIA!B:B, VENTA_DIARIA!L:L)+0</f>
        <v>2</v>
      </c>
      <c r="G2279" s="10">
        <f>IFERROR(_xlfn.XLOOKUP(B2279, VENTA_DIARIA!B:B, VENTA_DIARIA!N:N)+0,0)</f>
        <v>0</v>
      </c>
      <c r="H2279" s="11" t="str">
        <f>_xlfn.XLOOKUP(B2279, VENTA_DIARIA!B:B, VENTA_DIARIA!H:H)</f>
        <v>▬ OK</v>
      </c>
      <c r="I2279" s="10" t="s">
        <v>98</v>
      </c>
      <c r="J2279" s="10">
        <v>5</v>
      </c>
      <c r="K2279" s="10">
        <v>4</v>
      </c>
      <c r="L2279" s="13">
        <v>1</v>
      </c>
    </row>
    <row r="2280" spans="1:12">
      <c r="A2280" s="14" t="str">
        <f t="shared" si="39"/>
        <v>VIE</v>
      </c>
      <c r="B2280" s="12">
        <v>45898</v>
      </c>
      <c r="C2280" s="11">
        <v>0.79770833333333335</v>
      </c>
      <c r="D2280" s="10">
        <f>+VLOOKUP(B2280,VENTA_DIARIA!B:C,2,FALSE)</f>
        <v>0</v>
      </c>
      <c r="E2280" s="10">
        <f>+VLOOKUP(B2280,VENTA_DIARIA!B:D,3,FALSE)</f>
        <v>5</v>
      </c>
      <c r="F2280" s="13">
        <f>_xlfn.XLOOKUP(B2280, VENTA_DIARIA!B:B, VENTA_DIARIA!L:L)+0</f>
        <v>2</v>
      </c>
      <c r="G2280" s="10">
        <f>IFERROR(_xlfn.XLOOKUP(B2280, VENTA_DIARIA!B:B, VENTA_DIARIA!N:N)+0,0)</f>
        <v>0</v>
      </c>
      <c r="H2280" s="11" t="str">
        <f>_xlfn.XLOOKUP(B2280, VENTA_DIARIA!B:B, VENTA_DIARIA!H:H)</f>
        <v>▬ OK</v>
      </c>
      <c r="I2280" s="10" t="s">
        <v>178</v>
      </c>
      <c r="J2280" s="10">
        <v>3</v>
      </c>
      <c r="K2280" s="10">
        <v>2</v>
      </c>
      <c r="L2280" s="13">
        <v>1</v>
      </c>
    </row>
    <row r="2281" spans="1:12">
      <c r="A2281" s="14" t="str">
        <f t="shared" si="39"/>
        <v>VIE</v>
      </c>
      <c r="B2281" s="12">
        <v>45898</v>
      </c>
      <c r="C2281" s="11">
        <v>0.79603009259259261</v>
      </c>
      <c r="D2281" s="10">
        <f>+VLOOKUP(B2281,VENTA_DIARIA!B:C,2,FALSE)</f>
        <v>0</v>
      </c>
      <c r="E2281" s="10">
        <f>+VLOOKUP(B2281,VENTA_DIARIA!B:D,3,FALSE)</f>
        <v>5</v>
      </c>
      <c r="F2281" s="13">
        <f>_xlfn.XLOOKUP(B2281, VENTA_DIARIA!B:B, VENTA_DIARIA!L:L)+0</f>
        <v>2</v>
      </c>
      <c r="G2281" s="10">
        <f>IFERROR(_xlfn.XLOOKUP(B2281, VENTA_DIARIA!B:B, VENTA_DIARIA!N:N)+0,0)</f>
        <v>0</v>
      </c>
      <c r="H2281" s="11" t="str">
        <f>_xlfn.XLOOKUP(B2281, VENTA_DIARIA!B:B, VENTA_DIARIA!H:H)</f>
        <v>▬ OK</v>
      </c>
      <c r="I2281" s="10" t="s">
        <v>170</v>
      </c>
      <c r="J2281" s="10">
        <v>7</v>
      </c>
      <c r="K2281" s="10">
        <v>6</v>
      </c>
      <c r="L2281" s="13">
        <v>1</v>
      </c>
    </row>
    <row r="2282" spans="1:12">
      <c r="A2282" s="14" t="str">
        <f t="shared" si="39"/>
        <v>VIE</v>
      </c>
      <c r="B2282" s="12">
        <v>45898</v>
      </c>
      <c r="C2282" s="11">
        <v>0.79603009259259261</v>
      </c>
      <c r="D2282" s="10">
        <f>+VLOOKUP(B2282,VENTA_DIARIA!B:C,2,FALSE)</f>
        <v>0</v>
      </c>
      <c r="E2282" s="10">
        <f>+VLOOKUP(B2282,VENTA_DIARIA!B:D,3,FALSE)</f>
        <v>5</v>
      </c>
      <c r="F2282" s="13">
        <f>_xlfn.XLOOKUP(B2282, VENTA_DIARIA!B:B, VENTA_DIARIA!L:L)+0</f>
        <v>2</v>
      </c>
      <c r="G2282" s="10">
        <f>IFERROR(_xlfn.XLOOKUP(B2282, VENTA_DIARIA!B:B, VENTA_DIARIA!N:N)+0,0)</f>
        <v>0</v>
      </c>
      <c r="H2282" s="11" t="str">
        <f>_xlfn.XLOOKUP(B2282, VENTA_DIARIA!B:B, VENTA_DIARIA!H:H)</f>
        <v>▬ OK</v>
      </c>
      <c r="I2282" s="10" t="s">
        <v>125</v>
      </c>
      <c r="J2282" s="10">
        <v>1</v>
      </c>
      <c r="K2282" s="10">
        <v>-1</v>
      </c>
      <c r="L2282" s="13">
        <v>2</v>
      </c>
    </row>
    <row r="2283" spans="1:12">
      <c r="A2283" s="14" t="str">
        <f t="shared" si="39"/>
        <v>VIE</v>
      </c>
      <c r="B2283" s="12">
        <v>45898</v>
      </c>
      <c r="C2283" s="11">
        <v>0.79364583333333338</v>
      </c>
      <c r="D2283" s="10">
        <f>+VLOOKUP(B2283,VENTA_DIARIA!B:C,2,FALSE)</f>
        <v>0</v>
      </c>
      <c r="E2283" s="10">
        <f>+VLOOKUP(B2283,VENTA_DIARIA!B:D,3,FALSE)</f>
        <v>5</v>
      </c>
      <c r="F2283" s="13">
        <f>_xlfn.XLOOKUP(B2283, VENTA_DIARIA!B:B, VENTA_DIARIA!L:L)+0</f>
        <v>2</v>
      </c>
      <c r="G2283" s="10">
        <f>IFERROR(_xlfn.XLOOKUP(B2283, VENTA_DIARIA!B:B, VENTA_DIARIA!N:N)+0,0)</f>
        <v>0</v>
      </c>
      <c r="H2283" s="11" t="str">
        <f>_xlfn.XLOOKUP(B2283, VENTA_DIARIA!B:B, VENTA_DIARIA!H:H)</f>
        <v>▬ OK</v>
      </c>
      <c r="I2283" s="10" t="s">
        <v>134</v>
      </c>
      <c r="J2283" s="10">
        <v>22</v>
      </c>
      <c r="K2283" s="10">
        <v>21</v>
      </c>
      <c r="L2283" s="13">
        <v>1</v>
      </c>
    </row>
    <row r="2284" spans="1:12">
      <c r="A2284" s="14" t="str">
        <f t="shared" si="39"/>
        <v>VIE</v>
      </c>
      <c r="B2284" s="12">
        <v>45898</v>
      </c>
      <c r="C2284" s="11">
        <v>0.79364583333333338</v>
      </c>
      <c r="D2284" s="10">
        <f>+VLOOKUP(B2284,VENTA_DIARIA!B:C,2,FALSE)</f>
        <v>0</v>
      </c>
      <c r="E2284" s="10">
        <f>+VLOOKUP(B2284,VENTA_DIARIA!B:D,3,FALSE)</f>
        <v>5</v>
      </c>
      <c r="F2284" s="13">
        <f>_xlfn.XLOOKUP(B2284, VENTA_DIARIA!B:B, VENTA_DIARIA!L:L)+0</f>
        <v>2</v>
      </c>
      <c r="G2284" s="10">
        <f>IFERROR(_xlfn.XLOOKUP(B2284, VENTA_DIARIA!B:B, VENTA_DIARIA!N:N)+0,0)</f>
        <v>0</v>
      </c>
      <c r="H2284" s="11" t="str">
        <f>_xlfn.XLOOKUP(B2284, VENTA_DIARIA!B:B, VENTA_DIARIA!H:H)</f>
        <v>▬ OK</v>
      </c>
      <c r="I2284" s="10" t="s">
        <v>146</v>
      </c>
      <c r="J2284" s="10">
        <v>3</v>
      </c>
      <c r="K2284" s="10">
        <v>2</v>
      </c>
      <c r="L2284" s="13">
        <v>1</v>
      </c>
    </row>
    <row r="2285" spans="1:12">
      <c r="A2285" s="14" t="str">
        <f t="shared" si="39"/>
        <v>VIE</v>
      </c>
      <c r="B2285" s="12">
        <v>45898</v>
      </c>
      <c r="C2285" s="11">
        <v>0.79177083333333331</v>
      </c>
      <c r="D2285" s="10">
        <f>+VLOOKUP(B2285,VENTA_DIARIA!B:C,2,FALSE)</f>
        <v>0</v>
      </c>
      <c r="E2285" s="10">
        <f>+VLOOKUP(B2285,VENTA_DIARIA!B:D,3,FALSE)</f>
        <v>5</v>
      </c>
      <c r="F2285" s="13">
        <f>_xlfn.XLOOKUP(B2285, VENTA_DIARIA!B:B, VENTA_DIARIA!L:L)+0</f>
        <v>2</v>
      </c>
      <c r="G2285" s="10">
        <f>IFERROR(_xlfn.XLOOKUP(B2285, VENTA_DIARIA!B:B, VENTA_DIARIA!N:N)+0,0)</f>
        <v>0</v>
      </c>
      <c r="H2285" s="11" t="str">
        <f>_xlfn.XLOOKUP(B2285, VENTA_DIARIA!B:B, VENTA_DIARIA!H:H)</f>
        <v>▬ OK</v>
      </c>
      <c r="I2285" s="10" t="s">
        <v>125</v>
      </c>
      <c r="J2285" s="10">
        <v>2</v>
      </c>
      <c r="K2285" s="10">
        <v>1</v>
      </c>
      <c r="L2285" s="13">
        <v>1</v>
      </c>
    </row>
    <row r="2286" spans="1:12">
      <c r="A2286" s="14" t="str">
        <f t="shared" si="39"/>
        <v>VIE</v>
      </c>
      <c r="B2286" s="12">
        <v>45898</v>
      </c>
      <c r="C2286" s="11">
        <v>0.79113425925925929</v>
      </c>
      <c r="D2286" s="10">
        <f>+VLOOKUP(B2286,VENTA_DIARIA!B:C,2,FALSE)</f>
        <v>0</v>
      </c>
      <c r="E2286" s="10">
        <f>+VLOOKUP(B2286,VENTA_DIARIA!B:D,3,FALSE)</f>
        <v>5</v>
      </c>
      <c r="F2286" s="13">
        <f>_xlfn.XLOOKUP(B2286, VENTA_DIARIA!B:B, VENTA_DIARIA!L:L)+0</f>
        <v>2</v>
      </c>
      <c r="G2286" s="10">
        <f>IFERROR(_xlfn.XLOOKUP(B2286, VENTA_DIARIA!B:B, VENTA_DIARIA!N:N)+0,0)</f>
        <v>0</v>
      </c>
      <c r="H2286" s="11" t="str">
        <f>_xlfn.XLOOKUP(B2286, VENTA_DIARIA!B:B, VENTA_DIARIA!H:H)</f>
        <v>▬ OK</v>
      </c>
      <c r="I2286" s="10" t="s">
        <v>134</v>
      </c>
      <c r="J2286" s="10">
        <v>24</v>
      </c>
      <c r="K2286" s="10">
        <v>22</v>
      </c>
      <c r="L2286" s="13">
        <v>2</v>
      </c>
    </row>
    <row r="2287" spans="1:12">
      <c r="A2287" s="14" t="str">
        <f t="shared" si="39"/>
        <v>VIE</v>
      </c>
      <c r="B2287" s="12">
        <v>45898</v>
      </c>
      <c r="C2287" s="11">
        <v>0.79</v>
      </c>
      <c r="D2287" s="10">
        <f>+VLOOKUP(B2287,VENTA_DIARIA!B:C,2,FALSE)</f>
        <v>0</v>
      </c>
      <c r="E2287" s="10">
        <f>+VLOOKUP(B2287,VENTA_DIARIA!B:D,3,FALSE)</f>
        <v>5</v>
      </c>
      <c r="F2287" s="13">
        <f>_xlfn.XLOOKUP(B2287, VENTA_DIARIA!B:B, VENTA_DIARIA!L:L)+0</f>
        <v>2</v>
      </c>
      <c r="G2287" s="10">
        <f>IFERROR(_xlfn.XLOOKUP(B2287, VENTA_DIARIA!B:B, VENTA_DIARIA!N:N)+0,0)</f>
        <v>0</v>
      </c>
      <c r="H2287" s="11" t="str">
        <f>_xlfn.XLOOKUP(B2287, VENTA_DIARIA!B:B, VENTA_DIARIA!H:H)</f>
        <v>▬ OK</v>
      </c>
      <c r="I2287" s="10" t="s">
        <v>177</v>
      </c>
      <c r="J2287" s="10">
        <v>12</v>
      </c>
      <c r="K2287" s="10">
        <v>11</v>
      </c>
      <c r="L2287" s="13">
        <v>1</v>
      </c>
    </row>
    <row r="2288" spans="1:12">
      <c r="A2288" s="14" t="str">
        <f t="shared" si="39"/>
        <v>VIE</v>
      </c>
      <c r="B2288" s="12">
        <v>45898</v>
      </c>
      <c r="C2288" s="11">
        <v>0.79</v>
      </c>
      <c r="D2288" s="10">
        <f>+VLOOKUP(B2288,VENTA_DIARIA!B:C,2,FALSE)</f>
        <v>0</v>
      </c>
      <c r="E2288" s="10">
        <f>+VLOOKUP(B2288,VENTA_DIARIA!B:D,3,FALSE)</f>
        <v>5</v>
      </c>
      <c r="F2288" s="13">
        <f>_xlfn.XLOOKUP(B2288, VENTA_DIARIA!B:B, VENTA_DIARIA!L:L)+0</f>
        <v>2</v>
      </c>
      <c r="G2288" s="10">
        <f>IFERROR(_xlfn.XLOOKUP(B2288, VENTA_DIARIA!B:B, VENTA_DIARIA!N:N)+0,0)</f>
        <v>0</v>
      </c>
      <c r="H2288" s="11" t="str">
        <f>_xlfn.XLOOKUP(B2288, VENTA_DIARIA!B:B, VENTA_DIARIA!H:H)</f>
        <v>▬ OK</v>
      </c>
      <c r="I2288" s="10" t="s">
        <v>173</v>
      </c>
      <c r="J2288" s="10">
        <v>2</v>
      </c>
      <c r="K2288" s="10">
        <v>1</v>
      </c>
      <c r="L2288" s="13">
        <v>1</v>
      </c>
    </row>
    <row r="2289" spans="1:12">
      <c r="A2289" s="14" t="str">
        <f t="shared" si="39"/>
        <v>VIE</v>
      </c>
      <c r="B2289" s="12">
        <v>45898</v>
      </c>
      <c r="C2289" s="11">
        <v>0.7897453703703704</v>
      </c>
      <c r="D2289" s="10">
        <f>+VLOOKUP(B2289,VENTA_DIARIA!B:C,2,FALSE)</f>
        <v>0</v>
      </c>
      <c r="E2289" s="10">
        <f>+VLOOKUP(B2289,VENTA_DIARIA!B:D,3,FALSE)</f>
        <v>5</v>
      </c>
      <c r="F2289" s="13">
        <f>_xlfn.XLOOKUP(B2289, VENTA_DIARIA!B:B, VENTA_DIARIA!L:L)+0</f>
        <v>2</v>
      </c>
      <c r="G2289" s="10">
        <f>IFERROR(_xlfn.XLOOKUP(B2289, VENTA_DIARIA!B:B, VENTA_DIARIA!N:N)+0,0)</f>
        <v>0</v>
      </c>
      <c r="H2289" s="11" t="str">
        <f>_xlfn.XLOOKUP(B2289, VENTA_DIARIA!B:B, VENTA_DIARIA!H:H)</f>
        <v>▬ OK</v>
      </c>
      <c r="I2289" s="10" t="s">
        <v>89</v>
      </c>
      <c r="J2289" s="10">
        <v>7</v>
      </c>
      <c r="K2289" s="10">
        <v>5</v>
      </c>
      <c r="L2289" s="13">
        <v>2</v>
      </c>
    </row>
    <row r="2290" spans="1:12">
      <c r="A2290" s="14" t="str">
        <f t="shared" si="39"/>
        <v>VIE</v>
      </c>
      <c r="B2290" s="12">
        <v>45898</v>
      </c>
      <c r="C2290" s="11">
        <v>0.7897453703703704</v>
      </c>
      <c r="D2290" s="10">
        <f>+VLOOKUP(B2290,VENTA_DIARIA!B:C,2,FALSE)</f>
        <v>0</v>
      </c>
      <c r="E2290" s="10">
        <f>+VLOOKUP(B2290,VENTA_DIARIA!B:D,3,FALSE)</f>
        <v>5</v>
      </c>
      <c r="F2290" s="13">
        <f>_xlfn.XLOOKUP(B2290, VENTA_DIARIA!B:B, VENTA_DIARIA!L:L)+0</f>
        <v>2</v>
      </c>
      <c r="G2290" s="10">
        <f>IFERROR(_xlfn.XLOOKUP(B2290, VENTA_DIARIA!B:B, VENTA_DIARIA!N:N)+0,0)</f>
        <v>0</v>
      </c>
      <c r="H2290" s="11" t="str">
        <f>_xlfn.XLOOKUP(B2290, VENTA_DIARIA!B:B, VENTA_DIARIA!H:H)</f>
        <v>▬ OK</v>
      </c>
      <c r="I2290" s="10" t="s">
        <v>136</v>
      </c>
      <c r="J2290" s="10">
        <v>19</v>
      </c>
      <c r="K2290" s="10">
        <v>18</v>
      </c>
      <c r="L2290" s="13">
        <v>1</v>
      </c>
    </row>
    <row r="2291" spans="1:12">
      <c r="A2291" s="14" t="str">
        <f t="shared" si="39"/>
        <v>VIE</v>
      </c>
      <c r="B2291" s="12">
        <v>45898</v>
      </c>
      <c r="C2291" s="11">
        <v>0.77200231481481485</v>
      </c>
      <c r="D2291" s="10">
        <f>+VLOOKUP(B2291,VENTA_DIARIA!B:C,2,FALSE)</f>
        <v>0</v>
      </c>
      <c r="E2291" s="10">
        <f>+VLOOKUP(B2291,VENTA_DIARIA!B:D,3,FALSE)</f>
        <v>5</v>
      </c>
      <c r="F2291" s="13">
        <f>_xlfn.XLOOKUP(B2291, VENTA_DIARIA!B:B, VENTA_DIARIA!L:L)+0</f>
        <v>2</v>
      </c>
      <c r="G2291" s="10">
        <f>IFERROR(_xlfn.XLOOKUP(B2291, VENTA_DIARIA!B:B, VENTA_DIARIA!N:N)+0,0)</f>
        <v>0</v>
      </c>
      <c r="H2291" s="11" t="str">
        <f>_xlfn.XLOOKUP(B2291, VENTA_DIARIA!B:B, VENTA_DIARIA!H:H)</f>
        <v>▬ OK</v>
      </c>
      <c r="I2291" s="10" t="s">
        <v>158</v>
      </c>
      <c r="J2291" s="10">
        <v>4</v>
      </c>
      <c r="K2291" s="10">
        <v>3</v>
      </c>
      <c r="L2291" s="13">
        <v>1</v>
      </c>
    </row>
    <row r="2292" spans="1:12">
      <c r="A2292" s="14" t="str">
        <f t="shared" si="39"/>
        <v>VIE</v>
      </c>
      <c r="B2292" s="12">
        <v>45898</v>
      </c>
      <c r="C2292" s="11">
        <v>0.77148148148148143</v>
      </c>
      <c r="D2292" s="10">
        <f>+VLOOKUP(B2292,VENTA_DIARIA!B:C,2,FALSE)</f>
        <v>0</v>
      </c>
      <c r="E2292" s="10">
        <f>+VLOOKUP(B2292,VENTA_DIARIA!B:D,3,FALSE)</f>
        <v>5</v>
      </c>
      <c r="F2292" s="13">
        <f>_xlfn.XLOOKUP(B2292, VENTA_DIARIA!B:B, VENTA_DIARIA!L:L)+0</f>
        <v>2</v>
      </c>
      <c r="G2292" s="10">
        <f>IFERROR(_xlfn.XLOOKUP(B2292, VENTA_DIARIA!B:B, VENTA_DIARIA!N:N)+0,0)</f>
        <v>0</v>
      </c>
      <c r="H2292" s="11" t="str">
        <f>_xlfn.XLOOKUP(B2292, VENTA_DIARIA!B:B, VENTA_DIARIA!H:H)</f>
        <v>▬ OK</v>
      </c>
      <c r="I2292" s="10" t="s">
        <v>159</v>
      </c>
      <c r="J2292" s="10">
        <v>7</v>
      </c>
      <c r="K2292" s="10">
        <v>6</v>
      </c>
      <c r="L2292" s="13">
        <v>1</v>
      </c>
    </row>
    <row r="2293" spans="1:12">
      <c r="A2293" s="14" t="str">
        <f t="shared" si="39"/>
        <v>VIE</v>
      </c>
      <c r="B2293" s="12">
        <v>45898</v>
      </c>
      <c r="C2293" s="11">
        <v>0.76533564814814814</v>
      </c>
      <c r="D2293" s="10">
        <f>+VLOOKUP(B2293,VENTA_DIARIA!B:C,2,FALSE)</f>
        <v>0</v>
      </c>
      <c r="E2293" s="10">
        <f>+VLOOKUP(B2293,VENTA_DIARIA!B:D,3,FALSE)</f>
        <v>5</v>
      </c>
      <c r="F2293" s="13">
        <f>_xlfn.XLOOKUP(B2293, VENTA_DIARIA!B:B, VENTA_DIARIA!L:L)+0</f>
        <v>2</v>
      </c>
      <c r="G2293" s="10">
        <f>IFERROR(_xlfn.XLOOKUP(B2293, VENTA_DIARIA!B:B, VENTA_DIARIA!N:N)+0,0)</f>
        <v>0</v>
      </c>
      <c r="H2293" s="11" t="str">
        <f>_xlfn.XLOOKUP(B2293, VENTA_DIARIA!B:B, VENTA_DIARIA!H:H)</f>
        <v>▬ OK</v>
      </c>
      <c r="I2293" s="10" t="s">
        <v>164</v>
      </c>
      <c r="J2293" s="10">
        <v>5</v>
      </c>
      <c r="K2293" s="10">
        <v>4</v>
      </c>
      <c r="L2293" s="13">
        <v>1</v>
      </c>
    </row>
    <row r="2294" spans="1:12">
      <c r="A2294" s="14" t="str">
        <f t="shared" si="39"/>
        <v>VIE</v>
      </c>
      <c r="B2294" s="12">
        <v>45898</v>
      </c>
      <c r="C2294" s="11">
        <v>0.76533564814814814</v>
      </c>
      <c r="D2294" s="10">
        <f>+VLOOKUP(B2294,VENTA_DIARIA!B:C,2,FALSE)</f>
        <v>0</v>
      </c>
      <c r="E2294" s="10">
        <f>+VLOOKUP(B2294,VENTA_DIARIA!B:D,3,FALSE)</f>
        <v>5</v>
      </c>
      <c r="F2294" s="13">
        <f>_xlfn.XLOOKUP(B2294, VENTA_DIARIA!B:B, VENTA_DIARIA!L:L)+0</f>
        <v>2</v>
      </c>
      <c r="G2294" s="10">
        <f>IFERROR(_xlfn.XLOOKUP(B2294, VENTA_DIARIA!B:B, VENTA_DIARIA!N:N)+0,0)</f>
        <v>0</v>
      </c>
      <c r="H2294" s="11" t="str">
        <f>_xlfn.XLOOKUP(B2294, VENTA_DIARIA!B:B, VENTA_DIARIA!H:H)</f>
        <v>▬ OK</v>
      </c>
      <c r="I2294" s="10" t="s">
        <v>91</v>
      </c>
      <c r="J2294" s="10">
        <v>0</v>
      </c>
      <c r="K2294" s="10">
        <v>-1</v>
      </c>
      <c r="L2294" s="13">
        <v>1</v>
      </c>
    </row>
    <row r="2295" spans="1:12">
      <c r="A2295" s="14" t="str">
        <f t="shared" si="39"/>
        <v>VIE</v>
      </c>
      <c r="B2295" s="12">
        <v>45898</v>
      </c>
      <c r="C2295" s="11">
        <v>0.76533564814814814</v>
      </c>
      <c r="D2295" s="10">
        <f>+VLOOKUP(B2295,VENTA_DIARIA!B:C,2,FALSE)</f>
        <v>0</v>
      </c>
      <c r="E2295" s="10">
        <f>+VLOOKUP(B2295,VENTA_DIARIA!B:D,3,FALSE)</f>
        <v>5</v>
      </c>
      <c r="F2295" s="13">
        <f>_xlfn.XLOOKUP(B2295, VENTA_DIARIA!B:B, VENTA_DIARIA!L:L)+0</f>
        <v>2</v>
      </c>
      <c r="G2295" s="10">
        <f>IFERROR(_xlfn.XLOOKUP(B2295, VENTA_DIARIA!B:B, VENTA_DIARIA!N:N)+0,0)</f>
        <v>0</v>
      </c>
      <c r="H2295" s="11" t="str">
        <f>_xlfn.XLOOKUP(B2295, VENTA_DIARIA!B:B, VENTA_DIARIA!H:H)</f>
        <v>▬ OK</v>
      </c>
      <c r="I2295" s="10" t="s">
        <v>144</v>
      </c>
      <c r="J2295" s="10">
        <v>5</v>
      </c>
      <c r="K2295" s="10">
        <v>4</v>
      </c>
      <c r="L2295" s="13">
        <v>1</v>
      </c>
    </row>
    <row r="2296" spans="1:12">
      <c r="A2296" s="14" t="str">
        <f t="shared" si="39"/>
        <v>VIE</v>
      </c>
      <c r="B2296" s="12">
        <v>45898</v>
      </c>
      <c r="C2296" s="11">
        <v>0.76533564814814814</v>
      </c>
      <c r="D2296" s="10">
        <f>+VLOOKUP(B2296,VENTA_DIARIA!B:C,2,FALSE)</f>
        <v>0</v>
      </c>
      <c r="E2296" s="10">
        <f>+VLOOKUP(B2296,VENTA_DIARIA!B:D,3,FALSE)</f>
        <v>5</v>
      </c>
      <c r="F2296" s="13">
        <f>_xlfn.XLOOKUP(B2296, VENTA_DIARIA!B:B, VENTA_DIARIA!L:L)+0</f>
        <v>2</v>
      </c>
      <c r="G2296" s="10">
        <f>IFERROR(_xlfn.XLOOKUP(B2296, VENTA_DIARIA!B:B, VENTA_DIARIA!N:N)+0,0)</f>
        <v>0</v>
      </c>
      <c r="H2296" s="11" t="str">
        <f>_xlfn.XLOOKUP(B2296, VENTA_DIARIA!B:B, VENTA_DIARIA!H:H)</f>
        <v>▬ OK</v>
      </c>
      <c r="I2296" s="10" t="s">
        <v>167</v>
      </c>
      <c r="J2296" s="10">
        <v>5</v>
      </c>
      <c r="K2296" s="10">
        <v>4</v>
      </c>
      <c r="L2296" s="13">
        <v>1</v>
      </c>
    </row>
    <row r="2297" spans="1:12">
      <c r="A2297" s="14" t="str">
        <f t="shared" ref="A2297:A2328" si="40">+UPPER(TEXT(B2297,"DDD"))</f>
        <v>VIE</v>
      </c>
      <c r="B2297" s="12">
        <v>45898</v>
      </c>
      <c r="C2297" s="11">
        <v>0.76533564814814814</v>
      </c>
      <c r="D2297" s="10">
        <f>+VLOOKUP(B2297,VENTA_DIARIA!B:C,2,FALSE)</f>
        <v>0</v>
      </c>
      <c r="E2297" s="10">
        <f>+VLOOKUP(B2297,VENTA_DIARIA!B:D,3,FALSE)</f>
        <v>5</v>
      </c>
      <c r="F2297" s="13">
        <f>_xlfn.XLOOKUP(B2297, VENTA_DIARIA!B:B, VENTA_DIARIA!L:L)+0</f>
        <v>2</v>
      </c>
      <c r="G2297" s="10">
        <f>IFERROR(_xlfn.XLOOKUP(B2297, VENTA_DIARIA!B:B, VENTA_DIARIA!N:N)+0,0)</f>
        <v>0</v>
      </c>
      <c r="H2297" s="11" t="str">
        <f>_xlfn.XLOOKUP(B2297, VENTA_DIARIA!B:B, VENTA_DIARIA!H:H)</f>
        <v>▬ OK</v>
      </c>
      <c r="I2297" s="10" t="s">
        <v>169</v>
      </c>
      <c r="J2297" s="10">
        <v>5</v>
      </c>
      <c r="K2297" s="10">
        <v>3</v>
      </c>
      <c r="L2297" s="13">
        <v>2</v>
      </c>
    </row>
    <row r="2298" spans="1:12">
      <c r="A2298" s="14" t="str">
        <f t="shared" si="40"/>
        <v>VIE</v>
      </c>
      <c r="B2298" s="12">
        <v>45898</v>
      </c>
      <c r="C2298" s="11">
        <v>0.76533564814814814</v>
      </c>
      <c r="D2298" s="10">
        <f>+VLOOKUP(B2298,VENTA_DIARIA!B:C,2,FALSE)</f>
        <v>0</v>
      </c>
      <c r="E2298" s="10">
        <f>+VLOOKUP(B2298,VENTA_DIARIA!B:D,3,FALSE)</f>
        <v>5</v>
      </c>
      <c r="F2298" s="13">
        <f>_xlfn.XLOOKUP(B2298, VENTA_DIARIA!B:B, VENTA_DIARIA!L:L)+0</f>
        <v>2</v>
      </c>
      <c r="G2298" s="10">
        <f>IFERROR(_xlfn.XLOOKUP(B2298, VENTA_DIARIA!B:B, VENTA_DIARIA!N:N)+0,0)</f>
        <v>0</v>
      </c>
      <c r="H2298" s="11" t="str">
        <f>_xlfn.XLOOKUP(B2298, VENTA_DIARIA!B:B, VENTA_DIARIA!H:H)</f>
        <v>▬ OK</v>
      </c>
      <c r="I2298" s="10" t="s">
        <v>170</v>
      </c>
      <c r="J2298" s="10">
        <v>8</v>
      </c>
      <c r="K2298" s="10">
        <v>7</v>
      </c>
      <c r="L2298" s="13">
        <v>1</v>
      </c>
    </row>
    <row r="2299" spans="1:12">
      <c r="A2299" s="14" t="str">
        <f t="shared" si="40"/>
        <v>VIE</v>
      </c>
      <c r="B2299" s="12">
        <v>45898</v>
      </c>
      <c r="C2299" s="11">
        <v>0.76533564814814814</v>
      </c>
      <c r="D2299" s="10">
        <f>+VLOOKUP(B2299,VENTA_DIARIA!B:C,2,FALSE)</f>
        <v>0</v>
      </c>
      <c r="E2299" s="10">
        <f>+VLOOKUP(B2299,VENTA_DIARIA!B:D,3,FALSE)</f>
        <v>5</v>
      </c>
      <c r="F2299" s="13">
        <f>_xlfn.XLOOKUP(B2299, VENTA_DIARIA!B:B, VENTA_DIARIA!L:L)+0</f>
        <v>2</v>
      </c>
      <c r="G2299" s="10">
        <f>IFERROR(_xlfn.XLOOKUP(B2299, VENTA_DIARIA!B:B, VENTA_DIARIA!N:N)+0,0)</f>
        <v>0</v>
      </c>
      <c r="H2299" s="11" t="str">
        <f>_xlfn.XLOOKUP(B2299, VENTA_DIARIA!B:B, VENTA_DIARIA!H:H)</f>
        <v>▬ OK</v>
      </c>
      <c r="I2299" s="10" t="s">
        <v>177</v>
      </c>
      <c r="J2299" s="10">
        <v>13</v>
      </c>
      <c r="K2299" s="10">
        <v>12</v>
      </c>
      <c r="L2299" s="13">
        <v>1</v>
      </c>
    </row>
    <row r="2300" spans="1:12">
      <c r="A2300" s="14" t="str">
        <f t="shared" si="40"/>
        <v>VIE</v>
      </c>
      <c r="B2300" s="12">
        <v>45898</v>
      </c>
      <c r="C2300" s="11">
        <v>0.76217592592592598</v>
      </c>
      <c r="D2300" s="10">
        <f>+VLOOKUP(B2300,VENTA_DIARIA!B:C,2,FALSE)</f>
        <v>0</v>
      </c>
      <c r="E2300" s="10">
        <f>+VLOOKUP(B2300,VENTA_DIARIA!B:D,3,FALSE)</f>
        <v>5</v>
      </c>
      <c r="F2300" s="13">
        <f>_xlfn.XLOOKUP(B2300, VENTA_DIARIA!B:B, VENTA_DIARIA!L:L)+0</f>
        <v>2</v>
      </c>
      <c r="G2300" s="10">
        <f>IFERROR(_xlfn.XLOOKUP(B2300, VENTA_DIARIA!B:B, VENTA_DIARIA!N:N)+0,0)</f>
        <v>0</v>
      </c>
      <c r="H2300" s="11" t="str">
        <f>_xlfn.XLOOKUP(B2300, VENTA_DIARIA!B:B, VENTA_DIARIA!H:H)</f>
        <v>▬ OK</v>
      </c>
      <c r="I2300" s="10" t="s">
        <v>89</v>
      </c>
      <c r="J2300" s="10">
        <v>8</v>
      </c>
      <c r="K2300" s="10">
        <v>7</v>
      </c>
      <c r="L2300" s="13">
        <v>1</v>
      </c>
    </row>
    <row r="2301" spans="1:12">
      <c r="A2301" s="14" t="str">
        <f t="shared" si="40"/>
        <v>VIE</v>
      </c>
      <c r="B2301" s="12">
        <v>45898</v>
      </c>
      <c r="C2301" s="11">
        <v>0.75642361111111112</v>
      </c>
      <c r="D2301" s="10">
        <f>+VLOOKUP(B2301,VENTA_DIARIA!B:C,2,FALSE)</f>
        <v>0</v>
      </c>
      <c r="E2301" s="10">
        <f>+VLOOKUP(B2301,VENTA_DIARIA!B:D,3,FALSE)</f>
        <v>5</v>
      </c>
      <c r="F2301" s="13">
        <f>_xlfn.XLOOKUP(B2301, VENTA_DIARIA!B:B, VENTA_DIARIA!L:L)+0</f>
        <v>2</v>
      </c>
      <c r="G2301" s="10">
        <f>IFERROR(_xlfn.XLOOKUP(B2301, VENTA_DIARIA!B:B, VENTA_DIARIA!N:N)+0,0)</f>
        <v>0</v>
      </c>
      <c r="H2301" s="11" t="str">
        <f>_xlfn.XLOOKUP(B2301, VENTA_DIARIA!B:B, VENTA_DIARIA!H:H)</f>
        <v>▬ OK</v>
      </c>
      <c r="I2301" s="10" t="s">
        <v>145</v>
      </c>
      <c r="J2301" s="10">
        <v>3</v>
      </c>
      <c r="K2301" s="10">
        <v>2</v>
      </c>
      <c r="L2301" s="13">
        <v>1</v>
      </c>
    </row>
    <row r="2302" spans="1:12">
      <c r="A2302" s="14" t="str">
        <f t="shared" si="40"/>
        <v>VIE</v>
      </c>
      <c r="B2302" s="12">
        <v>45898</v>
      </c>
      <c r="C2302" s="11">
        <v>0.75521990740740741</v>
      </c>
      <c r="D2302" s="10">
        <f>+VLOOKUP(B2302,VENTA_DIARIA!B:C,2,FALSE)</f>
        <v>0</v>
      </c>
      <c r="E2302" s="10">
        <f>+VLOOKUP(B2302,VENTA_DIARIA!B:D,3,FALSE)</f>
        <v>5</v>
      </c>
      <c r="F2302" s="13">
        <f>_xlfn.XLOOKUP(B2302, VENTA_DIARIA!B:B, VENTA_DIARIA!L:L)+0</f>
        <v>2</v>
      </c>
      <c r="G2302" s="10">
        <f>IFERROR(_xlfn.XLOOKUP(B2302, VENTA_DIARIA!B:B, VENTA_DIARIA!N:N)+0,0)</f>
        <v>0</v>
      </c>
      <c r="H2302" s="11" t="str">
        <f>_xlfn.XLOOKUP(B2302, VENTA_DIARIA!B:B, VENTA_DIARIA!H:H)</f>
        <v>▬ OK</v>
      </c>
      <c r="I2302" s="10" t="s">
        <v>90</v>
      </c>
      <c r="J2302" s="10">
        <v>2</v>
      </c>
      <c r="K2302" s="10">
        <v>1</v>
      </c>
      <c r="L2302" s="13">
        <v>1</v>
      </c>
    </row>
    <row r="2303" spans="1:12">
      <c r="A2303" s="14" t="str">
        <f t="shared" si="40"/>
        <v>VIE</v>
      </c>
      <c r="B2303" s="12">
        <v>45898</v>
      </c>
      <c r="C2303" s="11">
        <v>0.74857638888888889</v>
      </c>
      <c r="D2303" s="10">
        <f>+VLOOKUP(B2303,VENTA_DIARIA!B:C,2,FALSE)</f>
        <v>0</v>
      </c>
      <c r="E2303" s="10">
        <f>+VLOOKUP(B2303,VENTA_DIARIA!B:D,3,FALSE)</f>
        <v>5</v>
      </c>
      <c r="F2303" s="13">
        <f>_xlfn.XLOOKUP(B2303, VENTA_DIARIA!B:B, VENTA_DIARIA!L:L)+0</f>
        <v>2</v>
      </c>
      <c r="G2303" s="10">
        <f>IFERROR(_xlfn.XLOOKUP(B2303, VENTA_DIARIA!B:B, VENTA_DIARIA!N:N)+0,0)</f>
        <v>0</v>
      </c>
      <c r="H2303" s="11" t="str">
        <f>_xlfn.XLOOKUP(B2303, VENTA_DIARIA!B:B, VENTA_DIARIA!H:H)</f>
        <v>▬ OK</v>
      </c>
      <c r="I2303" s="10" t="s">
        <v>101</v>
      </c>
      <c r="J2303" s="10">
        <v>1</v>
      </c>
      <c r="K2303" s="10">
        <v>0</v>
      </c>
      <c r="L2303" s="13">
        <v>1</v>
      </c>
    </row>
    <row r="2304" spans="1:12">
      <c r="A2304" s="14" t="str">
        <f t="shared" si="40"/>
        <v>VIE</v>
      </c>
      <c r="B2304" s="12">
        <v>45898</v>
      </c>
      <c r="C2304" s="11">
        <v>0.74282407407407403</v>
      </c>
      <c r="D2304" s="10">
        <f>+VLOOKUP(B2304,VENTA_DIARIA!B:C,2,FALSE)</f>
        <v>0</v>
      </c>
      <c r="E2304" s="10">
        <f>+VLOOKUP(B2304,VENTA_DIARIA!B:D,3,FALSE)</f>
        <v>5</v>
      </c>
      <c r="F2304" s="13">
        <f>_xlfn.XLOOKUP(B2304, VENTA_DIARIA!B:B, VENTA_DIARIA!L:L)+0</f>
        <v>2</v>
      </c>
      <c r="G2304" s="10">
        <f>IFERROR(_xlfn.XLOOKUP(B2304, VENTA_DIARIA!B:B, VENTA_DIARIA!N:N)+0,0)</f>
        <v>0</v>
      </c>
      <c r="H2304" s="11" t="str">
        <f>_xlfn.XLOOKUP(B2304, VENTA_DIARIA!B:B, VENTA_DIARIA!H:H)</f>
        <v>▬ OK</v>
      </c>
      <c r="I2304" s="10" t="s">
        <v>142</v>
      </c>
      <c r="J2304" s="10">
        <v>37</v>
      </c>
      <c r="K2304" s="10">
        <v>36</v>
      </c>
      <c r="L2304" s="13">
        <v>1</v>
      </c>
    </row>
    <row r="2305" spans="1:12">
      <c r="A2305" s="14" t="str">
        <f t="shared" si="40"/>
        <v>VIE</v>
      </c>
      <c r="B2305" s="12">
        <v>45898</v>
      </c>
      <c r="C2305" s="11">
        <v>0.74282407407407403</v>
      </c>
      <c r="D2305" s="10">
        <f>+VLOOKUP(B2305,VENTA_DIARIA!B:C,2,FALSE)</f>
        <v>0</v>
      </c>
      <c r="E2305" s="10">
        <f>+VLOOKUP(B2305,VENTA_DIARIA!B:D,3,FALSE)</f>
        <v>5</v>
      </c>
      <c r="F2305" s="13">
        <f>_xlfn.XLOOKUP(B2305, VENTA_DIARIA!B:B, VENTA_DIARIA!L:L)+0</f>
        <v>2</v>
      </c>
      <c r="G2305" s="10">
        <f>IFERROR(_xlfn.XLOOKUP(B2305, VENTA_DIARIA!B:B, VENTA_DIARIA!N:N)+0,0)</f>
        <v>0</v>
      </c>
      <c r="H2305" s="11" t="str">
        <f>_xlfn.XLOOKUP(B2305, VENTA_DIARIA!B:B, VENTA_DIARIA!H:H)</f>
        <v>▬ OK</v>
      </c>
      <c r="I2305" s="10" t="s">
        <v>101</v>
      </c>
      <c r="J2305" s="10">
        <v>2</v>
      </c>
      <c r="K2305" s="10">
        <v>1</v>
      </c>
      <c r="L2305" s="13">
        <v>1</v>
      </c>
    </row>
    <row r="2306" spans="1:12">
      <c r="A2306" s="14" t="str">
        <f t="shared" si="40"/>
        <v>VIE</v>
      </c>
      <c r="B2306" s="12">
        <v>45898</v>
      </c>
      <c r="C2306" s="11">
        <v>0.74282407407407403</v>
      </c>
      <c r="D2306" s="10">
        <f>+VLOOKUP(B2306,VENTA_DIARIA!B:C,2,FALSE)</f>
        <v>0</v>
      </c>
      <c r="E2306" s="10">
        <f>+VLOOKUP(B2306,VENTA_DIARIA!B:D,3,FALSE)</f>
        <v>5</v>
      </c>
      <c r="F2306" s="13">
        <f>_xlfn.XLOOKUP(B2306, VENTA_DIARIA!B:B, VENTA_DIARIA!L:L)+0</f>
        <v>2</v>
      </c>
      <c r="G2306" s="10">
        <f>IFERROR(_xlfn.XLOOKUP(B2306, VENTA_DIARIA!B:B, VENTA_DIARIA!N:N)+0,0)</f>
        <v>0</v>
      </c>
      <c r="H2306" s="11" t="str">
        <f>_xlfn.XLOOKUP(B2306, VENTA_DIARIA!B:B, VENTA_DIARIA!H:H)</f>
        <v>▬ OK</v>
      </c>
      <c r="I2306" s="10" t="s">
        <v>146</v>
      </c>
      <c r="J2306" s="10">
        <v>4</v>
      </c>
      <c r="K2306" s="10">
        <v>3</v>
      </c>
      <c r="L2306" s="13">
        <v>1</v>
      </c>
    </row>
    <row r="2307" spans="1:12">
      <c r="A2307" s="14" t="str">
        <f t="shared" si="40"/>
        <v>VIE</v>
      </c>
      <c r="B2307" s="12">
        <v>45898</v>
      </c>
      <c r="C2307" s="11">
        <v>0.73974537037037036</v>
      </c>
      <c r="D2307" s="10">
        <f>+VLOOKUP(B2307,VENTA_DIARIA!B:C,2,FALSE)</f>
        <v>0</v>
      </c>
      <c r="E2307" s="10">
        <f>+VLOOKUP(B2307,VENTA_DIARIA!B:D,3,FALSE)</f>
        <v>5</v>
      </c>
      <c r="F2307" s="13">
        <f>_xlfn.XLOOKUP(B2307, VENTA_DIARIA!B:B, VENTA_DIARIA!L:L)+0</f>
        <v>2</v>
      </c>
      <c r="G2307" s="10">
        <f>IFERROR(_xlfn.XLOOKUP(B2307, VENTA_DIARIA!B:B, VENTA_DIARIA!N:N)+0,0)</f>
        <v>0</v>
      </c>
      <c r="H2307" s="11" t="str">
        <f>_xlfn.XLOOKUP(B2307, VENTA_DIARIA!B:B, VENTA_DIARIA!H:H)</f>
        <v>▬ OK</v>
      </c>
      <c r="I2307" s="10" t="s">
        <v>88</v>
      </c>
      <c r="J2307" s="10">
        <v>5</v>
      </c>
      <c r="K2307" s="10">
        <v>4</v>
      </c>
      <c r="L2307" s="13">
        <v>1</v>
      </c>
    </row>
    <row r="2308" spans="1:12">
      <c r="A2308" s="14" t="str">
        <f t="shared" si="40"/>
        <v>VIE</v>
      </c>
      <c r="B2308" s="12">
        <v>45898</v>
      </c>
      <c r="C2308" s="11">
        <v>0.73974537037037036</v>
      </c>
      <c r="D2308" s="10">
        <f>+VLOOKUP(B2308,VENTA_DIARIA!B:C,2,FALSE)</f>
        <v>0</v>
      </c>
      <c r="E2308" s="10">
        <f>+VLOOKUP(B2308,VENTA_DIARIA!B:D,3,FALSE)</f>
        <v>5</v>
      </c>
      <c r="F2308" s="13">
        <f>_xlfn.XLOOKUP(B2308, VENTA_DIARIA!B:B, VENTA_DIARIA!L:L)+0</f>
        <v>2</v>
      </c>
      <c r="G2308" s="10">
        <f>IFERROR(_xlfn.XLOOKUP(B2308, VENTA_DIARIA!B:B, VENTA_DIARIA!N:N)+0,0)</f>
        <v>0</v>
      </c>
      <c r="H2308" s="11" t="str">
        <f>_xlfn.XLOOKUP(B2308, VENTA_DIARIA!B:B, VENTA_DIARIA!H:H)</f>
        <v>▬ OK</v>
      </c>
      <c r="I2308" s="10" t="s">
        <v>91</v>
      </c>
      <c r="J2308" s="10">
        <v>1</v>
      </c>
      <c r="K2308" s="10">
        <v>0</v>
      </c>
      <c r="L2308" s="13">
        <v>1</v>
      </c>
    </row>
    <row r="2309" spans="1:12">
      <c r="A2309" s="14" t="str">
        <f t="shared" si="40"/>
        <v>VIE</v>
      </c>
      <c r="B2309" s="12">
        <v>45898</v>
      </c>
      <c r="C2309" s="11">
        <v>0.72381944444444446</v>
      </c>
      <c r="D2309" s="10">
        <f>+VLOOKUP(B2309,VENTA_DIARIA!B:C,2,FALSE)</f>
        <v>0</v>
      </c>
      <c r="E2309" s="10">
        <f>+VLOOKUP(B2309,VENTA_DIARIA!B:D,3,FALSE)</f>
        <v>5</v>
      </c>
      <c r="F2309" s="13">
        <f>_xlfn.XLOOKUP(B2309, VENTA_DIARIA!B:B, VENTA_DIARIA!L:L)+0</f>
        <v>2</v>
      </c>
      <c r="G2309" s="10">
        <f>IFERROR(_xlfn.XLOOKUP(B2309, VENTA_DIARIA!B:B, VENTA_DIARIA!N:N)+0,0)</f>
        <v>0</v>
      </c>
      <c r="H2309" s="11" t="str">
        <f>_xlfn.XLOOKUP(B2309, VENTA_DIARIA!B:B, VENTA_DIARIA!H:H)</f>
        <v>▬ OK</v>
      </c>
      <c r="I2309" s="10" t="s">
        <v>152</v>
      </c>
      <c r="J2309" s="10">
        <v>7</v>
      </c>
      <c r="K2309" s="10">
        <v>6</v>
      </c>
      <c r="L2309" s="13">
        <v>1</v>
      </c>
    </row>
    <row r="2310" spans="1:12">
      <c r="A2310" s="14" t="str">
        <f t="shared" si="40"/>
        <v>VIE</v>
      </c>
      <c r="B2310" s="12">
        <v>45898</v>
      </c>
      <c r="C2310" s="11">
        <v>0.72381944444444446</v>
      </c>
      <c r="D2310" s="10">
        <f>+VLOOKUP(B2310,VENTA_DIARIA!B:C,2,FALSE)</f>
        <v>0</v>
      </c>
      <c r="E2310" s="10">
        <f>+VLOOKUP(B2310,VENTA_DIARIA!B:D,3,FALSE)</f>
        <v>5</v>
      </c>
      <c r="F2310" s="13">
        <f>_xlfn.XLOOKUP(B2310, VENTA_DIARIA!B:B, VENTA_DIARIA!L:L)+0</f>
        <v>2</v>
      </c>
      <c r="G2310" s="10">
        <f>IFERROR(_xlfn.XLOOKUP(B2310, VENTA_DIARIA!B:B, VENTA_DIARIA!N:N)+0,0)</f>
        <v>0</v>
      </c>
      <c r="H2310" s="11" t="str">
        <f>_xlfn.XLOOKUP(B2310, VENTA_DIARIA!B:B, VENTA_DIARIA!H:H)</f>
        <v>▬ OK</v>
      </c>
      <c r="I2310" s="10" t="s">
        <v>89</v>
      </c>
      <c r="J2310" s="10">
        <v>9</v>
      </c>
      <c r="K2310" s="10">
        <v>8</v>
      </c>
      <c r="L2310" s="13">
        <v>1</v>
      </c>
    </row>
    <row r="2311" spans="1:12">
      <c r="A2311" s="14" t="str">
        <f t="shared" si="40"/>
        <v>VIE</v>
      </c>
      <c r="B2311" s="12">
        <v>45898</v>
      </c>
      <c r="C2311" s="11">
        <v>0.71732638888888889</v>
      </c>
      <c r="D2311" s="10">
        <f>+VLOOKUP(B2311,VENTA_DIARIA!B:C,2,FALSE)</f>
        <v>0</v>
      </c>
      <c r="E2311" s="10">
        <f>+VLOOKUP(B2311,VENTA_DIARIA!B:D,3,FALSE)</f>
        <v>5</v>
      </c>
      <c r="F2311" s="13">
        <f>_xlfn.XLOOKUP(B2311, VENTA_DIARIA!B:B, VENTA_DIARIA!L:L)+0</f>
        <v>2</v>
      </c>
      <c r="G2311" s="10">
        <f>IFERROR(_xlfn.XLOOKUP(B2311, VENTA_DIARIA!B:B, VENTA_DIARIA!N:N)+0,0)</f>
        <v>0</v>
      </c>
      <c r="H2311" s="11" t="str">
        <f>_xlfn.XLOOKUP(B2311, VENTA_DIARIA!B:B, VENTA_DIARIA!H:H)</f>
        <v>▬ OK</v>
      </c>
      <c r="I2311" s="10" t="s">
        <v>178</v>
      </c>
      <c r="J2311" s="10">
        <v>4</v>
      </c>
      <c r="K2311" s="10">
        <v>3</v>
      </c>
      <c r="L2311" s="13">
        <v>1</v>
      </c>
    </row>
    <row r="2312" spans="1:12">
      <c r="A2312" s="14" t="str">
        <f t="shared" si="40"/>
        <v>VIE</v>
      </c>
      <c r="B2312" s="12">
        <v>45898</v>
      </c>
      <c r="C2312" s="11">
        <v>0.71732638888888889</v>
      </c>
      <c r="D2312" s="10">
        <f>+VLOOKUP(B2312,VENTA_DIARIA!B:C,2,FALSE)</f>
        <v>0</v>
      </c>
      <c r="E2312" s="10">
        <f>+VLOOKUP(B2312,VENTA_DIARIA!B:D,3,FALSE)</f>
        <v>5</v>
      </c>
      <c r="F2312" s="13">
        <f>_xlfn.XLOOKUP(B2312, VENTA_DIARIA!B:B, VENTA_DIARIA!L:L)+0</f>
        <v>2</v>
      </c>
      <c r="G2312" s="10">
        <f>IFERROR(_xlfn.XLOOKUP(B2312, VENTA_DIARIA!B:B, VENTA_DIARIA!N:N)+0,0)</f>
        <v>0</v>
      </c>
      <c r="H2312" s="11" t="str">
        <f>_xlfn.XLOOKUP(B2312, VENTA_DIARIA!B:B, VENTA_DIARIA!H:H)</f>
        <v>▬ OK</v>
      </c>
      <c r="I2312" s="10" t="s">
        <v>134</v>
      </c>
      <c r="J2312" s="10">
        <v>26</v>
      </c>
      <c r="K2312" s="10">
        <v>24</v>
      </c>
      <c r="L2312" s="13">
        <v>2</v>
      </c>
    </row>
    <row r="2313" spans="1:12">
      <c r="A2313" s="14" t="str">
        <f t="shared" si="40"/>
        <v>VIE</v>
      </c>
      <c r="B2313" s="12">
        <v>45898</v>
      </c>
      <c r="C2313" s="11">
        <v>0.70905092592592589</v>
      </c>
      <c r="D2313" s="10">
        <f>+VLOOKUP(B2313,VENTA_DIARIA!B:C,2,FALSE)</f>
        <v>0</v>
      </c>
      <c r="E2313" s="10">
        <f>+VLOOKUP(B2313,VENTA_DIARIA!B:D,3,FALSE)</f>
        <v>5</v>
      </c>
      <c r="F2313" s="13">
        <f>_xlfn.XLOOKUP(B2313, VENTA_DIARIA!B:B, VENTA_DIARIA!L:L)+0</f>
        <v>2</v>
      </c>
      <c r="G2313" s="10">
        <f>IFERROR(_xlfn.XLOOKUP(B2313, VENTA_DIARIA!B:B, VENTA_DIARIA!N:N)+0,0)</f>
        <v>0</v>
      </c>
      <c r="H2313" s="11" t="str">
        <f>_xlfn.XLOOKUP(B2313, VENTA_DIARIA!B:B, VENTA_DIARIA!H:H)</f>
        <v>▬ OK</v>
      </c>
      <c r="I2313" s="10" t="s">
        <v>145</v>
      </c>
      <c r="J2313" s="10">
        <v>4</v>
      </c>
      <c r="K2313" s="10">
        <v>3</v>
      </c>
      <c r="L2313" s="13">
        <v>1</v>
      </c>
    </row>
    <row r="2314" spans="1:12">
      <c r="A2314" s="14" t="str">
        <f t="shared" si="40"/>
        <v>VIE</v>
      </c>
      <c r="B2314" s="12">
        <v>45898</v>
      </c>
      <c r="C2314" s="11">
        <v>0.70905092592592589</v>
      </c>
      <c r="D2314" s="10">
        <f>+VLOOKUP(B2314,VENTA_DIARIA!B:C,2,FALSE)</f>
        <v>0</v>
      </c>
      <c r="E2314" s="10">
        <f>+VLOOKUP(B2314,VENTA_DIARIA!B:D,3,FALSE)</f>
        <v>5</v>
      </c>
      <c r="F2314" s="13">
        <f>_xlfn.XLOOKUP(B2314, VENTA_DIARIA!B:B, VENTA_DIARIA!L:L)+0</f>
        <v>2</v>
      </c>
      <c r="G2314" s="10">
        <f>IFERROR(_xlfn.XLOOKUP(B2314, VENTA_DIARIA!B:B, VENTA_DIARIA!N:N)+0,0)</f>
        <v>0</v>
      </c>
      <c r="H2314" s="11" t="str">
        <f>_xlfn.XLOOKUP(B2314, VENTA_DIARIA!B:B, VENTA_DIARIA!H:H)</f>
        <v>▬ OK</v>
      </c>
      <c r="I2314" s="10" t="s">
        <v>142</v>
      </c>
      <c r="J2314" s="10">
        <v>38</v>
      </c>
      <c r="K2314" s="10">
        <v>37</v>
      </c>
      <c r="L2314" s="13">
        <v>1</v>
      </c>
    </row>
    <row r="2315" spans="1:12">
      <c r="A2315" s="14" t="str">
        <f t="shared" si="40"/>
        <v>VIE</v>
      </c>
      <c r="B2315" s="12">
        <v>45898</v>
      </c>
      <c r="C2315" s="11">
        <v>0.69935185185185189</v>
      </c>
      <c r="D2315" s="10">
        <f>+VLOOKUP(B2315,VENTA_DIARIA!B:C,2,FALSE)</f>
        <v>0</v>
      </c>
      <c r="E2315" s="10">
        <f>+VLOOKUP(B2315,VENTA_DIARIA!B:D,3,FALSE)</f>
        <v>5</v>
      </c>
      <c r="F2315" s="13">
        <f>_xlfn.XLOOKUP(B2315, VENTA_DIARIA!B:B, VENTA_DIARIA!L:L)+0</f>
        <v>2</v>
      </c>
      <c r="G2315" s="10">
        <f>IFERROR(_xlfn.XLOOKUP(B2315, VENTA_DIARIA!B:B, VENTA_DIARIA!N:N)+0,0)</f>
        <v>0</v>
      </c>
      <c r="H2315" s="11" t="str">
        <f>_xlfn.XLOOKUP(B2315, VENTA_DIARIA!B:B, VENTA_DIARIA!H:H)</f>
        <v>▬ OK</v>
      </c>
      <c r="I2315" s="10" t="s">
        <v>134</v>
      </c>
      <c r="J2315" s="10">
        <v>27</v>
      </c>
      <c r="K2315" s="10">
        <v>26</v>
      </c>
      <c r="L2315" s="13">
        <v>1</v>
      </c>
    </row>
    <row r="2316" spans="1:12">
      <c r="A2316" s="14" t="str">
        <f t="shared" si="40"/>
        <v>VIE</v>
      </c>
      <c r="B2316" s="12">
        <v>45898</v>
      </c>
      <c r="C2316" s="11">
        <v>0.69935185185185189</v>
      </c>
      <c r="D2316" s="10">
        <f>+VLOOKUP(B2316,VENTA_DIARIA!B:C,2,FALSE)</f>
        <v>0</v>
      </c>
      <c r="E2316" s="10">
        <f>+VLOOKUP(B2316,VENTA_DIARIA!B:D,3,FALSE)</f>
        <v>5</v>
      </c>
      <c r="F2316" s="13">
        <f>_xlfn.XLOOKUP(B2316, VENTA_DIARIA!B:B, VENTA_DIARIA!L:L)+0</f>
        <v>2</v>
      </c>
      <c r="G2316" s="10">
        <f>IFERROR(_xlfn.XLOOKUP(B2316, VENTA_DIARIA!B:B, VENTA_DIARIA!N:N)+0,0)</f>
        <v>0</v>
      </c>
      <c r="H2316" s="11" t="str">
        <f>_xlfn.XLOOKUP(B2316, VENTA_DIARIA!B:B, VENTA_DIARIA!H:H)</f>
        <v>▬ OK</v>
      </c>
      <c r="I2316" s="10" t="s">
        <v>178</v>
      </c>
      <c r="J2316" s="10">
        <v>5</v>
      </c>
      <c r="K2316" s="10">
        <v>4</v>
      </c>
      <c r="L2316" s="13">
        <v>1</v>
      </c>
    </row>
    <row r="2317" spans="1:12">
      <c r="A2317" s="14" t="str">
        <f t="shared" si="40"/>
        <v>VIE</v>
      </c>
      <c r="B2317" s="12">
        <v>45898</v>
      </c>
      <c r="C2317" s="11">
        <v>0.69935185185185189</v>
      </c>
      <c r="D2317" s="10">
        <f>+VLOOKUP(B2317,VENTA_DIARIA!B:C,2,FALSE)</f>
        <v>0</v>
      </c>
      <c r="E2317" s="10">
        <f>+VLOOKUP(B2317,VENTA_DIARIA!B:D,3,FALSE)</f>
        <v>5</v>
      </c>
      <c r="F2317" s="13">
        <f>_xlfn.XLOOKUP(B2317, VENTA_DIARIA!B:B, VENTA_DIARIA!L:L)+0</f>
        <v>2</v>
      </c>
      <c r="G2317" s="10">
        <f>IFERROR(_xlfn.XLOOKUP(B2317, VENTA_DIARIA!B:B, VENTA_DIARIA!N:N)+0,0)</f>
        <v>0</v>
      </c>
      <c r="H2317" s="11" t="str">
        <f>_xlfn.XLOOKUP(B2317, VENTA_DIARIA!B:B, VENTA_DIARIA!H:H)</f>
        <v>▬ OK</v>
      </c>
      <c r="I2317" s="10" t="s">
        <v>162</v>
      </c>
      <c r="J2317" s="10">
        <v>6</v>
      </c>
      <c r="K2317" s="10">
        <v>5</v>
      </c>
      <c r="L2317" s="13">
        <v>1</v>
      </c>
    </row>
    <row r="2318" spans="1:12">
      <c r="A2318" s="14" t="str">
        <f t="shared" si="40"/>
        <v>VIE</v>
      </c>
      <c r="B2318" s="12">
        <v>45898</v>
      </c>
      <c r="C2318" s="11">
        <v>0.69935185185185189</v>
      </c>
      <c r="D2318" s="10">
        <f>+VLOOKUP(B2318,VENTA_DIARIA!B:C,2,FALSE)</f>
        <v>0</v>
      </c>
      <c r="E2318" s="10">
        <f>+VLOOKUP(B2318,VENTA_DIARIA!B:D,3,FALSE)</f>
        <v>5</v>
      </c>
      <c r="F2318" s="13">
        <f>_xlfn.XLOOKUP(B2318, VENTA_DIARIA!B:B, VENTA_DIARIA!L:L)+0</f>
        <v>2</v>
      </c>
      <c r="G2318" s="10">
        <f>IFERROR(_xlfn.XLOOKUP(B2318, VENTA_DIARIA!B:B, VENTA_DIARIA!N:N)+0,0)</f>
        <v>0</v>
      </c>
      <c r="H2318" s="11" t="str">
        <f>_xlfn.XLOOKUP(B2318, VENTA_DIARIA!B:B, VENTA_DIARIA!H:H)</f>
        <v>▬ OK</v>
      </c>
      <c r="I2318" s="10" t="s">
        <v>163</v>
      </c>
      <c r="J2318" s="10">
        <v>4</v>
      </c>
      <c r="K2318" s="10">
        <v>3</v>
      </c>
      <c r="L2318" s="13">
        <v>1</v>
      </c>
    </row>
    <row r="2319" spans="1:12">
      <c r="A2319" s="14" t="str">
        <f t="shared" si="40"/>
        <v>VIE</v>
      </c>
      <c r="B2319" s="12">
        <v>45898</v>
      </c>
      <c r="C2319" s="11">
        <v>0.69935185185185189</v>
      </c>
      <c r="D2319" s="10">
        <f>+VLOOKUP(B2319,VENTA_DIARIA!B:C,2,FALSE)</f>
        <v>0</v>
      </c>
      <c r="E2319" s="10">
        <f>+VLOOKUP(B2319,VENTA_DIARIA!B:D,3,FALSE)</f>
        <v>5</v>
      </c>
      <c r="F2319" s="13">
        <f>_xlfn.XLOOKUP(B2319, VENTA_DIARIA!B:B, VENTA_DIARIA!L:L)+0</f>
        <v>2</v>
      </c>
      <c r="G2319" s="10">
        <f>IFERROR(_xlfn.XLOOKUP(B2319, VENTA_DIARIA!B:B, VENTA_DIARIA!N:N)+0,0)</f>
        <v>0</v>
      </c>
      <c r="H2319" s="11" t="str">
        <f>_xlfn.XLOOKUP(B2319, VENTA_DIARIA!B:B, VENTA_DIARIA!H:H)</f>
        <v>▬ OK</v>
      </c>
      <c r="I2319" s="10" t="s">
        <v>173</v>
      </c>
      <c r="J2319" s="10">
        <v>3</v>
      </c>
      <c r="K2319" s="10">
        <v>2</v>
      </c>
      <c r="L2319" s="13">
        <v>1</v>
      </c>
    </row>
    <row r="2320" spans="1:12">
      <c r="A2320" s="14" t="str">
        <f t="shared" si="40"/>
        <v>VIE</v>
      </c>
      <c r="B2320" s="12">
        <v>45898</v>
      </c>
      <c r="C2320" s="11">
        <v>0.65388888888888885</v>
      </c>
      <c r="D2320" s="10">
        <f>+VLOOKUP(B2320,VENTA_DIARIA!B:C,2,FALSE)</f>
        <v>0</v>
      </c>
      <c r="E2320" s="10">
        <f>+VLOOKUP(B2320,VENTA_DIARIA!B:D,3,FALSE)</f>
        <v>5</v>
      </c>
      <c r="F2320" s="13">
        <f>_xlfn.XLOOKUP(B2320, VENTA_DIARIA!B:B, VENTA_DIARIA!L:L)+0</f>
        <v>2</v>
      </c>
      <c r="G2320" s="10">
        <f>IFERROR(_xlfn.XLOOKUP(B2320, VENTA_DIARIA!B:B, VENTA_DIARIA!N:N)+0,0)</f>
        <v>0</v>
      </c>
      <c r="H2320" s="11" t="str">
        <f>_xlfn.XLOOKUP(B2320, VENTA_DIARIA!B:B, VENTA_DIARIA!H:H)</f>
        <v>▬ OK</v>
      </c>
      <c r="I2320" s="10" t="s">
        <v>109</v>
      </c>
      <c r="J2320" s="10">
        <v>5</v>
      </c>
      <c r="K2320" s="10">
        <v>4</v>
      </c>
      <c r="L2320" s="13">
        <v>1</v>
      </c>
    </row>
    <row r="2321" spans="1:12">
      <c r="A2321" s="14" t="str">
        <f t="shared" si="40"/>
        <v>VIE</v>
      </c>
      <c r="B2321" s="12">
        <v>45898</v>
      </c>
      <c r="C2321" s="11">
        <v>0.65015046296296297</v>
      </c>
      <c r="D2321" s="10">
        <f>+VLOOKUP(B2321,VENTA_DIARIA!B:C,2,FALSE)</f>
        <v>0</v>
      </c>
      <c r="E2321" s="10">
        <f>+VLOOKUP(B2321,VENTA_DIARIA!B:D,3,FALSE)</f>
        <v>5</v>
      </c>
      <c r="F2321" s="13">
        <f>_xlfn.XLOOKUP(B2321, VENTA_DIARIA!B:B, VENTA_DIARIA!L:L)+0</f>
        <v>2</v>
      </c>
      <c r="G2321" s="10">
        <f>IFERROR(_xlfn.XLOOKUP(B2321, VENTA_DIARIA!B:B, VENTA_DIARIA!N:N)+0,0)</f>
        <v>0</v>
      </c>
      <c r="H2321" s="11" t="str">
        <f>_xlfn.XLOOKUP(B2321, VENTA_DIARIA!B:B, VENTA_DIARIA!H:H)</f>
        <v>▬ OK</v>
      </c>
      <c r="I2321" s="10" t="s">
        <v>153</v>
      </c>
      <c r="J2321" s="10">
        <v>8</v>
      </c>
      <c r="K2321" s="10">
        <v>7</v>
      </c>
      <c r="L2321" s="13">
        <v>1</v>
      </c>
    </row>
    <row r="2322" spans="1:12">
      <c r="A2322" s="14" t="str">
        <f t="shared" si="40"/>
        <v>VIE</v>
      </c>
      <c r="B2322" s="12">
        <v>45898</v>
      </c>
      <c r="C2322" s="11">
        <v>0.63356481481481486</v>
      </c>
      <c r="D2322" s="10">
        <f>+VLOOKUP(B2322,VENTA_DIARIA!B:C,2,FALSE)</f>
        <v>0</v>
      </c>
      <c r="E2322" s="10">
        <f>+VLOOKUP(B2322,VENTA_DIARIA!B:D,3,FALSE)</f>
        <v>5</v>
      </c>
      <c r="F2322" s="13">
        <f>_xlfn.XLOOKUP(B2322, VENTA_DIARIA!B:B, VENTA_DIARIA!L:L)+0</f>
        <v>2</v>
      </c>
      <c r="G2322" s="10">
        <f>IFERROR(_xlfn.XLOOKUP(B2322, VENTA_DIARIA!B:B, VENTA_DIARIA!N:N)+0,0)</f>
        <v>0</v>
      </c>
      <c r="H2322" s="11" t="str">
        <f>_xlfn.XLOOKUP(B2322, VENTA_DIARIA!B:B, VENTA_DIARIA!H:H)</f>
        <v>▬ OK</v>
      </c>
      <c r="I2322" s="10" t="s">
        <v>152</v>
      </c>
      <c r="J2322" s="10">
        <v>8</v>
      </c>
      <c r="K2322" s="10">
        <v>7</v>
      </c>
      <c r="L2322" s="13">
        <v>1</v>
      </c>
    </row>
    <row r="2323" spans="1:12">
      <c r="A2323" s="14" t="str">
        <f t="shared" si="40"/>
        <v>VIE</v>
      </c>
      <c r="B2323" s="12">
        <v>45898</v>
      </c>
      <c r="C2323" s="11">
        <v>0.61236111111111113</v>
      </c>
      <c r="D2323" s="10">
        <f>+VLOOKUP(B2323,VENTA_DIARIA!B:C,2,FALSE)</f>
        <v>0</v>
      </c>
      <c r="E2323" s="10">
        <f>+VLOOKUP(B2323,VENTA_DIARIA!B:D,3,FALSE)</f>
        <v>5</v>
      </c>
      <c r="F2323" s="13">
        <f>_xlfn.XLOOKUP(B2323, VENTA_DIARIA!B:B, VENTA_DIARIA!L:L)+0</f>
        <v>2</v>
      </c>
      <c r="G2323" s="10">
        <f>IFERROR(_xlfn.XLOOKUP(B2323, VENTA_DIARIA!B:B, VENTA_DIARIA!N:N)+0,0)</f>
        <v>0</v>
      </c>
      <c r="H2323" s="11" t="str">
        <f>_xlfn.XLOOKUP(B2323, VENTA_DIARIA!B:B, VENTA_DIARIA!H:H)</f>
        <v>▬ OK</v>
      </c>
      <c r="I2323" s="10" t="s">
        <v>100</v>
      </c>
      <c r="J2323" s="10">
        <v>1</v>
      </c>
      <c r="K2323" s="10">
        <v>0</v>
      </c>
      <c r="L2323" s="13">
        <v>1</v>
      </c>
    </row>
    <row r="2324" spans="1:12">
      <c r="A2324" s="14" t="str">
        <f t="shared" si="40"/>
        <v>VIE</v>
      </c>
      <c r="B2324" s="12">
        <v>45898</v>
      </c>
      <c r="C2324" s="11">
        <v>0.61203703703703705</v>
      </c>
      <c r="D2324" s="10">
        <f>+VLOOKUP(B2324,VENTA_DIARIA!B:C,2,FALSE)</f>
        <v>0</v>
      </c>
      <c r="E2324" s="10">
        <f>+VLOOKUP(B2324,VENTA_DIARIA!B:D,3,FALSE)</f>
        <v>5</v>
      </c>
      <c r="F2324" s="13">
        <f>_xlfn.XLOOKUP(B2324, VENTA_DIARIA!B:B, VENTA_DIARIA!L:L)+0</f>
        <v>2</v>
      </c>
      <c r="G2324" s="10">
        <f>IFERROR(_xlfn.XLOOKUP(B2324, VENTA_DIARIA!B:B, VENTA_DIARIA!N:N)+0,0)</f>
        <v>0</v>
      </c>
      <c r="H2324" s="11" t="str">
        <f>_xlfn.XLOOKUP(B2324, VENTA_DIARIA!B:B, VENTA_DIARIA!H:H)</f>
        <v>▬ OK</v>
      </c>
      <c r="I2324" s="10" t="s">
        <v>95</v>
      </c>
      <c r="J2324" s="10">
        <v>-3</v>
      </c>
      <c r="K2324" s="10">
        <v>-4</v>
      </c>
      <c r="L2324" s="13">
        <v>1</v>
      </c>
    </row>
    <row r="2325" spans="1:12">
      <c r="A2325" s="14" t="str">
        <f t="shared" si="40"/>
        <v>VIE</v>
      </c>
      <c r="B2325" s="12">
        <v>45898</v>
      </c>
      <c r="C2325" s="11">
        <v>0.61157407407407405</v>
      </c>
      <c r="D2325" s="10">
        <f>+VLOOKUP(B2325,VENTA_DIARIA!B:C,2,FALSE)</f>
        <v>0</v>
      </c>
      <c r="E2325" s="10">
        <f>+VLOOKUP(B2325,VENTA_DIARIA!B:D,3,FALSE)</f>
        <v>5</v>
      </c>
      <c r="F2325" s="13">
        <f>_xlfn.XLOOKUP(B2325, VENTA_DIARIA!B:B, VENTA_DIARIA!L:L)+0</f>
        <v>2</v>
      </c>
      <c r="G2325" s="10">
        <f>IFERROR(_xlfn.XLOOKUP(B2325, VENTA_DIARIA!B:B, VENTA_DIARIA!N:N)+0,0)</f>
        <v>0</v>
      </c>
      <c r="H2325" s="11" t="str">
        <f>_xlfn.XLOOKUP(B2325, VENTA_DIARIA!B:B, VENTA_DIARIA!H:H)</f>
        <v>▬ OK</v>
      </c>
      <c r="I2325" s="10" t="s">
        <v>114</v>
      </c>
      <c r="J2325" s="10">
        <v>0</v>
      </c>
      <c r="K2325" s="10">
        <v>-1</v>
      </c>
      <c r="L2325" s="13">
        <v>1</v>
      </c>
    </row>
    <row r="2326" spans="1:12">
      <c r="A2326" s="14" t="str">
        <f t="shared" si="40"/>
        <v>VIE</v>
      </c>
      <c r="B2326" s="12">
        <v>45898</v>
      </c>
      <c r="C2326" s="11">
        <v>0.61157407407407405</v>
      </c>
      <c r="D2326" s="10">
        <f>+VLOOKUP(B2326,VENTA_DIARIA!B:C,2,FALSE)</f>
        <v>0</v>
      </c>
      <c r="E2326" s="10">
        <f>+VLOOKUP(B2326,VENTA_DIARIA!B:D,3,FALSE)</f>
        <v>5</v>
      </c>
      <c r="F2326" s="13">
        <f>_xlfn.XLOOKUP(B2326, VENTA_DIARIA!B:B, VENTA_DIARIA!L:L)+0</f>
        <v>2</v>
      </c>
      <c r="G2326" s="10">
        <f>IFERROR(_xlfn.XLOOKUP(B2326, VENTA_DIARIA!B:B, VENTA_DIARIA!N:N)+0,0)</f>
        <v>0</v>
      </c>
      <c r="H2326" s="11" t="str">
        <f>_xlfn.XLOOKUP(B2326, VENTA_DIARIA!B:B, VENTA_DIARIA!H:H)</f>
        <v>▬ OK</v>
      </c>
      <c r="I2326" s="10" t="s">
        <v>144</v>
      </c>
      <c r="J2326" s="10">
        <v>2</v>
      </c>
      <c r="K2326" s="10">
        <v>1</v>
      </c>
      <c r="L2326" s="13">
        <v>1</v>
      </c>
    </row>
    <row r="2327" spans="1:12">
      <c r="A2327" s="14" t="str">
        <f t="shared" si="40"/>
        <v>VIE</v>
      </c>
      <c r="B2327" s="12">
        <v>45898</v>
      </c>
      <c r="C2327" s="11">
        <v>0.61041666666666672</v>
      </c>
      <c r="D2327" s="10">
        <f>+VLOOKUP(B2327,VENTA_DIARIA!B:C,2,FALSE)</f>
        <v>0</v>
      </c>
      <c r="E2327" s="10">
        <f>+VLOOKUP(B2327,VENTA_DIARIA!B:D,3,FALSE)</f>
        <v>5</v>
      </c>
      <c r="F2327" s="13">
        <f>_xlfn.XLOOKUP(B2327, VENTA_DIARIA!B:B, VENTA_DIARIA!L:L)+0</f>
        <v>2</v>
      </c>
      <c r="G2327" s="10">
        <f>IFERROR(_xlfn.XLOOKUP(B2327, VENTA_DIARIA!B:B, VENTA_DIARIA!N:N)+0,0)</f>
        <v>0</v>
      </c>
      <c r="H2327" s="11" t="str">
        <f>_xlfn.XLOOKUP(B2327, VENTA_DIARIA!B:B, VENTA_DIARIA!H:H)</f>
        <v>▬ OK</v>
      </c>
      <c r="I2327" s="10" t="s">
        <v>165</v>
      </c>
      <c r="J2327" s="10">
        <v>1</v>
      </c>
      <c r="K2327" s="10">
        <v>0</v>
      </c>
      <c r="L2327" s="13">
        <v>1</v>
      </c>
    </row>
    <row r="2328" spans="1:12">
      <c r="A2328" s="14" t="str">
        <f t="shared" si="40"/>
        <v>VIE</v>
      </c>
      <c r="B2328" s="12">
        <v>45898</v>
      </c>
      <c r="C2328" s="11">
        <v>0.47875000000000001</v>
      </c>
      <c r="D2328" s="10">
        <f>+VLOOKUP(B2328,VENTA_DIARIA!B:C,2,FALSE)</f>
        <v>0</v>
      </c>
      <c r="E2328" s="10">
        <f>+VLOOKUP(B2328,VENTA_DIARIA!B:D,3,FALSE)</f>
        <v>5</v>
      </c>
      <c r="F2328" s="13">
        <f>_xlfn.XLOOKUP(B2328, VENTA_DIARIA!B:B, VENTA_DIARIA!L:L)+0</f>
        <v>2</v>
      </c>
      <c r="G2328" s="10">
        <f>IFERROR(_xlfn.XLOOKUP(B2328, VENTA_DIARIA!B:B, VENTA_DIARIA!N:N)+0,0)</f>
        <v>0</v>
      </c>
      <c r="H2328" s="11" t="str">
        <f>_xlfn.XLOOKUP(B2328, VENTA_DIARIA!B:B, VENTA_DIARIA!H:H)</f>
        <v>▬ OK</v>
      </c>
      <c r="I2328" s="10" t="s">
        <v>134</v>
      </c>
      <c r="J2328" s="10">
        <v>18</v>
      </c>
      <c r="K2328" s="10">
        <v>17</v>
      </c>
      <c r="L2328" s="13">
        <v>1</v>
      </c>
    </row>
    <row r="2329" spans="1:12">
      <c r="A2329" s="14" t="str">
        <f t="shared" ref="A2329:A2337" si="41">+UPPER(TEXT(B2329,"DDD"))</f>
        <v>VIE</v>
      </c>
      <c r="B2329" s="12">
        <v>45898</v>
      </c>
      <c r="C2329" s="11">
        <v>0.47245370370370371</v>
      </c>
      <c r="D2329" s="10">
        <f>+VLOOKUP(B2329,VENTA_DIARIA!B:C,2,FALSE)</f>
        <v>0</v>
      </c>
      <c r="E2329" s="10">
        <f>+VLOOKUP(B2329,VENTA_DIARIA!B:D,3,FALSE)</f>
        <v>5</v>
      </c>
      <c r="F2329" s="13">
        <f>_xlfn.XLOOKUP(B2329, VENTA_DIARIA!B:B, VENTA_DIARIA!L:L)+0</f>
        <v>2</v>
      </c>
      <c r="G2329" s="10">
        <f>IFERROR(_xlfn.XLOOKUP(B2329, VENTA_DIARIA!B:B, VENTA_DIARIA!N:N)+0,0)</f>
        <v>0</v>
      </c>
      <c r="H2329" s="11" t="str">
        <f>_xlfn.XLOOKUP(B2329, VENTA_DIARIA!B:B, VENTA_DIARIA!H:H)</f>
        <v>▬ OK</v>
      </c>
      <c r="I2329" s="10" t="s">
        <v>134</v>
      </c>
      <c r="J2329" s="10">
        <v>21</v>
      </c>
      <c r="K2329" s="10">
        <v>18</v>
      </c>
      <c r="L2329" s="13">
        <v>3</v>
      </c>
    </row>
    <row r="2330" spans="1:12">
      <c r="A2330" s="14" t="str">
        <f t="shared" si="41"/>
        <v>VIE</v>
      </c>
      <c r="B2330" s="12">
        <v>45898</v>
      </c>
      <c r="C2330" s="11">
        <v>0.47108796296296296</v>
      </c>
      <c r="D2330" s="10">
        <f>+VLOOKUP(B2330,VENTA_DIARIA!B:C,2,FALSE)</f>
        <v>0</v>
      </c>
      <c r="E2330" s="10">
        <f>+VLOOKUP(B2330,VENTA_DIARIA!B:D,3,FALSE)</f>
        <v>5</v>
      </c>
      <c r="F2330" s="13">
        <f>_xlfn.XLOOKUP(B2330, VENTA_DIARIA!B:B, VENTA_DIARIA!L:L)+0</f>
        <v>2</v>
      </c>
      <c r="G2330" s="10">
        <f>IFERROR(_xlfn.XLOOKUP(B2330, VENTA_DIARIA!B:B, VENTA_DIARIA!N:N)+0,0)</f>
        <v>0</v>
      </c>
      <c r="H2330" s="11" t="str">
        <f>_xlfn.XLOOKUP(B2330, VENTA_DIARIA!B:B, VENTA_DIARIA!H:H)</f>
        <v>▬ OK</v>
      </c>
      <c r="I2330" s="10" t="s">
        <v>177</v>
      </c>
      <c r="J2330" s="10">
        <v>14</v>
      </c>
      <c r="K2330" s="10">
        <v>13</v>
      </c>
      <c r="L2330" s="13">
        <v>1</v>
      </c>
    </row>
    <row r="2331" spans="1:12">
      <c r="A2331" s="14" t="str">
        <f t="shared" si="41"/>
        <v>VIE</v>
      </c>
      <c r="B2331" s="12">
        <v>45898</v>
      </c>
      <c r="C2331" s="11">
        <v>0.46964120370370371</v>
      </c>
      <c r="D2331" s="10">
        <f>+VLOOKUP(B2331,VENTA_DIARIA!B:C,2,FALSE)</f>
        <v>0</v>
      </c>
      <c r="E2331" s="10">
        <f>+VLOOKUP(B2331,VENTA_DIARIA!B:D,3,FALSE)</f>
        <v>5</v>
      </c>
      <c r="F2331" s="13">
        <f>_xlfn.XLOOKUP(B2331, VENTA_DIARIA!B:B, VENTA_DIARIA!L:L)+0</f>
        <v>2</v>
      </c>
      <c r="G2331" s="10">
        <f>IFERROR(_xlfn.XLOOKUP(B2331, VENTA_DIARIA!B:B, VENTA_DIARIA!N:N)+0,0)</f>
        <v>0</v>
      </c>
      <c r="H2331" s="11" t="str">
        <f>_xlfn.XLOOKUP(B2331, VENTA_DIARIA!B:B, VENTA_DIARIA!H:H)</f>
        <v>▬ OK</v>
      </c>
      <c r="I2331" s="10" t="s">
        <v>135</v>
      </c>
      <c r="J2331" s="10">
        <v>7</v>
      </c>
      <c r="K2331" s="10">
        <v>6</v>
      </c>
      <c r="L2331" s="13">
        <v>1</v>
      </c>
    </row>
    <row r="2332" spans="1:12">
      <c r="A2332" s="14" t="str">
        <f t="shared" si="41"/>
        <v>VIE</v>
      </c>
      <c r="B2332" s="12">
        <v>45898</v>
      </c>
      <c r="C2332" s="11">
        <v>0.46964120370370371</v>
      </c>
      <c r="D2332" s="10">
        <f>+VLOOKUP(B2332,VENTA_DIARIA!B:C,2,FALSE)</f>
        <v>0</v>
      </c>
      <c r="E2332" s="10">
        <f>+VLOOKUP(B2332,VENTA_DIARIA!B:D,3,FALSE)</f>
        <v>5</v>
      </c>
      <c r="F2332" s="13">
        <f>_xlfn.XLOOKUP(B2332, VENTA_DIARIA!B:B, VENTA_DIARIA!L:L)+0</f>
        <v>2</v>
      </c>
      <c r="G2332" s="10">
        <f>IFERROR(_xlfn.XLOOKUP(B2332, VENTA_DIARIA!B:B, VENTA_DIARIA!N:N)+0,0)</f>
        <v>0</v>
      </c>
      <c r="H2332" s="11" t="str">
        <f>_xlfn.XLOOKUP(B2332, VENTA_DIARIA!B:B, VENTA_DIARIA!H:H)</f>
        <v>▬ OK</v>
      </c>
      <c r="I2332" s="10" t="s">
        <v>142</v>
      </c>
      <c r="J2332" s="10">
        <v>23</v>
      </c>
      <c r="K2332" s="10">
        <v>22</v>
      </c>
      <c r="L2332" s="13">
        <v>1</v>
      </c>
    </row>
    <row r="2333" spans="1:12">
      <c r="A2333" s="14" t="str">
        <f t="shared" si="41"/>
        <v>VIE</v>
      </c>
      <c r="B2333" s="12">
        <v>45898</v>
      </c>
      <c r="C2333" s="11">
        <v>0.39938657407407407</v>
      </c>
      <c r="D2333" s="10">
        <f>+VLOOKUP(B2333,VENTA_DIARIA!B:C,2,FALSE)</f>
        <v>0</v>
      </c>
      <c r="E2333" s="10">
        <f>+VLOOKUP(B2333,VENTA_DIARIA!B:D,3,FALSE)</f>
        <v>5</v>
      </c>
      <c r="F2333" s="13">
        <f>_xlfn.XLOOKUP(B2333, VENTA_DIARIA!B:B, VENTA_DIARIA!L:L)+0</f>
        <v>2</v>
      </c>
      <c r="G2333" s="10">
        <f>IFERROR(_xlfn.XLOOKUP(B2333, VENTA_DIARIA!B:B, VENTA_DIARIA!N:N)+0,0)</f>
        <v>0</v>
      </c>
      <c r="H2333" s="11" t="str">
        <f>_xlfn.XLOOKUP(B2333, VENTA_DIARIA!B:B, VENTA_DIARIA!H:H)</f>
        <v>▬ OK</v>
      </c>
      <c r="I2333" s="10" t="s">
        <v>118</v>
      </c>
      <c r="J2333" s="10">
        <v>5</v>
      </c>
      <c r="K2333" s="10">
        <v>3</v>
      </c>
      <c r="L2333" s="13">
        <v>2</v>
      </c>
    </row>
    <row r="2334" spans="1:12">
      <c r="A2334" s="14" t="str">
        <f t="shared" si="41"/>
        <v>VIE</v>
      </c>
      <c r="B2334" s="12">
        <v>45898</v>
      </c>
      <c r="C2334" s="11">
        <v>0.38818287037037036</v>
      </c>
      <c r="D2334" s="10">
        <f>+VLOOKUP(B2334,VENTA_DIARIA!B:C,2,FALSE)</f>
        <v>0</v>
      </c>
      <c r="E2334" s="10">
        <f>+VLOOKUP(B2334,VENTA_DIARIA!B:D,3,FALSE)</f>
        <v>5</v>
      </c>
      <c r="F2334" s="13">
        <f>_xlfn.XLOOKUP(B2334, VENTA_DIARIA!B:B, VENTA_DIARIA!L:L)+0</f>
        <v>2</v>
      </c>
      <c r="G2334" s="10">
        <f>IFERROR(_xlfn.XLOOKUP(B2334, VENTA_DIARIA!B:B, VENTA_DIARIA!N:N)+0,0)</f>
        <v>0</v>
      </c>
      <c r="H2334" s="11" t="str">
        <f>_xlfn.XLOOKUP(B2334, VENTA_DIARIA!B:B, VENTA_DIARIA!H:H)</f>
        <v>▬ OK</v>
      </c>
      <c r="I2334" s="10" t="s">
        <v>153</v>
      </c>
      <c r="J2334" s="10">
        <v>9</v>
      </c>
      <c r="K2334" s="10">
        <v>8</v>
      </c>
      <c r="L2334" s="13">
        <v>1</v>
      </c>
    </row>
    <row r="2335" spans="1:12">
      <c r="A2335" s="14" t="str">
        <f t="shared" si="41"/>
        <v>VIE</v>
      </c>
      <c r="B2335" s="12">
        <v>45898</v>
      </c>
      <c r="C2335" s="11">
        <v>0.37831018518518517</v>
      </c>
      <c r="D2335" s="10">
        <f>+VLOOKUP(B2335,VENTA_DIARIA!B:C,2,FALSE)</f>
        <v>0</v>
      </c>
      <c r="E2335" s="10">
        <f>+VLOOKUP(B2335,VENTA_DIARIA!B:D,3,FALSE)</f>
        <v>5</v>
      </c>
      <c r="F2335" s="13">
        <f>_xlfn.XLOOKUP(B2335, VENTA_DIARIA!B:B, VENTA_DIARIA!L:L)+0</f>
        <v>2</v>
      </c>
      <c r="G2335" s="10">
        <f>IFERROR(_xlfn.XLOOKUP(B2335, VENTA_DIARIA!B:B, VENTA_DIARIA!N:N)+0,0)</f>
        <v>0</v>
      </c>
      <c r="H2335" s="11" t="str">
        <f>_xlfn.XLOOKUP(B2335, VENTA_DIARIA!B:B, VENTA_DIARIA!H:H)</f>
        <v>▬ OK</v>
      </c>
      <c r="I2335" s="10" t="s">
        <v>165</v>
      </c>
      <c r="J2335" s="10">
        <v>2</v>
      </c>
      <c r="K2335" s="10">
        <v>1</v>
      </c>
      <c r="L2335" s="13">
        <v>1</v>
      </c>
    </row>
    <row r="2336" spans="1:12">
      <c r="A2336" s="14" t="str">
        <f t="shared" si="41"/>
        <v>VIE</v>
      </c>
      <c r="B2336" s="12">
        <v>45898</v>
      </c>
      <c r="C2336" s="11">
        <v>0.37831018518518517</v>
      </c>
      <c r="D2336" s="10">
        <f>+VLOOKUP(B2336,VENTA_DIARIA!B:C,2,FALSE)</f>
        <v>0</v>
      </c>
      <c r="E2336" s="10">
        <f>+VLOOKUP(B2336,VENTA_DIARIA!B:D,3,FALSE)</f>
        <v>5</v>
      </c>
      <c r="F2336" s="13">
        <f>_xlfn.XLOOKUP(B2336, VENTA_DIARIA!B:B, VENTA_DIARIA!L:L)+0</f>
        <v>2</v>
      </c>
      <c r="G2336" s="10">
        <f>IFERROR(_xlfn.XLOOKUP(B2336, VENTA_DIARIA!B:B, VENTA_DIARIA!N:N)+0,0)</f>
        <v>0</v>
      </c>
      <c r="H2336" s="11" t="str">
        <f>_xlfn.XLOOKUP(B2336, VENTA_DIARIA!B:B, VENTA_DIARIA!H:H)</f>
        <v>▬ OK</v>
      </c>
      <c r="I2336" s="10" t="s">
        <v>135</v>
      </c>
      <c r="J2336" s="10">
        <v>8</v>
      </c>
      <c r="K2336" s="10">
        <v>7</v>
      </c>
      <c r="L2336" s="13">
        <v>1</v>
      </c>
    </row>
    <row r="2337" spans="1:12">
      <c r="A2337" s="14" t="str">
        <f t="shared" si="41"/>
        <v>VIE</v>
      </c>
      <c r="B2337" s="12">
        <v>45898</v>
      </c>
      <c r="C2337" s="11">
        <v>0.37831018518518517</v>
      </c>
      <c r="D2337" s="10">
        <f>+VLOOKUP(B2337,VENTA_DIARIA!B:C,2,FALSE)</f>
        <v>0</v>
      </c>
      <c r="E2337" s="10">
        <f>+VLOOKUP(B2337,VENTA_DIARIA!B:D,3,FALSE)</f>
        <v>5</v>
      </c>
      <c r="F2337" s="13">
        <f>_xlfn.XLOOKUP(B2337, VENTA_DIARIA!B:B, VENTA_DIARIA!L:L)+0</f>
        <v>2</v>
      </c>
      <c r="G2337" s="10">
        <f>IFERROR(_xlfn.XLOOKUP(B2337, VENTA_DIARIA!B:B, VENTA_DIARIA!N:N)+0,0)</f>
        <v>0</v>
      </c>
      <c r="H2337" s="11" t="str">
        <f>_xlfn.XLOOKUP(B2337, VENTA_DIARIA!B:B, VENTA_DIARIA!H:H)</f>
        <v>▬ OK</v>
      </c>
      <c r="I2337" s="10" t="s">
        <v>142</v>
      </c>
      <c r="J2337" s="10">
        <v>24</v>
      </c>
      <c r="K2337" s="10">
        <v>23</v>
      </c>
      <c r="L2337" s="13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4CEF-F984-44B3-9428-DEF41A9CD414}">
  <dimension ref="A1:C4"/>
  <sheetViews>
    <sheetView tabSelected="1" workbookViewId="0">
      <selection activeCell="F19" sqref="F19"/>
    </sheetView>
  </sheetViews>
  <sheetFormatPr baseColWidth="10" defaultRowHeight="14.5"/>
  <cols>
    <col min="3" max="3" width="17.54296875" customWidth="1"/>
  </cols>
  <sheetData>
    <row r="1" spans="1:3">
      <c r="A1" s="3" t="s">
        <v>188</v>
      </c>
      <c r="B1" t="s">
        <v>217</v>
      </c>
      <c r="C1" t="s">
        <v>218</v>
      </c>
    </row>
    <row r="2" spans="1:3">
      <c r="A2" s="18"/>
      <c r="B2" s="2"/>
      <c r="C2" s="2"/>
    </row>
    <row r="3" spans="1:3">
      <c r="A3" s="18"/>
      <c r="B3" s="2"/>
      <c r="C3" s="2"/>
    </row>
    <row r="4" spans="1:3">
      <c r="A4" s="18"/>
      <c r="B4" s="2"/>
      <c r="C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7EB0-6AA8-4C13-978C-A90DC1842B7B}">
  <dimension ref="A1:B91"/>
  <sheetViews>
    <sheetView workbookViewId="0">
      <selection activeCell="C6" sqref="C6"/>
    </sheetView>
  </sheetViews>
  <sheetFormatPr baseColWidth="10" defaultRowHeight="14.5"/>
  <cols>
    <col min="1" max="1" width="32.453125" bestFit="1" customWidth="1"/>
  </cols>
  <sheetData>
    <row r="1" spans="1:2">
      <c r="A1" t="s">
        <v>212</v>
      </c>
      <c r="B1" t="s">
        <v>213</v>
      </c>
    </row>
    <row r="2" spans="1:2">
      <c r="A2" t="s">
        <v>82</v>
      </c>
      <c r="B2">
        <v>1</v>
      </c>
    </row>
    <row r="3" spans="1:2">
      <c r="A3" t="s">
        <v>83</v>
      </c>
      <c r="B3">
        <v>-1</v>
      </c>
    </row>
    <row r="4" spans="1:2">
      <c r="A4" t="s">
        <v>150</v>
      </c>
      <c r="B4">
        <v>13</v>
      </c>
    </row>
    <row r="5" spans="1:2">
      <c r="A5" t="s">
        <v>151</v>
      </c>
      <c r="B5">
        <v>7</v>
      </c>
    </row>
    <row r="6" spans="1:2">
      <c r="A6" t="s">
        <v>152</v>
      </c>
      <c r="B6">
        <v>6</v>
      </c>
    </row>
    <row r="7" spans="1:2">
      <c r="A7" t="s">
        <v>153</v>
      </c>
      <c r="B7">
        <v>5</v>
      </c>
    </row>
    <row r="8" spans="1:2">
      <c r="A8" t="s">
        <v>154</v>
      </c>
      <c r="B8">
        <v>3</v>
      </c>
    </row>
    <row r="9" spans="1:2">
      <c r="A9" t="s">
        <v>155</v>
      </c>
      <c r="B9">
        <v>3</v>
      </c>
    </row>
    <row r="10" spans="1:2">
      <c r="A10" t="s">
        <v>131</v>
      </c>
      <c r="B10">
        <v>3</v>
      </c>
    </row>
    <row r="11" spans="1:2">
      <c r="A11" t="s">
        <v>92</v>
      </c>
      <c r="B11">
        <v>0</v>
      </c>
    </row>
    <row r="12" spans="1:2">
      <c r="A12" t="s">
        <v>104</v>
      </c>
      <c r="B12">
        <v>0</v>
      </c>
    </row>
    <row r="13" spans="1:2">
      <c r="A13" t="s">
        <v>113</v>
      </c>
      <c r="B13">
        <v>0</v>
      </c>
    </row>
    <row r="14" spans="1:2">
      <c r="A14" t="s">
        <v>114</v>
      </c>
      <c r="B14">
        <v>-1</v>
      </c>
    </row>
    <row r="15" spans="1:2">
      <c r="A15" t="s">
        <v>132</v>
      </c>
      <c r="B15">
        <v>5</v>
      </c>
    </row>
    <row r="16" spans="1:2">
      <c r="A16" t="s">
        <v>134</v>
      </c>
      <c r="B16">
        <v>17</v>
      </c>
    </row>
    <row r="17" spans="1:2">
      <c r="A17" t="s">
        <v>115</v>
      </c>
      <c r="B17">
        <v>0</v>
      </c>
    </row>
    <row r="18" spans="1:2">
      <c r="A18" t="s">
        <v>158</v>
      </c>
      <c r="B18">
        <v>3</v>
      </c>
    </row>
    <row r="19" spans="1:2">
      <c r="A19" t="s">
        <v>159</v>
      </c>
      <c r="B19">
        <v>6</v>
      </c>
    </row>
    <row r="20" spans="1:2">
      <c r="A20" t="s">
        <v>160</v>
      </c>
      <c r="B20">
        <v>3</v>
      </c>
    </row>
    <row r="21" spans="1:2">
      <c r="A21" t="s">
        <v>161</v>
      </c>
      <c r="B21">
        <v>3</v>
      </c>
    </row>
    <row r="22" spans="1:2">
      <c r="A22" t="s">
        <v>162</v>
      </c>
      <c r="B22">
        <v>5</v>
      </c>
    </row>
    <row r="23" spans="1:2">
      <c r="A23" t="s">
        <v>163</v>
      </c>
      <c r="B23">
        <v>3</v>
      </c>
    </row>
    <row r="24" spans="1:2">
      <c r="A24" t="s">
        <v>135</v>
      </c>
      <c r="B24">
        <v>4</v>
      </c>
    </row>
    <row r="25" spans="1:2">
      <c r="A25" t="s">
        <v>136</v>
      </c>
      <c r="B25">
        <v>18</v>
      </c>
    </row>
    <row r="26" spans="1:2">
      <c r="A26" t="s">
        <v>105</v>
      </c>
      <c r="B26">
        <v>0</v>
      </c>
    </row>
    <row r="27" spans="1:2">
      <c r="A27" t="s">
        <v>106</v>
      </c>
      <c r="B27">
        <v>1</v>
      </c>
    </row>
    <row r="28" spans="1:2">
      <c r="A28" t="s">
        <v>97</v>
      </c>
      <c r="B28">
        <v>1</v>
      </c>
    </row>
    <row r="29" spans="1:2">
      <c r="A29" t="s">
        <v>137</v>
      </c>
      <c r="B29">
        <v>0</v>
      </c>
    </row>
    <row r="30" spans="1:2">
      <c r="A30" t="s">
        <v>107</v>
      </c>
      <c r="B30">
        <v>0</v>
      </c>
    </row>
    <row r="31" spans="1:2">
      <c r="A31" t="s">
        <v>108</v>
      </c>
      <c r="B31">
        <v>0</v>
      </c>
    </row>
    <row r="32" spans="1:2">
      <c r="A32" t="s">
        <v>90</v>
      </c>
      <c r="B32">
        <v>1</v>
      </c>
    </row>
    <row r="33" spans="1:2">
      <c r="A33" t="s">
        <v>91</v>
      </c>
      <c r="B33">
        <v>-1</v>
      </c>
    </row>
    <row r="34" spans="1:2">
      <c r="A34" t="s">
        <v>89</v>
      </c>
      <c r="B34">
        <v>5</v>
      </c>
    </row>
    <row r="35" spans="1:2">
      <c r="A35" t="s">
        <v>98</v>
      </c>
      <c r="B35">
        <v>4</v>
      </c>
    </row>
    <row r="36" spans="1:2">
      <c r="A36" t="s">
        <v>99</v>
      </c>
      <c r="B36">
        <v>3</v>
      </c>
    </row>
    <row r="37" spans="1:2">
      <c r="A37" t="s">
        <v>116</v>
      </c>
      <c r="B37">
        <v>0</v>
      </c>
    </row>
    <row r="38" spans="1:2">
      <c r="A38" t="s">
        <v>164</v>
      </c>
      <c r="B38">
        <v>3</v>
      </c>
    </row>
    <row r="39" spans="1:2">
      <c r="A39" t="s">
        <v>216</v>
      </c>
      <c r="B39">
        <v>4</v>
      </c>
    </row>
    <row r="40" spans="1:2">
      <c r="A40" t="s">
        <v>86</v>
      </c>
      <c r="B40">
        <v>2</v>
      </c>
    </row>
    <row r="41" spans="1:2">
      <c r="A41" t="s">
        <v>87</v>
      </c>
      <c r="B41">
        <v>2</v>
      </c>
    </row>
    <row r="42" spans="1:2">
      <c r="A42" t="s">
        <v>88</v>
      </c>
      <c r="B42">
        <v>4</v>
      </c>
    </row>
    <row r="43" spans="1:2">
      <c r="A43" t="s">
        <v>117</v>
      </c>
      <c r="B43">
        <v>1</v>
      </c>
    </row>
    <row r="44" spans="1:2">
      <c r="A44" t="s">
        <v>118</v>
      </c>
      <c r="B44">
        <v>2</v>
      </c>
    </row>
    <row r="45" spans="1:2">
      <c r="A45" t="s">
        <v>119</v>
      </c>
      <c r="B45">
        <v>0</v>
      </c>
    </row>
    <row r="46" spans="1:2">
      <c r="A46" t="s">
        <v>141</v>
      </c>
      <c r="B46">
        <v>1</v>
      </c>
    </row>
    <row r="47" spans="1:2">
      <c r="A47" t="s">
        <v>165</v>
      </c>
      <c r="B47">
        <v>0</v>
      </c>
    </row>
    <row r="48" spans="1:2">
      <c r="A48" t="s">
        <v>166</v>
      </c>
      <c r="B48">
        <v>2</v>
      </c>
    </row>
    <row r="49" spans="1:2">
      <c r="A49" t="s">
        <v>167</v>
      </c>
      <c r="B49">
        <v>0</v>
      </c>
    </row>
    <row r="50" spans="1:2">
      <c r="A50" t="s">
        <v>168</v>
      </c>
      <c r="B50">
        <v>2</v>
      </c>
    </row>
    <row r="51" spans="1:2">
      <c r="A51" t="s">
        <v>169</v>
      </c>
      <c r="B51">
        <v>4</v>
      </c>
    </row>
    <row r="52" spans="1:2">
      <c r="A52" t="s">
        <v>170</v>
      </c>
      <c r="B52">
        <v>34</v>
      </c>
    </row>
    <row r="53" spans="1:2">
      <c r="A53" t="s">
        <v>142</v>
      </c>
      <c r="B53">
        <v>4</v>
      </c>
    </row>
    <row r="54" spans="1:2">
      <c r="A54" t="s">
        <v>120</v>
      </c>
      <c r="B54">
        <v>2</v>
      </c>
    </row>
    <row r="55" spans="1:2">
      <c r="A55" t="s">
        <v>121</v>
      </c>
      <c r="B55">
        <v>0</v>
      </c>
    </row>
    <row r="56" spans="1:2">
      <c r="A56" t="s">
        <v>122</v>
      </c>
      <c r="B56">
        <v>3</v>
      </c>
    </row>
    <row r="57" spans="1:2">
      <c r="A57" t="s">
        <v>109</v>
      </c>
      <c r="B57">
        <v>1</v>
      </c>
    </row>
    <row r="58" spans="1:2">
      <c r="A58" t="s">
        <v>171</v>
      </c>
      <c r="B58">
        <v>4</v>
      </c>
    </row>
    <row r="59" spans="1:2">
      <c r="A59" t="s">
        <v>172</v>
      </c>
      <c r="B59">
        <v>1</v>
      </c>
    </row>
    <row r="60" spans="1:2">
      <c r="A60" t="s">
        <v>173</v>
      </c>
      <c r="B60">
        <v>0</v>
      </c>
    </row>
    <row r="61" spans="1:2">
      <c r="A61" t="s">
        <v>174</v>
      </c>
      <c r="B61">
        <v>2</v>
      </c>
    </row>
    <row r="62" spans="1:2">
      <c r="A62" t="s">
        <v>175</v>
      </c>
      <c r="B62">
        <v>0</v>
      </c>
    </row>
    <row r="63" spans="1:2">
      <c r="A63" t="s">
        <v>144</v>
      </c>
      <c r="B63">
        <v>0</v>
      </c>
    </row>
    <row r="64" spans="1:2">
      <c r="A64" t="s">
        <v>145</v>
      </c>
      <c r="B64">
        <v>-1</v>
      </c>
    </row>
    <row r="65" spans="1:2">
      <c r="A65" t="s">
        <v>110</v>
      </c>
      <c r="B65">
        <v>0</v>
      </c>
    </row>
    <row r="66" spans="1:2">
      <c r="A66" t="s">
        <v>123</v>
      </c>
      <c r="B66">
        <v>4</v>
      </c>
    </row>
    <row r="67" spans="1:2">
      <c r="A67" t="s">
        <v>124</v>
      </c>
      <c r="B67">
        <v>2</v>
      </c>
    </row>
    <row r="68" spans="1:2">
      <c r="A68" t="s">
        <v>125</v>
      </c>
      <c r="B68">
        <v>3</v>
      </c>
    </row>
    <row r="69" spans="1:2">
      <c r="A69" t="s">
        <v>126</v>
      </c>
      <c r="B69">
        <v>15</v>
      </c>
    </row>
    <row r="70" spans="1:2">
      <c r="A70" t="s">
        <v>127</v>
      </c>
      <c r="B70">
        <v>11</v>
      </c>
    </row>
    <row r="71" spans="1:2">
      <c r="A71" t="s">
        <v>128</v>
      </c>
      <c r="B71">
        <v>2</v>
      </c>
    </row>
    <row r="72" spans="1:2">
      <c r="A72" t="s">
        <v>129</v>
      </c>
      <c r="B72">
        <v>2</v>
      </c>
    </row>
    <row r="73" spans="1:2">
      <c r="A73" t="s">
        <v>176</v>
      </c>
      <c r="B73">
        <v>2</v>
      </c>
    </row>
    <row r="74" spans="1:2">
      <c r="A74" t="s">
        <v>177</v>
      </c>
      <c r="B74">
        <v>0</v>
      </c>
    </row>
    <row r="75" spans="1:2">
      <c r="A75" t="s">
        <v>178</v>
      </c>
      <c r="B75">
        <v>21</v>
      </c>
    </row>
    <row r="76" spans="1:2">
      <c r="A76" t="s">
        <v>146</v>
      </c>
      <c r="B76">
        <v>16</v>
      </c>
    </row>
    <row r="77" spans="1:2">
      <c r="A77" t="s">
        <v>100</v>
      </c>
      <c r="B77">
        <v>11</v>
      </c>
    </row>
    <row r="78" spans="1:2">
      <c r="A78" t="s">
        <v>101</v>
      </c>
      <c r="B78">
        <v>0</v>
      </c>
    </row>
    <row r="79" spans="1:2">
      <c r="A79" t="s">
        <v>93</v>
      </c>
      <c r="B79">
        <v>0</v>
      </c>
    </row>
    <row r="80" spans="1:2">
      <c r="A80" t="s">
        <v>94</v>
      </c>
      <c r="B80">
        <v>2</v>
      </c>
    </row>
    <row r="81" spans="1:2">
      <c r="A81" t="s">
        <v>85</v>
      </c>
      <c r="B81">
        <v>4</v>
      </c>
    </row>
    <row r="82" spans="1:2">
      <c r="A82" t="s">
        <v>179</v>
      </c>
      <c r="B82">
        <v>3</v>
      </c>
    </row>
    <row r="83" spans="1:2">
      <c r="A83" t="s">
        <v>181</v>
      </c>
      <c r="B83">
        <v>2</v>
      </c>
    </row>
    <row r="84" spans="1:2">
      <c r="A84" t="s">
        <v>182</v>
      </c>
      <c r="B84">
        <v>3</v>
      </c>
    </row>
    <row r="85" spans="1:2">
      <c r="A85" t="s">
        <v>183</v>
      </c>
      <c r="B85">
        <v>0</v>
      </c>
    </row>
    <row r="86" spans="1:2">
      <c r="A86" t="s">
        <v>184</v>
      </c>
      <c r="B86">
        <v>0</v>
      </c>
    </row>
    <row r="87" spans="1:2">
      <c r="A87" t="s">
        <v>102</v>
      </c>
      <c r="B87">
        <v>-4</v>
      </c>
    </row>
    <row r="88" spans="1:2">
      <c r="A88" t="s">
        <v>103</v>
      </c>
      <c r="B88">
        <v>4</v>
      </c>
    </row>
    <row r="89" spans="1:2">
      <c r="A89" t="s">
        <v>111</v>
      </c>
      <c r="B89">
        <v>0</v>
      </c>
    </row>
    <row r="90" spans="1:2">
      <c r="A90" t="s">
        <v>148</v>
      </c>
      <c r="B90">
        <v>0</v>
      </c>
    </row>
    <row r="91" spans="1:2">
      <c r="A91" t="s">
        <v>95</v>
      </c>
      <c r="B91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14DB-15DF-4807-A353-60DB5050085E}">
  <sheetPr codeName="Hoja4"/>
  <dimension ref="A1:F23"/>
  <sheetViews>
    <sheetView workbookViewId="0">
      <selection activeCell="B9" sqref="B9"/>
    </sheetView>
  </sheetViews>
  <sheetFormatPr baseColWidth="10" defaultRowHeight="14.5"/>
  <cols>
    <col min="1" max="1" width="10.90625" style="8"/>
    <col min="2" max="2" width="20.54296875" customWidth="1"/>
    <col min="3" max="4" width="10.90625" style="5"/>
    <col min="6" max="6" width="10.90625" style="5"/>
  </cols>
  <sheetData>
    <row r="1" spans="1:6">
      <c r="A1" s="8" t="s">
        <v>53</v>
      </c>
    </row>
    <row r="2" spans="1:6">
      <c r="A2" s="8" t="s">
        <v>0</v>
      </c>
      <c r="B2" s="3" t="s">
        <v>41</v>
      </c>
      <c r="C2" s="6" t="s">
        <v>1</v>
      </c>
      <c r="D2" s="6" t="s">
        <v>50</v>
      </c>
      <c r="E2" t="s">
        <v>51</v>
      </c>
      <c r="F2" s="5" t="s">
        <v>52</v>
      </c>
    </row>
    <row r="3" spans="1:6">
      <c r="A3" s="8">
        <f t="shared" ref="A3:A13" ca="1" si="0">+DATE(E3,D3,C3)</f>
        <v>45702</v>
      </c>
      <c r="B3" s="2" t="s">
        <v>36</v>
      </c>
      <c r="C3" s="5">
        <v>14</v>
      </c>
      <c r="D3" s="7">
        <v>2</v>
      </c>
      <c r="E3" s="4" t="str">
        <f ca="1">+TEXT(TODAY(),"yyyy")</f>
        <v>2025</v>
      </c>
      <c r="F3" s="6"/>
    </row>
    <row r="4" spans="1:6">
      <c r="A4" s="8">
        <f t="shared" ca="1" si="0"/>
        <v>45724</v>
      </c>
      <c r="B4" s="2" t="s">
        <v>37</v>
      </c>
      <c r="C4" s="7">
        <v>8</v>
      </c>
      <c r="D4" s="7">
        <v>3</v>
      </c>
      <c r="E4" s="4" t="str">
        <f t="shared" ref="E4:E13" ca="1" si="1">+TEXT(TODAY(),"yyyy")</f>
        <v>2025</v>
      </c>
      <c r="F4" s="6"/>
    </row>
    <row r="5" spans="1:6">
      <c r="A5" s="8">
        <f t="shared" ca="1" si="0"/>
        <v>45733</v>
      </c>
      <c r="B5" s="2" t="s">
        <v>49</v>
      </c>
      <c r="C5" s="7">
        <v>17</v>
      </c>
      <c r="D5" s="7">
        <v>3</v>
      </c>
      <c r="E5" s="4" t="str">
        <f t="shared" ca="1" si="1"/>
        <v>2025</v>
      </c>
      <c r="F5" s="6"/>
    </row>
    <row r="6" spans="1:6">
      <c r="A6" s="8">
        <f t="shared" ca="1" si="0"/>
        <v>45737</v>
      </c>
      <c r="B6" s="2" t="s">
        <v>46</v>
      </c>
      <c r="C6" s="7">
        <v>21</v>
      </c>
      <c r="D6" s="7">
        <v>3</v>
      </c>
      <c r="E6" s="4" t="str">
        <f t="shared" ca="1" si="1"/>
        <v>2025</v>
      </c>
      <c r="F6" s="6"/>
    </row>
    <row r="7" spans="1:6">
      <c r="A7" s="8">
        <f t="shared" ca="1" si="0"/>
        <v>45829</v>
      </c>
      <c r="B7" s="2" t="s">
        <v>38</v>
      </c>
      <c r="C7" s="7">
        <v>21</v>
      </c>
      <c r="D7" s="7">
        <v>6</v>
      </c>
      <c r="E7" s="4" t="str">
        <f t="shared" ca="1" si="1"/>
        <v>2025</v>
      </c>
      <c r="F7" s="6"/>
    </row>
    <row r="8" spans="1:6">
      <c r="A8" s="8">
        <f t="shared" ca="1" si="0"/>
        <v>45921</v>
      </c>
      <c r="B8" s="2" t="s">
        <v>47</v>
      </c>
      <c r="C8" s="7">
        <v>21</v>
      </c>
      <c r="D8" s="7">
        <v>9</v>
      </c>
      <c r="E8" s="4" t="str">
        <f t="shared" ca="1" si="1"/>
        <v>2025</v>
      </c>
      <c r="F8" s="6"/>
    </row>
    <row r="9" spans="1:6">
      <c r="A9" s="8">
        <f t="shared" ca="1" si="0"/>
        <v>46012</v>
      </c>
      <c r="B9" s="2" t="s">
        <v>48</v>
      </c>
      <c r="C9" s="7">
        <v>21</v>
      </c>
      <c r="D9" s="7">
        <v>12</v>
      </c>
      <c r="E9" s="4" t="str">
        <f t="shared" ca="1" si="1"/>
        <v>2025</v>
      </c>
      <c r="F9" s="6"/>
    </row>
    <row r="10" spans="1:6">
      <c r="A10" s="8">
        <f t="shared" ca="1" si="0"/>
        <v>45858</v>
      </c>
      <c r="B10" s="2" t="s">
        <v>45</v>
      </c>
      <c r="C10" s="7">
        <v>20</v>
      </c>
      <c r="D10" s="7">
        <v>7</v>
      </c>
      <c r="E10" s="4" t="str">
        <f t="shared" ca="1" si="1"/>
        <v>2025</v>
      </c>
      <c r="F10" s="6"/>
    </row>
    <row r="11" spans="1:6">
      <c r="A11" s="8">
        <f t="shared" ca="1" si="0"/>
        <v>45920</v>
      </c>
      <c r="B11" s="2" t="s">
        <v>39</v>
      </c>
      <c r="C11" s="7">
        <v>20</v>
      </c>
      <c r="D11" s="7">
        <v>9</v>
      </c>
      <c r="E11" s="4" t="str">
        <f t="shared" ca="1" si="1"/>
        <v>2025</v>
      </c>
      <c r="F11" s="6"/>
    </row>
    <row r="12" spans="1:6">
      <c r="A12" s="8">
        <f t="shared" ca="1" si="0"/>
        <v>45961</v>
      </c>
      <c r="B12" s="2" t="s">
        <v>40</v>
      </c>
      <c r="C12" s="7">
        <v>31</v>
      </c>
      <c r="D12" s="7">
        <v>10</v>
      </c>
      <c r="E12" s="4" t="str">
        <f t="shared" ca="1" si="1"/>
        <v>2025</v>
      </c>
      <c r="F12" s="6"/>
    </row>
    <row r="13" spans="1:6">
      <c r="A13" s="8">
        <f t="shared" ca="1" si="0"/>
        <v>46003</v>
      </c>
      <c r="B13" s="2" t="s">
        <v>34</v>
      </c>
      <c r="C13" s="7">
        <v>12</v>
      </c>
      <c r="D13" s="7">
        <v>12</v>
      </c>
      <c r="E13" s="4" t="str">
        <f t="shared" ca="1" si="1"/>
        <v>2025</v>
      </c>
      <c r="F13" s="6"/>
    </row>
    <row r="16" spans="1:6">
      <c r="A16" s="8" t="s">
        <v>54</v>
      </c>
      <c r="B16" s="3"/>
      <c r="C16" s="6"/>
      <c r="D16" s="6"/>
      <c r="E16" s="3"/>
      <c r="F16" s="6"/>
    </row>
    <row r="17" spans="1:6">
      <c r="A17" s="8">
        <f ca="1">DATE(E17,D17, 1 + (7 - WEEKDAY(DATE(E17, D17, 1),2) + 1) + 7*(F17 - 1))</f>
        <v>45824</v>
      </c>
      <c r="B17" s="2" t="s">
        <v>42</v>
      </c>
      <c r="C17" s="7"/>
      <c r="D17" s="7">
        <v>6</v>
      </c>
      <c r="E17" s="4" t="str">
        <f ca="1">+TEXT(TODAY(),"yyyy")</f>
        <v>2025</v>
      </c>
      <c r="F17" s="6">
        <v>3</v>
      </c>
    </row>
    <row r="18" spans="1:6">
      <c r="A18" s="8">
        <f ca="1">DATE(E18,D18, 1 + (7 - WEEKDAY(DATE(E18, D18, 1),2) + 1) + 7*(F18 - 1))</f>
        <v>45887</v>
      </c>
      <c r="B18" s="2" t="s">
        <v>43</v>
      </c>
      <c r="C18" s="7"/>
      <c r="D18" s="7">
        <v>8</v>
      </c>
      <c r="E18" s="4" t="str">
        <f t="shared" ref="E18:E19" ca="1" si="2">+TEXT(TODAY(),"yyyy")</f>
        <v>2025</v>
      </c>
      <c r="F18" s="6">
        <v>3</v>
      </c>
    </row>
    <row r="19" spans="1:6">
      <c r="A19" s="8">
        <f ca="1">DATE(E19,D19, 1 + (7 - WEEKDAY(DATE(E19, D19, 1),2) + 1) + 7*(F19 - 1))</f>
        <v>45943</v>
      </c>
      <c r="B19" s="2" t="s">
        <v>44</v>
      </c>
      <c r="C19" s="7"/>
      <c r="D19" s="7">
        <v>10</v>
      </c>
      <c r="E19" s="4" t="str">
        <f t="shared" ca="1" si="2"/>
        <v>2025</v>
      </c>
      <c r="F19" s="6">
        <v>2</v>
      </c>
    </row>
    <row r="20" spans="1:6">
      <c r="B20" s="2"/>
      <c r="C20" s="7"/>
      <c r="D20" s="7"/>
      <c r="E20" s="4"/>
      <c r="F20" s="6"/>
    </row>
    <row r="21" spans="1:6">
      <c r="C21" s="7"/>
      <c r="D21" s="7"/>
      <c r="E21" s="4"/>
      <c r="F21" s="6"/>
    </row>
    <row r="22" spans="1:6">
      <c r="E22" s="4"/>
      <c r="F22" s="6"/>
    </row>
    <row r="23" spans="1:6">
      <c r="E23" s="4"/>
      <c r="F2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D4DA1-CD5E-44F2-9AF7-1EBE385D5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Feriados</vt:lpstr>
      <vt:lpstr>MATRIZ</vt:lpstr>
      <vt:lpstr>PRED_VENTA</vt:lpstr>
      <vt:lpstr>CLIMA 14 DIAS</vt:lpstr>
      <vt:lpstr>VENTA_DIARIA</vt:lpstr>
      <vt:lpstr>PEDIDO_CP</vt:lpstr>
      <vt:lpstr>DIARIO</vt:lpstr>
      <vt:lpstr>ESPERADO_DIA</vt:lpstr>
      <vt:lpstr>INVENTARIO P PEDIDO</vt:lpstr>
      <vt:lpstr>Festivos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Vitale</dc:creator>
  <cp:lastModifiedBy>Nicolás Vitale</cp:lastModifiedBy>
  <dcterms:created xsi:type="dcterms:W3CDTF">2025-04-04T01:45:29Z</dcterms:created>
  <dcterms:modified xsi:type="dcterms:W3CDTF">2025-08-31T02:32:51Z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