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4F256F24-2206-4C69-AB45-E09455A8D5BE}" xr6:coauthVersionLast="47" xr6:coauthVersionMax="47" xr10:uidLastSave="{00000000-0000-0000-0000-000000000000}"/>
  <bookViews>
    <workbookView minimized="1" xWindow="3120" yWindow="660" windowWidth="22260" windowHeight="14940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E4" i="1"/>
  <c r="AG20" i="1"/>
  <c r="AG21" i="1"/>
  <c r="AG22" i="1"/>
  <c r="AG23" i="1"/>
  <c r="AG24" i="1"/>
  <c r="AG25" i="1"/>
  <c r="AG26" i="1"/>
  <c r="AG27" i="1"/>
  <c r="AG28" i="1"/>
  <c r="AG29" i="1"/>
  <c r="AG19" i="1"/>
  <c r="AH20" i="1"/>
  <c r="AH21" i="1"/>
  <c r="AH22" i="1"/>
  <c r="AH23" i="1"/>
  <c r="AH24" i="1"/>
  <c r="AH25" i="1"/>
  <c r="AH26" i="1"/>
  <c r="AH27" i="1"/>
  <c r="AH28" i="1"/>
  <c r="AH29" i="1"/>
  <c r="AH19" i="1"/>
  <c r="AG5" i="1"/>
  <c r="AG6" i="1"/>
  <c r="AG7" i="1"/>
  <c r="AG8" i="1"/>
  <c r="AG9" i="1"/>
  <c r="AG10" i="1"/>
  <c r="AG11" i="1"/>
  <c r="AG12" i="1"/>
  <c r="AG13" i="1"/>
  <c r="AG14" i="1"/>
  <c r="AG15" i="1"/>
  <c r="AH5" i="1"/>
  <c r="AH6" i="1"/>
  <c r="AH7" i="1"/>
  <c r="AH8" i="1"/>
  <c r="AH9" i="1"/>
  <c r="AH10" i="1"/>
  <c r="AH11" i="1"/>
  <c r="AH12" i="1"/>
  <c r="AH13" i="1"/>
  <c r="AH14" i="1"/>
  <c r="AH15" i="1"/>
  <c r="AH4" i="1"/>
  <c r="AI20" i="1"/>
  <c r="AI21" i="1"/>
  <c r="AI22" i="1"/>
  <c r="AI23" i="1"/>
  <c r="AI24" i="1"/>
  <c r="AI25" i="1"/>
  <c r="AI26" i="1"/>
  <c r="AI27" i="1"/>
  <c r="AI28" i="1"/>
  <c r="AI29" i="1"/>
  <c r="AI19" i="1"/>
  <c r="AI8" i="1"/>
  <c r="AI5" i="1"/>
  <c r="AI6" i="1"/>
  <c r="AI7" i="1"/>
  <c r="AI9" i="1"/>
  <c r="AI10" i="1"/>
  <c r="AI11" i="1"/>
  <c r="AI12" i="1"/>
  <c r="AI13" i="1"/>
  <c r="AI14" i="1"/>
  <c r="AI15" i="1"/>
  <c r="AI4" i="1"/>
  <c r="AD4" i="1"/>
  <c r="M20" i="2"/>
  <c r="M19" i="2"/>
  <c r="J20" i="2"/>
  <c r="J19" i="2"/>
  <c r="G25" i="2"/>
  <c r="G20" i="2"/>
  <c r="G19" i="2"/>
  <c r="D25" i="2"/>
  <c r="D24" i="2"/>
  <c r="D23" i="2"/>
  <c r="D22" i="2"/>
  <c r="D20" i="2"/>
  <c r="D19" i="2"/>
  <c r="M25" i="2"/>
  <c r="M24" i="2"/>
  <c r="J24" i="2"/>
  <c r="J23" i="2"/>
  <c r="M28" i="2"/>
  <c r="J28" i="2"/>
  <c r="G28" i="2"/>
  <c r="D28" i="2"/>
  <c r="M27" i="2"/>
  <c r="J27" i="2"/>
  <c r="G27" i="2"/>
  <c r="D27" i="2"/>
  <c r="M26" i="2"/>
  <c r="J26" i="2"/>
  <c r="G26" i="2"/>
  <c r="D26" i="2"/>
  <c r="J25" i="2"/>
  <c r="G24" i="2"/>
  <c r="M23" i="2"/>
  <c r="G23" i="2"/>
  <c r="M22" i="2"/>
  <c r="J22" i="2"/>
  <c r="G22" i="2"/>
  <c r="M21" i="2"/>
  <c r="J21" i="2"/>
  <c r="G21" i="2"/>
  <c r="D21" i="2"/>
  <c r="AM37" i="3"/>
  <c r="AJ32" i="3"/>
  <c r="AM34" i="3"/>
  <c r="AL33" i="3"/>
  <c r="AK32" i="3"/>
  <c r="AJ41" i="3"/>
  <c r="J4" i="2"/>
  <c r="AI18" i="3"/>
  <c r="AF18" i="3" s="1"/>
  <c r="AH28" i="3" l="1"/>
  <c r="AH26" i="3"/>
  <c r="AH7" i="3"/>
  <c r="AH11" i="3"/>
  <c r="AI4" i="3"/>
  <c r="AF4" i="3" s="1"/>
  <c r="AB33" i="3" s="1"/>
  <c r="AE4" i="3"/>
  <c r="AA33" i="3" s="1"/>
  <c r="AI11" i="3"/>
  <c r="AJ13" i="3"/>
  <c r="AG13" i="3" s="1"/>
  <c r="AJ8" i="3"/>
  <c r="AG8" i="3" s="1"/>
  <c r="AJ21" i="3"/>
  <c r="C47" i="3"/>
  <c r="AJ4" i="3"/>
  <c r="AG4" i="3" s="1"/>
  <c r="AI5" i="3"/>
  <c r="AF5" i="3" s="1"/>
  <c r="AB34" i="3" s="1"/>
  <c r="AJ5" i="3"/>
  <c r="AG5" i="3" s="1"/>
  <c r="AE25" i="1"/>
  <c r="AD18" i="3"/>
  <c r="AJ28" i="3"/>
  <c r="AG28" i="3" s="1"/>
  <c r="AI28" i="3"/>
  <c r="AF28" i="3" s="1"/>
  <c r="AE28" i="3"/>
  <c r="AC43" i="3" s="1"/>
  <c r="AD28" i="3"/>
  <c r="AJ27" i="3"/>
  <c r="AI27" i="3"/>
  <c r="AF27" i="3" s="1"/>
  <c r="AH27" i="3"/>
  <c r="AE27" i="3"/>
  <c r="AC42" i="3" s="1"/>
  <c r="AD27" i="3"/>
  <c r="AJ26" i="3"/>
  <c r="AG26" i="3" s="1"/>
  <c r="AI26" i="3"/>
  <c r="AF26" i="3" s="1"/>
  <c r="AE26" i="3"/>
  <c r="AC41" i="3" s="1"/>
  <c r="AD26" i="3"/>
  <c r="AJ25" i="3"/>
  <c r="AG25" i="3" s="1"/>
  <c r="AI25" i="3"/>
  <c r="AF25" i="3" s="1"/>
  <c r="AH25" i="3"/>
  <c r="AE25" i="3"/>
  <c r="AC40" i="3" s="1"/>
  <c r="AD25" i="3"/>
  <c r="AJ24" i="3"/>
  <c r="AG24" i="3" s="1"/>
  <c r="AI24" i="3"/>
  <c r="AF24" i="3" s="1"/>
  <c r="AH24" i="3"/>
  <c r="AE24" i="3"/>
  <c r="AC39" i="3" s="1"/>
  <c r="AD24" i="3"/>
  <c r="AJ23" i="3"/>
  <c r="AG23" i="3" s="1"/>
  <c r="AI23" i="3"/>
  <c r="AF23" i="3" s="1"/>
  <c r="AD38" i="3" s="1"/>
  <c r="AH23" i="3"/>
  <c r="AE23" i="3"/>
  <c r="AC38" i="3" s="1"/>
  <c r="AD23" i="3"/>
  <c r="AJ22" i="3"/>
  <c r="AG22" i="3" s="1"/>
  <c r="AI22" i="3"/>
  <c r="AF22" i="3" s="1"/>
  <c r="AH22" i="3"/>
  <c r="AE22" i="3"/>
  <c r="AC37" i="3" s="1"/>
  <c r="AD22" i="3"/>
  <c r="AI21" i="3"/>
  <c r="AH21" i="3"/>
  <c r="AE21" i="3"/>
  <c r="AC36" i="3" s="1"/>
  <c r="AD21" i="3"/>
  <c r="AJ20" i="3"/>
  <c r="AG20" i="3" s="1"/>
  <c r="AI20" i="3"/>
  <c r="AF20" i="3" s="1"/>
  <c r="AD35" i="3" s="1"/>
  <c r="AH20" i="3"/>
  <c r="AE20" i="3"/>
  <c r="AC35" i="3" s="1"/>
  <c r="AD20" i="3"/>
  <c r="AJ19" i="3"/>
  <c r="AI19" i="3"/>
  <c r="AH19" i="3"/>
  <c r="AE19" i="3"/>
  <c r="AC34" i="3" s="1"/>
  <c r="AD19" i="3"/>
  <c r="AJ18" i="3"/>
  <c r="AG18" i="3" s="1"/>
  <c r="AH18" i="3"/>
  <c r="AE18" i="3"/>
  <c r="AC33" i="3" s="1"/>
  <c r="AJ14" i="3"/>
  <c r="AG14" i="3" s="1"/>
  <c r="AI14" i="3"/>
  <c r="AH14" i="3"/>
  <c r="AE14" i="3"/>
  <c r="AA43" i="3" s="1"/>
  <c r="AD14" i="3"/>
  <c r="AI13" i="3"/>
  <c r="AF13" i="3" s="1"/>
  <c r="AB42" i="3" s="1"/>
  <c r="AH13" i="3"/>
  <c r="AE13" i="3"/>
  <c r="AA42" i="3" s="1"/>
  <c r="AD13" i="3"/>
  <c r="AJ12" i="3"/>
  <c r="AI12" i="3"/>
  <c r="AH12" i="3"/>
  <c r="AE12" i="3"/>
  <c r="AA41" i="3" s="1"/>
  <c r="AD12" i="3"/>
  <c r="AJ11" i="3"/>
  <c r="AE11" i="3"/>
  <c r="AA40" i="3" s="1"/>
  <c r="AD11" i="3"/>
  <c r="AJ10" i="3"/>
  <c r="AG10" i="3" s="1"/>
  <c r="AI10" i="3"/>
  <c r="AF10" i="3" s="1"/>
  <c r="AB39" i="3" s="1"/>
  <c r="AH10" i="3"/>
  <c r="AE10" i="3"/>
  <c r="AA39" i="3" s="1"/>
  <c r="AD10" i="3"/>
  <c r="AJ9" i="3"/>
  <c r="AG9" i="3" s="1"/>
  <c r="AI9" i="3"/>
  <c r="AF9" i="3" s="1"/>
  <c r="AB38" i="3" s="1"/>
  <c r="AH9" i="3"/>
  <c r="AE9" i="3"/>
  <c r="AA38" i="3" s="1"/>
  <c r="AD9" i="3"/>
  <c r="AI8" i="3"/>
  <c r="AF8" i="3" s="1"/>
  <c r="AB37" i="3" s="1"/>
  <c r="AH8" i="3"/>
  <c r="AE8" i="3"/>
  <c r="AA37" i="3" s="1"/>
  <c r="AD8" i="3"/>
  <c r="AJ7" i="3"/>
  <c r="AI7" i="3"/>
  <c r="AE7" i="3"/>
  <c r="AA36" i="3" s="1"/>
  <c r="AD7" i="3"/>
  <c r="AJ6" i="3"/>
  <c r="AG6" i="3" s="1"/>
  <c r="AI6" i="3"/>
  <c r="AF6" i="3" s="1"/>
  <c r="AB35" i="3" s="1"/>
  <c r="AH6" i="3"/>
  <c r="AE6" i="3"/>
  <c r="AA35" i="3" s="1"/>
  <c r="AD6" i="3"/>
  <c r="AH5" i="3"/>
  <c r="AE5" i="3"/>
  <c r="AA34" i="3" s="1"/>
  <c r="AD5" i="3"/>
  <c r="AH4" i="3"/>
  <c r="AD4" i="3"/>
  <c r="AM38" i="3" l="1"/>
  <c r="AG27" i="3"/>
  <c r="AF21" i="3"/>
  <c r="AF19" i="3"/>
  <c r="AG19" i="3"/>
  <c r="AG21" i="3"/>
  <c r="AF14" i="3"/>
  <c r="AB43" i="3" s="1"/>
  <c r="AF12" i="3"/>
  <c r="AB41" i="3" s="1"/>
  <c r="AG12" i="3"/>
  <c r="AL40" i="3" s="1"/>
  <c r="AJ34" i="3"/>
  <c r="AJ38" i="3"/>
  <c r="AM35" i="3"/>
  <c r="AM40" i="3"/>
  <c r="AG11" i="3"/>
  <c r="AL39" i="3" s="1"/>
  <c r="AF11" i="3"/>
  <c r="AB40" i="3" s="1"/>
  <c r="AM36" i="3"/>
  <c r="AG7" i="3"/>
  <c r="AM33" i="3"/>
  <c r="AM39" i="3"/>
  <c r="AF7" i="3"/>
  <c r="AB36" i="3" s="1"/>
  <c r="AM32" i="3"/>
  <c r="AM41" i="3"/>
  <c r="AL41" i="3"/>
  <c r="AJ39" i="3"/>
  <c r="AJ40" i="3"/>
  <c r="AJ36" i="3"/>
  <c r="AJ37" i="3"/>
  <c r="AJ35" i="3"/>
  <c r="AJ33" i="3"/>
  <c r="AL38" i="3"/>
  <c r="AL34" i="3"/>
  <c r="AL37" i="3"/>
  <c r="AL36" i="3"/>
  <c r="AL32" i="3"/>
  <c r="AD43" i="3"/>
  <c r="AK41" i="3"/>
  <c r="AK37" i="3"/>
  <c r="AD41" i="3"/>
  <c r="AD33" i="3"/>
  <c r="AK33" i="3"/>
  <c r="AD39" i="3"/>
  <c r="AK40" i="3"/>
  <c r="AD42" i="3"/>
  <c r="AD37" i="3"/>
  <c r="AK36" i="3"/>
  <c r="AK38" i="3"/>
  <c r="AD40" i="3"/>
  <c r="AD34" i="3"/>
  <c r="AD36" i="3"/>
  <c r="AK34" i="3"/>
  <c r="AL35" i="3" l="1"/>
  <c r="AK39" i="3"/>
  <c r="AK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D4" i="2"/>
  <c r="G11" i="2"/>
  <c r="G6" i="2"/>
  <c r="M8" i="2"/>
  <c r="M6" i="2"/>
  <c r="G12" i="2"/>
  <c r="G8" i="2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C40" i="1" l="1"/>
  <c r="AE21" i="1"/>
  <c r="AC36" i="1" s="1"/>
  <c r="AK21" i="1"/>
  <c r="AJ21" i="1"/>
  <c r="AD36" i="1" s="1"/>
  <c r="AE22" i="1"/>
  <c r="AC37" i="1" s="1"/>
  <c r="AD22" i="1"/>
  <c r="AE8" i="1"/>
  <c r="AA38" i="1" s="1"/>
  <c r="AD8" i="1"/>
  <c r="AD21" i="1"/>
  <c r="AE15" i="1"/>
  <c r="AA45" i="1" s="1"/>
  <c r="AD15" i="1"/>
  <c r="AE29" i="1"/>
  <c r="AC44" i="1" s="1"/>
  <c r="AD29" i="1"/>
  <c r="AE14" i="1"/>
  <c r="AA44" i="1" s="1"/>
  <c r="AD14" i="1"/>
  <c r="AE13" i="1"/>
  <c r="AA43" i="1" s="1"/>
  <c r="AD13" i="1"/>
  <c r="AE28" i="1"/>
  <c r="AC43" i="1" s="1"/>
  <c r="AD28" i="1"/>
  <c r="AJ42" i="1" s="1"/>
  <c r="AE27" i="1"/>
  <c r="AC42" i="1" s="1"/>
  <c r="AD27" i="1"/>
  <c r="AE12" i="1"/>
  <c r="AA42" i="1" s="1"/>
  <c r="AD12" i="1"/>
  <c r="AE11" i="1"/>
  <c r="AA41" i="1" s="1"/>
  <c r="AE26" i="1"/>
  <c r="AC41" i="1" s="1"/>
  <c r="AE10" i="1"/>
  <c r="AA40" i="1" s="1"/>
  <c r="AD11" i="1"/>
  <c r="AD26" i="1"/>
  <c r="AJ40" i="1" s="1"/>
  <c r="AD25" i="1"/>
  <c r="AD10" i="1"/>
  <c r="AE9" i="1"/>
  <c r="AA39" i="1" s="1"/>
  <c r="AE24" i="1"/>
  <c r="AC39" i="1" s="1"/>
  <c r="AE23" i="1"/>
  <c r="AC38" i="1" s="1"/>
  <c r="AD9" i="1"/>
  <c r="AD24" i="1"/>
  <c r="AJ38" i="1" s="1"/>
  <c r="AD23" i="1"/>
  <c r="AE7" i="1"/>
  <c r="AA37" i="1" s="1"/>
  <c r="AD7" i="1"/>
  <c r="AE6" i="1"/>
  <c r="AA36" i="1" s="1"/>
  <c r="AD6" i="1"/>
  <c r="AE19" i="1"/>
  <c r="AC34" i="1" s="1"/>
  <c r="AE20" i="1"/>
  <c r="AC35" i="1" s="1"/>
  <c r="AD20" i="1"/>
  <c r="AD19" i="1"/>
  <c r="AJ33" i="1" s="1"/>
  <c r="AE5" i="1"/>
  <c r="AA35" i="1" s="1"/>
  <c r="AD5" i="1"/>
  <c r="AA34" i="1"/>
  <c r="AJ37" i="1" l="1"/>
  <c r="AJ43" i="1"/>
  <c r="AJ34" i="1"/>
  <c r="AJ39" i="1"/>
  <c r="AJ35" i="1"/>
  <c r="AJ36" i="1"/>
  <c r="AJ41" i="1"/>
  <c r="D68" i="1"/>
  <c r="AM33" i="1" l="1"/>
  <c r="AB37" i="1"/>
  <c r="AB38" i="1"/>
  <c r="AB43" i="1"/>
  <c r="AK29" i="1"/>
  <c r="AK15" i="1"/>
  <c r="AK14" i="1"/>
  <c r="AK27" i="1"/>
  <c r="AK28" i="1"/>
  <c r="AK13" i="1"/>
  <c r="AK12" i="1"/>
  <c r="AK11" i="1"/>
  <c r="AK25" i="1"/>
  <c r="AK26" i="1"/>
  <c r="AL40" i="1" s="1"/>
  <c r="AK10" i="1"/>
  <c r="AK23" i="1"/>
  <c r="AK24" i="1"/>
  <c r="AK9" i="1"/>
  <c r="AK8" i="1"/>
  <c r="AK22" i="1"/>
  <c r="AK6" i="1"/>
  <c r="AK7" i="1"/>
  <c r="AK5" i="1"/>
  <c r="AK19" i="1"/>
  <c r="AK20" i="1"/>
  <c r="AK4" i="1"/>
  <c r="AJ29" i="1"/>
  <c r="AJ15" i="1"/>
  <c r="AB45" i="1" s="1"/>
  <c r="AJ14" i="1"/>
  <c r="AB44" i="1" s="1"/>
  <c r="AJ13" i="1"/>
  <c r="AJ27" i="1"/>
  <c r="AJ28" i="1"/>
  <c r="AJ12" i="1"/>
  <c r="AB42" i="1" s="1"/>
  <c r="AJ11" i="1"/>
  <c r="AB41" i="1" s="1"/>
  <c r="AJ26" i="1"/>
  <c r="AJ25" i="1"/>
  <c r="AJ10" i="1"/>
  <c r="AB40" i="1" s="1"/>
  <c r="AJ24" i="1"/>
  <c r="AJ9" i="1"/>
  <c r="AB39" i="1" s="1"/>
  <c r="AJ23" i="1"/>
  <c r="AJ8" i="1"/>
  <c r="AJ7" i="1"/>
  <c r="AJ22" i="1"/>
  <c r="AJ6" i="1"/>
  <c r="AJ20" i="1"/>
  <c r="AJ19" i="1"/>
  <c r="AJ5" i="1"/>
  <c r="AB35" i="1" s="1"/>
  <c r="AJ4" i="1"/>
  <c r="AB34" i="1" s="1"/>
  <c r="AM43" i="1" l="1"/>
  <c r="AL35" i="1"/>
  <c r="AL37" i="1"/>
  <c r="AL36" i="1"/>
  <c r="AL41" i="1"/>
  <c r="AL34" i="1"/>
  <c r="AM41" i="1"/>
  <c r="AL42" i="1"/>
  <c r="AL43" i="1"/>
  <c r="AK42" i="1"/>
  <c r="AD43" i="1"/>
  <c r="AK34" i="1"/>
  <c r="AD35" i="1"/>
  <c r="AL38" i="1"/>
  <c r="AL39" i="1"/>
  <c r="AB36" i="1"/>
  <c r="AK35" i="1"/>
  <c r="AK36" i="1"/>
  <c r="AD37" i="1"/>
  <c r="AK41" i="1"/>
  <c r="AD42" i="1"/>
  <c r="AK33" i="1"/>
  <c r="AD34" i="1"/>
  <c r="AK39" i="1"/>
  <c r="AD40" i="1"/>
  <c r="AM39" i="1"/>
  <c r="AK38" i="1"/>
  <c r="AD39" i="1"/>
  <c r="AM42" i="1"/>
  <c r="AM40" i="1"/>
  <c r="AM38" i="1"/>
  <c r="AL33" i="1"/>
  <c r="AK37" i="1"/>
  <c r="AD38" i="1"/>
  <c r="AM37" i="1"/>
  <c r="AK40" i="1"/>
  <c r="AD41" i="1"/>
  <c r="AM36" i="1"/>
  <c r="AM35" i="1"/>
  <c r="AK43" i="1"/>
  <c r="AD44" i="1"/>
  <c r="AM34" i="1"/>
</calcChain>
</file>

<file path=xl/sharedStrings.xml><?xml version="1.0" encoding="utf-8"?>
<sst xmlns="http://schemas.openxmlformats.org/spreadsheetml/2006/main" count="672" uniqueCount="107">
  <si>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</si>
  <si>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</si>
  <si>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</si>
  <si>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</si>
  <si>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</si>
  <si>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</si>
  <si>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</si>
  <si>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</si>
  <si>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</si>
  <si>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</si>
  <si>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</si>
  <si>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</si>
  <si>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</si>
  <si>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</si>
  <si>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</si>
  <si>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</si>
  <si>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</si>
  <si>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</si>
  <si>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</si>
  <si>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</si>
  <si>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</si>
  <si>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</si>
  <si>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</si>
  <si>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</si>
  <si>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</si>
  <si>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</si>
  <si>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</si>
  <si>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</si>
  <si>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</si>
  <si>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</si>
  <si>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</si>
  <si>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</si>
  <si>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</si>
  <si>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</si>
  <si>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</si>
  <si>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</si>
  <si>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</si>
  <si>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</si>
  <si>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</si>
  <si>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</si>
  <si>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</si>
  <si>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</si>
  <si>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</si>
  <si>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</si>
  <si>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</si>
  <si>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</si>
  <si>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</si>
  <si>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</si>
  <si>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</si>
  <si>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</si>
  <si>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</si>
  <si>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</si>
  <si>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</si>
  <si>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</si>
  <si>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</si>
  <si>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</si>
  <si>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</si>
  <si>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</si>
  <si>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</si>
  <si>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</si>
  <si>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</si>
  <si>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</si>
  <si>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</si>
  <si>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</si>
  <si>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</si>
  <si>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</si>
  <si>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</si>
  <si>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</si>
  <si>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</si>
  <si>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</si>
  <si>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</si>
  <si>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</si>
  <si>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</si>
  <si>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</si>
  <si>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</si>
  <si>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</si>
  <si>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</si>
  <si>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</si>
  <si>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</si>
  <si>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</si>
  <si>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</si>
  <si>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</si>
  <si>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</si>
  <si>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</si>
  <si>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</si>
  <si>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</si>
  <si>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</si>
  <si>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</si>
  <si>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</si>
  <si>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</si>
  <si>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</si>
  <si>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</si>
  <si>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</si>
  <si>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</si>
  <si>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</si>
  <si>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</si>
  <si>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</si>
  <si>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</si>
  <si>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</si>
  <si>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</si>
  <si>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</si>
  <si>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SUMMER 2023 - NORMALIZE USING CLOSED BASKET WEIGHTS</t>
  </si>
  <si>
    <t>Δ sed</t>
  </si>
  <si>
    <t>closed weight</t>
  </si>
  <si>
    <t>SPRING 2023 - original ranges (</t>
  </si>
  <si>
    <t>Finer than 0.3 mm</t>
  </si>
  <si>
    <t>LISST mix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</si>
</sst>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2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2" fontId="3" fillId="27" borderId="11" xfId="0" applyNumberFormat="1" applyFont="1" applyFill="1" applyBorder="1" applyAlignment="1">
      <alignment horizontal="center"/>
    </xf>
    <xf numFmtId="2" fontId="3" fillId="28" borderId="11" xfId="0" applyNumberFormat="1" applyFont="1" applyFill="1" applyBorder="1" applyAlignment="1">
      <alignment horizontal="center"/>
    </xf>
    <xf numFmtId="2" fontId="3" fillId="29" borderId="11" xfId="0" applyNumberFormat="1" applyFont="1" applyFill="1" applyBorder="1" applyAlignment="1">
      <alignment horizontal="center"/>
    </xf>
    <xf numFmtId="2" fontId="3" fillId="30" borderId="11" xfId="0" applyNumberFormat="1" applyFont="1" applyFill="1" applyBorder="1" applyAlignment="1">
      <alignment horizontal="center"/>
    </xf>
    <xf numFmtId="2" fontId="3" fillId="31" borderId="11" xfId="0" applyNumberFormat="1" applyFont="1" applyFill="1" applyBorder="1" applyAlignment="1">
      <alignment horizontal="center"/>
    </xf>
    <xf numFmtId="165" fontId="3" fillId="31" borderId="11" xfId="0" applyNumberFormat="1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8" borderId="18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43" borderId="18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2" fontId="3" fillId="27" borderId="12" xfId="0" applyNumberFormat="1" applyFont="1" applyFill="1" applyBorder="1" applyAlignment="1">
      <alignment horizontal="center"/>
    </xf>
    <xf numFmtId="2" fontId="3" fillId="28" borderId="12" xfId="0" applyNumberFormat="1" applyFont="1" applyFill="1" applyBorder="1" applyAlignment="1">
      <alignment horizontal="center"/>
    </xf>
    <xf numFmtId="2" fontId="3" fillId="29" borderId="12" xfId="0" applyNumberFormat="1" applyFont="1" applyFill="1" applyBorder="1" applyAlignment="1">
      <alignment horizontal="center"/>
    </xf>
    <xf numFmtId="2" fontId="3" fillId="30" borderId="12" xfId="0" applyNumberFormat="1" applyFont="1" applyFill="1" applyBorder="1" applyAlignment="1">
      <alignment horizontal="center"/>
    </xf>
    <xf numFmtId="2" fontId="3" fillId="3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4" borderId="11" xfId="0" applyFont="1" applyFill="1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164" fontId="0" fillId="45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5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16" borderId="21" xfId="0" applyNumberFormat="1" applyFill="1" applyBorder="1" applyAlignment="1">
      <alignment horizontal="center"/>
    </xf>
    <xf numFmtId="165" fontId="0" fillId="17" borderId="21" xfId="0" applyNumberFormat="1" applyFill="1" applyBorder="1" applyAlignment="1">
      <alignment horizontal="center"/>
    </xf>
    <xf numFmtId="165" fontId="0" fillId="18" borderId="21" xfId="0" applyNumberFormat="1" applyFill="1" applyBorder="1" applyAlignment="1">
      <alignment horizontal="center"/>
    </xf>
    <xf numFmtId="165" fontId="0" fillId="19" borderId="21" xfId="0" applyNumberFormat="1" applyFill="1" applyBorder="1" applyAlignment="1">
      <alignment horizontal="center"/>
    </xf>
    <xf numFmtId="165" fontId="0" fillId="45" borderId="21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6" fontId="0" fillId="16" borderId="21" xfId="0" applyNumberFormat="1" applyFill="1" applyBorder="1" applyAlignment="1">
      <alignment horizontal="center"/>
    </xf>
    <xf numFmtId="166" fontId="0" fillId="17" borderId="21" xfId="0" applyNumberFormat="1" applyFill="1" applyBorder="1" applyAlignment="1">
      <alignment horizontal="center"/>
    </xf>
    <xf numFmtId="166" fontId="0" fillId="18" borderId="21" xfId="0" applyNumberFormat="1" applyFill="1" applyBorder="1" applyAlignment="1">
      <alignment horizontal="center"/>
    </xf>
    <xf numFmtId="166" fontId="0" fillId="19" borderId="21" xfId="0" applyNumberFormat="1" applyFill="1" applyBorder="1" applyAlignment="1">
      <alignment horizontal="center"/>
    </xf>
    <xf numFmtId="166" fontId="0" fillId="45" borderId="21" xfId="0" applyNumberFormat="1" applyFill="1" applyBorder="1" applyAlignment="1">
      <alignment horizontal="center"/>
    </xf>
    <xf numFmtId="166" fontId="0" fillId="20" borderId="23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6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44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7" borderId="11" xfId="0" applyNumberFormat="1" applyFont="1" applyFill="1" applyBorder="1" applyAlignment="1">
      <alignment horizontal="center"/>
    </xf>
    <xf numFmtId="164" fontId="3" fillId="48" borderId="11" xfId="0" applyNumberFormat="1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4" fontId="3" fillId="50" borderId="11" xfId="0" applyNumberFormat="1" applyFont="1" applyFill="1" applyBorder="1" applyAlignment="1">
      <alignment horizontal="center"/>
    </xf>
    <xf numFmtId="164" fontId="3" fillId="44" borderId="10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5" fontId="8" fillId="51" borderId="11" xfId="0" applyNumberFormat="1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6" fontId="8" fillId="51" borderId="11" xfId="0" applyNumberFormat="1" applyFont="1" applyFill="1" applyBorder="1" applyAlignment="1">
      <alignment horizontal="center"/>
    </xf>
    <xf numFmtId="164" fontId="3" fillId="21" borderId="11" xfId="0" applyNumberFormat="1" applyFont="1" applyFill="1" applyBorder="1" applyAlignment="1">
      <alignment horizontal="center"/>
    </xf>
    <xf numFmtId="165" fontId="9" fillId="52" borderId="11" xfId="0" applyNumberFormat="1" applyFont="1" applyFill="1" applyBorder="1" applyAlignment="1">
      <alignment horizontal="center"/>
    </xf>
    <xf numFmtId="0" fontId="6" fillId="46" borderId="11" xfId="0" applyFont="1" applyFill="1" applyBorder="1" applyAlignment="1">
      <alignment horizontal="center"/>
    </xf>
    <xf numFmtId="166" fontId="3" fillId="52" borderId="11" xfId="0" applyNumberFormat="1" applyFont="1" applyFill="1" applyBorder="1" applyAlignment="1">
      <alignment horizontal="center"/>
    </xf>
    <xf numFmtId="164" fontId="3" fillId="46" borderId="11" xfId="0" applyNumberFormat="1" applyFont="1" applyFill="1" applyBorder="1" applyAlignment="1">
      <alignment horizontal="center"/>
    </xf>
    <xf numFmtId="165" fontId="3" fillId="52" borderId="11" xfId="0" applyNumberFormat="1" applyFont="1" applyFill="1" applyBorder="1" applyAlignment="1">
      <alignment horizontal="center"/>
    </xf>
    <xf numFmtId="165" fontId="3" fillId="46" borderId="11" xfId="0" applyNumberFormat="1" applyFont="1" applyFill="1" applyBorder="1" applyAlignment="1">
      <alignment horizontal="center"/>
    </xf>
    <xf numFmtId="164" fontId="3" fillId="22" borderId="11" xfId="0" applyNumberFormat="1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164" fontId="3" fillId="23" borderId="11" xfId="0" applyNumberFormat="1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53" borderId="1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164" fontId="3" fillId="53" borderId="11" xfId="0" applyNumberFormat="1" applyFont="1" applyFill="1" applyBorder="1" applyAlignment="1">
      <alignment horizontal="center"/>
    </xf>
    <xf numFmtId="165" fontId="3" fillId="53" borderId="11" xfId="0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165" fontId="3" fillId="26" borderId="1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3" fillId="46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26" borderId="3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21" borderId="12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1" fillId="32" borderId="13" xfId="0" applyFont="1" applyFill="1" applyBorder="1" applyAlignment="1">
      <alignment horizontal="center"/>
    </xf>
    <xf numFmtId="0" fontId="1" fillId="33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40" borderId="16" xfId="0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>
      <alignment horizontal="center"/>
    </xf>
    <xf numFmtId="0" fontId="0" fillId="40" borderId="32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35" borderId="31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42" borderId="16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42" borderId="30" xfId="0" applyFill="1" applyBorder="1" applyAlignment="1">
      <alignment horizontal="center"/>
    </xf>
    <xf numFmtId="0" fontId="0" fillId="42" borderId="31" xfId="0" applyFill="1" applyBorder="1" applyAlignment="1">
      <alignment horizontal="center"/>
    </xf>
    <xf numFmtId="0" fontId="0" fillId="42" borderId="32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0" fillId="34" borderId="31" xfId="0" applyFill="1" applyBorder="1" applyAlignment="1">
      <alignment horizontal="center"/>
    </xf>
    <xf numFmtId="0" fontId="0" fillId="34" borderId="32" xfId="0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7" borderId="32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98873954799472"/>
                  <c:y val="0.2401991526490388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1.2422932145826477</c:v>
                </c:pt>
                <c:pt idx="1">
                  <c:v>0.8355531309347678</c:v>
                </c:pt>
                <c:pt idx="2">
                  <c:v>0.99134442874975504</c:v>
                </c:pt>
                <c:pt idx="3">
                  <c:v>0.79016884739404469</c:v>
                </c:pt>
                <c:pt idx="4">
                  <c:v>1.7302985751065663</c:v>
                </c:pt>
                <c:pt idx="5">
                  <c:v>1.0870590555322255</c:v>
                </c:pt>
                <c:pt idx="6">
                  <c:v>1.6385124298705542</c:v>
                </c:pt>
                <c:pt idx="7">
                  <c:v>0.59508477522396763</c:v>
                </c:pt>
                <c:pt idx="8">
                  <c:v>0.32807524777157177</c:v>
                </c:pt>
                <c:pt idx="9">
                  <c:v>0.44280276145486225</c:v>
                </c:pt>
                <c:pt idx="10">
                  <c:v>1.0287578636742871</c:v>
                </c:pt>
                <c:pt idx="11">
                  <c:v>0.89478045810468942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69683638788195"/>
                  <c:y val="0.217800864133077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0.92902160920021726</c:v>
                </c:pt>
                <c:pt idx="1">
                  <c:v>0.38037526906447328</c:v>
                </c:pt>
                <c:pt idx="2">
                  <c:v>2.022805312145282</c:v>
                </c:pt>
                <c:pt idx="3">
                  <c:v>1.479798926363199</c:v>
                </c:pt>
                <c:pt idx="4">
                  <c:v>0.82217197292904132</c:v>
                </c:pt>
                <c:pt idx="5">
                  <c:v>0.97490788747009693</c:v>
                </c:pt>
                <c:pt idx="6">
                  <c:v>1.4490652129441588</c:v>
                </c:pt>
                <c:pt idx="7">
                  <c:v>1.0445826359366237</c:v>
                </c:pt>
                <c:pt idx="8">
                  <c:v>0.76641449362647796</c:v>
                </c:pt>
                <c:pt idx="9">
                  <c:v>0.59382228984901486</c:v>
                </c:pt>
                <c:pt idx="10">
                  <c:v>0.58440306710255763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4.1378407610164913</c:v>
                </c:pt>
                <c:pt idx="1">
                  <c:v>2.1328525179856106</c:v>
                </c:pt>
                <c:pt idx="2">
                  <c:v>3.0492830943647893</c:v>
                </c:pt>
                <c:pt idx="3">
                  <c:v>5.0525677852349009</c:v>
                </c:pt>
                <c:pt idx="4">
                  <c:v>3.2063065226090437</c:v>
                </c:pt>
                <c:pt idx="5">
                  <c:v>0.5513181818181816</c:v>
                </c:pt>
                <c:pt idx="6">
                  <c:v>3.3355242106140133</c:v>
                </c:pt>
                <c:pt idx="7">
                  <c:v>2.5640364014394255</c:v>
                </c:pt>
                <c:pt idx="8">
                  <c:v>2.2468077162293492</c:v>
                </c:pt>
                <c:pt idx="9">
                  <c:v>0.25406256077795786</c:v>
                </c:pt>
                <c:pt idx="10">
                  <c:v>4.625777956785444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4.6645875210792571</c:v>
                </c:pt>
                <c:pt idx="1">
                  <c:v>3.9548542350963407</c:v>
                </c:pt>
                <c:pt idx="2">
                  <c:v>3.7414557084706335</c:v>
                </c:pt>
                <c:pt idx="3">
                  <c:v>0.39667228583111824</c:v>
                </c:pt>
                <c:pt idx="4">
                  <c:v>3.1175553904923596</c:v>
                </c:pt>
                <c:pt idx="5">
                  <c:v>0.67461848835006644</c:v>
                </c:pt>
                <c:pt idx="6">
                  <c:v>2.8606028903976721</c:v>
                </c:pt>
                <c:pt idx="7">
                  <c:v>2.018201233480176</c:v>
                </c:pt>
                <c:pt idx="8">
                  <c:v>4.7767019513197084</c:v>
                </c:pt>
                <c:pt idx="9">
                  <c:v>0.5936777493606139</c:v>
                </c:pt>
                <c:pt idx="10">
                  <c:v>2.1123285725410796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2925819715596"/>
                  <c:y val="1.743778351222120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-0.44713662357463602</c:v>
                </c:pt>
                <c:pt idx="1">
                  <c:v>-0.42583090095874165</c:v>
                </c:pt>
                <c:pt idx="2">
                  <c:v>0.86284191548269673</c:v>
                </c:pt>
                <c:pt idx="3">
                  <c:v>0.22046736368987027</c:v>
                </c:pt>
                <c:pt idx="4">
                  <c:v>-0.40860557545714971</c:v>
                </c:pt>
                <c:pt idx="5">
                  <c:v>0.13736016518943917</c:v>
                </c:pt>
                <c:pt idx="6">
                  <c:v>4.4297287850719361E-2</c:v>
                </c:pt>
                <c:pt idx="7">
                  <c:v>0.11245350983623492</c:v>
                </c:pt>
                <c:pt idx="8">
                  <c:v>0.37435964647918729</c:v>
                </c:pt>
                <c:pt idx="9">
                  <c:v>-7.0618551108227665E-2</c:v>
                </c:pt>
                <c:pt idx="10">
                  <c:v>-0.24526913248929863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-0.39641814733385033</c:v>
                </c:pt>
                <c:pt idx="1">
                  <c:v>-0.54256490170940852</c:v>
                </c:pt>
                <c:pt idx="2">
                  <c:v>0.32515529604589483</c:v>
                </c:pt>
                <c:pt idx="3">
                  <c:v>0.21699246908178152</c:v>
                </c:pt>
                <c:pt idx="4">
                  <c:v>-0.42203599237648926</c:v>
                </c:pt>
                <c:pt idx="5">
                  <c:v>-0.21328778982588512</c:v>
                </c:pt>
                <c:pt idx="6">
                  <c:v>-2.6033785539615831E-2</c:v>
                </c:pt>
                <c:pt idx="7">
                  <c:v>-0.15617442629880077</c:v>
                </c:pt>
                <c:pt idx="8">
                  <c:v>4.4910153195580123E-2</c:v>
                </c:pt>
                <c:pt idx="9">
                  <c:v>-0.14742162085066851</c:v>
                </c:pt>
                <c:pt idx="10">
                  <c:v>-2.6357746436884631E-2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-0.40501292065650285</c:v>
                </c:pt>
                <c:pt idx="1">
                  <c:v>-0.58131902498702448</c:v>
                </c:pt>
                <c:pt idx="2">
                  <c:v>0.36809698239058281</c:v>
                </c:pt>
                <c:pt idx="3">
                  <c:v>0.25425348153243355</c:v>
                </c:pt>
                <c:pt idx="4">
                  <c:v>-0.43553752543084984</c:v>
                </c:pt>
                <c:pt idx="5">
                  <c:v>-0.3738726915019992</c:v>
                </c:pt>
                <c:pt idx="6">
                  <c:v>-7.8156015993490216E-2</c:v>
                </c:pt>
                <c:pt idx="7">
                  <c:v>-0.12417574718206653</c:v>
                </c:pt>
                <c:pt idx="8">
                  <c:v>0.22222584221469732</c:v>
                </c:pt>
                <c:pt idx="9">
                  <c:v>-0.19067550331564939</c:v>
                </c:pt>
                <c:pt idx="10">
                  <c:v>0.17571249179842785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17606652402979"/>
                  <c:y val="-0.3936677414825562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Regression!$D$19:$D$28</c:f>
              <c:numCache>
                <c:formatCode>0.0000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Regression!$G$19:$G$28</c:f>
              <c:numCache>
                <c:formatCode>0.0000</c:formatCode>
                <c:ptCount val="10"/>
                <c:pt idx="0">
                  <c:v>0.12729991086785236</c:v>
                </c:pt>
                <c:pt idx="1">
                  <c:v>0.85425583895108415</c:v>
                </c:pt>
                <c:pt idx="2">
                  <c:v>0.22699519614463148</c:v>
                </c:pt>
                <c:pt idx="3">
                  <c:v>-0.92149095218666588</c:v>
                </c:pt>
                <c:pt idx="4">
                  <c:v>-2.7680177017032442E-2</c:v>
                </c:pt>
                <c:pt idx="5">
                  <c:v>0.22364636356677942</c:v>
                </c:pt>
                <c:pt idx="6">
                  <c:v>-0.39493731538268179</c:v>
                </c:pt>
                <c:pt idx="7">
                  <c:v>0.86296183183597308</c:v>
                </c:pt>
                <c:pt idx="8">
                  <c:v>-0.7357683325224913</c:v>
                </c:pt>
                <c:pt idx="9">
                  <c:v>-0.54335711911062334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Regression!$J$19:$J$28</c:f>
              <c:numCache>
                <c:formatCode>0.0000</c:formatCode>
                <c:ptCount val="10"/>
                <c:pt idx="0">
                  <c:v>9.2562108849365388E-2</c:v>
                </c:pt>
                <c:pt idx="1">
                  <c:v>0.98282963405147616</c:v>
                </c:pt>
                <c:pt idx="2">
                  <c:v>0.56947905055353287</c:v>
                </c:pt>
                <c:pt idx="3">
                  <c:v>-0.70692259216209152</c:v>
                </c:pt>
                <c:pt idx="4">
                  <c:v>-0.30015603101535387</c:v>
                </c:pt>
                <c:pt idx="5">
                  <c:v>-0.32673239978840807</c:v>
                </c:pt>
                <c:pt idx="6">
                  <c:v>-0.41924627162513328</c:v>
                </c:pt>
                <c:pt idx="7">
                  <c:v>-0.18094125331687452</c:v>
                </c:pt>
                <c:pt idx="8">
                  <c:v>-0.12013162250204609</c:v>
                </c:pt>
                <c:pt idx="9">
                  <c:v>0.29773466055445874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Regression!$N$19:$N$28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-0.3029856615539851</c:v>
                </c:pt>
                <c:pt idx="3">
                  <c:v>-0.32001589401318453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Regression!$M$19:$M$28</c:f>
              <c:numCache>
                <c:formatCode>0.0000</c:formatCode>
                <c:ptCount val="10"/>
                <c:pt idx="0">
                  <c:v>0.12423855056968766</c:v>
                </c:pt>
                <c:pt idx="1">
                  <c:v>0.66097296974429975</c:v>
                </c:pt>
                <c:pt idx="2">
                  <c:v>0.33106078640951464</c:v>
                </c:pt>
                <c:pt idx="3">
                  <c:v>-0.75307056773377568</c:v>
                </c:pt>
                <c:pt idx="4">
                  <c:v>-0.27747711158911309</c:v>
                </c:pt>
                <c:pt idx="5">
                  <c:v>-0.51644662913548223</c:v>
                </c:pt>
                <c:pt idx="6">
                  <c:v>-0.43926630174569786</c:v>
                </c:pt>
                <c:pt idx="7">
                  <c:v>8.5642700834432151E-2</c:v>
                </c:pt>
                <c:pt idx="8">
                  <c:v>-0.27889208447800234</c:v>
                </c:pt>
                <c:pt idx="9">
                  <c:v>5.5188815673333363E-2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33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332510</xdr:colOff>
      <xdr:row>19</xdr:row>
      <xdr:rowOff>152401</xdr:rowOff>
    </xdr:from>
    <xdr:to>
      <xdr:col>22</xdr:col>
      <xdr:colOff>29095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N158"/>
  <sheetViews>
    <sheetView tabSelected="1" topLeftCell="Y1" zoomScale="76" zoomScaleNormal="85" workbookViewId="0">
      <selection activeCell="AM6" sqref="AM6"/>
    </sheetView>
  </sheetViews>
  <sheetFormatPr defaultRowHeight="14.25" x14ac:dyDescent="0.2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19.125" customWidth="1"/>
    <col min="33" max="33" width="20.875" customWidth="1"/>
    <col min="34" max="34" width="17.375" customWidth="1"/>
    <col min="35" max="35" width="20.25" customWidth="1"/>
    <col min="36" max="36" width="18.25" customWidth="1"/>
    <col min="37" max="37" width="17" customWidth="1"/>
    <col min="38" max="38" width="14.5" customWidth="1"/>
    <col min="39" max="39" width="14.625" customWidth="1"/>
  </cols>
  <sheetData>
    <row r="1" spans="2:38" ht="14.45" customHeight="1" x14ac:dyDescent="0.2">
      <c r="AG1" s="458" t="s">
        <v>56</v>
      </c>
      <c r="AH1" s="458" t="s">
        <v>57</v>
      </c>
      <c r="AI1" s="458" t="s">
        <v>52</v>
      </c>
      <c r="AJ1" s="458" t="s">
        <v>56</v>
      </c>
      <c r="AK1" s="452" t="s">
        <v>57</v>
      </c>
      <c r="AL1" s="452" t="s">
        <v>52</v>
      </c>
    </row>
    <row r="2" spans="2:38" ht="15.75" thickBot="1" x14ac:dyDescent="0.3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55" t="s">
        <v>25</v>
      </c>
      <c r="AC2" s="456"/>
      <c r="AD2" s="459" t="s">
        <v>58</v>
      </c>
      <c r="AE2" s="459"/>
      <c r="AF2" s="102" t="s">
        <v>105</v>
      </c>
      <c r="AG2" s="460"/>
      <c r="AH2" s="458"/>
      <c r="AI2" s="458"/>
      <c r="AJ2" s="458"/>
      <c r="AK2" s="452"/>
      <c r="AL2" s="452"/>
    </row>
    <row r="3" spans="2:38" ht="15" x14ac:dyDescent="0.25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106</v>
      </c>
      <c r="AG3" s="450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38" ht="15" x14ac:dyDescent="0.25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26">
        <f>SUM(C57:C59)</f>
        <v>30.169900000000002</v>
      </c>
      <c r="AE4" s="226">
        <f>SUM(C60:C63)</f>
        <v>15.686499999999999</v>
      </c>
      <c r="AF4" s="228">
        <v>3.566600000000014</v>
      </c>
      <c r="AG4" s="451">
        <f>AF4*AJ4/100</f>
        <v>1.2422932145826477</v>
      </c>
      <c r="AH4" s="72">
        <f>AF4*AK4/100</f>
        <v>2.1642984735935578</v>
      </c>
      <c r="AI4" s="72">
        <f>AF4*AL4/100</f>
        <v>0.16000831182380926</v>
      </c>
      <c r="AJ4" s="85">
        <f>SUM(C34:C46)</f>
        <v>34.831301928521363</v>
      </c>
      <c r="AK4" s="85">
        <f>SUM(C14:C33)</f>
        <v>60.682399865237173</v>
      </c>
      <c r="AL4" s="85">
        <v>4.4862982062414796</v>
      </c>
    </row>
    <row r="5" spans="2:38" ht="15" x14ac:dyDescent="0.25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26">
        <f>SUM(H57:H59)</f>
        <v>13.648300000000001</v>
      </c>
      <c r="AE5" s="226">
        <f>SUM(H60:H63)</f>
        <v>13.302300000000001</v>
      </c>
      <c r="AF5" s="228">
        <v>2.7728000000000037</v>
      </c>
      <c r="AG5" s="451">
        <f t="shared" ref="AG5:AG15" si="0">AF5*AJ5/100</f>
        <v>0.8355531309347678</v>
      </c>
      <c r="AH5" s="72">
        <f t="shared" ref="AH5:AH15" si="1">AF5*AK5/100</f>
        <v>1.8076248437061064</v>
      </c>
      <c r="AI5" s="72">
        <f t="shared" ref="AI5:AI15" si="2">AF5*AL5/100</f>
        <v>0.12962202535912964</v>
      </c>
      <c r="AJ5" s="85">
        <f>SUM(F34:F46)</f>
        <v>30.13391268518345</v>
      </c>
      <c r="AK5" s="85">
        <f>SUM(F14:F33)</f>
        <v>65.191317213866995</v>
      </c>
      <c r="AL5" s="85">
        <v>4.6747701009495621</v>
      </c>
    </row>
    <row r="6" spans="2:38" ht="15" x14ac:dyDescent="0.25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26">
        <f>SUM(C72:C74)</f>
        <v>30.079799999999999</v>
      </c>
      <c r="AE6" s="226">
        <f>SUM(C75:C78)</f>
        <v>16.905100000000001</v>
      </c>
      <c r="AF6" s="229">
        <v>2.9189000000000043</v>
      </c>
      <c r="AG6" s="451">
        <f t="shared" si="0"/>
        <v>0.99134442874975504</v>
      </c>
      <c r="AH6" s="72">
        <f t="shared" si="1"/>
        <v>1.7951717616012994</v>
      </c>
      <c r="AI6" s="72">
        <f t="shared" si="2"/>
        <v>0.13238380964895011</v>
      </c>
      <c r="AJ6" s="85">
        <f>SUM(G34:G46)</f>
        <v>33.96294592996518</v>
      </c>
      <c r="AK6" s="85">
        <f>SUM(G14:G33)</f>
        <v>61.50165341742769</v>
      </c>
      <c r="AL6" s="85">
        <v>4.5354006526071435</v>
      </c>
    </row>
    <row r="7" spans="2:38" ht="15" x14ac:dyDescent="0.25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26">
        <f>SUM(H87:H89)</f>
        <v>27.011699999999998</v>
      </c>
      <c r="AE7" s="226">
        <f>SUM(H90:H93)</f>
        <v>11.104199999999999</v>
      </c>
      <c r="AF7" s="232">
        <v>2.5218999999999987</v>
      </c>
      <c r="AG7" s="451">
        <f t="shared" si="0"/>
        <v>0.79016884739404469</v>
      </c>
      <c r="AH7" s="72">
        <f t="shared" si="1"/>
        <v>1.6108243373451037</v>
      </c>
      <c r="AI7" s="72">
        <f t="shared" si="2"/>
        <v>0.12090681526084991</v>
      </c>
      <c r="AJ7" s="85">
        <f>SUM(J34:J46)</f>
        <v>31.332283095842229</v>
      </c>
      <c r="AK7" s="85">
        <f>SUM(J14:J33)</f>
        <v>63.873442140652074</v>
      </c>
      <c r="AL7" s="85">
        <v>4.7942747635056886</v>
      </c>
    </row>
    <row r="8" spans="2:38" ht="15" x14ac:dyDescent="0.25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27">
        <f>SUM(C102:C104)</f>
        <v>32.3613</v>
      </c>
      <c r="AE8" s="227">
        <f>SUM(C105:C108)</f>
        <v>21.376599999999996</v>
      </c>
      <c r="AF8" s="234">
        <v>6.1195000000000022</v>
      </c>
      <c r="AG8" s="451">
        <f t="shared" si="0"/>
        <v>1.7302985751065663</v>
      </c>
      <c r="AH8" s="72">
        <f t="shared" si="1"/>
        <v>4.0674559942692206</v>
      </c>
      <c r="AI8" s="72">
        <f>AF8*AL8/100</f>
        <v>0.32174543062421551</v>
      </c>
      <c r="AJ8" s="85">
        <f>SUM(K34:K46)</f>
        <v>28.275162596724662</v>
      </c>
      <c r="AK8" s="85">
        <f>SUM(K14:K33)</f>
        <v>66.46712957380862</v>
      </c>
      <c r="AL8" s="85">
        <v>5.2577078294667103</v>
      </c>
    </row>
    <row r="9" spans="2:38" ht="15" x14ac:dyDescent="0.25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27">
        <f>SUM(R102:R104)</f>
        <v>13.872400000000001</v>
      </c>
      <c r="AE9" s="227">
        <f>SUM(R105:R108)</f>
        <v>12.863</v>
      </c>
      <c r="AF9" s="234">
        <v>3.871399999999996</v>
      </c>
      <c r="AG9" s="451">
        <f t="shared" si="0"/>
        <v>1.0870590555322255</v>
      </c>
      <c r="AH9" s="72">
        <f t="shared" si="1"/>
        <v>2.5636871963176899</v>
      </c>
      <c r="AI9" s="72">
        <f t="shared" si="2"/>
        <v>0.22065374815008071</v>
      </c>
      <c r="AJ9" s="85">
        <f>SUM(N34:N46)</f>
        <v>28.079223421300476</v>
      </c>
      <c r="AK9" s="85">
        <f>SUM(N14:N33)</f>
        <v>66.221191205189157</v>
      </c>
      <c r="AL9" s="85">
        <v>5.6995853735103816</v>
      </c>
    </row>
    <row r="10" spans="2:38" ht="15" x14ac:dyDescent="0.25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27">
        <f>SUM(C117:C119)</f>
        <v>43.567</v>
      </c>
      <c r="AE10" s="227">
        <f>SUM(C120:C123)</f>
        <v>18.895600000000002</v>
      </c>
      <c r="AF10" s="235">
        <v>5.6356000000000055</v>
      </c>
      <c r="AG10" s="451">
        <f t="shared" si="0"/>
        <v>1.6385124298705542</v>
      </c>
      <c r="AH10" s="72">
        <f t="shared" si="1"/>
        <v>3.6723632263988888</v>
      </c>
      <c r="AI10" s="72">
        <f t="shared" si="2"/>
        <v>0.32472434373056097</v>
      </c>
      <c r="AJ10" s="85">
        <f>SUM(O34:O46)</f>
        <v>29.074320921828246</v>
      </c>
      <c r="AK10" s="85">
        <f>SUM(O14:O33)</f>
        <v>65.163660061020749</v>
      </c>
      <c r="AL10" s="85">
        <v>5.7620190171509806</v>
      </c>
    </row>
    <row r="11" spans="2:38" ht="15" x14ac:dyDescent="0.25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27">
        <f>SUM(R117:R119)</f>
        <v>21.365199999999998</v>
      </c>
      <c r="AE11" s="227">
        <f>SUM(R120:R123)</f>
        <v>10.018800000000001</v>
      </c>
      <c r="AF11" s="235">
        <v>2.2792999999999988</v>
      </c>
      <c r="AG11" s="451">
        <f t="shared" si="0"/>
        <v>0.59508477522396763</v>
      </c>
      <c r="AH11" s="72">
        <f t="shared" si="1"/>
        <v>1.5610683051149881</v>
      </c>
      <c r="AI11" s="72">
        <f t="shared" si="2"/>
        <v>0.12314691966104313</v>
      </c>
      <c r="AJ11" s="85">
        <f>SUM(R34:R46)</f>
        <v>26.108225122799457</v>
      </c>
      <c r="AK11" s="85">
        <f>SUM(R14:R33)</f>
        <v>68.488935423813842</v>
      </c>
      <c r="AL11" s="85">
        <v>5.4028394533867061</v>
      </c>
    </row>
    <row r="12" spans="2:38" ht="15" x14ac:dyDescent="0.25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27">
        <f>SUM(C132:C134)</f>
        <v>16.279599999999999</v>
      </c>
      <c r="AE12" s="227">
        <f>SUM(C135:C138)</f>
        <v>5.2179000000000002</v>
      </c>
      <c r="AF12" s="237">
        <v>1.0525</v>
      </c>
      <c r="AG12" s="451">
        <f t="shared" si="0"/>
        <v>0.32807524777157177</v>
      </c>
      <c r="AH12" s="72">
        <f t="shared" si="1"/>
        <v>0.68218590616009644</v>
      </c>
      <c r="AI12" s="72">
        <f t="shared" si="2"/>
        <v>4.2238846068331719E-2</v>
      </c>
      <c r="AJ12" s="85">
        <f>SUM(S34:S46)</f>
        <v>31.17104491891418</v>
      </c>
      <c r="AK12" s="85">
        <f>SUM(S14:S33)</f>
        <v>64.81576305559112</v>
      </c>
      <c r="AL12" s="85">
        <v>4.0131920254947007</v>
      </c>
    </row>
    <row r="13" spans="2:38" ht="15.75" thickBot="1" x14ac:dyDescent="0.3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27">
        <f>SUM(R132:R134)</f>
        <v>10.2546</v>
      </c>
      <c r="AE13" s="227">
        <f>SUM(R135:R138)</f>
        <v>6.2910000000000004</v>
      </c>
      <c r="AF13" s="237">
        <v>1.5746000000000033</v>
      </c>
      <c r="AG13" s="451">
        <f t="shared" si="0"/>
        <v>0.44280276145486225</v>
      </c>
      <c r="AH13" s="72">
        <f t="shared" si="1"/>
        <v>1.0662058857023278</v>
      </c>
      <c r="AI13" s="72">
        <f t="shared" si="2"/>
        <v>6.5591352842813269E-2</v>
      </c>
      <c r="AJ13" s="85">
        <f>SUM(V34:V46)</f>
        <v>28.121603039175749</v>
      </c>
      <c r="AK13" s="85">
        <f>SUM(V14:V33)</f>
        <v>67.712808694419252</v>
      </c>
      <c r="AL13" s="85">
        <v>4.1655882664049999</v>
      </c>
    </row>
    <row r="14" spans="2:38" ht="15" x14ac:dyDescent="0.25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27">
        <f>SUM(C147:C149)</f>
        <v>13.4611</v>
      </c>
      <c r="AE14" s="227">
        <f>SUM(C150:C153)</f>
        <v>9.7505000000000006</v>
      </c>
      <c r="AF14" s="416">
        <v>3.226500000000005</v>
      </c>
      <c r="AG14" s="451">
        <f t="shared" si="0"/>
        <v>1.0287578636742871</v>
      </c>
      <c r="AH14" s="72">
        <f t="shared" si="1"/>
        <v>2.0555035456745703</v>
      </c>
      <c r="AI14" s="72">
        <f t="shared" si="2"/>
        <v>0.14223859065114886</v>
      </c>
      <c r="AJ14" s="85">
        <f>SUM(W34:W46)</f>
        <v>31.884638576608879</v>
      </c>
      <c r="AK14" s="85">
        <f>SUM(W14:W33)</f>
        <v>63.706912929631706</v>
      </c>
      <c r="AL14" s="85">
        <v>4.4084484937594492</v>
      </c>
    </row>
    <row r="15" spans="2:38" ht="15" x14ac:dyDescent="0.25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27">
        <f>SUM(M147:M149)</f>
        <v>21.040900000000001</v>
      </c>
      <c r="AE15" s="227">
        <f>SUM(M150:M153)</f>
        <v>13.398000000000001</v>
      </c>
      <c r="AF15" s="416">
        <v>2.4796999999999931</v>
      </c>
      <c r="AG15" s="451">
        <f t="shared" si="0"/>
        <v>0.89478045810468942</v>
      </c>
      <c r="AH15" s="72">
        <f t="shared" si="1"/>
        <v>1.4828472986928873</v>
      </c>
      <c r="AI15" s="72">
        <f t="shared" si="2"/>
        <v>0.10207224320241665</v>
      </c>
      <c r="AJ15" s="85">
        <f>SUM(Y34:Y46)</f>
        <v>36.084222208520863</v>
      </c>
      <c r="AK15" s="85">
        <f>SUM(Y14:Y33)</f>
        <v>59.79946359208337</v>
      </c>
      <c r="AL15" s="85">
        <v>4.116314199395771</v>
      </c>
    </row>
    <row r="16" spans="2:38" ht="14.45" customHeight="1" thickBot="1" x14ac:dyDescent="0.3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G16" s="458" t="s">
        <v>56</v>
      </c>
      <c r="AH16" s="458" t="s">
        <v>57</v>
      </c>
      <c r="AI16" s="458" t="s">
        <v>52</v>
      </c>
      <c r="AJ16" s="458" t="s">
        <v>56</v>
      </c>
      <c r="AK16" s="452" t="s">
        <v>57</v>
      </c>
      <c r="AL16" s="452" t="s">
        <v>52</v>
      </c>
    </row>
    <row r="17" spans="2:39" ht="14.45" customHeight="1" x14ac:dyDescent="0.25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55" t="s">
        <v>40</v>
      </c>
      <c r="AC17" s="457"/>
      <c r="AD17" s="459" t="s">
        <v>58</v>
      </c>
      <c r="AE17" s="459"/>
      <c r="AF17" s="283" t="s">
        <v>105</v>
      </c>
      <c r="AG17" s="458"/>
      <c r="AH17" s="458"/>
      <c r="AI17" s="458"/>
      <c r="AJ17" s="458"/>
      <c r="AK17" s="452"/>
      <c r="AL17" s="452"/>
    </row>
    <row r="18" spans="2:39" ht="15" x14ac:dyDescent="0.25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442" t="s">
        <v>106</v>
      </c>
      <c r="AG18" s="57" t="s">
        <v>60</v>
      </c>
      <c r="AH18" s="57" t="s">
        <v>61</v>
      </c>
      <c r="AI18" s="57" t="s">
        <v>62</v>
      </c>
      <c r="AJ18" s="57" t="s">
        <v>53</v>
      </c>
      <c r="AK18" s="57" t="s">
        <v>54</v>
      </c>
      <c r="AL18" s="57" t="s">
        <v>55</v>
      </c>
    </row>
    <row r="19" spans="2:39" ht="15" x14ac:dyDescent="0.25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26">
        <f>SUM(H57:H59)</f>
        <v>13.648300000000001</v>
      </c>
      <c r="AE19" s="226">
        <f>SUM(H60:H63)</f>
        <v>13.302300000000001</v>
      </c>
      <c r="AF19" s="443">
        <v>2.8248000000000051</v>
      </c>
      <c r="AG19" s="72">
        <f>AJ19*AF19/100</f>
        <v>0.92902160920021726</v>
      </c>
      <c r="AH19" s="72">
        <f>AF19*AK19/100</f>
        <v>1.7670026790341271</v>
      </c>
      <c r="AI19" s="72">
        <f>AF19*AL19/100</f>
        <v>0.12877571176566063</v>
      </c>
      <c r="AJ19" s="85">
        <f>SUM(D34:D46)</f>
        <v>32.888049037107606</v>
      </c>
      <c r="AK19" s="85">
        <f>SUM(D14:D33)</f>
        <v>62.55319594428363</v>
      </c>
      <c r="AL19" s="85">
        <v>4.5587550186087658</v>
      </c>
    </row>
    <row r="20" spans="2:39" ht="15" x14ac:dyDescent="0.25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26">
        <f>SUM(M57:M59)</f>
        <v>8.8192000000000004</v>
      </c>
      <c r="AE20" s="226">
        <f>SUM(M60:M63)</f>
        <v>5.3845000000000001</v>
      </c>
      <c r="AF20" s="443">
        <v>1.078999999999998</v>
      </c>
      <c r="AG20" s="72">
        <f t="shared" ref="AG20:AG29" si="3">AJ20*AF20/100</f>
        <v>0.38037526906447328</v>
      </c>
      <c r="AH20" s="72">
        <f t="shared" ref="AH20:AH29" si="4">AF20*AK20/100</f>
        <v>0.65559581388507215</v>
      </c>
      <c r="AI20" s="72">
        <f t="shared" ref="AI20:AI29" si="5">AF20*AL20/100</f>
        <v>4.3028917050452489E-2</v>
      </c>
      <c r="AJ20" s="85">
        <f>SUM(E34:E46)</f>
        <v>35.252573592629652</v>
      </c>
      <c r="AK20" s="85">
        <f>SUM(E14:E33)</f>
        <v>60.759574966179187</v>
      </c>
      <c r="AL20" s="85">
        <v>3.9878514411911556</v>
      </c>
    </row>
    <row r="21" spans="2:39" ht="15" x14ac:dyDescent="0.25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26">
        <f>SUM(H72:H74)</f>
        <v>46.750100000000003</v>
      </c>
      <c r="AE21" s="226">
        <f>SUM(H75:H78)</f>
        <v>24.247299999999999</v>
      </c>
      <c r="AF21" s="444">
        <v>4.8268999999999851</v>
      </c>
      <c r="AG21" s="72">
        <f t="shared" si="3"/>
        <v>2.022805312145282</v>
      </c>
      <c r="AH21" s="72">
        <f t="shared" si="4"/>
        <v>2.6057113132310041</v>
      </c>
      <c r="AI21" s="72">
        <f t="shared" si="5"/>
        <v>0.19838337462369771</v>
      </c>
      <c r="AJ21" s="85">
        <f>SUM(H34:H46)</f>
        <v>41.906923950056736</v>
      </c>
      <c r="AK21" s="85">
        <f>SUM(H14:H33)</f>
        <v>53.983121946404772</v>
      </c>
      <c r="AL21" s="85">
        <v>4.1099541035384686</v>
      </c>
    </row>
    <row r="22" spans="2:39" ht="15" x14ac:dyDescent="0.25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26">
        <f>SUM(C87:C89)</f>
        <v>25.8965</v>
      </c>
      <c r="AE22" s="226">
        <f>SUM(C90:C93)</f>
        <v>20.538399999999999</v>
      </c>
      <c r="AF22" s="445">
        <v>4.7205999999999948</v>
      </c>
      <c r="AG22" s="72">
        <f t="shared" si="3"/>
        <v>1.479798926363199</v>
      </c>
      <c r="AH22" s="72">
        <f t="shared" si="4"/>
        <v>3.0081030306286425</v>
      </c>
      <c r="AI22" s="72">
        <f t="shared" si="5"/>
        <v>0.23269804300815269</v>
      </c>
      <c r="AJ22" s="85">
        <f>SUM(I34:I46)</f>
        <v>31.347687293208505</v>
      </c>
      <c r="AK22" s="85">
        <f>SUM(I14:I33)</f>
        <v>63.722896043482734</v>
      </c>
      <c r="AL22" s="85">
        <v>4.9294166633087526</v>
      </c>
    </row>
    <row r="23" spans="2:39" ht="15" x14ac:dyDescent="0.25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27">
        <f>SUM(H102:H104)</f>
        <v>20.333100000000002</v>
      </c>
      <c r="AE23" s="227">
        <f>SUM(H105:H108)</f>
        <v>10.927899999999999</v>
      </c>
      <c r="AF23" s="446">
        <v>2.8568999999999964</v>
      </c>
      <c r="AG23" s="72">
        <f t="shared" si="3"/>
        <v>0.82217197292904132</v>
      </c>
      <c r="AH23" s="72">
        <f t="shared" si="4"/>
        <v>1.8888090235443336</v>
      </c>
      <c r="AI23" s="72">
        <f t="shared" si="5"/>
        <v>0.14591900352662143</v>
      </c>
      <c r="AJ23" s="85">
        <f>SUM(L34:L46)</f>
        <v>28.778465222060358</v>
      </c>
      <c r="AK23" s="85">
        <f>SUM(L14:L33)</f>
        <v>66.11393550856998</v>
      </c>
      <c r="AL23" s="85">
        <v>5.1075992693696532</v>
      </c>
    </row>
    <row r="24" spans="2:39" ht="15" x14ac:dyDescent="0.25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27">
        <f>SUM(M102:M104)</f>
        <v>14.4063</v>
      </c>
      <c r="AE24" s="227">
        <f>SUM(M105:M108)</f>
        <v>8.773299999999999</v>
      </c>
      <c r="AF24" s="446">
        <v>2.6742000000000057</v>
      </c>
      <c r="AG24" s="72">
        <f t="shared" si="3"/>
        <v>0.97490788747009693</v>
      </c>
      <c r="AH24" s="72">
        <f t="shared" si="4"/>
        <v>1.5903523592655615</v>
      </c>
      <c r="AI24" s="72">
        <f t="shared" si="5"/>
        <v>0.1089397532643475</v>
      </c>
      <c r="AJ24" s="85">
        <f>SUM(M34:M46)</f>
        <v>36.456057417922921</v>
      </c>
      <c r="AK24" s="85">
        <f>SUM(M14:M33)</f>
        <v>59.470210128844435</v>
      </c>
      <c r="AL24" s="85">
        <v>4.0737324532326404</v>
      </c>
    </row>
    <row r="25" spans="2:39" ht="15" x14ac:dyDescent="0.25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27">
        <f>SUM(H117:H119)</f>
        <v>43.821899999999999</v>
      </c>
      <c r="AE25" s="227">
        <f>SUM(H120:H123)</f>
        <v>18.183500000000002</v>
      </c>
      <c r="AF25" s="447">
        <v>4.7316000000000003</v>
      </c>
      <c r="AG25" s="72">
        <f t="shared" si="3"/>
        <v>1.4490652129441588</v>
      </c>
      <c r="AH25" s="72">
        <f t="shared" si="4"/>
        <v>3.0290299129841833</v>
      </c>
      <c r="AI25" s="72">
        <f t="shared" si="5"/>
        <v>0.25350487407165828</v>
      </c>
      <c r="AJ25" s="85">
        <f>SUM(P34:P46)</f>
        <v>30.625268681717785</v>
      </c>
      <c r="AK25" s="85">
        <f>SUM(P14:P33)</f>
        <v>64.017032567930158</v>
      </c>
      <c r="AL25" s="85">
        <v>5.3576987503520641</v>
      </c>
    </row>
    <row r="26" spans="2:39" ht="15" x14ac:dyDescent="0.25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27">
        <f>SUM(M117:M119)</f>
        <v>16.210899999999999</v>
      </c>
      <c r="AE26" s="227">
        <f>SUM(M120:M123)</f>
        <v>12.4641</v>
      </c>
      <c r="AF26" s="447">
        <v>3.2933000000000017</v>
      </c>
      <c r="AG26" s="72">
        <f t="shared" si="3"/>
        <v>1.0445826359366237</v>
      </c>
      <c r="AH26" s="72">
        <f t="shared" si="4"/>
        <v>2.078531841419446</v>
      </c>
      <c r="AI26" s="72">
        <f t="shared" si="5"/>
        <v>0.17018552264393186</v>
      </c>
      <c r="AJ26" s="85">
        <f>SUM(Q34:Q46)</f>
        <v>31.718417269505455</v>
      </c>
      <c r="AK26" s="85">
        <f>SUM(Q14:Q33)</f>
        <v>63.113953828058328</v>
      </c>
      <c r="AL26" s="85">
        <v>5.1676289024362116</v>
      </c>
    </row>
    <row r="27" spans="2:39" ht="15" x14ac:dyDescent="0.25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27">
        <f>SUM(H132:H134)</f>
        <v>16.2744</v>
      </c>
      <c r="AE27" s="227">
        <f>SUM(H135:H138)</f>
        <v>8.6090999999999998</v>
      </c>
      <c r="AF27" s="448">
        <v>2.0657999999999994</v>
      </c>
      <c r="AG27" s="72">
        <f t="shared" si="3"/>
        <v>0.76641449362647796</v>
      </c>
      <c r="AH27" s="72">
        <f t="shared" si="4"/>
        <v>1.2116342474787469</v>
      </c>
      <c r="AI27" s="72">
        <f t="shared" si="5"/>
        <v>8.7751258894774364E-2</v>
      </c>
      <c r="AJ27" s="85">
        <f>SUM(T34:T46)</f>
        <v>37.100130391445354</v>
      </c>
      <c r="AK27" s="85">
        <f>SUM(T14:T33)</f>
        <v>58.652059612680191</v>
      </c>
      <c r="AL27" s="85">
        <v>4.2478099958744497</v>
      </c>
    </row>
    <row r="28" spans="2:39" ht="15" x14ac:dyDescent="0.25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27">
        <f>SUM(M132:M134)</f>
        <v>8.4464000000000006</v>
      </c>
      <c r="AE28" s="227">
        <f>SUM(M135:M138)</f>
        <v>5.661999999999999</v>
      </c>
      <c r="AF28" s="448">
        <v>1.9820999999999993</v>
      </c>
      <c r="AG28" s="72">
        <f t="shared" si="3"/>
        <v>0.59382228984901486</v>
      </c>
      <c r="AH28" s="72">
        <f t="shared" si="4"/>
        <v>1.31167900122773</v>
      </c>
      <c r="AI28" s="72">
        <f t="shared" si="5"/>
        <v>7.6598708923253711E-2</v>
      </c>
      <c r="AJ28" s="85">
        <f>SUM(U34:U46)</f>
        <v>29.959249777963525</v>
      </c>
      <c r="AK28" s="85">
        <f>SUM(U14:U33)</f>
        <v>66.176227295682892</v>
      </c>
      <c r="AL28" s="85">
        <v>3.8645229263535508</v>
      </c>
    </row>
    <row r="29" spans="2:39" ht="15.75" thickBot="1" x14ac:dyDescent="0.3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94">
        <v>-2.9404039090909065E-2</v>
      </c>
      <c r="AD29" s="227">
        <f>SUM(H147:H149)</f>
        <v>17.811199999999999</v>
      </c>
      <c r="AE29" s="227">
        <f>SUM(H150:H153)</f>
        <v>12.9597</v>
      </c>
      <c r="AF29" s="449">
        <v>1.914099999999995</v>
      </c>
      <c r="AG29" s="72">
        <f t="shared" si="3"/>
        <v>0.58440306710255763</v>
      </c>
      <c r="AH29" s="72">
        <f t="shared" si="4"/>
        <v>1.249394894119128</v>
      </c>
      <c r="AI29" s="72">
        <f t="shared" si="5"/>
        <v>8.0302038778309603E-2</v>
      </c>
      <c r="AJ29" s="85">
        <f>SUM(X34:X46)</f>
        <v>30.531480440027121</v>
      </c>
      <c r="AK29" s="85">
        <f>SUM(X14:X33)</f>
        <v>65.273229931515132</v>
      </c>
      <c r="AL29" s="85">
        <v>4.1952896284577506</v>
      </c>
    </row>
    <row r="30" spans="2:39" ht="15" x14ac:dyDescent="0.25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ht="15" x14ac:dyDescent="0.25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ht="15" x14ac:dyDescent="0.25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53" t="s">
        <v>25</v>
      </c>
      <c r="AB32" s="453"/>
      <c r="AC32" s="454" t="s">
        <v>40</v>
      </c>
      <c r="AD32" s="454"/>
      <c r="AI32" s="240" t="s">
        <v>76</v>
      </c>
      <c r="AJ32" s="248" t="s">
        <v>90</v>
      </c>
      <c r="AK32" s="248" t="s">
        <v>91</v>
      </c>
      <c r="AL32" s="248" t="s">
        <v>92</v>
      </c>
      <c r="AM32" s="248" t="s">
        <v>93</v>
      </c>
    </row>
    <row r="33" spans="2:39" ht="15.75" thickBot="1" x14ac:dyDescent="0.3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5" t="s">
        <v>63</v>
      </c>
      <c r="AB33" s="95" t="s">
        <v>64</v>
      </c>
      <c r="AC33" s="96" t="s">
        <v>63</v>
      </c>
      <c r="AD33" s="96" t="s">
        <v>64</v>
      </c>
      <c r="AI33" s="241" t="s">
        <v>79</v>
      </c>
      <c r="AJ33" s="250">
        <f t="shared" ref="AJ33:AJ42" si="6">AD19-AD4</f>
        <v>-16.521599999999999</v>
      </c>
      <c r="AK33" s="250">
        <f t="shared" ref="AK33:AK42" si="7">AG19-AG4</f>
        <v>-0.31327160538243048</v>
      </c>
      <c r="AL33" s="250">
        <f t="shared" ref="AL33:AL42" si="8">AH19-AH4</f>
        <v>-0.39729579455943065</v>
      </c>
      <c r="AM33" s="250">
        <f t="shared" ref="AM33:AM42" si="9">AI19-AI4</f>
        <v>-3.1232600058148624E-2</v>
      </c>
    </row>
    <row r="34" spans="2:39" ht="15" x14ac:dyDescent="0.25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 t="shared" ref="AB34:AB45" si="10">AG4</f>
        <v>1.2422932145826477</v>
      </c>
      <c r="AC34" s="66">
        <f>AE19</f>
        <v>13.302300000000001</v>
      </c>
      <c r="AD34" s="87">
        <f t="shared" ref="AD34:AD44" si="11">AG19</f>
        <v>0.92902160920021726</v>
      </c>
      <c r="AI34" s="241" t="s">
        <v>80</v>
      </c>
      <c r="AJ34" s="250">
        <f t="shared" si="6"/>
        <v>-4.8291000000000004</v>
      </c>
      <c r="AK34" s="250">
        <f t="shared" si="7"/>
        <v>-0.45517786187029452</v>
      </c>
      <c r="AL34" s="250">
        <f t="shared" si="8"/>
        <v>-1.1520290298210343</v>
      </c>
      <c r="AM34" s="250">
        <f t="shared" si="9"/>
        <v>-8.6593108308677155E-2</v>
      </c>
    </row>
    <row r="35" spans="2:39" ht="15" x14ac:dyDescent="0.25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12">AE5</f>
        <v>13.302300000000001</v>
      </c>
      <c r="AB35" s="86">
        <f t="shared" si="10"/>
        <v>0.8355531309347678</v>
      </c>
      <c r="AC35" s="66">
        <f t="shared" ref="AC35:AC44" si="13">AE20</f>
        <v>5.3845000000000001</v>
      </c>
      <c r="AD35" s="87">
        <f t="shared" si="11"/>
        <v>0.38037526906447328</v>
      </c>
      <c r="AI35" s="242" t="s">
        <v>81</v>
      </c>
      <c r="AJ35" s="250">
        <f t="shared" si="6"/>
        <v>16.670300000000005</v>
      </c>
      <c r="AK35" s="250">
        <f t="shared" si="7"/>
        <v>1.031460883395527</v>
      </c>
      <c r="AL35" s="250">
        <f t="shared" si="8"/>
        <v>0.8105395516297047</v>
      </c>
      <c r="AM35" s="250">
        <f t="shared" si="9"/>
        <v>6.5999564974747599E-2</v>
      </c>
    </row>
    <row r="36" spans="2:39" ht="15" x14ac:dyDescent="0.25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12"/>
        <v>16.905100000000001</v>
      </c>
      <c r="AB36" s="86">
        <f t="shared" si="10"/>
        <v>0.99134442874975504</v>
      </c>
      <c r="AC36" s="66">
        <f t="shared" si="13"/>
        <v>24.247299999999999</v>
      </c>
      <c r="AD36" s="87">
        <f t="shared" si="11"/>
        <v>2.022805312145282</v>
      </c>
      <c r="AI36" s="243" t="s">
        <v>82</v>
      </c>
      <c r="AJ36" s="250">
        <f t="shared" si="6"/>
        <v>-1.115199999999998</v>
      </c>
      <c r="AK36" s="250">
        <f t="shared" si="7"/>
        <v>0.68963007896915429</v>
      </c>
      <c r="AL36" s="250">
        <f t="shared" si="8"/>
        <v>1.3972786932835388</v>
      </c>
      <c r="AM36" s="250">
        <f t="shared" si="9"/>
        <v>0.11179122774730278</v>
      </c>
    </row>
    <row r="37" spans="2:39" ht="15" x14ac:dyDescent="0.25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12"/>
        <v>11.104199999999999</v>
      </c>
      <c r="AB37" s="86">
        <f t="shared" si="10"/>
        <v>0.79016884739404469</v>
      </c>
      <c r="AC37" s="66">
        <f t="shared" si="13"/>
        <v>20.538399999999999</v>
      </c>
      <c r="AD37" s="87">
        <f t="shared" si="11"/>
        <v>1.479798926363199</v>
      </c>
      <c r="AI37" s="244" t="s">
        <v>83</v>
      </c>
      <c r="AJ37" s="250">
        <f t="shared" si="6"/>
        <v>-12.028199999999998</v>
      </c>
      <c r="AK37" s="250">
        <f t="shared" si="7"/>
        <v>-0.90812660217752494</v>
      </c>
      <c r="AL37" s="250">
        <f t="shared" si="8"/>
        <v>-2.1786469707248868</v>
      </c>
      <c r="AM37" s="250">
        <f t="shared" si="9"/>
        <v>-0.17582642709759408</v>
      </c>
    </row>
    <row r="38" spans="2:39" ht="15" x14ac:dyDescent="0.25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12"/>
        <v>21.376599999999996</v>
      </c>
      <c r="AB38" s="86">
        <f t="shared" si="10"/>
        <v>1.7302985751065663</v>
      </c>
      <c r="AC38" s="66">
        <f t="shared" si="13"/>
        <v>10.927899999999999</v>
      </c>
      <c r="AD38" s="87">
        <f t="shared" si="11"/>
        <v>0.82217197292904132</v>
      </c>
      <c r="AI38" s="244" t="s">
        <v>84</v>
      </c>
      <c r="AJ38" s="250">
        <f t="shared" si="6"/>
        <v>0.53389999999999915</v>
      </c>
      <c r="AK38" s="250">
        <f t="shared" si="7"/>
        <v>-0.11215116806212855</v>
      </c>
      <c r="AL38" s="250">
        <f t="shared" si="8"/>
        <v>-0.97333483705212842</v>
      </c>
      <c r="AM38" s="250">
        <f t="shared" si="9"/>
        <v>-0.11171399488573321</v>
      </c>
    </row>
    <row r="39" spans="2:39" ht="15" x14ac:dyDescent="0.25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12"/>
        <v>12.863</v>
      </c>
      <c r="AB39" s="86">
        <f t="shared" si="10"/>
        <v>1.0870590555322255</v>
      </c>
      <c r="AC39" s="66">
        <f t="shared" si="13"/>
        <v>8.773299999999999</v>
      </c>
      <c r="AD39" s="87">
        <f t="shared" si="11"/>
        <v>0.97490788747009693</v>
      </c>
      <c r="AI39" s="245" t="s">
        <v>85</v>
      </c>
      <c r="AJ39" s="250">
        <f t="shared" si="6"/>
        <v>0.25489999999999924</v>
      </c>
      <c r="AK39" s="250">
        <f t="shared" si="7"/>
        <v>-0.18944721692639543</v>
      </c>
      <c r="AL39" s="250">
        <f t="shared" si="8"/>
        <v>-0.64333331341470545</v>
      </c>
      <c r="AM39" s="250">
        <f t="shared" si="9"/>
        <v>-7.121946965890269E-2</v>
      </c>
    </row>
    <row r="40" spans="2:39" ht="15" x14ac:dyDescent="0.25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12"/>
        <v>18.895600000000002</v>
      </c>
      <c r="AB40" s="86">
        <f t="shared" si="10"/>
        <v>1.6385124298705542</v>
      </c>
      <c r="AC40" s="66">
        <f t="shared" si="13"/>
        <v>18.183500000000002</v>
      </c>
      <c r="AD40" s="87">
        <f t="shared" si="11"/>
        <v>1.4490652129441588</v>
      </c>
      <c r="AI40" s="245" t="s">
        <v>86</v>
      </c>
      <c r="AJ40" s="250">
        <f t="shared" si="6"/>
        <v>-5.1542999999999992</v>
      </c>
      <c r="AK40" s="250">
        <f t="shared" si="7"/>
        <v>0.44949786071265607</v>
      </c>
      <c r="AL40" s="250">
        <f t="shared" si="8"/>
        <v>0.51746353630445796</v>
      </c>
      <c r="AM40" s="250">
        <f t="shared" si="9"/>
        <v>4.7038602982888728E-2</v>
      </c>
    </row>
    <row r="41" spans="2:39" ht="15" x14ac:dyDescent="0.25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12"/>
        <v>10.018800000000001</v>
      </c>
      <c r="AB41" s="86">
        <f t="shared" si="10"/>
        <v>0.59508477522396763</v>
      </c>
      <c r="AC41" s="66">
        <f t="shared" si="13"/>
        <v>12.4641</v>
      </c>
      <c r="AD41" s="87">
        <f t="shared" si="11"/>
        <v>1.0445826359366237</v>
      </c>
      <c r="AI41" s="246" t="s">
        <v>87</v>
      </c>
      <c r="AJ41" s="250">
        <f t="shared" si="6"/>
        <v>-5.1999999999985391E-3</v>
      </c>
      <c r="AK41" s="250">
        <f t="shared" si="7"/>
        <v>0.43833924585490619</v>
      </c>
      <c r="AL41" s="250">
        <f t="shared" si="8"/>
        <v>0.52944834131865048</v>
      </c>
      <c r="AM41" s="250">
        <f t="shared" si="9"/>
        <v>4.5512412826442646E-2</v>
      </c>
    </row>
    <row r="42" spans="2:39" ht="15" x14ac:dyDescent="0.25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12"/>
        <v>5.2179000000000002</v>
      </c>
      <c r="AB42" s="86">
        <f t="shared" si="10"/>
        <v>0.32807524777157177</v>
      </c>
      <c r="AC42" s="66">
        <f t="shared" si="13"/>
        <v>8.6090999999999998</v>
      </c>
      <c r="AD42" s="87">
        <f t="shared" si="11"/>
        <v>0.76641449362647796</v>
      </c>
      <c r="AI42" s="246" t="s">
        <v>88</v>
      </c>
      <c r="AJ42" s="250">
        <f t="shared" si="6"/>
        <v>-1.8081999999999994</v>
      </c>
      <c r="AK42" s="250">
        <f t="shared" si="7"/>
        <v>0.15101952839415261</v>
      </c>
      <c r="AL42" s="250">
        <f t="shared" si="8"/>
        <v>0.24547311552540219</v>
      </c>
      <c r="AM42" s="250">
        <f t="shared" si="9"/>
        <v>1.1007356080440442E-2</v>
      </c>
    </row>
    <row r="43" spans="2:39" ht="15" x14ac:dyDescent="0.25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12"/>
        <v>6.2910000000000004</v>
      </c>
      <c r="AB43" s="86">
        <f t="shared" si="10"/>
        <v>0.44280276145486225</v>
      </c>
      <c r="AC43" s="66">
        <f t="shared" si="13"/>
        <v>5.661999999999999</v>
      </c>
      <c r="AD43" s="87">
        <f t="shared" si="11"/>
        <v>0.59382228984901486</v>
      </c>
      <c r="AI43" s="247" t="s">
        <v>89</v>
      </c>
      <c r="AJ43" s="250">
        <f>AD29-AD15</f>
        <v>-3.2297000000000011</v>
      </c>
      <c r="AK43" s="250">
        <f>AG29-AG15</f>
        <v>-0.3103773910021318</v>
      </c>
      <c r="AL43" s="250">
        <f>AH29-AH15</f>
        <v>-0.23345240457375938</v>
      </c>
      <c r="AM43" s="250">
        <f>AI29-AI14</f>
        <v>-6.1936551872839252E-2</v>
      </c>
    </row>
    <row r="44" spans="2:39" ht="15" x14ac:dyDescent="0.25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12"/>
        <v>9.7505000000000006</v>
      </c>
      <c r="AB44" s="86">
        <f t="shared" si="10"/>
        <v>1.0287578636742871</v>
      </c>
      <c r="AC44" s="66">
        <f t="shared" si="13"/>
        <v>12.9597</v>
      </c>
      <c r="AD44" s="87">
        <f t="shared" si="11"/>
        <v>0.58440306710255763</v>
      </c>
    </row>
    <row r="45" spans="2:39" ht="15" x14ac:dyDescent="0.25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12"/>
        <v>13.398000000000001</v>
      </c>
      <c r="AB45" s="86">
        <f t="shared" si="10"/>
        <v>0.89478045810468942</v>
      </c>
    </row>
    <row r="46" spans="2:39" ht="15.75" thickBot="1" x14ac:dyDescent="0.3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ht="15" x14ac:dyDescent="0.25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1" spans="2:40" x14ac:dyDescent="0.2">
      <c r="AA51" s="459" t="s">
        <v>104</v>
      </c>
      <c r="AB51" s="459"/>
      <c r="AC51" s="459"/>
      <c r="AD51" s="459"/>
      <c r="AE51" s="459"/>
      <c r="AF51" s="459"/>
      <c r="AG51" s="459"/>
      <c r="AH51" s="459"/>
      <c r="AI51" s="459"/>
      <c r="AJ51" s="459"/>
      <c r="AK51" s="459"/>
      <c r="AL51" s="459"/>
      <c r="AM51" s="459"/>
      <c r="AN51" s="459"/>
    </row>
    <row r="52" spans="2:40" x14ac:dyDescent="0.2">
      <c r="AA52" s="56"/>
      <c r="AB52" s="470" t="s">
        <v>72</v>
      </c>
      <c r="AC52" s="470"/>
      <c r="AD52" s="470"/>
      <c r="AE52" s="470" t="s">
        <v>73</v>
      </c>
      <c r="AF52" s="470"/>
      <c r="AG52" s="470"/>
      <c r="AH52" s="470" t="s">
        <v>74</v>
      </c>
      <c r="AI52" s="470"/>
      <c r="AJ52" s="470"/>
      <c r="AK52" s="470" t="s">
        <v>75</v>
      </c>
      <c r="AL52" s="470"/>
      <c r="AM52" s="470"/>
      <c r="AN52" s="56"/>
    </row>
    <row r="53" spans="2:40" ht="15" x14ac:dyDescent="0.25">
      <c r="B53" t="s">
        <v>94</v>
      </c>
      <c r="AA53" s="57" t="s">
        <v>76</v>
      </c>
      <c r="AB53" s="415" t="s">
        <v>102</v>
      </c>
      <c r="AC53" s="57" t="s">
        <v>103</v>
      </c>
      <c r="AD53" s="57" t="s">
        <v>78</v>
      </c>
      <c r="AE53" s="415" t="s">
        <v>102</v>
      </c>
      <c r="AF53" s="57" t="s">
        <v>103</v>
      </c>
      <c r="AG53" s="57" t="s">
        <v>78</v>
      </c>
      <c r="AH53" s="415" t="s">
        <v>102</v>
      </c>
      <c r="AI53" s="57" t="s">
        <v>103</v>
      </c>
      <c r="AJ53" s="57" t="s">
        <v>78</v>
      </c>
      <c r="AK53" s="415" t="s">
        <v>102</v>
      </c>
      <c r="AL53" s="57" t="s">
        <v>103</v>
      </c>
      <c r="AM53" s="57" t="s">
        <v>78</v>
      </c>
      <c r="AN53" s="58" t="s">
        <v>27</v>
      </c>
    </row>
    <row r="54" spans="2:40" ht="15.75" thickBot="1" x14ac:dyDescent="0.3">
      <c r="AA54" s="228" t="s">
        <v>79</v>
      </c>
      <c r="AB54" s="417">
        <v>-18.643499999999996</v>
      </c>
      <c r="AC54" s="418">
        <v>44.028299999999994</v>
      </c>
      <c r="AD54" s="419">
        <v>-0.42344355789344579</v>
      </c>
      <c r="AE54" s="420">
        <v>-0.34287500000000026</v>
      </c>
      <c r="AF54" s="418">
        <v>2.3685</v>
      </c>
      <c r="AG54" s="419">
        <v>-0.14476461895714599</v>
      </c>
      <c r="AH54" s="420">
        <v>-0.16332090060751703</v>
      </c>
      <c r="AI54" s="421">
        <v>0.95561165589832309</v>
      </c>
      <c r="AJ54" s="419">
        <v>-0.17090718766294993</v>
      </c>
      <c r="AK54" s="417">
        <v>-3.123260005814843E-2</v>
      </c>
      <c r="AL54" s="72">
        <v>0.16000831182380906</v>
      </c>
      <c r="AM54" s="419">
        <v>-0.19519361027032006</v>
      </c>
      <c r="AN54" s="421">
        <v>0.22851828638601948</v>
      </c>
    </row>
    <row r="55" spans="2:40" ht="15" x14ac:dyDescent="0.25">
      <c r="B55" s="467" t="s">
        <v>1</v>
      </c>
      <c r="C55" s="468"/>
      <c r="D55" s="468"/>
      <c r="E55" s="468"/>
      <c r="F55" s="469"/>
      <c r="G55" s="467" t="s">
        <v>2</v>
      </c>
      <c r="H55" s="468"/>
      <c r="I55" s="468"/>
      <c r="J55" s="468"/>
      <c r="K55" s="469"/>
      <c r="L55" s="467" t="s">
        <v>3</v>
      </c>
      <c r="M55" s="468"/>
      <c r="N55" s="468"/>
      <c r="O55" s="468"/>
      <c r="P55" s="469"/>
      <c r="Q55" s="467" t="s">
        <v>4</v>
      </c>
      <c r="R55" s="468"/>
      <c r="S55" s="468"/>
      <c r="T55" s="468"/>
      <c r="U55" s="469"/>
      <c r="AA55" s="228" t="s">
        <v>80</v>
      </c>
      <c r="AB55" s="417">
        <v>-13.749399999999996</v>
      </c>
      <c r="AC55" s="418">
        <v>27.388499999999997</v>
      </c>
      <c r="AD55" s="419">
        <v>-0.5020136188546287</v>
      </c>
      <c r="AE55" s="420">
        <v>-1.3113999999999999</v>
      </c>
      <c r="AF55" s="418">
        <v>2.0897999999999999</v>
      </c>
      <c r="AG55" s="419">
        <v>-0.62752416499186525</v>
      </c>
      <c r="AH55" s="420">
        <v>-0.52988876178065869</v>
      </c>
      <c r="AI55" s="421">
        <v>0.80098725750566646</v>
      </c>
      <c r="AJ55" s="419">
        <v>-0.66154455868720241</v>
      </c>
      <c r="AK55" s="417">
        <v>-8.6593108308677155E-2</v>
      </c>
      <c r="AL55" s="72">
        <v>0.12962202535912964</v>
      </c>
      <c r="AM55" s="419">
        <v>-0.66804316680566478</v>
      </c>
      <c r="AN55" s="421">
        <v>0.22851828638601948</v>
      </c>
    </row>
    <row r="56" spans="2:40" ht="15.75" thickBot="1" x14ac:dyDescent="0.3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  <c r="AA56" s="237" t="s">
        <v>81</v>
      </c>
      <c r="AB56" s="422">
        <v>22.777200000000001</v>
      </c>
      <c r="AC56" s="423">
        <v>45.276400000000002</v>
      </c>
      <c r="AD56" s="419">
        <v>0.50307003206968748</v>
      </c>
      <c r="AE56" s="424">
        <v>1.4491999999999998</v>
      </c>
      <c r="AF56" s="423">
        <v>2.1161000000000003</v>
      </c>
      <c r="AG56" s="419">
        <v>0.68484476158971674</v>
      </c>
      <c r="AH56" s="424">
        <v>0.32403453694048001</v>
      </c>
      <c r="AI56" s="425">
        <v>0.85640371307185381</v>
      </c>
      <c r="AJ56" s="419">
        <v>0.37836657174008881</v>
      </c>
      <c r="AK56" s="426">
        <v>6.5999564974747599E-2</v>
      </c>
      <c r="AL56" s="427">
        <v>0.13238380964895011</v>
      </c>
      <c r="AM56" s="419">
        <v>0.49854710443643002</v>
      </c>
      <c r="AN56" s="428">
        <v>-0.3027637470411495</v>
      </c>
    </row>
    <row r="57" spans="2:40" ht="15" x14ac:dyDescent="0.25">
      <c r="B57" s="170">
        <v>5</v>
      </c>
      <c r="C57" s="171">
        <v>0</v>
      </c>
      <c r="D57" s="171">
        <v>0</v>
      </c>
      <c r="E57" s="171">
        <v>0</v>
      </c>
      <c r="F57" s="172">
        <v>100</v>
      </c>
      <c r="G57" s="170">
        <v>5</v>
      </c>
      <c r="H57" s="171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  <c r="AA57" s="232" t="s">
        <v>82</v>
      </c>
      <c r="AB57" s="422">
        <v>6.8207000000000022</v>
      </c>
      <c r="AC57" s="429">
        <v>36.733499999999999</v>
      </c>
      <c r="AD57" s="419">
        <v>0.18568064573209747</v>
      </c>
      <c r="AE57" s="424">
        <v>1.7446000000000002</v>
      </c>
      <c r="AF57" s="429">
        <v>1.8083</v>
      </c>
      <c r="AG57" s="419">
        <v>0.9647735442127966</v>
      </c>
      <c r="AH57" s="424">
        <v>0.60606999005902462</v>
      </c>
      <c r="AI57" s="430">
        <v>0.72662826606468844</v>
      </c>
      <c r="AJ57" s="419">
        <v>0.83408534785112387</v>
      </c>
      <c r="AK57" s="426">
        <v>0.11179122774730278</v>
      </c>
      <c r="AL57" s="74">
        <v>0.12090681526084991</v>
      </c>
      <c r="AM57" s="419">
        <v>0.9246065038279212</v>
      </c>
      <c r="AN57" s="430">
        <v>-9.3318329100743891E-2</v>
      </c>
    </row>
    <row r="58" spans="2:40" ht="15" x14ac:dyDescent="0.25">
      <c r="B58" s="173">
        <v>1</v>
      </c>
      <c r="C58" s="154">
        <v>26.097100000000001</v>
      </c>
      <c r="D58" s="154">
        <v>55.508855816209113</v>
      </c>
      <c r="E58" s="154">
        <v>55.508855816209113</v>
      </c>
      <c r="F58" s="174">
        <v>44.491144183790887</v>
      </c>
      <c r="G58" s="173">
        <v>1</v>
      </c>
      <c r="H58" s="154">
        <v>11.017200000000001</v>
      </c>
      <c r="I58" s="154">
        <v>40.021359836967775</v>
      </c>
      <c r="J58" s="154">
        <v>40.021359836967775</v>
      </c>
      <c r="K58" s="174">
        <v>59.978640163032225</v>
      </c>
      <c r="L58" s="173">
        <v>1</v>
      </c>
      <c r="M58" s="154">
        <v>7.6920000000000002</v>
      </c>
      <c r="N58" s="154">
        <v>53.029258472823535</v>
      </c>
      <c r="O58" s="154">
        <v>53.029258472823535</v>
      </c>
      <c r="P58" s="174">
        <v>46.970741527176465</v>
      </c>
      <c r="Q58" s="173">
        <v>1</v>
      </c>
      <c r="R58" s="154">
        <v>12.861700000000001</v>
      </c>
      <c r="S58" s="154">
        <v>43.51902606059376</v>
      </c>
      <c r="T58" s="154">
        <v>43.51902606059376</v>
      </c>
      <c r="U58" s="174">
        <v>56.48097393940624</v>
      </c>
      <c r="AA58" s="234" t="s">
        <v>83</v>
      </c>
      <c r="AB58" s="417">
        <v>-20.381</v>
      </c>
      <c r="AC58" s="431">
        <v>49.902200000000001</v>
      </c>
      <c r="AD58" s="419">
        <v>-0.40841886730444749</v>
      </c>
      <c r="AE58" s="420">
        <v>-2.5282000000000004</v>
      </c>
      <c r="AF58" s="431">
        <v>4.6973000000000003</v>
      </c>
      <c r="AG58" s="419">
        <v>-0.53822408617716566</v>
      </c>
      <c r="AH58" s="420">
        <v>-0.97839859793628414</v>
      </c>
      <c r="AI58" s="432">
        <v>1.8501772853971479</v>
      </c>
      <c r="AJ58" s="419">
        <v>-0.52881343083090926</v>
      </c>
      <c r="AK58" s="417">
        <v>-0.17582642709759408</v>
      </c>
      <c r="AL58" s="75">
        <v>0.32174543062421551</v>
      </c>
      <c r="AM58" s="419">
        <v>-0.5464768427525909</v>
      </c>
      <c r="AN58" s="432">
        <v>5.0766638815107075E-2</v>
      </c>
    </row>
    <row r="59" spans="2:40" ht="15.75" thickBot="1" x14ac:dyDescent="0.3">
      <c r="B59" s="175">
        <v>0.85</v>
      </c>
      <c r="C59" s="176">
        <v>4.0728</v>
      </c>
      <c r="D59" s="176">
        <v>8.66289618265081</v>
      </c>
      <c r="E59" s="176">
        <v>64.171751998859918</v>
      </c>
      <c r="F59" s="177">
        <v>35.828248001140082</v>
      </c>
      <c r="G59" s="175">
        <v>0.85</v>
      </c>
      <c r="H59" s="176">
        <v>2.6311</v>
      </c>
      <c r="I59" s="176">
        <v>9.5578005180123711</v>
      </c>
      <c r="J59" s="176">
        <v>49.579160354980147</v>
      </c>
      <c r="K59" s="177">
        <v>50.420839645019853</v>
      </c>
      <c r="L59" s="175">
        <v>0.85</v>
      </c>
      <c r="M59" s="176">
        <v>1.1272</v>
      </c>
      <c r="N59" s="176">
        <v>7.7710062598240635</v>
      </c>
      <c r="O59" s="176">
        <v>60.800264732647598</v>
      </c>
      <c r="P59" s="177">
        <v>39.199735267352402</v>
      </c>
      <c r="Q59" s="175">
        <v>0.85</v>
      </c>
      <c r="R59" s="176">
        <v>2.7814999999999999</v>
      </c>
      <c r="S59" s="176">
        <v>9.4115218818306694</v>
      </c>
      <c r="T59" s="176">
        <v>52.930547942424425</v>
      </c>
      <c r="U59" s="177">
        <v>47.069452057575575</v>
      </c>
      <c r="AA59" s="234" t="s">
        <v>84</v>
      </c>
      <c r="AB59" s="417">
        <v>-2.4313000000000038</v>
      </c>
      <c r="AC59" s="431">
        <v>24.480800000000002</v>
      </c>
      <c r="AD59" s="419">
        <v>-9.9314564883500683E-2</v>
      </c>
      <c r="AE59" s="420">
        <v>-0.83049999999999935</v>
      </c>
      <c r="AF59" s="431">
        <v>2.8880999999999997</v>
      </c>
      <c r="AG59" s="419">
        <v>-0.28755929503826028</v>
      </c>
      <c r="AH59" s="420">
        <v>-0.5998312651887292</v>
      </c>
      <c r="AI59" s="432">
        <v>1.2831694146713353</v>
      </c>
      <c r="AJ59" s="419">
        <v>-0.46746069406771751</v>
      </c>
      <c r="AK59" s="417">
        <v>-0.11171399488573321</v>
      </c>
      <c r="AL59" s="75">
        <v>0.22065374815008071</v>
      </c>
      <c r="AM59" s="419">
        <v>-0.50628641399623708</v>
      </c>
      <c r="AN59" s="432">
        <v>5.0766638815107075E-2</v>
      </c>
    </row>
    <row r="60" spans="2:40" ht="15" x14ac:dyDescent="0.25">
      <c r="B60" s="170">
        <v>0.3</v>
      </c>
      <c r="C60" s="171">
        <v>13.277799999999999</v>
      </c>
      <c r="D60" s="171">
        <v>28.242045505303704</v>
      </c>
      <c r="E60" s="171">
        <v>92.413797504163625</v>
      </c>
      <c r="F60" s="172">
        <v>7.5862024958363747</v>
      </c>
      <c r="G60" s="170">
        <v>0.3</v>
      </c>
      <c r="H60" s="171">
        <v>11.055199999999999</v>
      </c>
      <c r="I60" s="171">
        <v>40.159399599684683</v>
      </c>
      <c r="J60" s="171">
        <v>89.738559954664822</v>
      </c>
      <c r="K60" s="172">
        <v>10.261440045335178</v>
      </c>
      <c r="L60" s="170">
        <v>0.3</v>
      </c>
      <c r="M60" s="171">
        <v>4.6070000000000002</v>
      </c>
      <c r="N60" s="171">
        <v>31.761023632904063</v>
      </c>
      <c r="O60" s="171">
        <v>92.561288365551661</v>
      </c>
      <c r="P60" s="172">
        <v>7.4387116344483388</v>
      </c>
      <c r="Q60" s="170">
        <v>0.3</v>
      </c>
      <c r="R60" s="171">
        <v>11.138199999999999</v>
      </c>
      <c r="S60" s="171">
        <v>37.687367616108702</v>
      </c>
      <c r="T60" s="171">
        <v>90.617915558533127</v>
      </c>
      <c r="U60" s="172">
        <v>9.3820844414668727</v>
      </c>
      <c r="AA60" s="235" t="s">
        <v>85</v>
      </c>
      <c r="AB60" s="422">
        <v>0.198599999999999</v>
      </c>
      <c r="AC60" s="433">
        <v>58.877499999999998</v>
      </c>
      <c r="AD60" s="419">
        <v>3.3731051760010023E-3</v>
      </c>
      <c r="AE60" s="424">
        <v>-0.74690000000000101</v>
      </c>
      <c r="AF60" s="433">
        <v>4.4638000000000009</v>
      </c>
      <c r="AG60" s="419">
        <v>-0.1673238048299657</v>
      </c>
      <c r="AH60" s="424">
        <v>-0.34028683073031396</v>
      </c>
      <c r="AI60" s="434">
        <v>1.7758675553185828</v>
      </c>
      <c r="AJ60" s="419">
        <v>-0.1916172350303838</v>
      </c>
      <c r="AK60" s="426">
        <v>-7.121946965890269E-2</v>
      </c>
      <c r="AL60" s="76">
        <v>0.32472434373056097</v>
      </c>
      <c r="AM60" s="419">
        <v>-0.21932285347228794</v>
      </c>
      <c r="AN60" s="434">
        <v>-3.8520880931257544E-2</v>
      </c>
    </row>
    <row r="61" spans="2:40" ht="15" x14ac:dyDescent="0.25">
      <c r="B61" s="173">
        <v>0.25</v>
      </c>
      <c r="C61" s="154">
        <v>0.5806</v>
      </c>
      <c r="D61" s="154">
        <v>1.2349434108345758</v>
      </c>
      <c r="E61" s="154">
        <v>93.6487409149982</v>
      </c>
      <c r="F61" s="174">
        <v>6.3512590850018</v>
      </c>
      <c r="G61" s="173">
        <v>0.25</v>
      </c>
      <c r="H61" s="154">
        <v>0.68130000000000002</v>
      </c>
      <c r="I61" s="154">
        <v>2.4749076405008665</v>
      </c>
      <c r="J61" s="154">
        <v>92.213467595165696</v>
      </c>
      <c r="K61" s="174">
        <v>7.7865324048343041</v>
      </c>
      <c r="L61" s="173">
        <v>0.25</v>
      </c>
      <c r="M61" s="154">
        <v>0.21290000000000001</v>
      </c>
      <c r="N61" s="154">
        <v>1.4677494967322064</v>
      </c>
      <c r="O61" s="154">
        <v>94.029037862283872</v>
      </c>
      <c r="P61" s="174">
        <v>5.9709621377161284</v>
      </c>
      <c r="Q61" s="173">
        <v>0.25</v>
      </c>
      <c r="R61" s="154">
        <v>0.60709999999999997</v>
      </c>
      <c r="S61" s="154">
        <v>2.0541919591800828</v>
      </c>
      <c r="T61" s="154">
        <v>92.672107517713215</v>
      </c>
      <c r="U61" s="174">
        <v>7.327892482286785</v>
      </c>
      <c r="AA61" s="235" t="s">
        <v>86</v>
      </c>
      <c r="AB61" s="422">
        <v>-3.4879999999999995</v>
      </c>
      <c r="AC61" s="433">
        <v>30.0379</v>
      </c>
      <c r="AD61" s="419">
        <v>-0.11611996843987095</v>
      </c>
      <c r="AE61" s="424">
        <v>0.91839999999999966</v>
      </c>
      <c r="AF61" s="433">
        <v>1.6659000000000002</v>
      </c>
      <c r="AG61" s="419">
        <v>0.55129359505372444</v>
      </c>
      <c r="AH61" s="424">
        <v>0.18041794101540676</v>
      </c>
      <c r="AI61" s="434">
        <v>0.74122198472203027</v>
      </c>
      <c r="AJ61" s="419">
        <v>0.24340608445804029</v>
      </c>
      <c r="AK61" s="426">
        <v>4.7038602982888728E-2</v>
      </c>
      <c r="AL61" s="76">
        <v>0.12314691966104313</v>
      </c>
      <c r="AM61" s="419">
        <v>0.38197141359573233</v>
      </c>
      <c r="AN61" s="434">
        <v>-3.8520880931257544E-2</v>
      </c>
    </row>
    <row r="62" spans="2:40" ht="15" x14ac:dyDescent="0.25">
      <c r="B62" s="173">
        <v>0.125</v>
      </c>
      <c r="C62" s="154">
        <v>1.2107000000000001</v>
      </c>
      <c r="D62" s="154">
        <v>2.5751739364406152</v>
      </c>
      <c r="E62" s="154">
        <v>96.223914851438821</v>
      </c>
      <c r="F62" s="174">
        <v>3.7760851485611795</v>
      </c>
      <c r="G62" s="173">
        <v>0.125</v>
      </c>
      <c r="H62" s="154">
        <v>1.1233</v>
      </c>
      <c r="I62" s="154">
        <v>4.0805280384186453</v>
      </c>
      <c r="J62" s="154">
        <v>96.293995633584345</v>
      </c>
      <c r="K62" s="174">
        <v>3.7060043664156552</v>
      </c>
      <c r="L62" s="173">
        <v>0.125</v>
      </c>
      <c r="M62" s="154">
        <v>0.3881</v>
      </c>
      <c r="N62" s="154">
        <v>2.6755922014174227</v>
      </c>
      <c r="O62" s="154">
        <v>96.704630063701288</v>
      </c>
      <c r="P62" s="174">
        <v>3.2953699362987123</v>
      </c>
      <c r="Q62" s="173">
        <v>0.125</v>
      </c>
      <c r="R62" s="154">
        <v>1.1741999999999999</v>
      </c>
      <c r="S62" s="154">
        <v>3.9730393649633551</v>
      </c>
      <c r="T62" s="154">
        <v>96.64514688267657</v>
      </c>
      <c r="U62" s="174">
        <v>3.3548531173234295</v>
      </c>
      <c r="AA62" s="435" t="s">
        <v>87</v>
      </c>
      <c r="AB62" s="422">
        <v>2.7140000000000057</v>
      </c>
      <c r="AC62" s="436">
        <v>20.923299999999998</v>
      </c>
      <c r="AD62" s="419">
        <v>0.12971185233686874</v>
      </c>
      <c r="AE62" s="424">
        <v>0.69369999999999976</v>
      </c>
      <c r="AF62" s="436">
        <v>0.84810000000000008</v>
      </c>
      <c r="AG62" s="419">
        <v>0.81794599693432346</v>
      </c>
      <c r="AH62" s="424">
        <v>0.24539002087865563</v>
      </c>
      <c r="AI62" s="437">
        <v>0.27754676667362871</v>
      </c>
      <c r="AJ62" s="419">
        <v>0.88413936079901567</v>
      </c>
      <c r="AK62" s="426">
        <v>4.5512412826442646E-2</v>
      </c>
      <c r="AL62" s="438">
        <v>4.2238846068331719E-2</v>
      </c>
      <c r="AM62" s="419">
        <v>1.0775013302402989</v>
      </c>
      <c r="AN62" s="428">
        <v>-6.340384840026668E-2</v>
      </c>
    </row>
    <row r="63" spans="2:40" ht="15.75" thickBot="1" x14ac:dyDescent="0.3">
      <c r="B63" s="175">
        <v>6.3E-2</v>
      </c>
      <c r="C63" s="176">
        <v>0.61739999999999995</v>
      </c>
      <c r="D63" s="176">
        <v>1.3132174678767947</v>
      </c>
      <c r="E63" s="176">
        <v>97.537132319315617</v>
      </c>
      <c r="F63" s="177">
        <v>2.4628676806843828</v>
      </c>
      <c r="G63" s="175">
        <v>6.3E-2</v>
      </c>
      <c r="H63" s="176">
        <v>0.4425</v>
      </c>
      <c r="I63" s="176">
        <v>1.6074367105851071</v>
      </c>
      <c r="J63" s="176">
        <v>97.90143234416945</v>
      </c>
      <c r="K63" s="177">
        <v>2.0985676558305499</v>
      </c>
      <c r="L63" s="175">
        <v>6.3E-2</v>
      </c>
      <c r="M63" s="176">
        <v>0.17649999999999999</v>
      </c>
      <c r="N63" s="176">
        <v>1.2168050078592503</v>
      </c>
      <c r="O63" s="176">
        <v>97.921435071560538</v>
      </c>
      <c r="P63" s="177">
        <v>2.0785649284394623</v>
      </c>
      <c r="Q63" s="175">
        <v>6.3E-2</v>
      </c>
      <c r="R63" s="176">
        <v>0.3775</v>
      </c>
      <c r="S63" s="176">
        <v>1.2773142226823935</v>
      </c>
      <c r="T63" s="176">
        <v>97.922461105358963</v>
      </c>
      <c r="U63" s="177">
        <v>2.0775388946410374</v>
      </c>
      <c r="AA63" s="435" t="s">
        <v>88</v>
      </c>
      <c r="AB63" s="422">
        <v>-2.5859999999999985</v>
      </c>
      <c r="AC63" s="436">
        <v>15.7163</v>
      </c>
      <c r="AD63" s="419">
        <v>-0.16454254500104976</v>
      </c>
      <c r="AE63" s="424">
        <v>0.2581</v>
      </c>
      <c r="AF63" s="436">
        <v>1.2909999999999999</v>
      </c>
      <c r="AG63" s="419">
        <v>0.19992254066615028</v>
      </c>
      <c r="AH63" s="424">
        <v>9.9373120994324493E-2</v>
      </c>
      <c r="AI63" s="437">
        <v>0.43786631137597964</v>
      </c>
      <c r="AJ63" s="419">
        <v>0.22694854208365087</v>
      </c>
      <c r="AK63" s="426">
        <v>1.1007356080440442E-2</v>
      </c>
      <c r="AL63" s="438">
        <v>6.5591352842813269E-2</v>
      </c>
      <c r="AM63" s="419">
        <v>0.16781718326223696</v>
      </c>
      <c r="AN63" s="428">
        <v>-6.340384840026668E-2</v>
      </c>
    </row>
    <row r="64" spans="2:40" ht="15" x14ac:dyDescent="0.25">
      <c r="B64" s="170">
        <v>5.2999999999999999E-2</v>
      </c>
      <c r="C64" s="171">
        <v>0.15359999999999999</v>
      </c>
      <c r="D64" s="171">
        <v>0.32670910765447958</v>
      </c>
      <c r="E64" s="171">
        <v>97.863841426970097</v>
      </c>
      <c r="F64" s="172">
        <v>2.1361585730299026</v>
      </c>
      <c r="G64" s="170">
        <v>5.2999999999999999E-2</v>
      </c>
      <c r="H64" s="171">
        <v>0.114125</v>
      </c>
      <c r="I64" s="171">
        <v>0.41457336631757136</v>
      </c>
      <c r="J64" s="171">
        <v>98.316005710487019</v>
      </c>
      <c r="K64" s="172">
        <v>1.6839942895129809</v>
      </c>
      <c r="L64" s="170">
        <v>5.2999999999999999E-2</v>
      </c>
      <c r="M64" s="171">
        <v>5.0799999999999998E-2</v>
      </c>
      <c r="N64" s="171">
        <v>0.3502192317237956</v>
      </c>
      <c r="O64" s="171">
        <v>98.271654303284336</v>
      </c>
      <c r="P64" s="172">
        <v>1.7283456967156638</v>
      </c>
      <c r="Q64" s="170">
        <v>5.2999999999999999E-2</v>
      </c>
      <c r="R64" s="171">
        <v>0.10290000000000001</v>
      </c>
      <c r="S64" s="171">
        <v>0.3481738636132935</v>
      </c>
      <c r="T64" s="171">
        <v>98.27063496897226</v>
      </c>
      <c r="U64" s="172">
        <v>1.72936503102774</v>
      </c>
      <c r="AA64" s="416" t="s">
        <v>89</v>
      </c>
      <c r="AB64" s="422">
        <v>-3.3091000000000044</v>
      </c>
      <c r="AC64" s="439">
        <v>33.042800000000007</v>
      </c>
      <c r="AD64" s="419">
        <v>-0.10014587141525548</v>
      </c>
      <c r="AE64" s="424">
        <v>-0.45510000000000028</v>
      </c>
      <c r="AF64" s="439">
        <v>1.8968000000000003</v>
      </c>
      <c r="AG64" s="419">
        <v>-0.23993040911008026</v>
      </c>
      <c r="AH64" s="424">
        <v>-0.10441429543657543</v>
      </c>
      <c r="AI64" s="440">
        <v>0.62089966474505043</v>
      </c>
      <c r="AJ64" s="419">
        <v>-0.16816613273490705</v>
      </c>
      <c r="AK64" s="426">
        <v>-2.1770204424107042E-2</v>
      </c>
      <c r="AL64" s="441">
        <v>0.10207224320241665</v>
      </c>
      <c r="AM64" s="419">
        <v>-0.21328231594690392</v>
      </c>
      <c r="AN64" s="440">
        <v>-3.2730377491297959E-2</v>
      </c>
    </row>
    <row r="65" spans="2:21" x14ac:dyDescent="0.2">
      <c r="B65" s="173">
        <v>3.7999999999999999E-2</v>
      </c>
      <c r="C65" s="154">
        <v>0.24840000000000001</v>
      </c>
      <c r="D65" s="154">
        <v>0.52834988503497871</v>
      </c>
      <c r="E65" s="154">
        <v>98.392191312005082</v>
      </c>
      <c r="F65" s="174">
        <v>1.6078086879949183</v>
      </c>
      <c r="G65" s="173">
        <v>3.7999999999999999E-2</v>
      </c>
      <c r="H65" s="154">
        <v>0.20180000000000001</v>
      </c>
      <c r="I65" s="154">
        <v>0.73306379253350185</v>
      </c>
      <c r="J65" s="154">
        <v>99.049069503020519</v>
      </c>
      <c r="K65" s="174">
        <v>0.95093049697948118</v>
      </c>
      <c r="L65" s="173">
        <v>3.7999999999999999E-2</v>
      </c>
      <c r="M65" s="154">
        <v>9.5399999999999999E-2</v>
      </c>
      <c r="N65" s="154">
        <v>0.65769517138681299</v>
      </c>
      <c r="O65" s="154">
        <v>98.929349474671156</v>
      </c>
      <c r="P65" s="174">
        <v>1.0706505253288441</v>
      </c>
      <c r="Q65" s="173">
        <v>3.7999999999999999E-2</v>
      </c>
      <c r="R65" s="154">
        <v>0.28420000000000001</v>
      </c>
      <c r="S65" s="154">
        <v>0.9616230518843345</v>
      </c>
      <c r="T65" s="154">
        <v>99.232258020856591</v>
      </c>
      <c r="U65" s="174">
        <v>0.76774197914340903</v>
      </c>
    </row>
    <row r="66" spans="2:21" ht="15" thickBot="1" x14ac:dyDescent="0.25">
      <c r="B66" s="175">
        <v>2.5000000000000001E-2</v>
      </c>
      <c r="C66" s="176">
        <v>0.1384</v>
      </c>
      <c r="D66" s="176">
        <v>0.29437851887617172</v>
      </c>
      <c r="E66" s="176">
        <v>98.686569830881254</v>
      </c>
      <c r="F66" s="177">
        <v>1.313430169118746</v>
      </c>
      <c r="G66" s="175">
        <v>2.5000000000000001E-2</v>
      </c>
      <c r="H66" s="176">
        <v>0.1439</v>
      </c>
      <c r="I66" s="176">
        <v>0.52273478565694209</v>
      </c>
      <c r="J66" s="176">
        <v>99.571804288677455</v>
      </c>
      <c r="K66" s="177">
        <v>0.42819571132254453</v>
      </c>
      <c r="L66" s="175">
        <v>2.5000000000000001E-2</v>
      </c>
      <c r="M66" s="176">
        <v>6.7599999999999993E-2</v>
      </c>
      <c r="N66" s="176">
        <v>0.46603976504977523</v>
      </c>
      <c r="O66" s="176">
        <v>99.395389239720927</v>
      </c>
      <c r="P66" s="177">
        <v>0.60461076027907268</v>
      </c>
      <c r="Q66" s="175">
        <v>2.5000000000000001E-2</v>
      </c>
      <c r="R66" s="176">
        <v>0.151</v>
      </c>
      <c r="S66" s="176">
        <v>0.51092568907295743</v>
      </c>
      <c r="T66" s="176">
        <v>99.743183709929554</v>
      </c>
      <c r="U66" s="177">
        <v>0.25681629007044648</v>
      </c>
    </row>
    <row r="67" spans="2:21" x14ac:dyDescent="0.2">
      <c r="B67" s="153" t="s">
        <v>70</v>
      </c>
      <c r="C67" s="100">
        <v>0.61750000000001393</v>
      </c>
      <c r="D67" s="100">
        <v>1.3134301691187873</v>
      </c>
      <c r="E67" s="100">
        <v>100.00000000000004</v>
      </c>
      <c r="F67" s="101" t="s">
        <v>71</v>
      </c>
      <c r="G67" s="153" t="s">
        <v>70</v>
      </c>
      <c r="H67" s="100">
        <v>0.11787500000000506</v>
      </c>
      <c r="I67" s="100">
        <v>0.42819571132254824</v>
      </c>
      <c r="J67" s="100">
        <v>100</v>
      </c>
      <c r="K67" s="101">
        <v>0</v>
      </c>
      <c r="L67" s="153" t="s">
        <v>70</v>
      </c>
      <c r="M67" s="100">
        <v>8.7699999999998113E-2</v>
      </c>
      <c r="N67" s="100">
        <v>0.60461076027905925</v>
      </c>
      <c r="O67" s="100">
        <v>99.999999999999986</v>
      </c>
      <c r="P67" s="101">
        <v>0</v>
      </c>
      <c r="Q67" s="153" t="s">
        <v>70</v>
      </c>
      <c r="R67" s="100">
        <v>7.5900000000004297E-2</v>
      </c>
      <c r="S67" s="100">
        <v>0.25681629007046136</v>
      </c>
      <c r="T67" s="100">
        <v>100.00000000000001</v>
      </c>
      <c r="U67" s="101">
        <v>0</v>
      </c>
    </row>
    <row r="68" spans="2:21" ht="15.75" thickBot="1" x14ac:dyDescent="0.3">
      <c r="B68" s="148" t="s">
        <v>24</v>
      </c>
      <c r="C68" s="149">
        <v>47.014299999999999</v>
      </c>
      <c r="D68" s="150">
        <f>SUM(D57:D67)</f>
        <v>100.00000000000004</v>
      </c>
      <c r="E68" s="151"/>
      <c r="F68" s="152"/>
      <c r="G68" s="148" t="s">
        <v>24</v>
      </c>
      <c r="H68" s="149">
        <v>27.528300000000002</v>
      </c>
      <c r="I68" s="150"/>
      <c r="J68" s="151"/>
      <c r="K68" s="152"/>
      <c r="L68" s="148" t="s">
        <v>24</v>
      </c>
      <c r="M68" s="149">
        <v>14.5052</v>
      </c>
      <c r="N68" s="150"/>
      <c r="O68" s="151"/>
      <c r="P68" s="152"/>
      <c r="Q68" s="148" t="s">
        <v>24</v>
      </c>
      <c r="R68" s="149">
        <v>29.554200000000002</v>
      </c>
      <c r="S68" s="150">
        <v>100.00000000000001</v>
      </c>
      <c r="T68" s="151"/>
      <c r="U68" s="152"/>
    </row>
    <row r="69" spans="2:21" ht="15" thickBot="1" x14ac:dyDescent="0.25"/>
    <row r="70" spans="2:21" x14ac:dyDescent="0.2">
      <c r="B70" s="461" t="s">
        <v>5</v>
      </c>
      <c r="C70" s="462"/>
      <c r="D70" s="462"/>
      <c r="E70" s="462"/>
      <c r="F70" s="463"/>
      <c r="G70" s="461" t="s">
        <v>6</v>
      </c>
      <c r="H70" s="462"/>
      <c r="I70" s="462"/>
      <c r="J70" s="462"/>
      <c r="K70" s="463"/>
    </row>
    <row r="71" spans="2:21" ht="15" thickBot="1" x14ac:dyDescent="0.2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2">
      <c r="B72" s="161">
        <v>5</v>
      </c>
      <c r="C72" s="162">
        <v>0</v>
      </c>
      <c r="D72" s="162">
        <v>0</v>
      </c>
      <c r="E72" s="162">
        <v>0</v>
      </c>
      <c r="F72" s="163">
        <v>100</v>
      </c>
      <c r="G72" s="161">
        <v>5</v>
      </c>
      <c r="H72" s="162">
        <v>0</v>
      </c>
      <c r="I72" s="162">
        <v>0</v>
      </c>
      <c r="J72" s="162">
        <v>0</v>
      </c>
      <c r="K72" s="163">
        <v>100</v>
      </c>
    </row>
    <row r="73" spans="2:21" x14ac:dyDescent="0.2">
      <c r="B73" s="103">
        <v>1</v>
      </c>
      <c r="C73" s="62">
        <v>26.044</v>
      </c>
      <c r="D73" s="62">
        <v>54.842751402971246</v>
      </c>
      <c r="E73" s="62">
        <v>54.842751402971246</v>
      </c>
      <c r="F73" s="104">
        <v>45.157248597028754</v>
      </c>
      <c r="G73" s="103">
        <v>1</v>
      </c>
      <c r="H73" s="62">
        <v>40.408200000000001</v>
      </c>
      <c r="I73" s="62">
        <v>56.361881435318338</v>
      </c>
      <c r="J73" s="62">
        <v>56.361881435318338</v>
      </c>
      <c r="K73" s="104">
        <v>43.638118564681662</v>
      </c>
    </row>
    <row r="74" spans="2:21" ht="15" thickBot="1" x14ac:dyDescent="0.25">
      <c r="B74" s="164">
        <v>0.85</v>
      </c>
      <c r="C74" s="110">
        <v>4.0358000000000001</v>
      </c>
      <c r="D74" s="110">
        <v>8.4984785790243951</v>
      </c>
      <c r="E74" s="110">
        <v>63.341229981995639</v>
      </c>
      <c r="F74" s="111">
        <v>36.658770018004361</v>
      </c>
      <c r="G74" s="164">
        <v>0.85</v>
      </c>
      <c r="H74" s="110">
        <v>6.3418999999999999</v>
      </c>
      <c r="I74" s="110">
        <v>8.8457643714554326</v>
      </c>
      <c r="J74" s="110">
        <v>65.207645806773769</v>
      </c>
      <c r="K74" s="111">
        <v>34.792354193226231</v>
      </c>
    </row>
    <row r="75" spans="2:21" x14ac:dyDescent="0.2">
      <c r="B75" s="161">
        <v>0.3</v>
      </c>
      <c r="C75" s="162">
        <v>14.489800000000001</v>
      </c>
      <c r="D75" s="162">
        <v>30.51222927656169</v>
      </c>
      <c r="E75" s="162">
        <v>93.853459258557336</v>
      </c>
      <c r="F75" s="163">
        <v>6.1465407414426636</v>
      </c>
      <c r="G75" s="161">
        <v>0.3</v>
      </c>
      <c r="H75" s="162">
        <v>20.1172</v>
      </c>
      <c r="I75" s="162">
        <v>28.059731470607108</v>
      </c>
      <c r="J75" s="162">
        <v>93.267377277380874</v>
      </c>
      <c r="K75" s="163">
        <v>6.7326227226191264</v>
      </c>
    </row>
    <row r="76" spans="2:21" x14ac:dyDescent="0.2">
      <c r="B76" s="103">
        <v>0.25</v>
      </c>
      <c r="C76" s="62">
        <v>0.70679999999999998</v>
      </c>
      <c r="D76" s="62">
        <v>1.4883603398717584</v>
      </c>
      <c r="E76" s="62">
        <v>95.341819598429097</v>
      </c>
      <c r="F76" s="104">
        <v>4.6581804015709025</v>
      </c>
      <c r="G76" s="103">
        <v>0.25</v>
      </c>
      <c r="H76" s="62">
        <v>1.1862999999999999</v>
      </c>
      <c r="I76" s="62">
        <v>1.654666625752153</v>
      </c>
      <c r="J76" s="62">
        <v>94.92204390313303</v>
      </c>
      <c r="K76" s="104">
        <v>5.0779560968669699</v>
      </c>
    </row>
    <row r="77" spans="2:21" x14ac:dyDescent="0.2">
      <c r="B77" s="103">
        <v>0.125</v>
      </c>
      <c r="C77" s="62">
        <v>1.2571000000000001</v>
      </c>
      <c r="D77" s="62">
        <v>2.6471672089032081</v>
      </c>
      <c r="E77" s="62">
        <v>97.98898680733231</v>
      </c>
      <c r="F77" s="104">
        <v>2.01101319266769</v>
      </c>
      <c r="G77" s="103">
        <v>0.125</v>
      </c>
      <c r="H77" s="62">
        <v>2.1760999999999999</v>
      </c>
      <c r="I77" s="62">
        <v>3.0352525029918738</v>
      </c>
      <c r="J77" s="62">
        <v>97.957296406124897</v>
      </c>
      <c r="K77" s="104">
        <v>2.0427035938751033</v>
      </c>
    </row>
    <row r="78" spans="2:21" ht="15" thickBot="1" x14ac:dyDescent="0.25">
      <c r="B78" s="164">
        <v>6.3E-2</v>
      </c>
      <c r="C78" s="110">
        <v>0.45140000000000002</v>
      </c>
      <c r="D78" s="110">
        <v>0.95054592164418761</v>
      </c>
      <c r="E78" s="110">
        <v>98.939532728976502</v>
      </c>
      <c r="F78" s="111">
        <v>1.0604672710234979</v>
      </c>
      <c r="G78" s="164">
        <v>6.3E-2</v>
      </c>
      <c r="H78" s="110">
        <v>0.76770000000000005</v>
      </c>
      <c r="I78" s="110">
        <v>1.0707979167073489</v>
      </c>
      <c r="J78" s="110">
        <v>99.028094322832246</v>
      </c>
      <c r="K78" s="111">
        <v>0.97190567716775433</v>
      </c>
    </row>
    <row r="79" spans="2:21" x14ac:dyDescent="0.2">
      <c r="B79" s="161">
        <v>5.2999999999999999E-2</v>
      </c>
      <c r="C79" s="162">
        <v>6.7799999999999999E-2</v>
      </c>
      <c r="D79" s="162">
        <v>0.14277140781452352</v>
      </c>
      <c r="E79" s="162">
        <v>99.082304136791024</v>
      </c>
      <c r="F79" s="163">
        <v>0.91769586320897645</v>
      </c>
      <c r="G79" s="161">
        <v>5.2999999999999999E-2</v>
      </c>
      <c r="H79" s="162">
        <v>0.1193</v>
      </c>
      <c r="I79" s="162">
        <v>0.16640118726479969</v>
      </c>
      <c r="J79" s="162">
        <v>99.194495510097042</v>
      </c>
      <c r="K79" s="163">
        <v>0.8055044899029582</v>
      </c>
    </row>
    <row r="80" spans="2:21" x14ac:dyDescent="0.2">
      <c r="B80" s="103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104">
        <v>0.53739326363223938</v>
      </c>
      <c r="G80" s="103">
        <v>3.7999999999999999E-2</v>
      </c>
      <c r="H80" s="62">
        <v>0.2702</v>
      </c>
      <c r="I80" s="62">
        <v>0.37687846436671307</v>
      </c>
      <c r="J80" s="62">
        <v>99.571373974463754</v>
      </c>
      <c r="K80" s="104">
        <v>0.4286260255362464</v>
      </c>
    </row>
    <row r="81" spans="2:11" x14ac:dyDescent="0.2">
      <c r="B81" s="103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104">
        <v>0.20215420575506471</v>
      </c>
      <c r="G81" s="103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104">
        <v>0.10502941660553233</v>
      </c>
    </row>
    <row r="82" spans="2:11" ht="15" thickBot="1" x14ac:dyDescent="0.25">
      <c r="B82" s="164" t="s">
        <v>70</v>
      </c>
      <c r="C82" s="110">
        <v>9.6000000000003638E-2</v>
      </c>
      <c r="D82" s="110">
        <v>0.20215420575508519</v>
      </c>
      <c r="E82" s="110">
        <v>100.00000000000001</v>
      </c>
      <c r="F82" s="111">
        <v>0</v>
      </c>
      <c r="G82" s="164" t="s">
        <v>70</v>
      </c>
      <c r="H82" s="110">
        <v>7.5299999999984379E-2</v>
      </c>
      <c r="I82" s="110">
        <v>0.10502941660550558</v>
      </c>
      <c r="J82" s="110">
        <v>99.999999999999972</v>
      </c>
      <c r="K82" s="111">
        <v>0</v>
      </c>
    </row>
    <row r="83" spans="2:11" ht="15.75" thickBot="1" x14ac:dyDescent="0.3">
      <c r="B83" s="165" t="s">
        <v>24</v>
      </c>
      <c r="C83" s="166">
        <v>47.488500000000002</v>
      </c>
      <c r="D83" s="167"/>
      <c r="E83" s="168"/>
      <c r="F83" s="169"/>
      <c r="G83" s="165" t="s">
        <v>24</v>
      </c>
      <c r="H83" s="166">
        <v>71.694199999999995</v>
      </c>
      <c r="I83" s="167"/>
      <c r="J83" s="168"/>
      <c r="K83" s="169"/>
    </row>
    <row r="84" spans="2:11" ht="15" thickBot="1" x14ac:dyDescent="0.25"/>
    <row r="85" spans="2:11" x14ac:dyDescent="0.2">
      <c r="B85" s="464" t="s">
        <v>7</v>
      </c>
      <c r="C85" s="465"/>
      <c r="D85" s="465"/>
      <c r="E85" s="465"/>
      <c r="F85" s="466"/>
      <c r="G85" s="464" t="s">
        <v>8</v>
      </c>
      <c r="H85" s="465"/>
      <c r="I85" s="465"/>
      <c r="J85" s="465"/>
      <c r="K85" s="466"/>
    </row>
    <row r="86" spans="2:11" ht="15" thickBot="1" x14ac:dyDescent="0.2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2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2">
      <c r="B88" s="112">
        <v>1</v>
      </c>
      <c r="C88" s="64">
        <v>21.6877</v>
      </c>
      <c r="D88" s="64">
        <v>45.839550898077029</v>
      </c>
      <c r="E88" s="64">
        <v>45.839550898077029</v>
      </c>
      <c r="F88" s="113">
        <v>54.160449101922971</v>
      </c>
      <c r="G88" s="112">
        <v>1</v>
      </c>
      <c r="H88" s="64">
        <v>23.994499999999999</v>
      </c>
      <c r="I88" s="64">
        <v>61.86589041555046</v>
      </c>
      <c r="J88" s="64">
        <v>61.86589041555046</v>
      </c>
      <c r="K88" s="113">
        <v>38.13410958444954</v>
      </c>
    </row>
    <row r="89" spans="2:11" ht="15" thickBot="1" x14ac:dyDescent="0.25">
      <c r="B89" s="187">
        <v>0.85</v>
      </c>
      <c r="C89" s="119">
        <v>4.2088000000000001</v>
      </c>
      <c r="D89" s="119">
        <v>8.8958027739145518</v>
      </c>
      <c r="E89" s="119">
        <v>54.735353671991582</v>
      </c>
      <c r="F89" s="120">
        <v>45.264646328008418</v>
      </c>
      <c r="G89" s="187">
        <v>0.85</v>
      </c>
      <c r="H89" s="119">
        <v>3.0171999999999999</v>
      </c>
      <c r="I89" s="119">
        <v>7.7793562925586635</v>
      </c>
      <c r="J89" s="119">
        <v>69.645246708109127</v>
      </c>
      <c r="K89" s="120">
        <v>30.354753291890873</v>
      </c>
    </row>
    <row r="90" spans="2:11" x14ac:dyDescent="0.2">
      <c r="B90" s="184">
        <v>0.3</v>
      </c>
      <c r="C90" s="185">
        <v>16.6951</v>
      </c>
      <c r="D90" s="185">
        <v>35.287092969678014</v>
      </c>
      <c r="E90" s="185">
        <v>90.022446641669603</v>
      </c>
      <c r="F90" s="186">
        <v>9.9775533583303968</v>
      </c>
      <c r="G90" s="184">
        <v>0.3</v>
      </c>
      <c r="H90" s="185">
        <v>9.2510999999999992</v>
      </c>
      <c r="I90" s="185">
        <v>23.85244697006809</v>
      </c>
      <c r="J90" s="185">
        <v>93.497693678177214</v>
      </c>
      <c r="K90" s="186">
        <v>6.5023063218227861</v>
      </c>
    </row>
    <row r="91" spans="2:11" x14ac:dyDescent="0.2">
      <c r="B91" s="112">
        <v>0.25</v>
      </c>
      <c r="C91" s="64">
        <v>0.96260000000000001</v>
      </c>
      <c r="D91" s="64">
        <v>2.034570364514861</v>
      </c>
      <c r="E91" s="64">
        <v>92.057017006184466</v>
      </c>
      <c r="F91" s="113">
        <v>7.9429829938155336</v>
      </c>
      <c r="G91" s="112">
        <v>0.25</v>
      </c>
      <c r="H91" s="64">
        <v>0.47070000000000001</v>
      </c>
      <c r="I91" s="64">
        <v>1.2136228976890371</v>
      </c>
      <c r="J91" s="64">
        <v>94.711316575866249</v>
      </c>
      <c r="K91" s="113">
        <v>5.288683424133751</v>
      </c>
    </row>
    <row r="92" spans="2:11" x14ac:dyDescent="0.2">
      <c r="B92" s="112">
        <v>0.125</v>
      </c>
      <c r="C92" s="64">
        <v>1.9917</v>
      </c>
      <c r="D92" s="64">
        <v>4.2096964419325245</v>
      </c>
      <c r="E92" s="64">
        <v>96.266713448116988</v>
      </c>
      <c r="F92" s="113">
        <v>3.7332865518830118</v>
      </c>
      <c r="G92" s="112">
        <v>0.125</v>
      </c>
      <c r="H92" s="64">
        <v>0.97219999999999995</v>
      </c>
      <c r="I92" s="64">
        <v>2.5066585535017669</v>
      </c>
      <c r="J92" s="64">
        <v>97.217975129368014</v>
      </c>
      <c r="K92" s="113">
        <v>2.7820248706319859</v>
      </c>
    </row>
    <row r="93" spans="2:11" ht="15" thickBot="1" x14ac:dyDescent="0.25">
      <c r="B93" s="187">
        <v>6.3E-2</v>
      </c>
      <c r="C93" s="119">
        <v>0.88900000000000001</v>
      </c>
      <c r="D93" s="119">
        <v>1.8790079514374729</v>
      </c>
      <c r="E93" s="119">
        <v>98.145721399554461</v>
      </c>
      <c r="F93" s="120">
        <v>1.8542786004455394</v>
      </c>
      <c r="G93" s="187">
        <v>6.3E-2</v>
      </c>
      <c r="H93" s="119">
        <v>0.41020000000000001</v>
      </c>
      <c r="I93" s="119">
        <v>1.05763355137464</v>
      </c>
      <c r="J93" s="119">
        <v>98.27560868074265</v>
      </c>
      <c r="K93" s="120">
        <v>1.7243913192573501</v>
      </c>
    </row>
    <row r="94" spans="2:11" x14ac:dyDescent="0.2">
      <c r="B94" s="181">
        <v>5.2999999999999999E-2</v>
      </c>
      <c r="C94" s="182">
        <v>0.1082</v>
      </c>
      <c r="D94" s="182">
        <v>0.22869365618170368</v>
      </c>
      <c r="E94" s="182">
        <v>98.374415055736165</v>
      </c>
      <c r="F94" s="183">
        <v>1.625584944263835</v>
      </c>
      <c r="G94" s="181">
        <v>5.2999999999999999E-2</v>
      </c>
      <c r="H94" s="182">
        <v>8.2199999999999995E-2</v>
      </c>
      <c r="I94" s="182">
        <v>0.21193924408336279</v>
      </c>
      <c r="J94" s="182">
        <v>98.487547924826018</v>
      </c>
      <c r="K94" s="183">
        <v>1.5124520751739823</v>
      </c>
    </row>
    <row r="95" spans="2:11" x14ac:dyDescent="0.2">
      <c r="B95" s="112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13">
        <v>0.94647892087029106</v>
      </c>
      <c r="G95" s="112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13">
        <v>1.0370068609529142</v>
      </c>
    </row>
    <row r="96" spans="2:11" x14ac:dyDescent="0.2">
      <c r="B96" s="112">
        <v>2.5000000000000001E-2</v>
      </c>
      <c r="C96" s="64">
        <v>0.2427</v>
      </c>
      <c r="D96" s="64">
        <v>0.51297551160165877</v>
      </c>
      <c r="E96" s="64">
        <v>99.566496590731361</v>
      </c>
      <c r="F96" s="113">
        <v>0.43350340926863851</v>
      </c>
      <c r="G96" s="112">
        <v>2.5000000000000001E-2</v>
      </c>
      <c r="H96" s="64">
        <v>0.1593</v>
      </c>
      <c r="I96" s="64">
        <v>0.41072897302286726</v>
      </c>
      <c r="J96" s="64">
        <v>99.373722112069956</v>
      </c>
      <c r="K96" s="113">
        <v>0.62627788793004413</v>
      </c>
    </row>
    <row r="97" spans="2:21" ht="15" thickBot="1" x14ac:dyDescent="0.25">
      <c r="B97" s="114" t="s">
        <v>70</v>
      </c>
      <c r="C97" s="115">
        <v>0.20509999999999451</v>
      </c>
      <c r="D97" s="64">
        <v>0.43350340926863373</v>
      </c>
      <c r="E97" s="64">
        <v>100</v>
      </c>
      <c r="F97" s="113">
        <v>0</v>
      </c>
      <c r="G97" s="114" t="s">
        <v>70</v>
      </c>
      <c r="H97" s="115">
        <v>0.24289999999999878</v>
      </c>
      <c r="I97" s="64">
        <v>0.62627788793003114</v>
      </c>
      <c r="J97" s="64">
        <v>99.999999999999986</v>
      </c>
      <c r="K97" s="113">
        <v>0</v>
      </c>
    </row>
    <row r="98" spans="2:21" ht="15.75" thickBot="1" x14ac:dyDescent="0.3">
      <c r="B98" s="116" t="s">
        <v>24</v>
      </c>
      <c r="C98" s="117">
        <v>47.312199999999997</v>
      </c>
      <c r="D98" s="118"/>
      <c r="E98" s="119"/>
      <c r="F98" s="120"/>
      <c r="G98" s="116" t="s">
        <v>24</v>
      </c>
      <c r="H98" s="117">
        <v>38.784700000000001</v>
      </c>
      <c r="I98" s="118">
        <v>99.999999999999986</v>
      </c>
      <c r="J98" s="119"/>
      <c r="K98" s="120"/>
    </row>
    <row r="99" spans="2:21" ht="15" thickBot="1" x14ac:dyDescent="0.25"/>
    <row r="100" spans="2:21" x14ac:dyDescent="0.2">
      <c r="B100" s="471" t="s">
        <v>9</v>
      </c>
      <c r="C100" s="472"/>
      <c r="D100" s="472"/>
      <c r="E100" s="472"/>
      <c r="F100" s="473"/>
      <c r="G100" s="471" t="s">
        <v>10</v>
      </c>
      <c r="H100" s="472"/>
      <c r="I100" s="472"/>
      <c r="J100" s="472"/>
      <c r="K100" s="473"/>
      <c r="L100" s="474" t="s">
        <v>11</v>
      </c>
      <c r="M100" s="475"/>
      <c r="N100" s="475"/>
      <c r="O100" s="475"/>
      <c r="P100" s="476"/>
      <c r="Q100" s="471" t="s">
        <v>12</v>
      </c>
      <c r="R100" s="472"/>
      <c r="S100" s="472"/>
      <c r="T100" s="472"/>
      <c r="U100" s="473"/>
    </row>
    <row r="101" spans="2:21" ht="15" thickBot="1" x14ac:dyDescent="0.2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2">
      <c r="B102" s="194">
        <v>5</v>
      </c>
      <c r="C102" s="195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195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2">
      <c r="B103" s="121">
        <v>1</v>
      </c>
      <c r="C103" s="66">
        <v>28.085100000000001</v>
      </c>
      <c r="D103" s="66">
        <v>51.300172065479863</v>
      </c>
      <c r="E103" s="66">
        <v>51.300172065479863</v>
      </c>
      <c r="F103" s="122">
        <v>48.699827934520137</v>
      </c>
      <c r="G103" s="121">
        <v>1</v>
      </c>
      <c r="H103" s="66">
        <v>17.738600000000002</v>
      </c>
      <c r="I103" s="66">
        <v>55.763173281862024</v>
      </c>
      <c r="J103" s="66">
        <v>55.763173281862024</v>
      </c>
      <c r="K103" s="122">
        <v>44.236826718137976</v>
      </c>
      <c r="L103" s="121">
        <v>1</v>
      </c>
      <c r="M103" s="66">
        <v>12.6516</v>
      </c>
      <c r="N103" s="66">
        <v>52.383022594308571</v>
      </c>
      <c r="O103" s="66">
        <v>52.383022594308571</v>
      </c>
      <c r="P103" s="122">
        <v>47.616977405691429</v>
      </c>
      <c r="Q103" s="121">
        <v>1</v>
      </c>
      <c r="R103" s="66">
        <v>11.685700000000001</v>
      </c>
      <c r="S103" s="66">
        <v>42.385102809907764</v>
      </c>
      <c r="T103" s="66">
        <v>42.385102809907764</v>
      </c>
      <c r="U103" s="122">
        <v>57.614897190092236</v>
      </c>
    </row>
    <row r="104" spans="2:21" ht="15" thickBot="1" x14ac:dyDescent="0.25">
      <c r="B104" s="197">
        <v>0.85</v>
      </c>
      <c r="C104" s="128">
        <v>4.2762000000000002</v>
      </c>
      <c r="D104" s="128">
        <v>7.8108960191135157</v>
      </c>
      <c r="E104" s="128">
        <v>59.111068084593377</v>
      </c>
      <c r="F104" s="129">
        <v>40.888931915406623</v>
      </c>
      <c r="G104" s="197">
        <v>0.85</v>
      </c>
      <c r="H104" s="128">
        <v>2.5945</v>
      </c>
      <c r="I104" s="128">
        <v>8.1560863360012075</v>
      </c>
      <c r="J104" s="128">
        <v>63.919259617863233</v>
      </c>
      <c r="K104" s="129">
        <v>36.080740382136767</v>
      </c>
      <c r="L104" s="197">
        <v>0.85</v>
      </c>
      <c r="M104" s="128">
        <v>1.7546999999999999</v>
      </c>
      <c r="N104" s="128">
        <v>7.2652067522078827</v>
      </c>
      <c r="O104" s="128">
        <v>59.648229346516452</v>
      </c>
      <c r="P104" s="129">
        <v>40.351770653483548</v>
      </c>
      <c r="Q104" s="197">
        <v>0.85</v>
      </c>
      <c r="R104" s="128">
        <v>2.1867000000000001</v>
      </c>
      <c r="S104" s="128">
        <v>7.9313609209910663</v>
      </c>
      <c r="T104" s="128">
        <v>50.316463730898832</v>
      </c>
      <c r="U104" s="129">
        <v>49.683536269101168</v>
      </c>
    </row>
    <row r="105" spans="2:21" x14ac:dyDescent="0.2">
      <c r="B105" s="194">
        <v>0.3</v>
      </c>
      <c r="C105" s="195">
        <v>16.265799999999999</v>
      </c>
      <c r="D105" s="195">
        <v>29.711068815232363</v>
      </c>
      <c r="E105" s="195">
        <v>88.822136899825736</v>
      </c>
      <c r="F105" s="196">
        <v>11.177863100174264</v>
      </c>
      <c r="G105" s="194">
        <v>0.3</v>
      </c>
      <c r="H105" s="195">
        <v>8.6205999999999996</v>
      </c>
      <c r="I105" s="195">
        <v>27.099771774188476</v>
      </c>
      <c r="J105" s="195">
        <v>91.019031392051716</v>
      </c>
      <c r="K105" s="196">
        <v>8.9809686079482844</v>
      </c>
      <c r="L105" s="194">
        <v>0.3</v>
      </c>
      <c r="M105" s="195">
        <v>7.0716000000000001</v>
      </c>
      <c r="N105" s="195">
        <v>29.279441539245031</v>
      </c>
      <c r="O105" s="195">
        <v>88.927670885761486</v>
      </c>
      <c r="P105" s="196">
        <v>11.072329114238514</v>
      </c>
      <c r="Q105" s="194">
        <v>0.3</v>
      </c>
      <c r="R105" s="195">
        <v>9.8264999999999993</v>
      </c>
      <c r="S105" s="195">
        <v>35.641614345872185</v>
      </c>
      <c r="T105" s="195">
        <v>85.958078076771017</v>
      </c>
      <c r="U105" s="196">
        <v>14.041921923228983</v>
      </c>
    </row>
    <row r="106" spans="2:21" x14ac:dyDescent="0.2">
      <c r="B106" s="121">
        <v>0.25</v>
      </c>
      <c r="C106" s="66">
        <v>1.2750999999999999</v>
      </c>
      <c r="D106" s="66">
        <v>2.3290944095158421</v>
      </c>
      <c r="E106" s="66">
        <v>91.151231309341583</v>
      </c>
      <c r="F106" s="122">
        <v>8.8487686906584173</v>
      </c>
      <c r="G106" s="121">
        <v>0.25</v>
      </c>
      <c r="H106" s="66">
        <v>0.5675</v>
      </c>
      <c r="I106" s="66">
        <v>1.7839965294587339</v>
      </c>
      <c r="J106" s="66">
        <v>92.803027921510449</v>
      </c>
      <c r="K106" s="122">
        <v>7.1969720784895514</v>
      </c>
      <c r="L106" s="121">
        <v>0.25</v>
      </c>
      <c r="M106" s="66">
        <v>0.5716</v>
      </c>
      <c r="N106" s="66">
        <v>2.36666790879468</v>
      </c>
      <c r="O106" s="66">
        <v>91.294338794556168</v>
      </c>
      <c r="P106" s="122">
        <v>8.7056612054438318</v>
      </c>
      <c r="Q106" s="121">
        <v>0.25</v>
      </c>
      <c r="R106" s="66">
        <v>0.78190000000000004</v>
      </c>
      <c r="S106" s="66">
        <v>2.8360228216595393</v>
      </c>
      <c r="T106" s="66">
        <v>88.794100898430557</v>
      </c>
      <c r="U106" s="122">
        <v>11.205899101569443</v>
      </c>
    </row>
    <row r="107" spans="2:21" x14ac:dyDescent="0.2">
      <c r="B107" s="121">
        <v>0.125</v>
      </c>
      <c r="C107" s="66">
        <v>2.7134999999999998</v>
      </c>
      <c r="D107" s="66">
        <v>4.9564721827474214</v>
      </c>
      <c r="E107" s="66">
        <v>96.107703492089001</v>
      </c>
      <c r="F107" s="122">
        <v>3.8922965079109986</v>
      </c>
      <c r="G107" s="121">
        <v>0.125</v>
      </c>
      <c r="H107" s="66">
        <v>1.1733</v>
      </c>
      <c r="I107" s="66">
        <v>3.6883931771170615</v>
      </c>
      <c r="J107" s="66">
        <v>96.491421098627512</v>
      </c>
      <c r="K107" s="122">
        <v>3.5085789013724877</v>
      </c>
      <c r="L107" s="121">
        <v>0.125</v>
      </c>
      <c r="M107" s="66">
        <v>0.78078999999999998</v>
      </c>
      <c r="N107" s="66">
        <v>3.2328037727568204</v>
      </c>
      <c r="O107" s="66">
        <v>94.527142567312993</v>
      </c>
      <c r="P107" s="122">
        <v>5.4728574326870074</v>
      </c>
      <c r="Q107" s="121">
        <v>0.125</v>
      </c>
      <c r="R107" s="66">
        <v>1.5739000000000001</v>
      </c>
      <c r="S107" s="66">
        <v>5.7086792671824389</v>
      </c>
      <c r="T107" s="66">
        <v>94.50278016561299</v>
      </c>
      <c r="U107" s="122">
        <v>5.4972198343870105</v>
      </c>
    </row>
    <row r="108" spans="2:21" ht="15" thickBot="1" x14ac:dyDescent="0.25">
      <c r="B108" s="197">
        <v>6.3E-2</v>
      </c>
      <c r="C108" s="128">
        <v>1.1222000000000001</v>
      </c>
      <c r="D108" s="128">
        <v>2.0498076592884309</v>
      </c>
      <c r="E108" s="128">
        <v>98.157511151377435</v>
      </c>
      <c r="F108" s="129">
        <v>1.8424888486225655</v>
      </c>
      <c r="G108" s="197">
        <v>6.3E-2</v>
      </c>
      <c r="H108" s="128">
        <v>0.5665</v>
      </c>
      <c r="I108" s="128">
        <v>1.7808529232394232</v>
      </c>
      <c r="J108" s="128">
        <v>98.272274021866934</v>
      </c>
      <c r="K108" s="129">
        <v>1.7277259781330656</v>
      </c>
      <c r="L108" s="197">
        <v>6.3E-2</v>
      </c>
      <c r="M108" s="128">
        <v>0.34931000000000001</v>
      </c>
      <c r="N108" s="128">
        <v>1.4462924549004019</v>
      </c>
      <c r="O108" s="128">
        <v>95.973435022213394</v>
      </c>
      <c r="P108" s="129">
        <v>4.0265649777866059</v>
      </c>
      <c r="Q108" s="197">
        <v>6.3E-2</v>
      </c>
      <c r="R108" s="128">
        <v>0.68069999999999997</v>
      </c>
      <c r="S108" s="128">
        <v>2.468961164731613</v>
      </c>
      <c r="T108" s="128">
        <v>96.971741330344599</v>
      </c>
      <c r="U108" s="129">
        <v>3.0282586696554006</v>
      </c>
    </row>
    <row r="109" spans="2:21" x14ac:dyDescent="0.2">
      <c r="B109" s="191">
        <v>5.2999999999999999E-2</v>
      </c>
      <c r="C109" s="192">
        <v>0.19170000000000001</v>
      </c>
      <c r="D109" s="192">
        <v>0.35015873131847458</v>
      </c>
      <c r="E109" s="192">
        <v>98.507669882695907</v>
      </c>
      <c r="F109" s="193">
        <v>1.4923301173040926</v>
      </c>
      <c r="G109" s="191">
        <v>5.2999999999999999E-2</v>
      </c>
      <c r="H109" s="192">
        <v>0.1283</v>
      </c>
      <c r="I109" s="192">
        <v>0.40332467793754279</v>
      </c>
      <c r="J109" s="192">
        <v>98.675598699804482</v>
      </c>
      <c r="K109" s="193">
        <v>1.3244013001955182</v>
      </c>
      <c r="L109" s="191">
        <v>5.2999999999999999E-2</v>
      </c>
      <c r="M109" s="192">
        <v>0.48609999999999998</v>
      </c>
      <c r="N109" s="192">
        <v>2.0126614248864487</v>
      </c>
      <c r="O109" s="192">
        <v>97.98609644709984</v>
      </c>
      <c r="P109" s="193">
        <v>2.0139035529001603</v>
      </c>
      <c r="Q109" s="191">
        <v>5.2999999999999999E-2</v>
      </c>
      <c r="R109" s="192">
        <v>0.14699999999999999</v>
      </c>
      <c r="S109" s="192">
        <v>0.53318244632811385</v>
      </c>
      <c r="T109" s="192">
        <v>97.504923776672712</v>
      </c>
      <c r="U109" s="193">
        <v>2.4950762233272883</v>
      </c>
    </row>
    <row r="110" spans="2:21" x14ac:dyDescent="0.2">
      <c r="B110" s="121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22">
        <v>0.78927275849093803</v>
      </c>
      <c r="G110" s="121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22">
        <v>0.72648739728265355</v>
      </c>
      <c r="L110" s="121">
        <v>3.7999999999999999E-2</v>
      </c>
      <c r="M110" s="66">
        <v>0.2349</v>
      </c>
      <c r="N110" s="66">
        <v>0.97258623473735206</v>
      </c>
      <c r="O110" s="66">
        <v>98.958682681837189</v>
      </c>
      <c r="P110" s="122">
        <v>1.041317318162811</v>
      </c>
      <c r="Q110" s="121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22">
        <v>1.3938912525435114</v>
      </c>
    </row>
    <row r="111" spans="2:21" x14ac:dyDescent="0.2">
      <c r="B111" s="121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22">
        <v>0.26869248501276388</v>
      </c>
      <c r="G111" s="121">
        <v>2.5000000000000001E-2</v>
      </c>
      <c r="H111" s="66">
        <v>0.1108</v>
      </c>
      <c r="I111" s="66">
        <v>0.34831156909960831</v>
      </c>
      <c r="J111" s="66">
        <v>99.621824171816954</v>
      </c>
      <c r="K111" s="122">
        <v>0.37817582818304629</v>
      </c>
      <c r="L111" s="121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22">
        <v>0.18631920205696417</v>
      </c>
      <c r="Q111" s="121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22">
        <v>0.73049622238424661</v>
      </c>
    </row>
    <row r="112" spans="2:21" ht="15" thickBot="1" x14ac:dyDescent="0.25">
      <c r="B112" s="123" t="s">
        <v>70</v>
      </c>
      <c r="C112" s="124">
        <v>0.14710000000000178</v>
      </c>
      <c r="D112" s="66">
        <v>0.26869248501277115</v>
      </c>
      <c r="E112" s="66">
        <v>100.00000000000001</v>
      </c>
      <c r="F112" s="122">
        <v>0</v>
      </c>
      <c r="G112" s="123" t="s">
        <v>70</v>
      </c>
      <c r="H112" s="124">
        <v>0.12029999999999674</v>
      </c>
      <c r="I112" s="66">
        <v>0.37817582818304823</v>
      </c>
      <c r="J112" s="66">
        <v>100</v>
      </c>
      <c r="K112" s="122">
        <v>0</v>
      </c>
      <c r="L112" s="123" t="s">
        <v>70</v>
      </c>
      <c r="M112" s="124">
        <v>4.5000000000005258E-2</v>
      </c>
      <c r="N112" s="66">
        <v>0.18631920205698574</v>
      </c>
      <c r="O112" s="66">
        <v>100.00000000000003</v>
      </c>
      <c r="P112" s="122">
        <v>0</v>
      </c>
      <c r="Q112" s="123" t="s">
        <v>70</v>
      </c>
      <c r="R112" s="124">
        <v>0.20139999999999603</v>
      </c>
      <c r="S112" s="66">
        <v>0.73049622238421796</v>
      </c>
      <c r="T112" s="66">
        <v>99.999999999999972</v>
      </c>
      <c r="U112" s="122">
        <v>0</v>
      </c>
    </row>
    <row r="113" spans="2:21" ht="15.75" thickBot="1" x14ac:dyDescent="0.3">
      <c r="B113" s="125" t="s">
        <v>24</v>
      </c>
      <c r="C113" s="126">
        <v>54.746600000000001</v>
      </c>
      <c r="D113" s="127"/>
      <c r="E113" s="128"/>
      <c r="F113" s="129"/>
      <c r="G113" s="125" t="s">
        <v>24</v>
      </c>
      <c r="H113" s="126">
        <v>31.810600000000001</v>
      </c>
      <c r="I113" s="127"/>
      <c r="J113" s="128"/>
      <c r="K113" s="129"/>
      <c r="L113" s="125" t="s">
        <v>24</v>
      </c>
      <c r="M113" s="126">
        <v>24.152100000000001</v>
      </c>
      <c r="N113" s="127"/>
      <c r="O113" s="128"/>
      <c r="P113" s="129"/>
      <c r="Q113" s="125" t="s">
        <v>24</v>
      </c>
      <c r="R113" s="126">
        <v>27.5703</v>
      </c>
      <c r="S113" s="127">
        <v>99.999999999999972</v>
      </c>
      <c r="T113" s="128"/>
      <c r="U113" s="129"/>
    </row>
    <row r="114" spans="2:21" ht="15" thickBot="1" x14ac:dyDescent="0.25"/>
    <row r="115" spans="2:21" x14ac:dyDescent="0.2">
      <c r="B115" s="477" t="s">
        <v>13</v>
      </c>
      <c r="C115" s="478"/>
      <c r="D115" s="478"/>
      <c r="E115" s="478"/>
      <c r="F115" s="479"/>
      <c r="G115" s="477" t="s">
        <v>14</v>
      </c>
      <c r="H115" s="478"/>
      <c r="I115" s="478"/>
      <c r="J115" s="478"/>
      <c r="K115" s="479"/>
      <c r="L115" s="480" t="s">
        <v>15</v>
      </c>
      <c r="M115" s="481"/>
      <c r="N115" s="481"/>
      <c r="O115" s="481"/>
      <c r="P115" s="482"/>
      <c r="Q115" s="477" t="s">
        <v>16</v>
      </c>
      <c r="R115" s="478"/>
      <c r="S115" s="478"/>
      <c r="T115" s="478"/>
      <c r="U115" s="479"/>
    </row>
    <row r="116" spans="2:21" ht="15" thickBot="1" x14ac:dyDescent="0.2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2">
      <c r="B117" s="204">
        <v>5</v>
      </c>
      <c r="C117" s="205">
        <v>0</v>
      </c>
      <c r="D117" s="205">
        <v>0</v>
      </c>
      <c r="E117" s="205">
        <v>0</v>
      </c>
      <c r="F117" s="206">
        <v>100</v>
      </c>
      <c r="G117" s="204">
        <v>5</v>
      </c>
      <c r="H117" s="205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2">
      <c r="B118" s="130">
        <v>1</v>
      </c>
      <c r="C118" s="68">
        <v>39.347799999999999</v>
      </c>
      <c r="D118" s="68">
        <v>62.077561059495245</v>
      </c>
      <c r="E118" s="68">
        <v>62.077561059495245</v>
      </c>
      <c r="F118" s="131">
        <v>37.922438940504755</v>
      </c>
      <c r="G118" s="130">
        <v>1</v>
      </c>
      <c r="H118" s="68">
        <v>39.661799999999999</v>
      </c>
      <c r="I118" s="68">
        <v>63.115029320263204</v>
      </c>
      <c r="J118" s="68">
        <v>63.115029320263204</v>
      </c>
      <c r="K118" s="131">
        <v>36.884970679736796</v>
      </c>
      <c r="L118" s="130">
        <v>1</v>
      </c>
      <c r="M118" s="68">
        <v>13.7339</v>
      </c>
      <c r="N118" s="68">
        <v>47.06501214844058</v>
      </c>
      <c r="O118" s="68">
        <v>47.06501214844058</v>
      </c>
      <c r="P118" s="131">
        <v>52.93498785155942</v>
      </c>
      <c r="Q118" s="130">
        <v>1</v>
      </c>
      <c r="R118" s="68">
        <v>19.2182</v>
      </c>
      <c r="S118" s="68">
        <v>60.306581940848822</v>
      </c>
      <c r="T118" s="68">
        <v>60.306581940848822</v>
      </c>
      <c r="U118" s="131">
        <v>39.693418059151178</v>
      </c>
    </row>
    <row r="119" spans="2:21" ht="15" thickBot="1" x14ac:dyDescent="0.25">
      <c r="B119" s="207">
        <v>0.85</v>
      </c>
      <c r="C119" s="137">
        <v>4.2191999999999998</v>
      </c>
      <c r="D119" s="137">
        <v>6.6564749648575603</v>
      </c>
      <c r="E119" s="137">
        <v>68.734036024352804</v>
      </c>
      <c r="F119" s="138">
        <v>31.265963975647196</v>
      </c>
      <c r="G119" s="207">
        <v>0.85</v>
      </c>
      <c r="H119" s="137">
        <v>4.1600999999999999</v>
      </c>
      <c r="I119" s="137">
        <v>6.6200937293624333</v>
      </c>
      <c r="J119" s="137">
        <v>69.735123049625642</v>
      </c>
      <c r="K119" s="138">
        <v>30.264876950374358</v>
      </c>
      <c r="L119" s="207">
        <v>0.85</v>
      </c>
      <c r="M119" s="137">
        <v>2.4769999999999999</v>
      </c>
      <c r="N119" s="137">
        <v>8.4884872535614289</v>
      </c>
      <c r="O119" s="137">
        <v>55.553499402002011</v>
      </c>
      <c r="P119" s="138">
        <v>44.446500597997989</v>
      </c>
      <c r="Q119" s="207">
        <v>0.85</v>
      </c>
      <c r="R119" s="137">
        <v>2.1469999999999998</v>
      </c>
      <c r="S119" s="137">
        <v>6.7372715148662428</v>
      </c>
      <c r="T119" s="137">
        <v>67.043853455715066</v>
      </c>
      <c r="U119" s="138">
        <v>32.956146544284934</v>
      </c>
    </row>
    <row r="120" spans="2:21" x14ac:dyDescent="0.2">
      <c r="B120" s="204">
        <v>0.3</v>
      </c>
      <c r="C120" s="205">
        <v>14.1823</v>
      </c>
      <c r="D120" s="205">
        <v>22.37488739431631</v>
      </c>
      <c r="E120" s="205">
        <v>91.108923418669121</v>
      </c>
      <c r="F120" s="206">
        <v>8.8910765813308785</v>
      </c>
      <c r="G120" s="204">
        <v>0.3</v>
      </c>
      <c r="H120" s="205">
        <v>14.287000000000001</v>
      </c>
      <c r="I120" s="205">
        <v>22.735337879233935</v>
      </c>
      <c r="J120" s="205">
        <v>92.47046092885958</v>
      </c>
      <c r="K120" s="206">
        <v>7.5295390711404195</v>
      </c>
      <c r="L120" s="204">
        <v>0.3</v>
      </c>
      <c r="M120" s="205">
        <v>9.6765000000000008</v>
      </c>
      <c r="N120" s="205">
        <v>33.160616434835354</v>
      </c>
      <c r="O120" s="205">
        <v>88.714115836837365</v>
      </c>
      <c r="P120" s="206">
        <v>11.285884163162635</v>
      </c>
      <c r="Q120" s="204">
        <v>0.3</v>
      </c>
      <c r="R120" s="205">
        <v>8.2230000000000008</v>
      </c>
      <c r="S120" s="205">
        <v>25.80371852200518</v>
      </c>
      <c r="T120" s="205">
        <v>92.84757197772025</v>
      </c>
      <c r="U120" s="206">
        <v>7.1524280222797501</v>
      </c>
    </row>
    <row r="121" spans="2:21" x14ac:dyDescent="0.2">
      <c r="B121" s="130">
        <v>0.25</v>
      </c>
      <c r="C121" s="68">
        <v>1.1282000000000001</v>
      </c>
      <c r="D121" s="68">
        <v>1.779919192110424</v>
      </c>
      <c r="E121" s="68">
        <v>92.888842610779548</v>
      </c>
      <c r="F121" s="131">
        <v>7.1111573892204518</v>
      </c>
      <c r="G121" s="130">
        <v>0.25</v>
      </c>
      <c r="H121" s="68">
        <v>0.96719999999999995</v>
      </c>
      <c r="I121" s="68">
        <v>1.5391347936442261</v>
      </c>
      <c r="J121" s="68">
        <v>94.009595722503803</v>
      </c>
      <c r="K121" s="131">
        <v>5.9904042774961965</v>
      </c>
      <c r="L121" s="130">
        <v>0.25</v>
      </c>
      <c r="M121" s="68">
        <v>0.66249999999999998</v>
      </c>
      <c r="N121" s="68">
        <v>2.2703362153752309</v>
      </c>
      <c r="O121" s="68">
        <v>90.984452052212589</v>
      </c>
      <c r="P121" s="131">
        <v>9.015547947787411</v>
      </c>
      <c r="Q121" s="130">
        <v>0.25</v>
      </c>
      <c r="R121" s="68">
        <v>0.44969999999999999</v>
      </c>
      <c r="S121" s="68">
        <v>1.411155566015533</v>
      </c>
      <c r="T121" s="68">
        <v>94.258727543735787</v>
      </c>
      <c r="U121" s="131">
        <v>5.7412724562642126</v>
      </c>
    </row>
    <row r="122" spans="2:21" x14ac:dyDescent="0.2">
      <c r="B122" s="130">
        <v>0.125</v>
      </c>
      <c r="C122" s="68">
        <v>2.5188000000000001</v>
      </c>
      <c r="D122" s="68">
        <v>3.9738171078600741</v>
      </c>
      <c r="E122" s="68">
        <v>96.86265971863962</v>
      </c>
      <c r="F122" s="131">
        <v>3.1373402813603803</v>
      </c>
      <c r="G122" s="130">
        <v>0.125</v>
      </c>
      <c r="H122" s="68">
        <v>2.0253999999999999</v>
      </c>
      <c r="I122" s="68">
        <v>3.2230806565829364</v>
      </c>
      <c r="J122" s="68">
        <v>97.23267637908674</v>
      </c>
      <c r="K122" s="131">
        <v>2.7673236209132597</v>
      </c>
      <c r="L122" s="130">
        <v>0.125</v>
      </c>
      <c r="M122" s="68">
        <v>1.5089999999999999</v>
      </c>
      <c r="N122" s="68">
        <v>5.1712261871716576</v>
      </c>
      <c r="O122" s="68">
        <v>96.155678239384244</v>
      </c>
      <c r="P122" s="131">
        <v>3.844321760615756</v>
      </c>
      <c r="Q122" s="130">
        <v>0.125</v>
      </c>
      <c r="R122" s="68">
        <v>0.98640000000000005</v>
      </c>
      <c r="S122" s="68">
        <v>3.0953165450694282</v>
      </c>
      <c r="T122" s="68">
        <v>97.35404408880521</v>
      </c>
      <c r="U122" s="131">
        <v>2.6459559111947897</v>
      </c>
    </row>
    <row r="123" spans="2:21" ht="15" thickBot="1" x14ac:dyDescent="0.25">
      <c r="B123" s="207">
        <v>6.3E-2</v>
      </c>
      <c r="C123" s="137">
        <v>1.0663</v>
      </c>
      <c r="D123" s="137">
        <v>1.6822618636299813</v>
      </c>
      <c r="E123" s="137">
        <v>98.544921582269595</v>
      </c>
      <c r="F123" s="138">
        <v>1.4550784177304052</v>
      </c>
      <c r="G123" s="207">
        <v>6.3E-2</v>
      </c>
      <c r="H123" s="137">
        <v>0.90390000000000004</v>
      </c>
      <c r="I123" s="137">
        <v>1.4384035773108108</v>
      </c>
      <c r="J123" s="137">
        <v>98.671079956397548</v>
      </c>
      <c r="K123" s="138">
        <v>1.3289200436024515</v>
      </c>
      <c r="L123" s="207">
        <v>6.3E-2</v>
      </c>
      <c r="M123" s="137">
        <v>0.61609999999999998</v>
      </c>
      <c r="N123" s="137">
        <v>2.1113270072342334</v>
      </c>
      <c r="O123" s="137">
        <v>98.267005246618481</v>
      </c>
      <c r="P123" s="138">
        <v>1.7329947533815186</v>
      </c>
      <c r="Q123" s="207">
        <v>6.3E-2</v>
      </c>
      <c r="R123" s="137">
        <v>0.35970000000000002</v>
      </c>
      <c r="S123" s="137">
        <v>1.1287361732172276</v>
      </c>
      <c r="T123" s="137">
        <v>98.482780262022445</v>
      </c>
      <c r="U123" s="138">
        <v>1.5172197379775554</v>
      </c>
    </row>
    <row r="124" spans="2:21" x14ac:dyDescent="0.2">
      <c r="B124" s="201">
        <v>5.2999999999999999E-2</v>
      </c>
      <c r="C124" s="202">
        <v>0.17219999999999999</v>
      </c>
      <c r="D124" s="202">
        <v>0.27167353738824229</v>
      </c>
      <c r="E124" s="202">
        <v>98.816595119657833</v>
      </c>
      <c r="F124" s="203">
        <v>1.1834048803421666</v>
      </c>
      <c r="G124" s="201">
        <v>5.2999999999999999E-2</v>
      </c>
      <c r="H124" s="202">
        <v>0.16253999999999999</v>
      </c>
      <c r="I124" s="202">
        <v>0.25865484838599312</v>
      </c>
      <c r="J124" s="202">
        <v>98.929734804783536</v>
      </c>
      <c r="K124" s="203">
        <v>1.0702651952164643</v>
      </c>
      <c r="L124" s="201">
        <v>5.2999999999999999E-2</v>
      </c>
      <c r="M124" s="202">
        <v>9.6500000000000002E-2</v>
      </c>
      <c r="N124" s="202">
        <v>0.33069802986220342</v>
      </c>
      <c r="O124" s="202">
        <v>98.597703276480686</v>
      </c>
      <c r="P124" s="203">
        <v>1.4022967235193136</v>
      </c>
      <c r="Q124" s="201">
        <v>5.2999999999999999E-2</v>
      </c>
      <c r="R124" s="202">
        <v>6.2100000000000002E-2</v>
      </c>
      <c r="S124" s="202">
        <v>0.19486938103083079</v>
      </c>
      <c r="T124" s="202">
        <v>98.677649643053272</v>
      </c>
      <c r="U124" s="203">
        <v>1.3223503569467283</v>
      </c>
    </row>
    <row r="125" spans="2:21" x14ac:dyDescent="0.2">
      <c r="B125" s="130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31">
        <v>0.54602910156835094</v>
      </c>
      <c r="G125" s="130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31">
        <v>0.50286041645117052</v>
      </c>
      <c r="L125" s="130">
        <v>3.7999999999999999E-2</v>
      </c>
      <c r="M125" s="68">
        <v>0.2185</v>
      </c>
      <c r="N125" s="68">
        <v>0.74878258575017043</v>
      </c>
      <c r="O125" s="68">
        <v>99.34648586223085</v>
      </c>
      <c r="P125" s="131">
        <v>0.65351413776915024</v>
      </c>
      <c r="Q125" s="130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31">
        <v>0.92413901310111157</v>
      </c>
    </row>
    <row r="126" spans="2:21" x14ac:dyDescent="0.2">
      <c r="B126" s="130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31">
        <v>6.8786098897362535E-2</v>
      </c>
      <c r="G126" s="130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31">
        <v>7.558819551084639E-2</v>
      </c>
      <c r="L126" s="130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31">
        <v>0.15935190039992619</v>
      </c>
      <c r="Q126" s="130">
        <v>2.5000000000000001E-2</v>
      </c>
      <c r="R126" s="68">
        <v>0.1308</v>
      </c>
      <c r="S126" s="68">
        <v>0.41044951753353726</v>
      </c>
      <c r="T126" s="68">
        <v>99.486310504432424</v>
      </c>
      <c r="U126" s="131">
        <v>0.5136894955675757</v>
      </c>
    </row>
    <row r="127" spans="2:21" ht="15" thickBot="1" x14ac:dyDescent="0.25">
      <c r="B127" s="132" t="s">
        <v>70</v>
      </c>
      <c r="C127" s="133">
        <v>4.3600000000004968E-2</v>
      </c>
      <c r="D127" s="68">
        <v>6.87860988973793E-2</v>
      </c>
      <c r="E127" s="68">
        <v>100.00000000000001</v>
      </c>
      <c r="F127" s="131">
        <v>0</v>
      </c>
      <c r="G127" s="132" t="s">
        <v>70</v>
      </c>
      <c r="H127" s="133">
        <v>4.7499999999999432E-2</v>
      </c>
      <c r="I127" s="68">
        <v>7.5588195510855952E-2</v>
      </c>
      <c r="J127" s="68">
        <v>100.00000000000001</v>
      </c>
      <c r="K127" s="131">
        <v>0</v>
      </c>
      <c r="L127" s="132" t="s">
        <v>70</v>
      </c>
      <c r="M127" s="133">
        <v>4.6500000000001762E-2</v>
      </c>
      <c r="N127" s="68">
        <v>0.15935190039992791</v>
      </c>
      <c r="O127" s="68">
        <v>100</v>
      </c>
      <c r="P127" s="131">
        <v>0</v>
      </c>
      <c r="Q127" s="132" t="s">
        <v>70</v>
      </c>
      <c r="R127" s="133">
        <v>0.16369999999999862</v>
      </c>
      <c r="S127" s="68">
        <v>0.51368949556758015</v>
      </c>
      <c r="T127" s="68">
        <v>100</v>
      </c>
      <c r="U127" s="131">
        <v>0</v>
      </c>
    </row>
    <row r="128" spans="2:21" ht="15.75" thickBot="1" x14ac:dyDescent="0.3">
      <c r="B128" s="134" t="s">
        <v>24</v>
      </c>
      <c r="C128" s="135">
        <v>63.384900000000002</v>
      </c>
      <c r="D128" s="136"/>
      <c r="E128" s="137"/>
      <c r="F128" s="138"/>
      <c r="G128" s="134" t="s">
        <v>24</v>
      </c>
      <c r="H128" s="135">
        <v>62.840499999999999</v>
      </c>
      <c r="I128" s="136"/>
      <c r="J128" s="137"/>
      <c r="K128" s="138"/>
      <c r="L128" s="134" t="s">
        <v>24</v>
      </c>
      <c r="M128" s="135">
        <v>29.180700000000002</v>
      </c>
      <c r="N128" s="136"/>
      <c r="O128" s="137"/>
      <c r="P128" s="138"/>
      <c r="Q128" s="134" t="s">
        <v>24</v>
      </c>
      <c r="R128" s="135">
        <v>31.8675</v>
      </c>
      <c r="S128" s="136">
        <v>100</v>
      </c>
      <c r="T128" s="137"/>
      <c r="U128" s="138"/>
    </row>
    <row r="129" spans="2:21" ht="15" thickBot="1" x14ac:dyDescent="0.25"/>
    <row r="130" spans="2:21" x14ac:dyDescent="0.2">
      <c r="B130" s="461" t="s">
        <v>17</v>
      </c>
      <c r="C130" s="462"/>
      <c r="D130" s="462"/>
      <c r="E130" s="462"/>
      <c r="F130" s="463"/>
      <c r="G130" s="461" t="s">
        <v>18</v>
      </c>
      <c r="H130" s="462"/>
      <c r="I130" s="462"/>
      <c r="J130" s="462"/>
      <c r="K130" s="463"/>
      <c r="L130" s="483" t="s">
        <v>19</v>
      </c>
      <c r="M130" s="484"/>
      <c r="N130" s="484"/>
      <c r="O130" s="484"/>
      <c r="P130" s="485"/>
      <c r="Q130" s="461" t="s">
        <v>20</v>
      </c>
      <c r="R130" s="462"/>
      <c r="S130" s="462"/>
      <c r="T130" s="462"/>
      <c r="U130" s="463"/>
    </row>
    <row r="131" spans="2:21" ht="15" thickBot="1" x14ac:dyDescent="0.2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2">
      <c r="B132" s="161">
        <v>5</v>
      </c>
      <c r="C132" s="162">
        <v>0</v>
      </c>
      <c r="D132" s="162">
        <v>0</v>
      </c>
      <c r="E132" s="162">
        <v>0</v>
      </c>
      <c r="F132" s="163">
        <v>100</v>
      </c>
      <c r="G132" s="161">
        <v>5</v>
      </c>
      <c r="H132" s="16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2">
      <c r="B133" s="103">
        <v>1</v>
      </c>
      <c r="C133" s="62">
        <v>14.8606</v>
      </c>
      <c r="D133" s="62">
        <v>68.104783640846563</v>
      </c>
      <c r="E133" s="62">
        <v>68.104783640846563</v>
      </c>
      <c r="F133" s="104">
        <v>31.895216359153437</v>
      </c>
      <c r="G133" s="103">
        <v>1</v>
      </c>
      <c r="H133" s="62">
        <v>14.500299999999999</v>
      </c>
      <c r="I133" s="62">
        <v>57.549551122788358</v>
      </c>
      <c r="J133" s="62">
        <v>57.549551122788358</v>
      </c>
      <c r="K133" s="104">
        <v>42.450448877211642</v>
      </c>
      <c r="L133" s="103">
        <v>1</v>
      </c>
      <c r="M133" s="62">
        <v>7.2045000000000003</v>
      </c>
      <c r="N133" s="62">
        <v>48.419291100447595</v>
      </c>
      <c r="O133" s="62">
        <v>48.419291100447595</v>
      </c>
      <c r="P133" s="104">
        <v>51.580708899552405</v>
      </c>
      <c r="Q133" s="103">
        <v>1</v>
      </c>
      <c r="R133" s="62">
        <v>8.7993000000000006</v>
      </c>
      <c r="S133" s="62">
        <v>51.590037640271582</v>
      </c>
      <c r="T133" s="62">
        <v>51.590037640271582</v>
      </c>
      <c r="U133" s="104">
        <v>48.409962359728418</v>
      </c>
    </row>
    <row r="134" spans="2:21" ht="15" thickBot="1" x14ac:dyDescent="0.25">
      <c r="B134" s="164">
        <v>0.85</v>
      </c>
      <c r="C134" s="110">
        <v>1.419</v>
      </c>
      <c r="D134" s="110">
        <v>6.5031484587675648</v>
      </c>
      <c r="E134" s="110">
        <v>74.607932099614132</v>
      </c>
      <c r="F134" s="111">
        <v>25.392067900385868</v>
      </c>
      <c r="G134" s="164">
        <v>0.85</v>
      </c>
      <c r="H134" s="110">
        <v>1.7741</v>
      </c>
      <c r="I134" s="110">
        <v>7.0411411244552742</v>
      </c>
      <c r="J134" s="110">
        <v>64.590692247243638</v>
      </c>
      <c r="K134" s="111">
        <v>35.409307752756362</v>
      </c>
      <c r="L134" s="164">
        <v>0.85</v>
      </c>
      <c r="M134" s="110">
        <v>1.2419</v>
      </c>
      <c r="N134" s="110">
        <v>8.3464387004852334</v>
      </c>
      <c r="O134" s="110">
        <v>56.765729800932831</v>
      </c>
      <c r="P134" s="111">
        <v>43.234270199067169</v>
      </c>
      <c r="Q134" s="164">
        <v>0.85</v>
      </c>
      <c r="R134" s="110">
        <v>1.4553</v>
      </c>
      <c r="S134" s="110">
        <v>8.5323811868997783</v>
      </c>
      <c r="T134" s="110">
        <v>60.122418827171359</v>
      </c>
      <c r="U134" s="111">
        <v>39.877581172828641</v>
      </c>
    </row>
    <row r="135" spans="2:21" x14ac:dyDescent="0.2">
      <c r="B135" s="161">
        <v>0.3</v>
      </c>
      <c r="C135" s="162">
        <v>4.4881000000000002</v>
      </c>
      <c r="D135" s="162">
        <v>20.568555741927206</v>
      </c>
      <c r="E135" s="162">
        <v>95.176487841541331</v>
      </c>
      <c r="F135" s="163">
        <v>4.8235121584586693</v>
      </c>
      <c r="G135" s="161">
        <v>0.3</v>
      </c>
      <c r="H135" s="162">
        <v>6.8559999999999999</v>
      </c>
      <c r="I135" s="162">
        <v>27.210452369801796</v>
      </c>
      <c r="J135" s="162">
        <v>91.801144617045438</v>
      </c>
      <c r="K135" s="163">
        <v>8.1988553829545623</v>
      </c>
      <c r="L135" s="161">
        <v>0.3</v>
      </c>
      <c r="M135" s="162">
        <v>4.4508999999999999</v>
      </c>
      <c r="N135" s="162">
        <v>29.913168541742273</v>
      </c>
      <c r="O135" s="162">
        <v>86.678898342675097</v>
      </c>
      <c r="P135" s="163">
        <v>13.321101657324903</v>
      </c>
      <c r="Q135" s="161">
        <v>0.3</v>
      </c>
      <c r="R135" s="162">
        <v>5.2270000000000003</v>
      </c>
      <c r="S135" s="162">
        <v>30.645747587387579</v>
      </c>
      <c r="T135" s="162">
        <v>90.768166414558934</v>
      </c>
      <c r="U135" s="163">
        <v>9.2318335854410662</v>
      </c>
    </row>
    <row r="136" spans="2:21" x14ac:dyDescent="0.2">
      <c r="B136" s="103">
        <v>0.25</v>
      </c>
      <c r="C136" s="62">
        <v>0.15559999999999999</v>
      </c>
      <c r="D136" s="62">
        <v>0.71310070485146781</v>
      </c>
      <c r="E136" s="62">
        <v>95.889588546392801</v>
      </c>
      <c r="F136" s="104">
        <v>4.110411453607199</v>
      </c>
      <c r="G136" s="103">
        <v>0.25</v>
      </c>
      <c r="H136" s="62">
        <v>0.50690000000000002</v>
      </c>
      <c r="I136" s="62">
        <v>2.0118113048793069</v>
      </c>
      <c r="J136" s="62">
        <v>93.81295592192474</v>
      </c>
      <c r="K136" s="104">
        <v>6.1870440780752602</v>
      </c>
      <c r="L136" s="103">
        <v>0.25</v>
      </c>
      <c r="M136" s="62">
        <v>0.23300000000000001</v>
      </c>
      <c r="N136" s="62">
        <v>1.5659233571246152</v>
      </c>
      <c r="O136" s="62">
        <v>88.244821699799715</v>
      </c>
      <c r="P136" s="104">
        <v>11.755178300200285</v>
      </c>
      <c r="Q136" s="103">
        <v>0.25</v>
      </c>
      <c r="R136" s="62">
        <v>0.23469999999999999</v>
      </c>
      <c r="S136" s="62">
        <v>1.3760392115477069</v>
      </c>
      <c r="T136" s="62">
        <v>92.14420562610664</v>
      </c>
      <c r="U136" s="104">
        <v>7.8557943738933602</v>
      </c>
    </row>
    <row r="137" spans="2:21" x14ac:dyDescent="0.2">
      <c r="B137" s="103">
        <v>0.125</v>
      </c>
      <c r="C137" s="62">
        <v>0.34899999999999998</v>
      </c>
      <c r="D137" s="62">
        <v>1.5994353855601688</v>
      </c>
      <c r="E137" s="62">
        <v>97.489023931952971</v>
      </c>
      <c r="F137" s="104">
        <v>2.5109760680470288</v>
      </c>
      <c r="G137" s="103">
        <v>0.125</v>
      </c>
      <c r="H137" s="62">
        <v>0.90180000000000005</v>
      </c>
      <c r="I137" s="62">
        <v>3.5791111358061927</v>
      </c>
      <c r="J137" s="62">
        <v>97.392067057730927</v>
      </c>
      <c r="K137" s="104">
        <v>2.6079329422690734</v>
      </c>
      <c r="L137" s="103">
        <v>0.125</v>
      </c>
      <c r="M137" s="62">
        <v>0.55189999999999995</v>
      </c>
      <c r="N137" s="62">
        <v>3.7091549390432403</v>
      </c>
      <c r="O137" s="62">
        <v>91.95397663884296</v>
      </c>
      <c r="P137" s="104">
        <v>8.0460233611570402</v>
      </c>
      <c r="Q137" s="103">
        <v>0.125</v>
      </c>
      <c r="R137" s="62">
        <v>0.48799999999999999</v>
      </c>
      <c r="S137" s="62">
        <v>2.8611296771848358</v>
      </c>
      <c r="T137" s="62">
        <v>95.005335303291474</v>
      </c>
      <c r="U137" s="104">
        <v>4.9946646967085258</v>
      </c>
    </row>
    <row r="138" spans="2:21" ht="15" thickBot="1" x14ac:dyDescent="0.25">
      <c r="B138" s="164">
        <v>6.3E-2</v>
      </c>
      <c r="C138" s="110">
        <v>0.22520000000000001</v>
      </c>
      <c r="D138" s="110">
        <v>1.0320712000806591</v>
      </c>
      <c r="E138" s="110">
        <v>98.521095132033636</v>
      </c>
      <c r="F138" s="111">
        <v>1.4789048679663637</v>
      </c>
      <c r="G138" s="164">
        <v>6.3E-2</v>
      </c>
      <c r="H138" s="110">
        <v>0.34439999999999998</v>
      </c>
      <c r="I138" s="110">
        <v>1.3668727824036957</v>
      </c>
      <c r="J138" s="110">
        <v>98.758939840134616</v>
      </c>
      <c r="K138" s="111">
        <v>1.2410601598653841</v>
      </c>
      <c r="L138" s="164">
        <v>6.3E-2</v>
      </c>
      <c r="M138" s="110">
        <v>0.42620000000000002</v>
      </c>
      <c r="N138" s="110">
        <v>2.8643628103283736</v>
      </c>
      <c r="O138" s="110">
        <v>94.818339449171333</v>
      </c>
      <c r="P138" s="111">
        <v>5.1816605508286671</v>
      </c>
      <c r="Q138" s="164">
        <v>6.3E-2</v>
      </c>
      <c r="R138" s="110">
        <v>0.34129999999999999</v>
      </c>
      <c r="S138" s="110">
        <v>2.0010318828343943</v>
      </c>
      <c r="T138" s="110">
        <v>97.006367186125871</v>
      </c>
      <c r="U138" s="111">
        <v>2.9936328138741288</v>
      </c>
    </row>
    <row r="139" spans="2:21" x14ac:dyDescent="0.2">
      <c r="B139" s="158">
        <v>5.2999999999999999E-2</v>
      </c>
      <c r="C139" s="159">
        <v>6.2E-2</v>
      </c>
      <c r="D139" s="159">
        <v>0.28414038368117617</v>
      </c>
      <c r="E139" s="159">
        <v>98.805235515714813</v>
      </c>
      <c r="F139" s="160">
        <v>1.1947644842851872</v>
      </c>
      <c r="G139" s="158">
        <v>5.2999999999999999E-2</v>
      </c>
      <c r="H139" s="159">
        <v>8.6099999999999996E-2</v>
      </c>
      <c r="I139" s="159">
        <v>0.34171819560092392</v>
      </c>
      <c r="J139" s="159">
        <v>99.100658035735535</v>
      </c>
      <c r="K139" s="160">
        <v>0.89934196426446533</v>
      </c>
      <c r="L139" s="158">
        <v>5.2999999999999999E-2</v>
      </c>
      <c r="M139" s="159">
        <v>0.1124</v>
      </c>
      <c r="N139" s="159">
        <v>0.75540680403779725</v>
      </c>
      <c r="O139" s="159">
        <v>95.573746253209137</v>
      </c>
      <c r="P139" s="160">
        <v>4.4262537467908629</v>
      </c>
      <c r="Q139" s="158">
        <v>5.2999999999999999E-2</v>
      </c>
      <c r="R139" s="159">
        <v>0.1074</v>
      </c>
      <c r="S139" s="159">
        <v>0.62968304780666262</v>
      </c>
      <c r="T139" s="159">
        <v>97.636050233932536</v>
      </c>
      <c r="U139" s="160">
        <v>2.3639497660674635</v>
      </c>
    </row>
    <row r="140" spans="2:21" x14ac:dyDescent="0.2">
      <c r="B140" s="103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104">
        <v>0.66498015600221549</v>
      </c>
      <c r="G140" s="103">
        <v>3.7999999999999999E-2</v>
      </c>
      <c r="H140" s="62">
        <v>0.1178</v>
      </c>
      <c r="I140" s="62">
        <v>0.46753081813924319</v>
      </c>
      <c r="J140" s="62">
        <v>99.568188853874773</v>
      </c>
      <c r="K140" s="104">
        <v>0.4318111461252272</v>
      </c>
      <c r="L140" s="103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104">
        <v>2.8381520760245706</v>
      </c>
      <c r="Q140" s="103">
        <v>3.7999999999999999E-2</v>
      </c>
      <c r="R140" s="62">
        <v>0.191</v>
      </c>
      <c r="S140" s="62">
        <v>1.1198273941440648</v>
      </c>
      <c r="T140" s="62">
        <v>98.755877628076604</v>
      </c>
      <c r="U140" s="104">
        <v>1.244122371923396</v>
      </c>
    </row>
    <row r="141" spans="2:21" x14ac:dyDescent="0.2">
      <c r="B141" s="103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104">
        <v>0.22364597941354702</v>
      </c>
      <c r="G141" s="103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104">
        <v>6.7867376826683312E-2</v>
      </c>
      <c r="L141" s="103">
        <v>2.5000000000000001E-2</v>
      </c>
      <c r="M141" s="62">
        <v>0.2223</v>
      </c>
      <c r="N141" s="62">
        <v>1.4940118553167465</v>
      </c>
      <c r="O141" s="62">
        <v>98.655859779292172</v>
      </c>
      <c r="P141" s="104">
        <v>1.3441402207078283</v>
      </c>
      <c r="Q141" s="103">
        <v>2.5000000000000001E-2</v>
      </c>
      <c r="R141" s="62">
        <v>0.1633</v>
      </c>
      <c r="S141" s="62">
        <v>0.95742310713992573</v>
      </c>
      <c r="T141" s="62">
        <v>99.713300735216535</v>
      </c>
      <c r="U141" s="104">
        <v>0.28669926478346497</v>
      </c>
    </row>
    <row r="142" spans="2:21" ht="15" thickBot="1" x14ac:dyDescent="0.25">
      <c r="B142" s="105" t="s">
        <v>70</v>
      </c>
      <c r="C142" s="106">
        <v>4.8799999999999955E-2</v>
      </c>
      <c r="D142" s="62">
        <v>0.2236459794135707</v>
      </c>
      <c r="E142" s="62">
        <v>100.00000000000003</v>
      </c>
      <c r="F142" s="104">
        <v>0</v>
      </c>
      <c r="G142" s="105" t="s">
        <v>70</v>
      </c>
      <c r="H142" s="106">
        <v>1.7099999999999227E-2</v>
      </c>
      <c r="I142" s="62">
        <v>6.786737682666126E-2</v>
      </c>
      <c r="J142" s="62">
        <v>99.999999999999972</v>
      </c>
      <c r="K142" s="104">
        <v>0</v>
      </c>
      <c r="L142" s="105" t="s">
        <v>70</v>
      </c>
      <c r="M142" s="106">
        <v>0.19999999999999929</v>
      </c>
      <c r="N142" s="62">
        <v>1.3441402207078195</v>
      </c>
      <c r="O142" s="62">
        <v>99.999999999999986</v>
      </c>
      <c r="P142" s="104">
        <v>0</v>
      </c>
      <c r="Q142" s="105" t="s">
        <v>70</v>
      </c>
      <c r="R142" s="106">
        <v>4.8900000000003274E-2</v>
      </c>
      <c r="S142" s="62">
        <v>0.28669926478349966</v>
      </c>
      <c r="T142" s="62">
        <v>100.00000000000003</v>
      </c>
      <c r="U142" s="104">
        <v>0</v>
      </c>
    </row>
    <row r="143" spans="2:21" ht="15.75" thickBot="1" x14ac:dyDescent="0.3">
      <c r="B143" s="107" t="s">
        <v>24</v>
      </c>
      <c r="C143" s="108">
        <v>21.8202</v>
      </c>
      <c r="D143" s="109"/>
      <c r="E143" s="110"/>
      <c r="F143" s="111"/>
      <c r="G143" s="107" t="s">
        <v>24</v>
      </c>
      <c r="H143" s="108">
        <v>25.196200000000001</v>
      </c>
      <c r="I143" s="109"/>
      <c r="J143" s="110"/>
      <c r="K143" s="111"/>
      <c r="L143" s="107" t="s">
        <v>24</v>
      </c>
      <c r="M143" s="108">
        <v>14.8794</v>
      </c>
      <c r="N143" s="109"/>
      <c r="O143" s="110"/>
      <c r="P143" s="111"/>
      <c r="Q143" s="107" t="s">
        <v>24</v>
      </c>
      <c r="R143" s="108">
        <v>17.0562</v>
      </c>
      <c r="S143" s="109">
        <v>100.00000000000003</v>
      </c>
      <c r="T143" s="110"/>
      <c r="U143" s="111"/>
    </row>
    <row r="144" spans="2:21" ht="15" thickBot="1" x14ac:dyDescent="0.25"/>
    <row r="145" spans="2:16" x14ac:dyDescent="0.2">
      <c r="B145" s="486" t="s">
        <v>21</v>
      </c>
      <c r="C145" s="487"/>
      <c r="D145" s="487"/>
      <c r="E145" s="487"/>
      <c r="F145" s="488"/>
      <c r="G145" s="486" t="s">
        <v>22</v>
      </c>
      <c r="H145" s="487"/>
      <c r="I145" s="487"/>
      <c r="J145" s="487"/>
      <c r="K145" s="488"/>
      <c r="L145" s="489" t="s">
        <v>23</v>
      </c>
      <c r="M145" s="490"/>
      <c r="N145" s="490"/>
      <c r="O145" s="490"/>
      <c r="P145" s="491"/>
    </row>
    <row r="146" spans="2:16" ht="15" thickBot="1" x14ac:dyDescent="0.2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2">
      <c r="B147" s="214">
        <v>5</v>
      </c>
      <c r="C147" s="215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2">
      <c r="B148" s="139">
        <v>1</v>
      </c>
      <c r="C148" s="71">
        <v>11.3727</v>
      </c>
      <c r="D148" s="71">
        <v>47.391384066607216</v>
      </c>
      <c r="E148" s="71">
        <v>47.391384066607216</v>
      </c>
      <c r="F148" s="140">
        <v>52.608615933392784</v>
      </c>
      <c r="G148" s="139">
        <v>1</v>
      </c>
      <c r="H148" s="71">
        <v>14.7331</v>
      </c>
      <c r="I148" s="71">
        <v>47.133401368596509</v>
      </c>
      <c r="J148" s="71">
        <v>47.133401368596509</v>
      </c>
      <c r="K148" s="140">
        <v>52.866598631403491</v>
      </c>
      <c r="L148" s="139">
        <v>1</v>
      </c>
      <c r="M148" s="71">
        <v>17.649100000000001</v>
      </c>
      <c r="N148" s="71">
        <v>50.363836635923661</v>
      </c>
      <c r="O148" s="71">
        <v>50.363836635923661</v>
      </c>
      <c r="P148" s="140">
        <v>49.636163364076339</v>
      </c>
    </row>
    <row r="149" spans="2:16" ht="15" thickBot="1" x14ac:dyDescent="0.25">
      <c r="B149" s="217">
        <v>0.85</v>
      </c>
      <c r="C149" s="146">
        <v>2.0884</v>
      </c>
      <c r="D149" s="146">
        <v>8.7026094493570145</v>
      </c>
      <c r="E149" s="146">
        <v>56.093993515964229</v>
      </c>
      <c r="F149" s="147">
        <v>43.906006484035771</v>
      </c>
      <c r="G149" s="217">
        <v>0.85</v>
      </c>
      <c r="H149" s="146">
        <v>3.0781000000000001</v>
      </c>
      <c r="I149" s="146">
        <v>9.8473045559099504</v>
      </c>
      <c r="J149" s="146">
        <v>56.980705924506459</v>
      </c>
      <c r="K149" s="147">
        <v>43.019294075493541</v>
      </c>
      <c r="L149" s="217">
        <v>0.85</v>
      </c>
      <c r="M149" s="146">
        <v>3.3917999999999999</v>
      </c>
      <c r="N149" s="146">
        <v>9.678910601771527</v>
      </c>
      <c r="O149" s="146">
        <v>60.042747237695188</v>
      </c>
      <c r="P149" s="147">
        <v>39.957252762304812</v>
      </c>
    </row>
    <row r="150" spans="2:16" x14ac:dyDescent="0.2">
      <c r="B150" s="214">
        <v>0.3</v>
      </c>
      <c r="C150" s="215">
        <v>7.3098000000000001</v>
      </c>
      <c r="D150" s="215">
        <v>30.460799919991331</v>
      </c>
      <c r="E150" s="215">
        <v>86.55479343595556</v>
      </c>
      <c r="F150" s="216">
        <v>13.44520656404444</v>
      </c>
      <c r="G150" s="214">
        <v>0.3</v>
      </c>
      <c r="H150" s="215">
        <v>11.532999999999999</v>
      </c>
      <c r="I150" s="215">
        <v>36.895800475393735</v>
      </c>
      <c r="J150" s="215">
        <v>93.876506399900194</v>
      </c>
      <c r="K150" s="216">
        <v>6.1234936000998061</v>
      </c>
      <c r="L150" s="214">
        <v>0.3</v>
      </c>
      <c r="M150" s="215">
        <v>11.522600000000001</v>
      </c>
      <c r="N150" s="215">
        <v>32.88112957720756</v>
      </c>
      <c r="O150" s="215">
        <v>92.923876814902741</v>
      </c>
      <c r="P150" s="216">
        <v>7.0761231850972592</v>
      </c>
    </row>
    <row r="151" spans="2:16" x14ac:dyDescent="0.2">
      <c r="B151" s="139">
        <v>0.25</v>
      </c>
      <c r="C151" s="71">
        <v>0.5494</v>
      </c>
      <c r="D151" s="71">
        <v>2.2894146865910474</v>
      </c>
      <c r="E151" s="71">
        <v>88.844208122546604</v>
      </c>
      <c r="F151" s="140">
        <v>11.155791877453396</v>
      </c>
      <c r="G151" s="139">
        <v>0.25</v>
      </c>
      <c r="H151" s="71">
        <v>0.38950000000000001</v>
      </c>
      <c r="I151" s="71">
        <v>1.2460690440618971</v>
      </c>
      <c r="J151" s="71">
        <v>95.122575443962091</v>
      </c>
      <c r="K151" s="140">
        <v>4.8774245560379086</v>
      </c>
      <c r="L151" s="139">
        <v>0.25</v>
      </c>
      <c r="M151" s="71">
        <v>0.4793</v>
      </c>
      <c r="N151" s="71">
        <v>1.3677403890055704</v>
      </c>
      <c r="O151" s="71">
        <v>94.291617203908316</v>
      </c>
      <c r="P151" s="140">
        <v>5.7083827960916835</v>
      </c>
    </row>
    <row r="152" spans="2:16" x14ac:dyDescent="0.2">
      <c r="B152" s="139">
        <v>0.125</v>
      </c>
      <c r="C152" s="71">
        <v>1.2778</v>
      </c>
      <c r="D152" s="71">
        <v>5.3247435138806702</v>
      </c>
      <c r="E152" s="71">
        <v>94.168951636427281</v>
      </c>
      <c r="F152" s="140">
        <v>5.8310483635727195</v>
      </c>
      <c r="G152" s="139">
        <v>0.125</v>
      </c>
      <c r="H152" s="71">
        <v>0.69930000000000003</v>
      </c>
      <c r="I152" s="71">
        <v>2.2371658087611932</v>
      </c>
      <c r="J152" s="71">
        <v>97.359741252723282</v>
      </c>
      <c r="K152" s="140">
        <v>2.6402587472767181</v>
      </c>
      <c r="L152" s="139">
        <v>0.125</v>
      </c>
      <c r="M152" s="71">
        <v>0.94950000000000001</v>
      </c>
      <c r="N152" s="71">
        <v>2.70951282987855</v>
      </c>
      <c r="O152" s="71">
        <v>97.001130033786865</v>
      </c>
      <c r="P152" s="140">
        <v>2.9988699662131353</v>
      </c>
    </row>
    <row r="153" spans="2:16" ht="15" thickBot="1" x14ac:dyDescent="0.25">
      <c r="B153" s="217">
        <v>6.3E-2</v>
      </c>
      <c r="C153" s="146">
        <v>0.61350000000000005</v>
      </c>
      <c r="D153" s="146">
        <v>2.5565269570870179</v>
      </c>
      <c r="E153" s="146">
        <v>96.725478593514296</v>
      </c>
      <c r="F153" s="147">
        <v>3.2745214064857038</v>
      </c>
      <c r="G153" s="217">
        <v>6.3E-2</v>
      </c>
      <c r="H153" s="146">
        <v>0.33789999999999998</v>
      </c>
      <c r="I153" s="146">
        <v>1.0809928882888704</v>
      </c>
      <c r="J153" s="146">
        <v>98.440734141012157</v>
      </c>
      <c r="K153" s="147">
        <v>1.5592658589878425</v>
      </c>
      <c r="L153" s="217">
        <v>6.3E-2</v>
      </c>
      <c r="M153" s="146">
        <v>0.4466</v>
      </c>
      <c r="N153" s="146">
        <v>1.2744269929686787</v>
      </c>
      <c r="O153" s="146">
        <v>98.27555702675555</v>
      </c>
      <c r="P153" s="147">
        <v>1.7244429732444502</v>
      </c>
    </row>
    <row r="154" spans="2:16" x14ac:dyDescent="0.2">
      <c r="B154" s="211">
        <v>5.2999999999999999E-2</v>
      </c>
      <c r="C154" s="212">
        <v>9.6199999999999994E-2</v>
      </c>
      <c r="D154" s="212">
        <v>0.40087676164917863</v>
      </c>
      <c r="E154" s="212">
        <v>97.126355355163469</v>
      </c>
      <c r="F154" s="213">
        <v>2.8736446448365314</v>
      </c>
      <c r="G154" s="211">
        <v>5.2999999999999999E-2</v>
      </c>
      <c r="H154" s="212">
        <v>6.3E-2</v>
      </c>
      <c r="I154" s="212">
        <v>0.20154646925776512</v>
      </c>
      <c r="J154" s="212">
        <v>98.642280610269921</v>
      </c>
      <c r="K154" s="213">
        <v>1.3577193897300788</v>
      </c>
      <c r="L154" s="211">
        <v>5.2999999999999999E-2</v>
      </c>
      <c r="M154" s="212">
        <v>8.5699999999999998E-2</v>
      </c>
      <c r="N154" s="212">
        <v>0.2445552917541777</v>
      </c>
      <c r="O154" s="212">
        <v>98.520112318509732</v>
      </c>
      <c r="P154" s="213">
        <v>1.4798876814902684</v>
      </c>
    </row>
    <row r="155" spans="2:16" x14ac:dyDescent="0.2">
      <c r="B155" s="139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40">
        <v>1.6397609741055419</v>
      </c>
      <c r="G155" s="139">
        <v>3.7999999999999999E-2</v>
      </c>
      <c r="H155" s="71">
        <v>0.1565</v>
      </c>
      <c r="I155" s="71">
        <v>0.5006670228387341</v>
      </c>
      <c r="J155" s="71">
        <v>99.142947633108662</v>
      </c>
      <c r="K155" s="140">
        <v>0.85705236689133812</v>
      </c>
      <c r="L155" s="139">
        <v>3.7999999999999999E-2</v>
      </c>
      <c r="M155" s="71">
        <v>0.182</v>
      </c>
      <c r="N155" s="71">
        <v>0.51935896265181269</v>
      </c>
      <c r="O155" s="71">
        <v>99.039471281161539</v>
      </c>
      <c r="P155" s="140">
        <v>0.9605287188384608</v>
      </c>
    </row>
    <row r="156" spans="2:16" x14ac:dyDescent="0.2">
      <c r="B156" s="139">
        <v>2.5000000000000001E-2</v>
      </c>
      <c r="C156" s="71">
        <v>0.2964</v>
      </c>
      <c r="D156" s="71">
        <v>1.2351338061623343</v>
      </c>
      <c r="E156" s="71">
        <v>99.595372832056796</v>
      </c>
      <c r="F156" s="140">
        <v>0.40462716794320386</v>
      </c>
      <c r="G156" s="139">
        <v>2.5000000000000001E-2</v>
      </c>
      <c r="H156" s="71">
        <v>0.185</v>
      </c>
      <c r="I156" s="71">
        <v>0.59184280655058019</v>
      </c>
      <c r="J156" s="71">
        <v>99.734790439659236</v>
      </c>
      <c r="K156" s="140">
        <v>0.26520956034076448</v>
      </c>
      <c r="L156" s="139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40">
        <v>0.295635101817183</v>
      </c>
    </row>
    <row r="157" spans="2:16" ht="15" thickBot="1" x14ac:dyDescent="0.25">
      <c r="B157" s="141" t="s">
        <v>70</v>
      </c>
      <c r="C157" s="142">
        <v>9.7100000000004627E-2</v>
      </c>
      <c r="D157" s="71">
        <v>0.40462716794321318</v>
      </c>
      <c r="E157" s="71">
        <v>100.00000000000001</v>
      </c>
      <c r="F157" s="140">
        <v>0</v>
      </c>
      <c r="G157" s="141" t="s">
        <v>70</v>
      </c>
      <c r="H157" s="142">
        <v>8.2899999999995089E-2</v>
      </c>
      <c r="I157" s="71">
        <v>0.26520956034075782</v>
      </c>
      <c r="J157" s="71">
        <v>100</v>
      </c>
      <c r="K157" s="140">
        <v>0</v>
      </c>
      <c r="L157" s="141" t="s">
        <v>70</v>
      </c>
      <c r="M157" s="142">
        <v>0.10359999999999303</v>
      </c>
      <c r="N157" s="71">
        <v>0.29563510181716574</v>
      </c>
      <c r="O157" s="71">
        <v>99.999999999999986</v>
      </c>
      <c r="P157" s="140">
        <v>0</v>
      </c>
    </row>
    <row r="158" spans="2:16" ht="15.75" thickBot="1" x14ac:dyDescent="0.3">
      <c r="B158" s="143" t="s">
        <v>24</v>
      </c>
      <c r="C158" s="144">
        <v>23.997399999999999</v>
      </c>
      <c r="D158" s="145"/>
      <c r="E158" s="146"/>
      <c r="F158" s="147"/>
      <c r="G158" s="143" t="s">
        <v>24</v>
      </c>
      <c r="H158" s="144">
        <v>31.258299999999998</v>
      </c>
      <c r="I158" s="145"/>
      <c r="J158" s="146"/>
      <c r="K158" s="147"/>
      <c r="L158" s="143" t="s">
        <v>24</v>
      </c>
      <c r="M158" s="144">
        <v>35.043199999999999</v>
      </c>
      <c r="N158" s="145">
        <v>99.999999999999986</v>
      </c>
      <c r="O158" s="146"/>
      <c r="P158" s="147"/>
    </row>
  </sheetData>
  <mergeCells count="46">
    <mergeCell ref="B130:F130"/>
    <mergeCell ref="G130:K130"/>
    <mergeCell ref="L130:P130"/>
    <mergeCell ref="Q130:U130"/>
    <mergeCell ref="B145:F145"/>
    <mergeCell ref="G145:K145"/>
    <mergeCell ref="L145:P145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AH16:AH17"/>
    <mergeCell ref="AI16:AI17"/>
    <mergeCell ref="B70:F70"/>
    <mergeCell ref="G70:K70"/>
    <mergeCell ref="B85:F85"/>
    <mergeCell ref="G85:K85"/>
    <mergeCell ref="B55:F55"/>
    <mergeCell ref="G55:K55"/>
    <mergeCell ref="L55:P55"/>
    <mergeCell ref="Q55:U55"/>
    <mergeCell ref="AA51:AN51"/>
    <mergeCell ref="AB52:AD52"/>
    <mergeCell ref="AE52:AG52"/>
    <mergeCell ref="AH52:AJ52"/>
    <mergeCell ref="AK52:AM52"/>
    <mergeCell ref="AL1:AL2"/>
    <mergeCell ref="AL16:AL17"/>
    <mergeCell ref="AK16:AK17"/>
    <mergeCell ref="AK1:AK2"/>
    <mergeCell ref="AA32:AB32"/>
    <mergeCell ref="AC32:AD32"/>
    <mergeCell ref="AB2:AC2"/>
    <mergeCell ref="AB17:AC17"/>
    <mergeCell ref="AJ1:AJ2"/>
    <mergeCell ref="AD2:AE2"/>
    <mergeCell ref="AJ16:AJ17"/>
    <mergeCell ref="AD17:AE17"/>
    <mergeCell ref="AG1:AG2"/>
    <mergeCell ref="AH1:AH2"/>
    <mergeCell ref="AI1:AI2"/>
    <mergeCell ref="AG16:A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AM158"/>
  <sheetViews>
    <sheetView topLeftCell="X1" zoomScale="70" zoomScaleNormal="70" workbookViewId="0">
      <selection activeCell="AB48" sqref="AB48"/>
    </sheetView>
  </sheetViews>
  <sheetFormatPr defaultRowHeight="14.25" x14ac:dyDescent="0.2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19.125" customWidth="1"/>
    <col min="33" max="33" width="20.875" customWidth="1"/>
    <col min="34" max="34" width="17.375" customWidth="1"/>
    <col min="35" max="35" width="20.25" customWidth="1"/>
    <col min="36" max="36" width="18.25" customWidth="1"/>
    <col min="37" max="37" width="17" customWidth="1"/>
    <col min="38" max="38" width="14.5" customWidth="1"/>
    <col min="39" max="39" width="14.625" customWidth="1"/>
  </cols>
  <sheetData>
    <row r="1" spans="2:37" x14ac:dyDescent="0.2">
      <c r="AF1" s="458" t="s">
        <v>56</v>
      </c>
      <c r="AG1" s="458" t="s">
        <v>57</v>
      </c>
      <c r="AH1" s="458" t="s">
        <v>52</v>
      </c>
      <c r="AI1" s="458" t="s">
        <v>56</v>
      </c>
      <c r="AJ1" s="458" t="s">
        <v>57</v>
      </c>
      <c r="AK1" s="458" t="s">
        <v>52</v>
      </c>
    </row>
    <row r="2" spans="2:37" ht="15.75" thickBot="1" x14ac:dyDescent="0.3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55" t="s">
        <v>25</v>
      </c>
      <c r="AC2" s="456"/>
      <c r="AD2" s="459" t="s">
        <v>58</v>
      </c>
      <c r="AE2" s="459"/>
      <c r="AF2" s="458"/>
      <c r="AG2" s="458"/>
      <c r="AH2" s="458"/>
      <c r="AI2" s="458"/>
      <c r="AJ2" s="458"/>
      <c r="AK2" s="458"/>
    </row>
    <row r="3" spans="2:37" ht="15" x14ac:dyDescent="0.25">
      <c r="B3" s="14">
        <v>0.37</v>
      </c>
      <c r="C3" s="383">
        <v>0.14193025141930252</v>
      </c>
      <c r="D3" s="384">
        <v>0.14614952220348507</v>
      </c>
      <c r="E3" s="383">
        <v>0.14871330660804349</v>
      </c>
      <c r="F3" s="384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89">
        <v>0.21338506304558683</v>
      </c>
      <c r="Q3" s="390">
        <v>0.19383259911894274</v>
      </c>
      <c r="R3" s="389">
        <v>0.19161876197617264</v>
      </c>
      <c r="S3" s="391">
        <v>0.16793282686925237</v>
      </c>
      <c r="T3" s="392">
        <v>0.14378145219266716</v>
      </c>
      <c r="U3" s="391">
        <v>0.24628208771431281</v>
      </c>
      <c r="V3" s="392">
        <v>0.18140589569161</v>
      </c>
      <c r="W3" s="393">
        <v>0.34035656401944892</v>
      </c>
      <c r="X3" s="394">
        <v>0.19468888715832106</v>
      </c>
      <c r="Y3" s="395">
        <v>0.17058377558756638</v>
      </c>
      <c r="AA3" s="56"/>
      <c r="AB3" s="57" t="s">
        <v>26</v>
      </c>
      <c r="AC3" s="84" t="s">
        <v>27</v>
      </c>
      <c r="AD3" s="224" t="s">
        <v>59</v>
      </c>
      <c r="AE3" s="224" t="s">
        <v>60</v>
      </c>
      <c r="AF3" s="57" t="s">
        <v>60</v>
      </c>
      <c r="AG3" s="57" t="s">
        <v>61</v>
      </c>
      <c r="AH3" s="57" t="s">
        <v>62</v>
      </c>
      <c r="AI3" s="57" t="s">
        <v>53</v>
      </c>
      <c r="AJ3" s="57" t="s">
        <v>54</v>
      </c>
      <c r="AK3" s="57" t="s">
        <v>55</v>
      </c>
    </row>
    <row r="4" spans="2:37" ht="15" x14ac:dyDescent="0.25">
      <c r="B4" s="28">
        <v>0.44</v>
      </c>
      <c r="C4" s="385">
        <v>0.14193025141930252</v>
      </c>
      <c r="D4" s="386">
        <v>0.15177065767284989</v>
      </c>
      <c r="E4" s="385">
        <v>0.15517910254752362</v>
      </c>
      <c r="F4" s="386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96">
        <v>0.22308438409311351</v>
      </c>
      <c r="Q4" s="397">
        <v>0.20264317180616739</v>
      </c>
      <c r="R4" s="396">
        <v>0.1999500124968758</v>
      </c>
      <c r="S4" s="398">
        <v>0.18392642942822876</v>
      </c>
      <c r="T4" s="399">
        <v>0.15405155592071482</v>
      </c>
      <c r="U4" s="398">
        <v>0.25575447570332482</v>
      </c>
      <c r="V4" s="399">
        <v>0.18788467768059605</v>
      </c>
      <c r="W4" s="400">
        <v>0.37277147487844409</v>
      </c>
      <c r="X4" s="401">
        <v>0.21026399813098676</v>
      </c>
      <c r="Y4" s="402">
        <v>0.18006065200909782</v>
      </c>
      <c r="AA4" s="59" t="s">
        <v>28</v>
      </c>
      <c r="AB4" s="60">
        <v>11.398899999999999</v>
      </c>
      <c r="AC4" s="77"/>
      <c r="AD4" s="226">
        <f>SUM(C57:C59)</f>
        <v>1.5851</v>
      </c>
      <c r="AE4" s="284">
        <f>SUM(C60:C63)</f>
        <v>7.529399999999999</v>
      </c>
      <c r="AF4" s="218">
        <f>AB4*AI4/100</f>
        <v>4.1378407610164913</v>
      </c>
      <c r="AG4" s="88">
        <f>AB4*AJ4/100</f>
        <v>6.8920356447688569</v>
      </c>
      <c r="AH4" s="88">
        <f>AB4*AK4/100</f>
        <v>0.51138864623125946</v>
      </c>
      <c r="AI4" s="85">
        <f>SUM(C34:C46)</f>
        <v>36.300351446336855</v>
      </c>
      <c r="AJ4" s="85">
        <f>SUM(C14:C33)</f>
        <v>60.462287104622881</v>
      </c>
      <c r="AK4" s="85">
        <v>4.4862982062414751</v>
      </c>
    </row>
    <row r="5" spans="2:37" ht="15" x14ac:dyDescent="0.25">
      <c r="B5" s="28">
        <v>0.52</v>
      </c>
      <c r="C5" s="385">
        <v>0.14868883482022172</v>
      </c>
      <c r="D5" s="386">
        <v>0.15739179314221471</v>
      </c>
      <c r="E5" s="385">
        <v>0.16811069442648394</v>
      </c>
      <c r="F5" s="386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96">
        <v>0.24248302618816686</v>
      </c>
      <c r="Q5" s="397">
        <v>0.22026431718061676</v>
      </c>
      <c r="R5" s="396">
        <v>0.21661251353828215</v>
      </c>
      <c r="S5" s="398">
        <v>0.1999200319872052</v>
      </c>
      <c r="T5" s="399">
        <v>0.16432165964876247</v>
      </c>
      <c r="U5" s="398">
        <v>0.28417163967036091</v>
      </c>
      <c r="V5" s="399">
        <v>0.20732102364755425</v>
      </c>
      <c r="W5" s="400">
        <v>0.42139384116693684</v>
      </c>
      <c r="X5" s="401">
        <v>0.2258391091036524</v>
      </c>
      <c r="Y5" s="402">
        <v>0.18953752843062929</v>
      </c>
      <c r="AA5" s="59" t="s">
        <v>29</v>
      </c>
      <c r="AB5" s="60">
        <v>8.5109999999999992</v>
      </c>
      <c r="AC5" s="77"/>
      <c r="AD5" s="226">
        <f>SUM(H57:H59)</f>
        <v>0.98799999999999999</v>
      </c>
      <c r="AE5" s="226">
        <f>SUM(H60:H63)</f>
        <v>8.8132999999999999</v>
      </c>
      <c r="AF5" s="218">
        <f t="shared" ref="AF5:AF14" si="0">AB5*AI5/100</f>
        <v>2.1328525179856106</v>
      </c>
      <c r="AG5" s="88">
        <f t="shared" ref="AG5:AG14" si="1">AB5*AJ5/100</f>
        <v>6.0263422945853833</v>
      </c>
      <c r="AH5" s="88">
        <f t="shared" ref="AH5:AH14" si="2">AB5*AK5/100</f>
        <v>0.39786968329181716</v>
      </c>
      <c r="AI5" s="85">
        <f>SUM(F34:F46)</f>
        <v>25.059952038369296</v>
      </c>
      <c r="AJ5" s="85">
        <f>SUM(F14:F33)</f>
        <v>70.806512684589165</v>
      </c>
      <c r="AK5" s="85">
        <v>4.6747701009495621</v>
      </c>
    </row>
    <row r="6" spans="2:37" ht="15" x14ac:dyDescent="0.25">
      <c r="B6" s="28">
        <v>0.61</v>
      </c>
      <c r="C6" s="385">
        <v>0.16220600162206003</v>
      </c>
      <c r="D6" s="386">
        <v>0.16301292861157951</v>
      </c>
      <c r="E6" s="385">
        <v>0.18104228630544425</v>
      </c>
      <c r="F6" s="386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96">
        <v>0.26188166828322024</v>
      </c>
      <c r="Q6" s="397">
        <v>0.2378854625550661</v>
      </c>
      <c r="R6" s="396">
        <v>0.23327501457968847</v>
      </c>
      <c r="S6" s="398">
        <v>0.22391043582566983</v>
      </c>
      <c r="T6" s="399">
        <v>0.17459176337681015</v>
      </c>
      <c r="U6" s="398">
        <v>0.31258880363739699</v>
      </c>
      <c r="V6" s="399">
        <v>0.23323615160349853</v>
      </c>
      <c r="W6" s="400">
        <v>0.48622366288492702</v>
      </c>
      <c r="X6" s="401">
        <v>0.2569893310489838</v>
      </c>
      <c r="Y6" s="402">
        <v>0.20849128127369224</v>
      </c>
      <c r="AA6" s="61" t="s">
        <v>30</v>
      </c>
      <c r="AB6" s="62">
        <v>10.304</v>
      </c>
      <c r="AC6" s="78"/>
      <c r="AD6" s="226">
        <f>SUM(C72:C74)</f>
        <v>1.5595000000000001</v>
      </c>
      <c r="AE6" s="226">
        <f>SUM(C75:C78)</f>
        <v>7.0016999999999996</v>
      </c>
      <c r="AF6" s="219">
        <f t="shared" si="0"/>
        <v>3.0492830943647893</v>
      </c>
      <c r="AG6" s="89">
        <f t="shared" si="1"/>
        <v>6.8544448149383141</v>
      </c>
      <c r="AH6" s="89">
        <f t="shared" si="2"/>
        <v>0.46732768324464014</v>
      </c>
      <c r="AI6" s="85">
        <f>SUM(G34:G46)</f>
        <v>29.593197732577533</v>
      </c>
      <c r="AJ6" s="85">
        <f>SUM(G14:G33)</f>
        <v>66.522174058019345</v>
      </c>
      <c r="AK6" s="85">
        <v>4.5354006526071435</v>
      </c>
    </row>
    <row r="7" spans="2:37" ht="15" x14ac:dyDescent="0.25">
      <c r="B7" s="28">
        <v>0.72</v>
      </c>
      <c r="C7" s="385">
        <v>0.17572316842389837</v>
      </c>
      <c r="D7" s="386">
        <v>0.16863406408094431</v>
      </c>
      <c r="E7" s="385">
        <v>0.20043967412388472</v>
      </c>
      <c r="F7" s="386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96">
        <v>0.29097963142580019</v>
      </c>
      <c r="Q7" s="397">
        <v>0.26431718061674009</v>
      </c>
      <c r="R7" s="396">
        <v>0.26660001666250105</v>
      </c>
      <c r="S7" s="398">
        <v>0.25589764094362266</v>
      </c>
      <c r="T7" s="399">
        <v>0.19513197083290543</v>
      </c>
      <c r="U7" s="398">
        <v>0.35047835559344515</v>
      </c>
      <c r="V7" s="399">
        <v>0.26563006154842889</v>
      </c>
      <c r="W7" s="400">
        <v>0.56726094003241478</v>
      </c>
      <c r="X7" s="401">
        <v>0.29592710848064796</v>
      </c>
      <c r="Y7" s="402">
        <v>0.22744503411675515</v>
      </c>
      <c r="AA7" s="63" t="s">
        <v>31</v>
      </c>
      <c r="AB7" s="64">
        <v>19.3034</v>
      </c>
      <c r="AC7" s="79"/>
      <c r="AD7" s="226">
        <f>SUM(H87:H89)</f>
        <v>4.3765000000000001</v>
      </c>
      <c r="AE7" s="226">
        <f>SUM(H90:H93)</f>
        <v>11.661999999999999</v>
      </c>
      <c r="AF7" s="220">
        <f t="shared" si="0"/>
        <v>5.0525677852349009</v>
      </c>
      <c r="AG7" s="90">
        <f t="shared" si="1"/>
        <v>13.413448602806591</v>
      </c>
      <c r="AH7" s="90">
        <f t="shared" si="2"/>
        <v>0.92545803469855714</v>
      </c>
      <c r="AI7" s="85">
        <f>SUM(J34:J46)</f>
        <v>26.17449664429531</v>
      </c>
      <c r="AJ7" s="85">
        <f>SUM(J14:J33)</f>
        <v>69.487492373398425</v>
      </c>
      <c r="AK7" s="85">
        <v>4.7942747635056886</v>
      </c>
    </row>
    <row r="8" spans="2:37" ht="15" x14ac:dyDescent="0.25">
      <c r="B8" s="28">
        <v>0.85</v>
      </c>
      <c r="C8" s="385">
        <v>0.19599891862665586</v>
      </c>
      <c r="D8" s="386">
        <v>0.19111860595840358</v>
      </c>
      <c r="E8" s="385">
        <v>0.23276865382128542</v>
      </c>
      <c r="F8" s="386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96">
        <v>0.32977691561590694</v>
      </c>
      <c r="Q8" s="397">
        <v>0.29955947136563876</v>
      </c>
      <c r="R8" s="396">
        <v>0.29992501874531369</v>
      </c>
      <c r="S8" s="398">
        <v>0.29588164734106365</v>
      </c>
      <c r="T8" s="399">
        <v>0.22594228201704841</v>
      </c>
      <c r="U8" s="398">
        <v>0.40731268352751726</v>
      </c>
      <c r="V8" s="399">
        <v>0.30450275348234529</v>
      </c>
      <c r="W8" s="400">
        <v>0.68071312803889783</v>
      </c>
      <c r="X8" s="401">
        <v>0.34265244139864504</v>
      </c>
      <c r="Y8" s="402">
        <v>0.26535253980288104</v>
      </c>
      <c r="AA8" s="65" t="s">
        <v>32</v>
      </c>
      <c r="AB8" s="66">
        <v>20.031400000000001</v>
      </c>
      <c r="AC8" s="80"/>
      <c r="AD8" s="227">
        <f>SUM(C102:C104)</f>
        <v>6.3570000000000002</v>
      </c>
      <c r="AE8" s="227">
        <f>SUM(C105:C108)</f>
        <v>10.2044</v>
      </c>
      <c r="AF8" s="221">
        <f t="shared" si="0"/>
        <v>3.2063065226090437</v>
      </c>
      <c r="AG8" s="91">
        <f t="shared" si="1"/>
        <v>15.799075390156062</v>
      </c>
      <c r="AH8" s="91">
        <f t="shared" si="2"/>
        <v>1.0531924861517947</v>
      </c>
      <c r="AI8" s="85">
        <f>SUM(K34:K46)</f>
        <v>16.006402561024409</v>
      </c>
      <c r="AJ8" s="85">
        <f>SUM(K14:K33)</f>
        <v>78.871548619447779</v>
      </c>
      <c r="AK8" s="85">
        <v>5.2577078294667103</v>
      </c>
    </row>
    <row r="9" spans="2:37" ht="15" x14ac:dyDescent="0.25">
      <c r="B9" s="28">
        <v>1.01</v>
      </c>
      <c r="C9" s="385">
        <v>0.24330900243309003</v>
      </c>
      <c r="D9" s="386">
        <v>0.23608768971332203</v>
      </c>
      <c r="E9" s="385">
        <v>0.29096081727660683</v>
      </c>
      <c r="F9" s="386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96">
        <v>0.40737148399612028</v>
      </c>
      <c r="Q9" s="397">
        <v>0.37004405286343611</v>
      </c>
      <c r="R9" s="396">
        <v>0.36657502291093896</v>
      </c>
      <c r="S9" s="398">
        <v>0.35985605757696937</v>
      </c>
      <c r="T9" s="399">
        <v>0.27729280065728668</v>
      </c>
      <c r="U9" s="398">
        <v>0.50203656341763758</v>
      </c>
      <c r="V9" s="399">
        <v>0.3757693553611921</v>
      </c>
      <c r="W9" s="400">
        <v>0.84278768233387369</v>
      </c>
      <c r="X9" s="401">
        <v>0.42052799626197351</v>
      </c>
      <c r="Y9" s="402">
        <v>0.32221379833206981</v>
      </c>
      <c r="AA9" s="65" t="s">
        <v>33</v>
      </c>
      <c r="AB9" s="66">
        <v>16.980599999999999</v>
      </c>
      <c r="AC9" s="80"/>
      <c r="AD9" s="227">
        <f>SUM(R102:R104)</f>
        <v>6.3470000000000004</v>
      </c>
      <c r="AE9" s="227">
        <f>SUM(R105:R108)</f>
        <v>8.2335999999999991</v>
      </c>
      <c r="AF9" s="221">
        <f t="shared" si="0"/>
        <v>0.5513181818181816</v>
      </c>
      <c r="AG9" s="91">
        <f t="shared" si="1"/>
        <v>14.866866895368776</v>
      </c>
      <c r="AH9" s="91">
        <f t="shared" si="2"/>
        <v>0.96782379393430373</v>
      </c>
      <c r="AI9" s="85">
        <f>SUM(N34:N46)</f>
        <v>3.2467532467532454</v>
      </c>
      <c r="AJ9" s="85">
        <f>SUM(N14:N33)</f>
        <v>87.552070570938469</v>
      </c>
      <c r="AK9" s="85">
        <v>5.6995853735103816</v>
      </c>
    </row>
    <row r="10" spans="2:37" ht="15" x14ac:dyDescent="0.25">
      <c r="B10" s="28">
        <v>1.19</v>
      </c>
      <c r="C10" s="385">
        <v>0.33117058664503923</v>
      </c>
      <c r="D10" s="386">
        <v>0.33164699269252385</v>
      </c>
      <c r="E10" s="385">
        <v>0.40734514418724954</v>
      </c>
      <c r="F10" s="386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96">
        <v>0.55286129970902032</v>
      </c>
      <c r="Q10" s="397">
        <v>0.50220264317180607</v>
      </c>
      <c r="R10" s="396">
        <v>0.50820628176289262</v>
      </c>
      <c r="S10" s="398">
        <v>0.50379848060775712</v>
      </c>
      <c r="T10" s="399">
        <v>0.36972373420971549</v>
      </c>
      <c r="U10" s="398">
        <v>0.69148432319787823</v>
      </c>
      <c r="V10" s="399">
        <v>0.51830255911888579</v>
      </c>
      <c r="W10" s="400">
        <v>1.1507293354943273</v>
      </c>
      <c r="X10" s="401">
        <v>0.58406666147496322</v>
      </c>
      <c r="Y10" s="402">
        <v>0.44541319181197886</v>
      </c>
      <c r="AA10" s="67" t="s">
        <v>35</v>
      </c>
      <c r="AB10" s="68">
        <v>15.056900000000001</v>
      </c>
      <c r="AC10" s="81"/>
      <c r="AD10" s="227">
        <f>SUM(R117:R119)</f>
        <v>6.3075000000000001</v>
      </c>
      <c r="AE10" s="227">
        <f>SUM(R120:R123)</f>
        <v>6.8244000000000007</v>
      </c>
      <c r="AF10" s="222">
        <f t="shared" si="0"/>
        <v>3.3355242106140133</v>
      </c>
      <c r="AG10" s="92">
        <f t="shared" si="1"/>
        <v>10.982517662251105</v>
      </c>
      <c r="AH10" s="92">
        <f t="shared" si="2"/>
        <v>0.81350013365698304</v>
      </c>
      <c r="AI10" s="85">
        <f>SUM(R34:R46)</f>
        <v>22.152795134549695</v>
      </c>
      <c r="AJ10" s="85">
        <f>SUM(R14:R33)</f>
        <v>72.940098308756149</v>
      </c>
      <c r="AK10" s="85">
        <v>5.4028394533867061</v>
      </c>
    </row>
    <row r="11" spans="2:37" ht="15" x14ac:dyDescent="0.25">
      <c r="B11" s="28">
        <v>1.4</v>
      </c>
      <c r="C11" s="385">
        <v>0.47310083806434178</v>
      </c>
      <c r="D11" s="386">
        <v>0.47779651489600883</v>
      </c>
      <c r="E11" s="385">
        <v>0.60131902237165413</v>
      </c>
      <c r="F11" s="386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96">
        <v>0.79534432589718729</v>
      </c>
      <c r="Q11" s="397">
        <v>0.72246696035242286</v>
      </c>
      <c r="R11" s="396">
        <v>0.72481879530117477</v>
      </c>
      <c r="S11" s="398">
        <v>0.72770891643342694</v>
      </c>
      <c r="T11" s="399">
        <v>0.53404539385847805</v>
      </c>
      <c r="U11" s="398">
        <v>1.0135455148242873</v>
      </c>
      <c r="V11" s="399">
        <v>0.7450599287333981</v>
      </c>
      <c r="W11" s="400">
        <v>1.6693679092382496</v>
      </c>
      <c r="X11" s="401">
        <v>0.84884354801027984</v>
      </c>
      <c r="Y11" s="402">
        <v>0.63495072024260824</v>
      </c>
      <c r="AA11" s="69" t="s">
        <v>36</v>
      </c>
      <c r="AB11" s="62">
        <v>12.7844</v>
      </c>
      <c r="AC11" s="78"/>
      <c r="AD11" s="227">
        <f>SUM(C132:C134)</f>
        <v>3.1258999999999997</v>
      </c>
      <c r="AE11" s="227">
        <f>SUM(C135:C138)</f>
        <v>7.5085999999999995</v>
      </c>
      <c r="AF11" s="219">
        <f t="shared" si="0"/>
        <v>2.5640364014394255</v>
      </c>
      <c r="AG11" s="89">
        <f t="shared" si="1"/>
        <v>9.598779016393447</v>
      </c>
      <c r="AH11" s="89">
        <f t="shared" si="2"/>
        <v>0.51306252130734453</v>
      </c>
      <c r="AI11" s="85">
        <f>SUM(S34:S46)</f>
        <v>20.055977608956425</v>
      </c>
      <c r="AJ11" s="85">
        <f>SUM(S14:S33)</f>
        <v>75.081967213114794</v>
      </c>
      <c r="AK11" s="85">
        <v>4.0131920254947007</v>
      </c>
    </row>
    <row r="12" spans="2:37" ht="15" x14ac:dyDescent="0.25">
      <c r="B12" s="28">
        <v>1.65</v>
      </c>
      <c r="C12" s="385">
        <v>0.57447958907812935</v>
      </c>
      <c r="D12" s="386">
        <v>0.59021922428330509</v>
      </c>
      <c r="E12" s="385">
        <v>0.75649812491917767</v>
      </c>
      <c r="F12" s="386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96">
        <v>0.96993210475266745</v>
      </c>
      <c r="Q12" s="397">
        <v>0.8722466960352423</v>
      </c>
      <c r="R12" s="396">
        <v>0.89144380571523807</v>
      </c>
      <c r="S12" s="398">
        <v>0.90363854458216741</v>
      </c>
      <c r="T12" s="399">
        <v>0.64701653486700228</v>
      </c>
      <c r="U12" s="398">
        <v>1.250355214549588</v>
      </c>
      <c r="V12" s="399">
        <v>0.92646582442500802</v>
      </c>
      <c r="W12" s="400">
        <v>2.0745542949756888</v>
      </c>
      <c r="X12" s="401">
        <v>1.0513199906549338</v>
      </c>
      <c r="Y12" s="402">
        <v>0.76762699014404867</v>
      </c>
      <c r="AA12" s="69" t="s">
        <v>37</v>
      </c>
      <c r="AB12" s="62">
        <v>12.443300000000001</v>
      </c>
      <c r="AC12" s="78"/>
      <c r="AD12" s="227">
        <f>SUM(R132:R134)</f>
        <v>1.2892000000000001</v>
      </c>
      <c r="AE12" s="227">
        <f>SUM(R135:R138)</f>
        <v>8.2502999999999993</v>
      </c>
      <c r="AF12" s="219">
        <f t="shared" si="0"/>
        <v>2.2468077162293492</v>
      </c>
      <c r="AG12" s="89">
        <f t="shared" si="1"/>
        <v>9.5733195659216079</v>
      </c>
      <c r="AH12" s="89">
        <f t="shared" si="2"/>
        <v>0.51833664475357333</v>
      </c>
      <c r="AI12" s="85">
        <f>SUM(V34:V46)</f>
        <v>18.056365403304181</v>
      </c>
      <c r="AJ12" s="85">
        <f>SUM(V14:V33)</f>
        <v>76.935536119209601</v>
      </c>
      <c r="AK12" s="85">
        <v>4.1655882664049999</v>
      </c>
    </row>
    <row r="13" spans="2:37" ht="15.75" thickBot="1" x14ac:dyDescent="0.3">
      <c r="B13" s="42">
        <v>1.95</v>
      </c>
      <c r="C13" s="387">
        <v>0.64882400648824012</v>
      </c>
      <c r="D13" s="388">
        <v>0.6913996627318717</v>
      </c>
      <c r="E13" s="387">
        <v>0.8858140437087807</v>
      </c>
      <c r="F13" s="388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403">
        <v>1.0960232783705142</v>
      </c>
      <c r="Q13" s="404">
        <v>0.99559471365638763</v>
      </c>
      <c r="R13" s="403">
        <v>1.0080813130050821</v>
      </c>
      <c r="S13" s="405">
        <v>1.0395841663334671</v>
      </c>
      <c r="T13" s="406">
        <v>0.72917736469138339</v>
      </c>
      <c r="U13" s="405">
        <v>1.4587477503078528</v>
      </c>
      <c r="V13" s="406">
        <v>1.0625202461937155</v>
      </c>
      <c r="W13" s="407">
        <v>2.3987034035656403</v>
      </c>
      <c r="X13" s="408">
        <v>1.2148586558679235</v>
      </c>
      <c r="Y13" s="409">
        <v>0.87187263078089483</v>
      </c>
      <c r="AA13" s="70" t="s">
        <v>38</v>
      </c>
      <c r="AB13" s="71">
        <v>12.441000000000001</v>
      </c>
      <c r="AC13" s="82"/>
      <c r="AD13" s="227">
        <f>SUM(C147:C149)</f>
        <v>0.41239999999999999</v>
      </c>
      <c r="AE13" s="227">
        <f>SUM(C150:C153)</f>
        <v>9.6692</v>
      </c>
      <c r="AF13" s="223">
        <f t="shared" si="0"/>
        <v>0.25406256077795786</v>
      </c>
      <c r="AG13" s="93">
        <f t="shared" si="1"/>
        <v>10.817822528363051</v>
      </c>
      <c r="AH13" s="93">
        <f t="shared" si="2"/>
        <v>0.54845507710861308</v>
      </c>
      <c r="AI13" s="85">
        <f>SUM(W34:W46)</f>
        <v>2.0421393841166937</v>
      </c>
      <c r="AJ13" s="85">
        <f>SUM(W14:W33)</f>
        <v>86.952998379254481</v>
      </c>
      <c r="AK13" s="85">
        <v>4.4084484937594492</v>
      </c>
    </row>
    <row r="14" spans="2:37" ht="15" x14ac:dyDescent="0.25">
      <c r="B14" s="28">
        <v>2.2999999999999998</v>
      </c>
      <c r="C14" s="385">
        <v>0.71640984049743184</v>
      </c>
      <c r="D14" s="386">
        <v>0.77571669477234384</v>
      </c>
      <c r="E14" s="385">
        <v>1.0151299624983838</v>
      </c>
      <c r="F14" s="386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96">
        <v>1.2124151309408342</v>
      </c>
      <c r="Q14" s="397">
        <v>1.1013215859030838</v>
      </c>
      <c r="R14" s="396">
        <v>1.1163875697742232</v>
      </c>
      <c r="S14" s="398">
        <v>1.1675329868052782</v>
      </c>
      <c r="T14" s="399">
        <v>0.82160829824381232</v>
      </c>
      <c r="U14" s="398">
        <v>1.6576678980771051</v>
      </c>
      <c r="V14" s="399">
        <v>1.1985746679624232</v>
      </c>
      <c r="W14" s="400">
        <v>2.706645056726094</v>
      </c>
      <c r="X14" s="401">
        <v>1.3706097655945801</v>
      </c>
      <c r="Y14" s="402">
        <v>0.96664139499620938</v>
      </c>
      <c r="AA14" s="70" t="s">
        <v>39</v>
      </c>
      <c r="AB14" s="71">
        <v>13.622999999999999</v>
      </c>
      <c r="AC14" s="82"/>
      <c r="AD14" s="227">
        <f>SUM(M147:M149)</f>
        <v>2.1473999999999998</v>
      </c>
      <c r="AE14" s="227">
        <f>SUM(M150:M153)</f>
        <v>9.2515999999999998</v>
      </c>
      <c r="AF14" s="223">
        <f t="shared" si="0"/>
        <v>4.625777956785444</v>
      </c>
      <c r="AG14" s="93">
        <f t="shared" si="1"/>
        <v>8.4136742797573945</v>
      </c>
      <c r="AH14" s="93">
        <f t="shared" si="2"/>
        <v>0.56076548338368593</v>
      </c>
      <c r="AI14" s="85">
        <f>SUM(Y34:Y46)</f>
        <v>33.955648218347235</v>
      </c>
      <c r="AJ14" s="85">
        <f>SUM(Y14:Y33)</f>
        <v>61.760803639120567</v>
      </c>
      <c r="AK14" s="85">
        <v>4.116314199395771</v>
      </c>
    </row>
    <row r="15" spans="2:37" ht="15" x14ac:dyDescent="0.25">
      <c r="B15" s="28">
        <v>2.72</v>
      </c>
      <c r="C15" s="385">
        <v>0.7704785077047851</v>
      </c>
      <c r="D15" s="386">
        <v>0.83754918493535668</v>
      </c>
      <c r="E15" s="385">
        <v>1.1121169015905861</v>
      </c>
      <c r="F15" s="386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96">
        <v>1.2997090203685744</v>
      </c>
      <c r="Q15" s="397">
        <v>1.1718061674008811</v>
      </c>
      <c r="R15" s="396">
        <v>1.1913688244605516</v>
      </c>
      <c r="S15" s="398">
        <v>1.2634946021591369</v>
      </c>
      <c r="T15" s="399">
        <v>0.87295881688405053</v>
      </c>
      <c r="U15" s="398">
        <v>1.8281708818793219</v>
      </c>
      <c r="V15" s="399">
        <v>1.3022351797862002</v>
      </c>
      <c r="W15" s="400">
        <v>2.9659643435980549</v>
      </c>
      <c r="X15" s="401">
        <v>1.4952106533759055</v>
      </c>
      <c r="Y15" s="402">
        <v>1.0235026535253984</v>
      </c>
      <c r="AF15" s="458" t="s">
        <v>56</v>
      </c>
      <c r="AG15" s="458" t="s">
        <v>57</v>
      </c>
      <c r="AH15" s="458" t="s">
        <v>52</v>
      </c>
      <c r="AI15" s="458" t="s">
        <v>56</v>
      </c>
      <c r="AJ15" s="458" t="s">
        <v>57</v>
      </c>
      <c r="AK15" s="458" t="s">
        <v>52</v>
      </c>
    </row>
    <row r="16" spans="2:37" ht="15" x14ac:dyDescent="0.25">
      <c r="B16" s="28">
        <v>3.2</v>
      </c>
      <c r="C16" s="385">
        <v>0.81778859151121941</v>
      </c>
      <c r="D16" s="386">
        <v>0.89376053962900492</v>
      </c>
      <c r="E16" s="385">
        <v>1.196172248803828</v>
      </c>
      <c r="F16" s="386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96">
        <v>1.3676042677012608</v>
      </c>
      <c r="Q16" s="397">
        <v>1.2334801762114536</v>
      </c>
      <c r="R16" s="396">
        <v>1.2580188286261769</v>
      </c>
      <c r="S16" s="398">
        <v>1.351459416233507</v>
      </c>
      <c r="T16" s="399">
        <v>0.92430933552428896</v>
      </c>
      <c r="U16" s="398">
        <v>1.9797290897035142</v>
      </c>
      <c r="V16" s="399">
        <v>1.3929381276320052</v>
      </c>
      <c r="W16" s="400">
        <v>3.1766612641815231</v>
      </c>
      <c r="X16" s="401">
        <v>1.5886613192118999</v>
      </c>
      <c r="Y16" s="402">
        <v>1.0708870356330553</v>
      </c>
      <c r="AB16" s="455" t="s">
        <v>40</v>
      </c>
      <c r="AC16" s="457"/>
      <c r="AD16" s="459" t="s">
        <v>58</v>
      </c>
      <c r="AE16" s="459"/>
      <c r="AF16" s="458"/>
      <c r="AG16" s="458"/>
      <c r="AH16" s="458"/>
      <c r="AI16" s="458"/>
      <c r="AJ16" s="458"/>
      <c r="AK16" s="458"/>
    </row>
    <row r="17" spans="2:39" ht="14.45" customHeight="1" x14ac:dyDescent="0.25">
      <c r="B17" s="28">
        <v>3.78</v>
      </c>
      <c r="C17" s="385">
        <v>0.88537442552041112</v>
      </c>
      <c r="D17" s="386">
        <v>0.96121416526138248</v>
      </c>
      <c r="E17" s="385">
        <v>1.2996249838355103</v>
      </c>
      <c r="F17" s="386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96">
        <v>1.4645974781765276</v>
      </c>
      <c r="Q17" s="397">
        <v>1.3127753303964758</v>
      </c>
      <c r="R17" s="396">
        <v>1.3413313338332087</v>
      </c>
      <c r="S17" s="398">
        <v>1.4554178328668539</v>
      </c>
      <c r="T17" s="399">
        <v>0.97565985416452705</v>
      </c>
      <c r="U17" s="398">
        <v>2.188121625461779</v>
      </c>
      <c r="V17" s="399">
        <v>1.5030774214447684</v>
      </c>
      <c r="W17" s="400">
        <v>3.4683954619124795</v>
      </c>
      <c r="X17" s="401">
        <v>1.6976870960205597</v>
      </c>
      <c r="Y17" s="402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60</v>
      </c>
      <c r="AG17" s="57" t="s">
        <v>61</v>
      </c>
      <c r="AH17" s="57" t="s">
        <v>62</v>
      </c>
      <c r="AI17" s="57" t="s">
        <v>53</v>
      </c>
      <c r="AJ17" s="57" t="s">
        <v>54</v>
      </c>
      <c r="AK17" s="57" t="s">
        <v>55</v>
      </c>
    </row>
    <row r="18" spans="2:39" ht="15" x14ac:dyDescent="0.25">
      <c r="B18" s="28">
        <v>4.46</v>
      </c>
      <c r="C18" s="385">
        <v>0.9799945931332793</v>
      </c>
      <c r="D18" s="386">
        <v>1.0511523327712196</v>
      </c>
      <c r="E18" s="385">
        <v>1.448338290443554</v>
      </c>
      <c r="F18" s="386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96">
        <v>1.5906886517943746</v>
      </c>
      <c r="Q18" s="397">
        <v>1.436123348017621</v>
      </c>
      <c r="R18" s="396">
        <v>1.4663000916437559</v>
      </c>
      <c r="S18" s="398">
        <v>1.6073570571771296</v>
      </c>
      <c r="T18" s="399">
        <v>1.0475505802608607</v>
      </c>
      <c r="U18" s="398">
        <v>2.481765653121152</v>
      </c>
      <c r="V18" s="399">
        <v>1.6520894071914478</v>
      </c>
      <c r="W18" s="400">
        <v>3.8573743922204211</v>
      </c>
      <c r="X18" s="401">
        <v>1.8534382057472165</v>
      </c>
      <c r="Y18" s="402">
        <v>1.2035633055344961</v>
      </c>
      <c r="AA18" s="59" t="s">
        <v>41</v>
      </c>
      <c r="AB18" s="60">
        <v>12.6114</v>
      </c>
      <c r="AC18" s="72"/>
      <c r="AD18" s="226">
        <f>SUM(H57:H59)</f>
        <v>0.98799999999999999</v>
      </c>
      <c r="AE18" s="226">
        <f>SUM(H60:H63)</f>
        <v>8.8132999999999999</v>
      </c>
      <c r="AF18" s="88">
        <f>AI18*AB18/100</f>
        <v>4.6645875210792571</v>
      </c>
      <c r="AG18" s="88">
        <f>AB18*AJ18/100</f>
        <v>7.529976998313658</v>
      </c>
      <c r="AH18" s="88">
        <f>AB18*AK18/100</f>
        <v>0.5749228304168259</v>
      </c>
      <c r="AI18" s="85">
        <f>SUM(D34:D46)</f>
        <v>36.987071388420453</v>
      </c>
      <c r="AJ18" s="85">
        <f>SUM(D14:D33)</f>
        <v>59.707700955593019</v>
      </c>
      <c r="AK18" s="85">
        <v>4.5587550186087658</v>
      </c>
    </row>
    <row r="19" spans="2:39" ht="15" x14ac:dyDescent="0.25">
      <c r="B19" s="28">
        <v>5.27</v>
      </c>
      <c r="C19" s="385">
        <v>1.0881319275479862</v>
      </c>
      <c r="D19" s="386">
        <v>1.1523327712197862</v>
      </c>
      <c r="E19" s="385">
        <v>1.6099831889305578</v>
      </c>
      <c r="F19" s="386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96">
        <v>1.7361784675072747</v>
      </c>
      <c r="Q19" s="397">
        <v>1.5594713656387666</v>
      </c>
      <c r="R19" s="396">
        <v>1.5996000999750064</v>
      </c>
      <c r="S19" s="398">
        <v>1.767293082766894</v>
      </c>
      <c r="T19" s="399">
        <v>1.1297114100852421</v>
      </c>
      <c r="U19" s="398">
        <v>2.8417163967036094</v>
      </c>
      <c r="V19" s="399">
        <v>1.8140589569160999</v>
      </c>
      <c r="W19" s="400">
        <v>4.3111831442463533</v>
      </c>
      <c r="X19" s="401">
        <v>2.0169768709602058</v>
      </c>
      <c r="Y19" s="402">
        <v>1.2888551933282792</v>
      </c>
      <c r="AA19" s="59" t="s">
        <v>42</v>
      </c>
      <c r="AB19" s="60">
        <v>16.5716</v>
      </c>
      <c r="AC19" s="72"/>
      <c r="AD19" s="226">
        <f>SUM(M57:M59)</f>
        <v>1.8402000000000001</v>
      </c>
      <c r="AE19" s="226">
        <f>SUM(M60:M63)</f>
        <v>11.34998</v>
      </c>
      <c r="AF19" s="88">
        <f t="shared" ref="AF19:AF28" si="3">AI19*AB19/100</f>
        <v>3.9548542350963407</v>
      </c>
      <c r="AG19" s="88">
        <f t="shared" ref="AG19:AG28" si="4">AB19*AJ19/100</f>
        <v>11.949210086641669</v>
      </c>
      <c r="AH19" s="88">
        <f t="shared" ref="AH19:AH28" si="5">AB19*AK19/100</f>
        <v>0.66085078942843356</v>
      </c>
      <c r="AI19" s="85">
        <f>SUM(E34:E46)</f>
        <v>23.865252812621236</v>
      </c>
      <c r="AJ19" s="85">
        <f>SUM(E14:E33)</f>
        <v>72.106556317082649</v>
      </c>
      <c r="AK19" s="85">
        <v>3.9878514411911556</v>
      </c>
    </row>
    <row r="20" spans="2:39" ht="15" x14ac:dyDescent="0.25">
      <c r="B20" s="28">
        <v>6.21</v>
      </c>
      <c r="C20" s="385">
        <v>1.2165450121654504</v>
      </c>
      <c r="D20" s="386">
        <v>1.2759977515458119</v>
      </c>
      <c r="E20" s="385">
        <v>1.7910254752360018</v>
      </c>
      <c r="F20" s="386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96">
        <v>1.9107662463627546</v>
      </c>
      <c r="Q20" s="397">
        <v>1.7180616740088104</v>
      </c>
      <c r="R20" s="396">
        <v>1.7745563609097725</v>
      </c>
      <c r="S20" s="398">
        <v>1.9512195121951226</v>
      </c>
      <c r="T20" s="399">
        <v>1.2324124473657185</v>
      </c>
      <c r="U20" s="398">
        <v>3.2869186321871746</v>
      </c>
      <c r="V20" s="399">
        <v>2.0084224165856819</v>
      </c>
      <c r="W20" s="400">
        <v>4.764991896272285</v>
      </c>
      <c r="X20" s="401">
        <v>2.21945331360486</v>
      </c>
      <c r="Y20" s="402">
        <v>1.4025777103866568</v>
      </c>
      <c r="AA20" s="61" t="s">
        <v>43</v>
      </c>
      <c r="AB20" s="62">
        <v>15.135</v>
      </c>
      <c r="AC20" s="73"/>
      <c r="AD20" s="226">
        <f>SUM(H72:H74)</f>
        <v>6.3091999999999997</v>
      </c>
      <c r="AE20" s="226">
        <f>SUM(H75:H78)</f>
        <v>6.6124999999999998</v>
      </c>
      <c r="AF20" s="89">
        <f>AI20*AB20/100</f>
        <v>3.7414557084706335</v>
      </c>
      <c r="AG20" s="89">
        <f t="shared" si="4"/>
        <v>10.757907540220971</v>
      </c>
      <c r="AH20" s="89">
        <f t="shared" si="5"/>
        <v>0.62204155357054725</v>
      </c>
      <c r="AI20" s="85">
        <f>SUM(H34:H46)</f>
        <v>24.720553078762034</v>
      </c>
      <c r="AJ20" s="85">
        <f>SUM(H14:H33)</f>
        <v>71.079666602054658</v>
      </c>
      <c r="AK20" s="85">
        <v>4.1099541035384686</v>
      </c>
    </row>
    <row r="21" spans="2:39" ht="15" x14ac:dyDescent="0.25">
      <c r="B21" s="28">
        <v>7.33</v>
      </c>
      <c r="C21" s="385">
        <v>1.365233846985672</v>
      </c>
      <c r="D21" s="386">
        <v>1.4165261382799323</v>
      </c>
      <c r="E21" s="385">
        <v>1.9849993534204062</v>
      </c>
      <c r="F21" s="386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96">
        <v>2.1338506304558682</v>
      </c>
      <c r="Q21" s="397">
        <v>1.8942731277533038</v>
      </c>
      <c r="R21" s="396">
        <v>1.9661751228859454</v>
      </c>
      <c r="S21" s="398">
        <v>2.1431427429028398</v>
      </c>
      <c r="T21" s="399">
        <v>1.3556536921022904</v>
      </c>
      <c r="U21" s="398">
        <v>3.7889551956048124</v>
      </c>
      <c r="V21" s="399">
        <v>2.2351797862001943</v>
      </c>
      <c r="W21" s="400">
        <v>5.2025931928687195</v>
      </c>
      <c r="X21" s="401">
        <v>2.4608675336811783</v>
      </c>
      <c r="Y21" s="402">
        <v>1.5447308567096287</v>
      </c>
      <c r="AA21" s="63" t="s">
        <v>44</v>
      </c>
      <c r="AB21" s="64">
        <v>4.6359000000000004</v>
      </c>
      <c r="AC21" s="74"/>
      <c r="AD21" s="226">
        <f>SUM(C87:C89)</f>
        <v>0.54489999999999994</v>
      </c>
      <c r="AE21" s="226">
        <f>SUM(C90:C93)</f>
        <v>3.1219000000000001</v>
      </c>
      <c r="AF21" s="90">
        <f t="shared" si="3"/>
        <v>0.39667228583111824</v>
      </c>
      <c r="AG21" s="90">
        <f t="shared" si="4"/>
        <v>3.9311787466775705</v>
      </c>
      <c r="AH21" s="90">
        <f t="shared" si="5"/>
        <v>0.22852282709433047</v>
      </c>
      <c r="AI21" s="85">
        <f>SUM(I34:I46)</f>
        <v>8.5565324064608426</v>
      </c>
      <c r="AJ21" s="85">
        <f>SUM(I14:I33)</f>
        <v>84.798609691269661</v>
      </c>
      <c r="AK21" s="85">
        <v>4.9294166633087526</v>
      </c>
    </row>
    <row r="22" spans="2:39" ht="15" x14ac:dyDescent="0.25">
      <c r="B22" s="28">
        <v>8.65</v>
      </c>
      <c r="C22" s="385">
        <v>1.5341984320086512</v>
      </c>
      <c r="D22" s="386">
        <v>1.5795390668915117</v>
      </c>
      <c r="E22" s="385">
        <v>2.2113022113022116</v>
      </c>
      <c r="F22" s="386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96">
        <v>2.405431619786615</v>
      </c>
      <c r="Q22" s="397">
        <v>2.0969162995594712</v>
      </c>
      <c r="R22" s="396">
        <v>2.1911188869449307</v>
      </c>
      <c r="S22" s="398">
        <v>2.3750499800079981</v>
      </c>
      <c r="T22" s="399">
        <v>1.4891650405669099</v>
      </c>
      <c r="U22" s="398">
        <v>4.376243250923558</v>
      </c>
      <c r="V22" s="399">
        <v>2.5072886297376096</v>
      </c>
      <c r="W22" s="400">
        <v>5.6564019448946521</v>
      </c>
      <c r="X22" s="401">
        <v>2.7412195311891603</v>
      </c>
      <c r="Y22" s="402">
        <v>1.7153146322971953</v>
      </c>
      <c r="AA22" s="65" t="s">
        <v>45</v>
      </c>
      <c r="AB22" s="66">
        <v>14.8985</v>
      </c>
      <c r="AC22" s="75"/>
      <c r="AD22" s="227">
        <f>SUM(H102:H104)</f>
        <v>3.6301000000000001</v>
      </c>
      <c r="AE22" s="227">
        <f>SUM(H105:H108)</f>
        <v>8.4920000000000009</v>
      </c>
      <c r="AF22" s="91">
        <f t="shared" si="3"/>
        <v>3.1175553904923596</v>
      </c>
      <c r="AG22" s="91">
        <f t="shared" si="4"/>
        <v>11.056887627334465</v>
      </c>
      <c r="AH22" s="91">
        <f t="shared" si="5"/>
        <v>0.76095567714703771</v>
      </c>
      <c r="AI22" s="85">
        <f>SUM(L34:L46)</f>
        <v>20.925297113752119</v>
      </c>
      <c r="AJ22" s="85">
        <f>SUM(L14:L33)</f>
        <v>74.214770797962643</v>
      </c>
      <c r="AK22" s="85">
        <v>5.1075992693696532</v>
      </c>
    </row>
    <row r="23" spans="2:39" ht="15" x14ac:dyDescent="0.25">
      <c r="B23" s="28">
        <v>10.210000000000001</v>
      </c>
      <c r="C23" s="385">
        <v>1.7437145174371456</v>
      </c>
      <c r="D23" s="386">
        <v>1.7762788083192802</v>
      </c>
      <c r="E23" s="385">
        <v>2.4957972326393385</v>
      </c>
      <c r="F23" s="386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96">
        <v>2.7546071774975753</v>
      </c>
      <c r="Q23" s="397">
        <v>2.3524229074889864</v>
      </c>
      <c r="R23" s="396">
        <v>2.4993751562109474</v>
      </c>
      <c r="S23" s="398">
        <v>2.6709316273490611</v>
      </c>
      <c r="T23" s="399">
        <v>1.6945671151278627</v>
      </c>
      <c r="U23" s="398">
        <v>5.0582551861324241</v>
      </c>
      <c r="V23" s="399">
        <v>2.8312277291869128</v>
      </c>
      <c r="W23" s="400">
        <v>6.061588330632091</v>
      </c>
      <c r="X23" s="401">
        <v>3.0916595280741381</v>
      </c>
      <c r="Y23" s="402">
        <v>1.9522365428354818</v>
      </c>
      <c r="AA23" s="65" t="s">
        <v>46</v>
      </c>
      <c r="AB23" s="66">
        <v>11.488099999999999</v>
      </c>
      <c r="AC23" s="75"/>
      <c r="AD23" s="227">
        <f>SUM(M102:M104)</f>
        <v>2.6212</v>
      </c>
      <c r="AE23" s="227">
        <f>SUM(M105:M108)</f>
        <v>5.7622000000000009</v>
      </c>
      <c r="AF23" s="91">
        <f t="shared" si="3"/>
        <v>0.67461848835006644</v>
      </c>
      <c r="AG23" s="91">
        <f t="shared" si="4"/>
        <v>10.009379797310096</v>
      </c>
      <c r="AH23" s="91">
        <f t="shared" si="5"/>
        <v>0.46799445795981898</v>
      </c>
      <c r="AI23" s="85">
        <f>SUM(M34:M46)</f>
        <v>5.8723243038454278</v>
      </c>
      <c r="AJ23" s="85">
        <f>SUM(M14:M33)</f>
        <v>87.128243985603348</v>
      </c>
      <c r="AK23" s="85">
        <v>4.0737324532326404</v>
      </c>
    </row>
    <row r="24" spans="2:39" ht="15" x14ac:dyDescent="0.25">
      <c r="B24" s="28">
        <v>12.05</v>
      </c>
      <c r="C24" s="385">
        <v>2.0140578534739122</v>
      </c>
      <c r="D24" s="386">
        <v>2.0348510399100612</v>
      </c>
      <c r="E24" s="385">
        <v>2.8449502133712667</v>
      </c>
      <c r="F24" s="386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96">
        <v>3.1910766246362758</v>
      </c>
      <c r="Q24" s="397">
        <v>2.696035242290749</v>
      </c>
      <c r="R24" s="396">
        <v>2.8826126801632928</v>
      </c>
      <c r="S24" s="398">
        <v>3.0467812874850071</v>
      </c>
      <c r="T24" s="399">
        <v>1.9718599157851495</v>
      </c>
      <c r="U24" s="398">
        <v>5.7686842853083267</v>
      </c>
      <c r="V24" s="399">
        <v>3.2588273404599937</v>
      </c>
      <c r="W24" s="400">
        <v>6.3209076175040515</v>
      </c>
      <c r="X24" s="401">
        <v>3.5277626353087772</v>
      </c>
      <c r="Y24" s="402">
        <v>2.2744503411675514</v>
      </c>
      <c r="AA24" s="67" t="s">
        <v>47</v>
      </c>
      <c r="AB24" s="68">
        <v>17.649799999999999</v>
      </c>
      <c r="AC24" s="76"/>
      <c r="AD24" s="227">
        <f>SUM(H117:H119)</f>
        <v>3.512</v>
      </c>
      <c r="AE24" s="227">
        <f>SUM(H120:H123)</f>
        <v>11.0939</v>
      </c>
      <c r="AF24" s="92">
        <f t="shared" si="3"/>
        <v>2.8606028903976721</v>
      </c>
      <c r="AG24" s="92">
        <f t="shared" si="4"/>
        <v>13.839086634335594</v>
      </c>
      <c r="AH24" s="92">
        <f t="shared" si="5"/>
        <v>0.94562311403963861</v>
      </c>
      <c r="AI24" s="85">
        <f>SUM(P34:P46)</f>
        <v>16.207565470417073</v>
      </c>
      <c r="AJ24" s="85">
        <f>SUM(P14:P33)</f>
        <v>78.40931134820562</v>
      </c>
      <c r="AK24" s="85">
        <v>5.3576987503520641</v>
      </c>
    </row>
    <row r="25" spans="2:39" ht="15" x14ac:dyDescent="0.25">
      <c r="B25" s="28">
        <v>14.22</v>
      </c>
      <c r="C25" s="385">
        <v>2.4195728575290625</v>
      </c>
      <c r="D25" s="386">
        <v>2.4114671163575037</v>
      </c>
      <c r="E25" s="385">
        <v>3.3622138885296788</v>
      </c>
      <c r="F25" s="386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96">
        <v>3.8312318137730359</v>
      </c>
      <c r="Q25" s="397">
        <v>3.251101321585903</v>
      </c>
      <c r="R25" s="396">
        <v>3.4907939681746236</v>
      </c>
      <c r="S25" s="398">
        <v>3.6385445821671345</v>
      </c>
      <c r="T25" s="399">
        <v>2.3929341686351036</v>
      </c>
      <c r="U25" s="398">
        <v>6.6496163682864458</v>
      </c>
      <c r="V25" s="399">
        <v>3.9002267573696145</v>
      </c>
      <c r="W25" s="400">
        <v>6.5478119935170183</v>
      </c>
      <c r="X25" s="401">
        <v>4.1819172961607363</v>
      </c>
      <c r="Y25" s="402">
        <v>2.7482941622441248</v>
      </c>
      <c r="AA25" s="67" t="s">
        <v>48</v>
      </c>
      <c r="AB25" s="68">
        <v>8.8271999999999995</v>
      </c>
      <c r="AC25" s="76"/>
      <c r="AD25" s="227">
        <f>SUM(M117:M119)</f>
        <v>0.78720000000000001</v>
      </c>
      <c r="AE25" s="227">
        <f>SUM(M120:M123)</f>
        <v>5.5735000000000001</v>
      </c>
      <c r="AF25" s="92">
        <f t="shared" si="3"/>
        <v>2.018201233480176</v>
      </c>
      <c r="AG25" s="92">
        <f t="shared" si="4"/>
        <v>6.3781380792951543</v>
      </c>
      <c r="AH25" s="92">
        <f t="shared" si="5"/>
        <v>0.45615693847584921</v>
      </c>
      <c r="AI25" s="85">
        <f>SUM(Q34:Q46)</f>
        <v>22.863436123348016</v>
      </c>
      <c r="AJ25" s="85">
        <f>SUM(Q14:Q33)</f>
        <v>72.255506607929519</v>
      </c>
      <c r="AK25" s="85">
        <v>5.1676289024362116</v>
      </c>
    </row>
    <row r="26" spans="2:39" ht="15" x14ac:dyDescent="0.25">
      <c r="B26" s="28">
        <v>16.78</v>
      </c>
      <c r="C26" s="385">
        <v>2.9535009462016766</v>
      </c>
      <c r="D26" s="386">
        <v>2.9005059021922421</v>
      </c>
      <c r="E26" s="385">
        <v>4.002327686538214</v>
      </c>
      <c r="F26" s="386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96">
        <v>4.6362754607177505</v>
      </c>
      <c r="Q26" s="397">
        <v>3.9823788546255505</v>
      </c>
      <c r="R26" s="396">
        <v>4.2739315171207197</v>
      </c>
      <c r="S26" s="398">
        <v>4.3742502998800497</v>
      </c>
      <c r="T26" s="399">
        <v>2.9988702885899148</v>
      </c>
      <c r="U26" s="398">
        <v>7.3505730794733353</v>
      </c>
      <c r="V26" s="399">
        <v>4.6776805960479431</v>
      </c>
      <c r="W26" s="400">
        <v>6.4829821717990272</v>
      </c>
      <c r="X26" s="401">
        <v>4.9762479557666852</v>
      </c>
      <c r="Y26" s="402">
        <v>3.3737680060652018</v>
      </c>
      <c r="AA26" s="69" t="s">
        <v>49</v>
      </c>
      <c r="AB26" s="62">
        <v>13.1127</v>
      </c>
      <c r="AC26" s="73"/>
      <c r="AD26" s="227">
        <f>SUM(H132:H134)</f>
        <v>1.081</v>
      </c>
      <c r="AE26" s="227">
        <f>SUM(H135:H138)</f>
        <v>8.8879999999999999</v>
      </c>
      <c r="AF26" s="89">
        <f t="shared" si="3"/>
        <v>4.7767019513197084</v>
      </c>
      <c r="AG26" s="89">
        <f t="shared" si="4"/>
        <v>7.8619639108555006</v>
      </c>
      <c r="AH26" s="89">
        <f t="shared" si="5"/>
        <v>0.55700258132902891</v>
      </c>
      <c r="AI26" s="85">
        <f>SUM(T34:T46)</f>
        <v>36.428057923385026</v>
      </c>
      <c r="AJ26" s="85">
        <f>SUM(T14:T33)</f>
        <v>59.956865564342209</v>
      </c>
      <c r="AK26" s="85">
        <v>4.2478099958744497</v>
      </c>
    </row>
    <row r="27" spans="2:39" ht="15" x14ac:dyDescent="0.25">
      <c r="B27" s="28">
        <v>19.809999999999999</v>
      </c>
      <c r="C27" s="385">
        <v>3.6293592862935937</v>
      </c>
      <c r="D27" s="386">
        <v>3.5413153456998305</v>
      </c>
      <c r="E27" s="385">
        <v>4.7652916073968719</v>
      </c>
      <c r="F27" s="386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96">
        <v>5.5771096023278375</v>
      </c>
      <c r="Q27" s="397">
        <v>4.9074889867841414</v>
      </c>
      <c r="R27" s="396">
        <v>5.2320253270015842</v>
      </c>
      <c r="S27" s="398">
        <v>5.269892043182729</v>
      </c>
      <c r="T27" s="399">
        <v>3.779398171921537</v>
      </c>
      <c r="U27" s="398">
        <v>7.6726342710997448</v>
      </c>
      <c r="V27" s="399">
        <v>5.5458373825720768</v>
      </c>
      <c r="W27" s="400">
        <v>6.0777957860615874</v>
      </c>
      <c r="X27" s="401">
        <v>5.8328790592632993</v>
      </c>
      <c r="Y27" s="402">
        <v>4.1319181197877191</v>
      </c>
      <c r="AA27" s="69" t="s">
        <v>50</v>
      </c>
      <c r="AB27" s="62">
        <v>9.6720000000000006</v>
      </c>
      <c r="AC27" s="73"/>
      <c r="AD27" s="227">
        <f>SUM(M132:M134)</f>
        <v>0.51539999999999997</v>
      </c>
      <c r="AE27" s="227">
        <f>SUM(M135:M138)</f>
        <v>6.3197999999999999</v>
      </c>
      <c r="AF27" s="89">
        <f t="shared" si="3"/>
        <v>0.5936777493606139</v>
      </c>
      <c r="AG27" s="89">
        <f t="shared" si="4"/>
        <v>8.4232611537368616</v>
      </c>
      <c r="AH27" s="89">
        <f t="shared" si="5"/>
        <v>0.37377665743691546</v>
      </c>
      <c r="AI27" s="85">
        <f>SUM(U34:U46)</f>
        <v>6.1381074168797962</v>
      </c>
      <c r="AJ27" s="85">
        <f>SUM(U14:U33)</f>
        <v>87.089135170976633</v>
      </c>
      <c r="AK27" s="85">
        <v>3.8645229263535508</v>
      </c>
    </row>
    <row r="28" spans="2:39" ht="15" x14ac:dyDescent="0.25">
      <c r="B28" s="28">
        <v>23.37</v>
      </c>
      <c r="C28" s="385">
        <v>4.366044876993783</v>
      </c>
      <c r="D28" s="386">
        <v>4.2776840921866208</v>
      </c>
      <c r="E28" s="385">
        <v>5.5411871201344898</v>
      </c>
      <c r="F28" s="386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96">
        <v>6.4791464597478168</v>
      </c>
      <c r="Q28" s="397">
        <v>5.8414096916299556</v>
      </c>
      <c r="R28" s="396">
        <v>6.1234691327168207</v>
      </c>
      <c r="S28" s="398">
        <v>6.125549780087967</v>
      </c>
      <c r="T28" s="399">
        <v>4.6626270925336355</v>
      </c>
      <c r="U28" s="398">
        <v>7.3505730794733353</v>
      </c>
      <c r="V28" s="399">
        <v>6.3103336572724338</v>
      </c>
      <c r="W28" s="400">
        <v>5.2836304700162069</v>
      </c>
      <c r="X28" s="401">
        <v>6.5337590530332541</v>
      </c>
      <c r="Y28" s="402">
        <v>4.9753601213040195</v>
      </c>
      <c r="AA28" s="70" t="s">
        <v>51</v>
      </c>
      <c r="AB28" s="71">
        <v>13.8108</v>
      </c>
      <c r="AC28" s="94"/>
      <c r="AD28" s="227">
        <f>SUM(H147:H149)</f>
        <v>1.4544000000000001</v>
      </c>
      <c r="AE28" s="227">
        <f>SUM(H150:H153)</f>
        <v>9.8343000000000007</v>
      </c>
      <c r="AF28" s="93">
        <f t="shared" si="3"/>
        <v>2.1123285725410796</v>
      </c>
      <c r="AG28" s="93">
        <f t="shared" si="4"/>
        <v>10.918716735456742</v>
      </c>
      <c r="AH28" s="93">
        <f t="shared" si="5"/>
        <v>0.579403060007043</v>
      </c>
      <c r="AI28" s="85">
        <f>SUM(X34:X46)</f>
        <v>15.294758975157702</v>
      </c>
      <c r="AJ28" s="85">
        <f>SUM(X14:X33)</f>
        <v>79.059263297251007</v>
      </c>
      <c r="AK28" s="85">
        <v>4.1952896284577506</v>
      </c>
    </row>
    <row r="29" spans="2:39" ht="15" x14ac:dyDescent="0.25">
      <c r="B29" s="28">
        <v>27.58</v>
      </c>
      <c r="C29" s="385">
        <v>5.271695052716951</v>
      </c>
      <c r="D29" s="386">
        <v>5.2051714446318149</v>
      </c>
      <c r="E29" s="385">
        <v>6.3688090003879481</v>
      </c>
      <c r="F29" s="386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96">
        <v>7.3714839961202721</v>
      </c>
      <c r="Q29" s="397">
        <v>6.7577092511013213</v>
      </c>
      <c r="R29" s="396">
        <v>6.9482629342664346</v>
      </c>
      <c r="S29" s="398">
        <v>6.9252299080367878</v>
      </c>
      <c r="T29" s="399">
        <v>5.5869364280579248</v>
      </c>
      <c r="U29" s="398">
        <v>6.6401439802974336</v>
      </c>
      <c r="V29" s="399">
        <v>6.9841269841269842</v>
      </c>
      <c r="W29" s="400">
        <v>4.3922204213938407</v>
      </c>
      <c r="X29" s="401">
        <v>7.0711003815902203</v>
      </c>
      <c r="Y29" s="402">
        <v>5.8188021228203191</v>
      </c>
    </row>
    <row r="30" spans="2:39" ht="15" x14ac:dyDescent="0.25">
      <c r="B30" s="28">
        <v>32.549999999999997</v>
      </c>
      <c r="C30" s="385">
        <v>6.2043795620437967</v>
      </c>
      <c r="D30" s="386">
        <v>6.1045531197301841</v>
      </c>
      <c r="E30" s="385">
        <v>7.0218543902754433</v>
      </c>
      <c r="F30" s="386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96">
        <v>7.875848690591658</v>
      </c>
      <c r="Q30" s="397">
        <v>7.392070484581498</v>
      </c>
      <c r="R30" s="396">
        <v>7.3898192118637001</v>
      </c>
      <c r="S30" s="398">
        <v>7.3970411835265928</v>
      </c>
      <c r="T30" s="399">
        <v>6.3469241039334507</v>
      </c>
      <c r="U30" s="398">
        <v>5.5981813015061102</v>
      </c>
      <c r="V30" s="399">
        <v>7.3404599935212183</v>
      </c>
      <c r="W30" s="400">
        <v>3.5170178282009723</v>
      </c>
      <c r="X30" s="401">
        <v>7.2502141577758765</v>
      </c>
      <c r="Y30" s="402">
        <v>6.3968915845337389</v>
      </c>
      <c r="AG30" s="83"/>
    </row>
    <row r="31" spans="2:39" ht="15" x14ac:dyDescent="0.25">
      <c r="B31" s="28">
        <v>38.409999999999997</v>
      </c>
      <c r="C31" s="385">
        <v>7.0897539875642082</v>
      </c>
      <c r="D31" s="386">
        <v>6.8690275435637993</v>
      </c>
      <c r="E31" s="385">
        <v>7.4485969222811335</v>
      </c>
      <c r="F31" s="386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96">
        <v>7.8855480116391856</v>
      </c>
      <c r="Q31" s="397">
        <v>7.5947136563876638</v>
      </c>
      <c r="R31" s="396">
        <v>7.3481629592601863</v>
      </c>
      <c r="S31" s="398">
        <v>7.4370251899240332</v>
      </c>
      <c r="T31" s="399">
        <v>6.8912396015199757</v>
      </c>
      <c r="U31" s="398">
        <v>4.5088566827697258</v>
      </c>
      <c r="V31" s="399">
        <v>7.3922902494331071</v>
      </c>
      <c r="W31" s="400">
        <v>2.7228525121555913</v>
      </c>
      <c r="X31" s="401">
        <v>7.0944630480492181</v>
      </c>
      <c r="Y31" s="402">
        <v>6.6148597422289619</v>
      </c>
      <c r="AA31" s="453" t="s">
        <v>25</v>
      </c>
      <c r="AB31" s="453"/>
      <c r="AC31" s="454" t="s">
        <v>40</v>
      </c>
      <c r="AD31" s="454"/>
      <c r="AI31" s="240" t="s">
        <v>76</v>
      </c>
      <c r="AJ31" s="248" t="s">
        <v>90</v>
      </c>
      <c r="AK31" s="248" t="s">
        <v>91</v>
      </c>
      <c r="AL31" s="248" t="s">
        <v>92</v>
      </c>
      <c r="AM31" s="248" t="s">
        <v>93</v>
      </c>
    </row>
    <row r="32" spans="2:39" ht="15" x14ac:dyDescent="0.25">
      <c r="B32" s="28">
        <v>45.32</v>
      </c>
      <c r="C32" s="385">
        <v>7.6980264936469327</v>
      </c>
      <c r="D32" s="386">
        <v>7.3805508712759966</v>
      </c>
      <c r="E32" s="385">
        <v>7.5326522694943758</v>
      </c>
      <c r="F32" s="386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96">
        <v>7.3811833171677987</v>
      </c>
      <c r="Q32" s="397">
        <v>7.3832599118942746</v>
      </c>
      <c r="R32" s="396">
        <v>6.9066066816629172</v>
      </c>
      <c r="S32" s="398">
        <v>7.0371851259496232</v>
      </c>
      <c r="T32" s="399">
        <v>7.0761014686248336</v>
      </c>
      <c r="U32" s="398">
        <v>3.4953111679454389</v>
      </c>
      <c r="V32" s="399">
        <v>6.9776482021379982</v>
      </c>
      <c r="W32" s="400">
        <v>2.025931928687196</v>
      </c>
      <c r="X32" s="401">
        <v>6.5026088310879233</v>
      </c>
      <c r="Y32" s="402">
        <v>6.4063684609552691</v>
      </c>
      <c r="AA32" s="95" t="s">
        <v>63</v>
      </c>
      <c r="AB32" s="95" t="s">
        <v>64</v>
      </c>
      <c r="AC32" s="96" t="s">
        <v>63</v>
      </c>
      <c r="AD32" s="96" t="s">
        <v>64</v>
      </c>
      <c r="AI32" s="241" t="s">
        <v>79</v>
      </c>
      <c r="AJ32" s="250">
        <f t="shared" ref="AJ32:AJ37" si="6">AD18-AD4</f>
        <v>-0.59709999999999996</v>
      </c>
      <c r="AK32" s="250">
        <f t="shared" ref="AK32:AM37" si="7">AF18-AF4</f>
        <v>0.52674676006276577</v>
      </c>
      <c r="AL32" s="250">
        <f t="shared" si="7"/>
        <v>0.63794135354480108</v>
      </c>
      <c r="AM32" s="250">
        <f t="shared" si="7"/>
        <v>6.3534184185566445E-2</v>
      </c>
    </row>
    <row r="33" spans="2:39" ht="15.75" thickBot="1" x14ac:dyDescent="0.3">
      <c r="B33" s="28">
        <v>53.48</v>
      </c>
      <c r="C33" s="385">
        <v>7.6980264936469327</v>
      </c>
      <c r="D33" s="386">
        <v>7.2625070264193345</v>
      </c>
      <c r="E33" s="385">
        <v>7.0541833699728453</v>
      </c>
      <c r="F33" s="386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96">
        <v>6.3045586808923373</v>
      </c>
      <c r="Q33" s="397">
        <v>6.5726872246696031</v>
      </c>
      <c r="R33" s="396">
        <v>5.9401816212613516</v>
      </c>
      <c r="S33" s="398">
        <v>6.0775689724110373</v>
      </c>
      <c r="T33" s="399">
        <v>6.7063777344151188</v>
      </c>
      <c r="U33" s="398">
        <v>2.5670171450222599</v>
      </c>
      <c r="V33" s="399">
        <v>6.1030126336248793</v>
      </c>
      <c r="W33" s="400">
        <v>1.4100486223662885</v>
      </c>
      <c r="X33" s="401">
        <v>5.552527061755316</v>
      </c>
      <c r="Y33" s="402">
        <v>5.7240333586050047</v>
      </c>
      <c r="AA33" s="60">
        <f t="shared" ref="AA33:AA43" si="8">AE4</f>
        <v>7.529399999999999</v>
      </c>
      <c r="AB33" s="86">
        <f t="shared" ref="AB33:AB43" si="9">AF4</f>
        <v>4.1378407610164913</v>
      </c>
      <c r="AC33" s="66">
        <f>AE18</f>
        <v>8.8132999999999999</v>
      </c>
      <c r="AD33" s="87">
        <f>AF18</f>
        <v>4.6645875210792571</v>
      </c>
      <c r="AI33" s="241" t="s">
        <v>80</v>
      </c>
      <c r="AJ33" s="250">
        <f t="shared" si="6"/>
        <v>0.85220000000000007</v>
      </c>
      <c r="AK33" s="250">
        <f t="shared" si="7"/>
        <v>1.8220017171107301</v>
      </c>
      <c r="AL33" s="250">
        <f t="shared" si="7"/>
        <v>5.9228677920562856</v>
      </c>
      <c r="AM33" s="250">
        <f t="shared" si="7"/>
        <v>0.2629811061366164</v>
      </c>
    </row>
    <row r="34" spans="2:39" ht="15" x14ac:dyDescent="0.25">
      <c r="B34" s="14">
        <v>63.11</v>
      </c>
      <c r="C34" s="383">
        <v>7.1978913219789149</v>
      </c>
      <c r="D34" s="384">
        <v>6.7847105115233273</v>
      </c>
      <c r="E34" s="383">
        <v>6.2782878572352274</v>
      </c>
      <c r="F34" s="384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89">
        <v>5.1503394762366632</v>
      </c>
      <c r="Q34" s="390">
        <v>5.4977973568281939</v>
      </c>
      <c r="R34" s="389">
        <v>4.8654503040906443</v>
      </c>
      <c r="S34" s="391">
        <v>4.9900039984006419</v>
      </c>
      <c r="T34" s="392">
        <v>5.9669302659956864</v>
      </c>
      <c r="U34" s="391">
        <v>1.885005209813394</v>
      </c>
      <c r="V34" s="392">
        <v>5.1182377712989959</v>
      </c>
      <c r="W34" s="393">
        <v>0.94003241491085876</v>
      </c>
      <c r="X34" s="394">
        <v>4.5167821820730483</v>
      </c>
      <c r="Y34" s="395">
        <v>4.9184988627748307</v>
      </c>
      <c r="AA34" s="60">
        <f t="shared" si="8"/>
        <v>8.8132999999999999</v>
      </c>
      <c r="AB34" s="86">
        <f t="shared" si="9"/>
        <v>2.1328525179856106</v>
      </c>
      <c r="AC34" s="66">
        <f t="shared" ref="AC34:AD43" si="10">AE19</f>
        <v>11.34998</v>
      </c>
      <c r="AD34" s="87">
        <f t="shared" si="10"/>
        <v>3.9548542350963407</v>
      </c>
      <c r="AI34" s="242" t="s">
        <v>81</v>
      </c>
      <c r="AJ34" s="250">
        <f t="shared" si="6"/>
        <v>4.7496999999999998</v>
      </c>
      <c r="AK34" s="250">
        <f t="shared" si="7"/>
        <v>0.69217261410584419</v>
      </c>
      <c r="AL34" s="250">
        <f t="shared" si="7"/>
        <v>3.9034627252826573</v>
      </c>
      <c r="AM34" s="250">
        <f t="shared" si="7"/>
        <v>0.15471387032590711</v>
      </c>
    </row>
    <row r="35" spans="2:39" ht="15" x14ac:dyDescent="0.25">
      <c r="B35" s="28">
        <v>74.48</v>
      </c>
      <c r="C35" s="385">
        <v>6.17734522844012</v>
      </c>
      <c r="D35" s="386">
        <v>5.7729061270376603</v>
      </c>
      <c r="E35" s="385">
        <v>5.0756498124919185</v>
      </c>
      <c r="F35" s="386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96">
        <v>3.9088263821532498</v>
      </c>
      <c r="Q35" s="397">
        <v>4.3348017621145374</v>
      </c>
      <c r="R35" s="396">
        <v>3.774056485878531</v>
      </c>
      <c r="S35" s="398">
        <v>3.8144742103158746</v>
      </c>
      <c r="T35" s="399">
        <v>5.0631611379274934</v>
      </c>
      <c r="U35" s="398">
        <v>1.2787723785166243</v>
      </c>
      <c r="V35" s="399">
        <v>3.9002267573696145</v>
      </c>
      <c r="W35" s="400">
        <v>0.55105348460291737</v>
      </c>
      <c r="X35" s="401">
        <v>3.3642239700957881</v>
      </c>
      <c r="Y35" s="402">
        <v>3.9992418498862778</v>
      </c>
      <c r="AA35" s="60">
        <f t="shared" si="8"/>
        <v>7.0016999999999996</v>
      </c>
      <c r="AB35" s="86">
        <f t="shared" si="9"/>
        <v>3.0492830943647893</v>
      </c>
      <c r="AC35" s="66">
        <f t="shared" si="10"/>
        <v>6.6124999999999998</v>
      </c>
      <c r="AD35" s="87">
        <f t="shared" si="10"/>
        <v>3.7414557084706335</v>
      </c>
      <c r="AI35" s="243" t="s">
        <v>82</v>
      </c>
      <c r="AJ35" s="250">
        <f t="shared" si="6"/>
        <v>-3.8315999999999999</v>
      </c>
      <c r="AK35" s="250">
        <f t="shared" si="7"/>
        <v>-4.6558954994037824</v>
      </c>
      <c r="AL35" s="250">
        <f t="shared" si="7"/>
        <v>-9.4822698561290206</v>
      </c>
      <c r="AM35" s="250">
        <f t="shared" si="7"/>
        <v>-0.69693520760422667</v>
      </c>
    </row>
    <row r="36" spans="2:39" ht="15" x14ac:dyDescent="0.25">
      <c r="B36" s="28">
        <v>87.89</v>
      </c>
      <c r="C36" s="385">
        <v>5.0419032170857001</v>
      </c>
      <c r="D36" s="386">
        <v>4.6824058459808873</v>
      </c>
      <c r="E36" s="385">
        <v>3.8794775636880905</v>
      </c>
      <c r="F36" s="386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96">
        <v>2.8612997090203689</v>
      </c>
      <c r="Q36" s="397">
        <v>3.3480176211453743</v>
      </c>
      <c r="R36" s="396">
        <v>2.9159376822461054</v>
      </c>
      <c r="S36" s="398">
        <v>2.8788484606157549</v>
      </c>
      <c r="T36" s="399">
        <v>4.2415528396836812</v>
      </c>
      <c r="U36" s="398">
        <v>0.86198730700009474</v>
      </c>
      <c r="V36" s="399">
        <v>2.8636216391318432</v>
      </c>
      <c r="W36" s="400">
        <v>0.29173419773095621</v>
      </c>
      <c r="X36" s="401">
        <v>2.3985670897905154</v>
      </c>
      <c r="Y36" s="402">
        <v>3.2410917361637606</v>
      </c>
      <c r="AA36" s="60">
        <f t="shared" si="8"/>
        <v>11.661999999999999</v>
      </c>
      <c r="AB36" s="86">
        <f t="shared" si="9"/>
        <v>5.0525677852349009</v>
      </c>
      <c r="AC36" s="66">
        <f t="shared" si="10"/>
        <v>3.1219000000000001</v>
      </c>
      <c r="AD36" s="87">
        <f t="shared" si="10"/>
        <v>0.39667228583111824</v>
      </c>
      <c r="AI36" s="244" t="s">
        <v>83</v>
      </c>
      <c r="AJ36" s="250">
        <f t="shared" si="6"/>
        <v>-2.7269000000000001</v>
      </c>
      <c r="AK36" s="250">
        <f t="shared" si="7"/>
        <v>-8.8751132116684062E-2</v>
      </c>
      <c r="AL36" s="250">
        <f t="shared" si="7"/>
        <v>-4.7421877628215974</v>
      </c>
      <c r="AM36" s="250">
        <f t="shared" si="7"/>
        <v>-0.29223680900475701</v>
      </c>
    </row>
    <row r="37" spans="2:39" ht="15" x14ac:dyDescent="0.25">
      <c r="B37" s="28">
        <v>103.72</v>
      </c>
      <c r="C37" s="385">
        <v>3.933495539334956</v>
      </c>
      <c r="D37" s="386">
        <v>3.681843732433951</v>
      </c>
      <c r="E37" s="385">
        <v>2.786758049915945</v>
      </c>
      <c r="F37" s="386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96">
        <v>1.9010669253152281</v>
      </c>
      <c r="Q37" s="397">
        <v>2.4317180616740086</v>
      </c>
      <c r="R37" s="396">
        <v>2.1411313838207118</v>
      </c>
      <c r="S37" s="398">
        <v>2.0631747301079577</v>
      </c>
      <c r="T37" s="399">
        <v>3.3685940227996305</v>
      </c>
      <c r="U37" s="398">
        <v>0.56834327934072182</v>
      </c>
      <c r="V37" s="399">
        <v>1.9760285066407515</v>
      </c>
      <c r="W37" s="400">
        <v>0.14586709886547811</v>
      </c>
      <c r="X37" s="401">
        <v>1.6120239856708982</v>
      </c>
      <c r="Y37" s="402">
        <v>2.5682335102350269</v>
      </c>
      <c r="AA37" s="60">
        <f t="shared" si="8"/>
        <v>10.2044</v>
      </c>
      <c r="AB37" s="86">
        <f t="shared" si="9"/>
        <v>3.2063065226090437</v>
      </c>
      <c r="AC37" s="66">
        <f t="shared" si="10"/>
        <v>8.4920000000000009</v>
      </c>
      <c r="AD37" s="87">
        <f t="shared" si="10"/>
        <v>3.1175553904923596</v>
      </c>
      <c r="AI37" s="244" t="s">
        <v>84</v>
      </c>
      <c r="AJ37" s="250">
        <f t="shared" si="6"/>
        <v>-3.7258000000000004</v>
      </c>
      <c r="AK37" s="250">
        <f t="shared" si="7"/>
        <v>0.12330030653188484</v>
      </c>
      <c r="AL37" s="250">
        <f t="shared" si="7"/>
        <v>-4.8574870980586802</v>
      </c>
      <c r="AM37" s="250">
        <f t="shared" si="7"/>
        <v>-0.49982933597448476</v>
      </c>
    </row>
    <row r="38" spans="2:39" ht="15" x14ac:dyDescent="0.25">
      <c r="B38" s="28">
        <v>122.39</v>
      </c>
      <c r="C38" s="385">
        <v>3.1832927818329284</v>
      </c>
      <c r="D38" s="386">
        <v>3.0522765598650921</v>
      </c>
      <c r="E38" s="385">
        <v>2.0302599249967677</v>
      </c>
      <c r="F38" s="386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96">
        <v>1.1833171677982541</v>
      </c>
      <c r="Q38" s="397">
        <v>1.8237885462555066</v>
      </c>
      <c r="R38" s="396">
        <v>1.6412563525785222</v>
      </c>
      <c r="S38" s="398">
        <v>1.5113954418232711</v>
      </c>
      <c r="T38" s="399">
        <v>2.8140084214850574</v>
      </c>
      <c r="U38" s="398">
        <v>0.40731268352751726</v>
      </c>
      <c r="V38" s="399">
        <v>1.3994169096209914</v>
      </c>
      <c r="W38" s="400">
        <v>6.4829821717990274E-2</v>
      </c>
      <c r="X38" s="401">
        <v>1.1291955455182621</v>
      </c>
      <c r="Y38" s="402">
        <v>2.1322971948445799</v>
      </c>
      <c r="AA38" s="60">
        <f t="shared" si="8"/>
        <v>8.2335999999999991</v>
      </c>
      <c r="AB38" s="86">
        <f t="shared" si="9"/>
        <v>0.5513181818181816</v>
      </c>
      <c r="AC38" s="66">
        <f t="shared" si="10"/>
        <v>5.7622000000000009</v>
      </c>
      <c r="AD38" s="87">
        <f t="shared" si="10"/>
        <v>0.67461848835006644</v>
      </c>
      <c r="AI38" s="245" t="s">
        <v>86</v>
      </c>
      <c r="AJ38" s="250">
        <f>AD25-AD10</f>
        <v>-5.5202999999999998</v>
      </c>
      <c r="AK38" s="250">
        <f t="shared" ref="AK38:AL40" si="11">AF25-AF10</f>
        <v>-1.3173229771338373</v>
      </c>
      <c r="AL38" s="250">
        <f t="shared" si="11"/>
        <v>-4.6043795829559508</v>
      </c>
      <c r="AM38" s="250">
        <f>AH25-AH10</f>
        <v>-0.35734319518113383</v>
      </c>
    </row>
    <row r="39" spans="2:39" ht="15" x14ac:dyDescent="0.25">
      <c r="B39" s="28">
        <v>144.43</v>
      </c>
      <c r="C39" s="385">
        <v>2.4736415247364159</v>
      </c>
      <c r="D39" s="386">
        <v>2.5014052838673408</v>
      </c>
      <c r="E39" s="385">
        <v>1.4030777188671928</v>
      </c>
      <c r="F39" s="386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96">
        <v>0.66925315227934035</v>
      </c>
      <c r="Q39" s="397">
        <v>1.330396475770925</v>
      </c>
      <c r="R39" s="396">
        <v>1.2413563275847705</v>
      </c>
      <c r="S39" s="398">
        <v>1.1035585765693725</v>
      </c>
      <c r="T39" s="399">
        <v>2.3518537537229127</v>
      </c>
      <c r="U39" s="398">
        <v>0.29364402765937297</v>
      </c>
      <c r="V39" s="399">
        <v>0.94590217039196633</v>
      </c>
      <c r="W39" s="400">
        <v>3.2414910858995137E-2</v>
      </c>
      <c r="X39" s="401">
        <v>0.76318043766061849</v>
      </c>
      <c r="Y39" s="402">
        <v>1.87642153146323</v>
      </c>
      <c r="AA39" s="60">
        <f t="shared" si="8"/>
        <v>6.8244000000000007</v>
      </c>
      <c r="AB39" s="86">
        <f t="shared" si="9"/>
        <v>3.3355242106140133</v>
      </c>
      <c r="AC39" s="66">
        <f t="shared" si="10"/>
        <v>11.0939</v>
      </c>
      <c r="AD39" s="87">
        <f t="shared" si="10"/>
        <v>2.8606028903976721</v>
      </c>
      <c r="AI39" s="246" t="s">
        <v>87</v>
      </c>
      <c r="AJ39" s="250">
        <f>AD26-AD11</f>
        <v>-2.0448999999999997</v>
      </c>
      <c r="AK39" s="250">
        <f t="shared" si="11"/>
        <v>2.212665549880283</v>
      </c>
      <c r="AL39" s="250">
        <f t="shared" si="11"/>
        <v>-1.7368151055379464</v>
      </c>
      <c r="AM39" s="250">
        <f>AH26-AH11</f>
        <v>4.394006002168438E-2</v>
      </c>
    </row>
    <row r="40" spans="2:39" ht="15" x14ac:dyDescent="0.25">
      <c r="B40" s="28">
        <v>170.44</v>
      </c>
      <c r="C40" s="385">
        <v>1.8924033522573671</v>
      </c>
      <c r="D40" s="386">
        <v>2.0573355817875205</v>
      </c>
      <c r="E40" s="385">
        <v>0.91167722746670132</v>
      </c>
      <c r="F40" s="386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96">
        <v>0.32977691561590694</v>
      </c>
      <c r="Q40" s="397">
        <v>0.99559471365638763</v>
      </c>
      <c r="R40" s="396">
        <v>0.97475631092226944</v>
      </c>
      <c r="S40" s="398">
        <v>0.82367053178728533</v>
      </c>
      <c r="T40" s="399">
        <v>2.177261990346103</v>
      </c>
      <c r="U40" s="398">
        <v>0.19892014776925265</v>
      </c>
      <c r="V40" s="399">
        <v>0.62196307094266279</v>
      </c>
      <c r="W40" s="400">
        <v>1.6207455429497569E-2</v>
      </c>
      <c r="X40" s="401">
        <v>0.49061599563896907</v>
      </c>
      <c r="Y40" s="402">
        <v>1.8290371493555728</v>
      </c>
      <c r="AA40" s="60">
        <f t="shared" si="8"/>
        <v>7.5085999999999995</v>
      </c>
      <c r="AB40" s="86">
        <f t="shared" si="9"/>
        <v>2.5640364014394255</v>
      </c>
      <c r="AC40" s="66">
        <f t="shared" si="10"/>
        <v>5.5735000000000001</v>
      </c>
      <c r="AD40" s="87">
        <f t="shared" si="10"/>
        <v>2.018201233480176</v>
      </c>
      <c r="AI40" s="246" t="s">
        <v>88</v>
      </c>
      <c r="AJ40" s="250">
        <f>AD27-AD12</f>
        <v>-0.77380000000000015</v>
      </c>
      <c r="AK40" s="250">
        <f t="shared" si="11"/>
        <v>-1.6531299668687351</v>
      </c>
      <c r="AL40" s="250">
        <f t="shared" si="11"/>
        <v>-1.1500584121847464</v>
      </c>
      <c r="AM40" s="250">
        <f>AH27-AH12</f>
        <v>-0.14455998731665787</v>
      </c>
    </row>
    <row r="41" spans="2:39" ht="15" x14ac:dyDescent="0.25">
      <c r="B41" s="28">
        <v>201.13</v>
      </c>
      <c r="C41" s="385">
        <v>1.4125439307921059</v>
      </c>
      <c r="D41" s="386">
        <v>1.6807195053400785</v>
      </c>
      <c r="E41" s="385">
        <v>0.55605845079529304</v>
      </c>
      <c r="F41" s="386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96">
        <v>0.12609117361784675</v>
      </c>
      <c r="Q41" s="397">
        <v>0.67841409691629961</v>
      </c>
      <c r="R41" s="396">
        <v>0.73315004582187793</v>
      </c>
      <c r="S41" s="398">
        <v>0.58376649340263909</v>
      </c>
      <c r="T41" s="399">
        <v>2.0334805381534355</v>
      </c>
      <c r="U41" s="398">
        <v>0.13261343184616844</v>
      </c>
      <c r="V41" s="399">
        <v>0.38224813735017815</v>
      </c>
      <c r="W41" s="400">
        <v>0</v>
      </c>
      <c r="X41" s="401">
        <v>0.29592710848064796</v>
      </c>
      <c r="Y41" s="402">
        <v>1.8858984078847614</v>
      </c>
      <c r="AA41" s="60">
        <f t="shared" si="8"/>
        <v>8.2502999999999993</v>
      </c>
      <c r="AB41" s="86">
        <f t="shared" si="9"/>
        <v>2.2468077162293492</v>
      </c>
      <c r="AC41" s="66">
        <f t="shared" si="10"/>
        <v>8.8879999999999999</v>
      </c>
      <c r="AD41" s="87">
        <f t="shared" si="10"/>
        <v>4.7767019513197084</v>
      </c>
      <c r="AI41" s="247" t="s">
        <v>89</v>
      </c>
      <c r="AJ41" s="250">
        <f>AD28-AD14</f>
        <v>-0.69299999999999962</v>
      </c>
      <c r="AK41" s="250">
        <f>AF28-AF14</f>
        <v>-2.5134493842443644</v>
      </c>
      <c r="AL41" s="250">
        <f>AG28-AG14</f>
        <v>2.505042455699348</v>
      </c>
      <c r="AM41" s="250">
        <f>AH28-AH13</f>
        <v>3.0947982898429927E-2</v>
      </c>
    </row>
    <row r="42" spans="2:39" ht="15" x14ac:dyDescent="0.25">
      <c r="B42" s="28">
        <v>237.35</v>
      </c>
      <c r="C42" s="385">
        <v>1.128683427953501</v>
      </c>
      <c r="D42" s="386">
        <v>1.5233277121978637</v>
      </c>
      <c r="E42" s="385">
        <v>0.35561877667140834</v>
      </c>
      <c r="F42" s="386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96">
        <v>4.849660523763337E-2</v>
      </c>
      <c r="Q42" s="397">
        <v>0.53744493392070491</v>
      </c>
      <c r="R42" s="396">
        <v>0.6581687911355496</v>
      </c>
      <c r="S42" s="398">
        <v>0.47980807676929244</v>
      </c>
      <c r="T42" s="399">
        <v>1.9821300195131972</v>
      </c>
      <c r="U42" s="398">
        <v>0.10419626787913233</v>
      </c>
      <c r="V42" s="399">
        <v>0.25267249757045679</v>
      </c>
      <c r="W42" s="400">
        <v>0</v>
      </c>
      <c r="X42" s="401">
        <v>0.20247644264465392</v>
      </c>
      <c r="Y42" s="402">
        <v>2.1038665655799855</v>
      </c>
      <c r="AA42" s="60">
        <f t="shared" si="8"/>
        <v>9.6692</v>
      </c>
      <c r="AB42" s="86">
        <f t="shared" si="9"/>
        <v>0.25406256077795786</v>
      </c>
      <c r="AC42" s="66">
        <f t="shared" si="10"/>
        <v>6.3197999999999999</v>
      </c>
      <c r="AD42" s="87">
        <f t="shared" si="10"/>
        <v>0.5936777493606139</v>
      </c>
    </row>
    <row r="43" spans="2:39" ht="15" x14ac:dyDescent="0.25">
      <c r="B43" s="28">
        <v>280.08999999999997</v>
      </c>
      <c r="C43" s="385">
        <v>1.0881319275479862</v>
      </c>
      <c r="D43" s="386">
        <v>1.545812254075323</v>
      </c>
      <c r="E43" s="385">
        <v>0.25216604163972589</v>
      </c>
      <c r="F43" s="386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96">
        <v>1.9398642095053348E-2</v>
      </c>
      <c r="Q43" s="397">
        <v>0.56387665198237891</v>
      </c>
      <c r="R43" s="396">
        <v>0.79146879946680004</v>
      </c>
      <c r="S43" s="398">
        <v>0.50379848060775712</v>
      </c>
      <c r="T43" s="399">
        <v>1.9307795008729589</v>
      </c>
      <c r="U43" s="398">
        <v>0.12314104385715641</v>
      </c>
      <c r="V43" s="399">
        <v>0.20732102364755425</v>
      </c>
      <c r="W43" s="400">
        <v>0</v>
      </c>
      <c r="X43" s="401">
        <v>0.18690133167198819</v>
      </c>
      <c r="Y43" s="402">
        <v>2.359742228961335</v>
      </c>
      <c r="AA43" s="60">
        <f t="shared" si="8"/>
        <v>9.2515999999999998</v>
      </c>
      <c r="AB43" s="86">
        <f t="shared" si="9"/>
        <v>4.625777956785444</v>
      </c>
      <c r="AC43" s="66">
        <f t="shared" si="10"/>
        <v>9.8343000000000007</v>
      </c>
      <c r="AD43" s="87">
        <f t="shared" si="10"/>
        <v>2.1123285725410796</v>
      </c>
    </row>
    <row r="44" spans="2:39" ht="15" x14ac:dyDescent="0.25">
      <c r="B44" s="28">
        <v>330.52</v>
      </c>
      <c r="C44" s="385">
        <v>1.1084076777507434</v>
      </c>
      <c r="D44" s="386">
        <v>1.545812254075323</v>
      </c>
      <c r="E44" s="385">
        <v>0.17457649036596409</v>
      </c>
      <c r="F44" s="386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96">
        <v>9.6993210475266739E-3</v>
      </c>
      <c r="Q44" s="397">
        <v>0.59911894273127753</v>
      </c>
      <c r="R44" s="396">
        <v>0.99141881196367576</v>
      </c>
      <c r="S44" s="398">
        <v>0.55177928828468625</v>
      </c>
      <c r="T44" s="399">
        <v>1.7869980486802919</v>
      </c>
      <c r="U44" s="398">
        <v>0.14208581983518045</v>
      </c>
      <c r="V44" s="399">
        <v>0.17492711370262393</v>
      </c>
      <c r="W44" s="400">
        <v>0</v>
      </c>
      <c r="X44" s="401">
        <v>0.17132622069932252</v>
      </c>
      <c r="Y44" s="402">
        <v>2.5208491281273697</v>
      </c>
    </row>
    <row r="45" spans="2:39" ht="15" x14ac:dyDescent="0.25">
      <c r="B45" s="28">
        <v>390.04</v>
      </c>
      <c r="C45" s="385">
        <v>0.95971884293052179</v>
      </c>
      <c r="D45" s="386">
        <v>1.2703766160764471</v>
      </c>
      <c r="E45" s="385">
        <v>0.10345273503168242</v>
      </c>
      <c r="F45" s="386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96">
        <v>0</v>
      </c>
      <c r="Q45" s="397">
        <v>0.46696035242290757</v>
      </c>
      <c r="R45" s="396">
        <v>0.89144380571523807</v>
      </c>
      <c r="S45" s="398">
        <v>0.46381447421031607</v>
      </c>
      <c r="T45" s="399">
        <v>1.4891650405669099</v>
      </c>
      <c r="U45" s="398">
        <v>0.10419626787913233</v>
      </c>
      <c r="V45" s="399">
        <v>0.12957563977972145</v>
      </c>
      <c r="W45" s="400">
        <v>0</v>
      </c>
      <c r="X45" s="401">
        <v>0.10902577680865981</v>
      </c>
      <c r="Y45" s="402">
        <v>2.388172858225929</v>
      </c>
    </row>
    <row r="46" spans="2:39" ht="15.75" thickBot="1" x14ac:dyDescent="0.3">
      <c r="B46" s="42">
        <v>460.27</v>
      </c>
      <c r="C46" s="387">
        <v>0.7028926736955935</v>
      </c>
      <c r="D46" s="388">
        <v>0.8881394041596401</v>
      </c>
      <c r="E46" s="387">
        <v>5.8192163455321355E-2</v>
      </c>
      <c r="F46" s="388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403">
        <v>0</v>
      </c>
      <c r="Q46" s="404">
        <v>0.25550660792951541</v>
      </c>
      <c r="R46" s="403">
        <v>0.5332000333250021</v>
      </c>
      <c r="S46" s="405">
        <v>0.28788484606157544</v>
      </c>
      <c r="T46" s="406">
        <v>1.2221423436376708</v>
      </c>
      <c r="U46" s="405">
        <v>3.7889551956048123E-2</v>
      </c>
      <c r="V46" s="406">
        <v>8.4224165856818925E-2</v>
      </c>
      <c r="W46" s="407">
        <v>0</v>
      </c>
      <c r="X46" s="408">
        <v>5.4512888404329905E-2</v>
      </c>
      <c r="Y46" s="409">
        <v>2.1322971948445799</v>
      </c>
    </row>
    <row r="47" spans="2:39" ht="15" x14ac:dyDescent="0.25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 x14ac:dyDescent="0.2">
      <c r="B53" t="s">
        <v>94</v>
      </c>
    </row>
    <row r="54" spans="2:21" ht="15" thickBot="1" x14ac:dyDescent="0.25"/>
    <row r="55" spans="2:21" x14ac:dyDescent="0.2">
      <c r="B55" s="492" t="s">
        <v>1</v>
      </c>
      <c r="C55" s="493"/>
      <c r="D55" s="493"/>
      <c r="E55" s="493"/>
      <c r="F55" s="494"/>
      <c r="G55" s="492" t="s">
        <v>2</v>
      </c>
      <c r="H55" s="493"/>
      <c r="I55" s="493"/>
      <c r="J55" s="493"/>
      <c r="K55" s="494"/>
      <c r="L55" s="492" t="s">
        <v>3</v>
      </c>
      <c r="M55" s="493"/>
      <c r="N55" s="493"/>
      <c r="O55" s="493"/>
      <c r="P55" s="494"/>
      <c r="Q55" s="492" t="s">
        <v>4</v>
      </c>
      <c r="R55" s="493"/>
      <c r="S55" s="493"/>
      <c r="T55" s="493"/>
      <c r="U55" s="494"/>
    </row>
    <row r="56" spans="2:21" ht="15" thickBot="1" x14ac:dyDescent="0.25">
      <c r="B56" s="97" t="s">
        <v>65</v>
      </c>
      <c r="C56" s="98" t="s">
        <v>66</v>
      </c>
      <c r="D56" s="98" t="s">
        <v>67</v>
      </c>
      <c r="E56" s="98" t="s">
        <v>68</v>
      </c>
      <c r="F56" s="99" t="s">
        <v>69</v>
      </c>
      <c r="G56" s="97" t="s">
        <v>65</v>
      </c>
      <c r="H56" s="98" t="s">
        <v>66</v>
      </c>
      <c r="I56" s="98" t="s">
        <v>67</v>
      </c>
      <c r="J56" s="98" t="s">
        <v>68</v>
      </c>
      <c r="K56" s="99" t="s">
        <v>69</v>
      </c>
      <c r="L56" s="97" t="s">
        <v>65</v>
      </c>
      <c r="M56" s="98" t="s">
        <v>66</v>
      </c>
      <c r="N56" s="98" t="s">
        <v>67</v>
      </c>
      <c r="O56" s="98" t="s">
        <v>68</v>
      </c>
      <c r="P56" s="99" t="s">
        <v>69</v>
      </c>
      <c r="Q56" s="97" t="s">
        <v>65</v>
      </c>
      <c r="R56" s="98" t="s">
        <v>66</v>
      </c>
      <c r="S56" s="98" t="s">
        <v>67</v>
      </c>
      <c r="T56" s="98" t="s">
        <v>68</v>
      </c>
      <c r="U56" s="99" t="s">
        <v>69</v>
      </c>
    </row>
    <row r="57" spans="2:21" x14ac:dyDescent="0.2">
      <c r="B57" s="170">
        <v>5</v>
      </c>
      <c r="C57" s="285">
        <v>0</v>
      </c>
      <c r="D57" s="171">
        <v>0</v>
      </c>
      <c r="E57" s="171">
        <v>0</v>
      </c>
      <c r="F57" s="172">
        <v>100</v>
      </c>
      <c r="G57" s="170">
        <v>5</v>
      </c>
      <c r="H57" s="285">
        <v>0</v>
      </c>
      <c r="I57" s="171">
        <v>0</v>
      </c>
      <c r="J57" s="171">
        <v>0</v>
      </c>
      <c r="K57" s="172">
        <v>100</v>
      </c>
      <c r="L57" s="170">
        <v>5</v>
      </c>
      <c r="M57" s="171">
        <v>0</v>
      </c>
      <c r="N57" s="171">
        <v>0</v>
      </c>
      <c r="O57" s="171">
        <v>0</v>
      </c>
      <c r="P57" s="172">
        <v>100</v>
      </c>
      <c r="Q57" s="170">
        <v>5</v>
      </c>
      <c r="R57" s="171">
        <v>0</v>
      </c>
      <c r="S57" s="171">
        <v>0</v>
      </c>
      <c r="T57" s="171">
        <v>0</v>
      </c>
      <c r="U57" s="172">
        <v>100</v>
      </c>
    </row>
    <row r="58" spans="2:21" x14ac:dyDescent="0.2">
      <c r="B58" s="173">
        <v>1</v>
      </c>
      <c r="C58" s="286">
        <v>1.246</v>
      </c>
      <c r="D58" s="287">
        <v>10.930879295370605</v>
      </c>
      <c r="E58" s="287">
        <v>10.930879295370605</v>
      </c>
      <c r="F58" s="288">
        <v>89.069120704629398</v>
      </c>
      <c r="G58" s="173">
        <v>1</v>
      </c>
      <c r="H58" s="286">
        <v>0.74319999999999997</v>
      </c>
      <c r="I58" s="287">
        <v>5.8930808633458609</v>
      </c>
      <c r="J58" s="287">
        <v>5.8930808633458609</v>
      </c>
      <c r="K58" s="288">
        <v>94.106919136654142</v>
      </c>
      <c r="L58" s="173">
        <v>1</v>
      </c>
      <c r="M58" s="286">
        <v>1.2899</v>
      </c>
      <c r="N58" s="287">
        <v>7.7837987882883972</v>
      </c>
      <c r="O58" s="287">
        <v>7.7837987882883972</v>
      </c>
      <c r="P58" s="288">
        <v>92.216201211711606</v>
      </c>
      <c r="Q58" s="173">
        <v>1</v>
      </c>
      <c r="R58" s="154">
        <v>0.57740000000000002</v>
      </c>
      <c r="S58" s="287">
        <v>6.7841616731288923</v>
      </c>
      <c r="T58" s="287">
        <v>6.7841616731288923</v>
      </c>
      <c r="U58" s="288">
        <v>93.215838326871108</v>
      </c>
    </row>
    <row r="59" spans="2:21" ht="15" thickBot="1" x14ac:dyDescent="0.25">
      <c r="B59" s="175">
        <v>0.85</v>
      </c>
      <c r="C59" s="289">
        <v>0.33910000000000001</v>
      </c>
      <c r="D59" s="290">
        <v>2.9748484502890635</v>
      </c>
      <c r="E59" s="290">
        <v>13.905727745659668</v>
      </c>
      <c r="F59" s="291">
        <v>86.094272254340325</v>
      </c>
      <c r="G59" s="175">
        <v>0.85</v>
      </c>
      <c r="H59" s="289">
        <v>0.24479999999999999</v>
      </c>
      <c r="I59" s="290">
        <v>1.9411009087016509</v>
      </c>
      <c r="J59" s="290">
        <v>7.8341817720475113</v>
      </c>
      <c r="K59" s="291">
        <v>92.165818227952485</v>
      </c>
      <c r="L59" s="175">
        <v>0.85</v>
      </c>
      <c r="M59" s="289">
        <v>0.55030000000000001</v>
      </c>
      <c r="N59" s="290">
        <v>3.3207415095705906</v>
      </c>
      <c r="O59" s="290">
        <v>11.104540297858987</v>
      </c>
      <c r="P59" s="291">
        <v>88.895459702141011</v>
      </c>
      <c r="Q59" s="175">
        <v>0.85</v>
      </c>
      <c r="R59" s="176">
        <v>0.1191</v>
      </c>
      <c r="S59" s="290">
        <v>1.399365526965104</v>
      </c>
      <c r="T59" s="290">
        <v>8.1835272000939963</v>
      </c>
      <c r="U59" s="291">
        <v>91.816472799906009</v>
      </c>
    </row>
    <row r="60" spans="2:21" x14ac:dyDescent="0.2">
      <c r="B60" s="170">
        <v>0.3</v>
      </c>
      <c r="C60" s="285">
        <v>3.5398999999999998</v>
      </c>
      <c r="D60" s="292">
        <v>31.05475089701638</v>
      </c>
      <c r="E60" s="292">
        <v>44.960478642676051</v>
      </c>
      <c r="F60" s="293">
        <v>55.039521357323949</v>
      </c>
      <c r="G60" s="170">
        <v>0.3</v>
      </c>
      <c r="H60" s="285">
        <v>4.3684000000000003</v>
      </c>
      <c r="I60" s="292">
        <v>34.638501673089429</v>
      </c>
      <c r="J60" s="292">
        <v>42.472683445136937</v>
      </c>
      <c r="K60" s="293">
        <v>57.527316554863063</v>
      </c>
      <c r="L60" s="170">
        <v>0.3</v>
      </c>
      <c r="M60" s="285">
        <v>5.7758000000000003</v>
      </c>
      <c r="N60" s="292">
        <v>34.853604962707287</v>
      </c>
      <c r="O60" s="292">
        <v>45.958145260566276</v>
      </c>
      <c r="P60" s="293">
        <v>54.041854739433724</v>
      </c>
      <c r="Q60" s="170">
        <v>0.3</v>
      </c>
      <c r="R60" s="171">
        <v>1.8225</v>
      </c>
      <c r="S60" s="292">
        <v>21.413464927740574</v>
      </c>
      <c r="T60" s="292">
        <v>29.596992127834568</v>
      </c>
      <c r="U60" s="293">
        <v>70.403007872165432</v>
      </c>
    </row>
    <row r="61" spans="2:21" x14ac:dyDescent="0.2">
      <c r="B61" s="173">
        <v>0.25</v>
      </c>
      <c r="C61" s="286">
        <v>0.66300000000000003</v>
      </c>
      <c r="D61" s="287">
        <v>5.8163507005061899</v>
      </c>
      <c r="E61" s="287">
        <v>50.776829343182243</v>
      </c>
      <c r="F61" s="288">
        <v>49.223170656817757</v>
      </c>
      <c r="G61" s="173">
        <v>0.25</v>
      </c>
      <c r="H61" s="286">
        <v>0.56699999999999995</v>
      </c>
      <c r="I61" s="287">
        <v>4.4959322517722056</v>
      </c>
      <c r="J61" s="287">
        <v>46.96861569690914</v>
      </c>
      <c r="K61" s="288">
        <v>53.03138430309086</v>
      </c>
      <c r="L61" s="173">
        <v>0.25</v>
      </c>
      <c r="M61" s="286">
        <v>0.77178000000000002</v>
      </c>
      <c r="N61" s="287">
        <v>4.6572449250524999</v>
      </c>
      <c r="O61" s="287">
        <v>50.615390185618779</v>
      </c>
      <c r="P61" s="288">
        <v>49.384609814381221</v>
      </c>
      <c r="Q61" s="173">
        <v>0.25</v>
      </c>
      <c r="R61" s="154">
        <v>0.57999999999999996</v>
      </c>
      <c r="S61" s="287">
        <v>6.8147103748090698</v>
      </c>
      <c r="T61" s="287">
        <v>36.411702502643635</v>
      </c>
      <c r="U61" s="288">
        <v>63.588297497356365</v>
      </c>
    </row>
    <row r="62" spans="2:21" x14ac:dyDescent="0.2">
      <c r="B62" s="173">
        <v>0.125</v>
      </c>
      <c r="C62" s="286">
        <v>1.8736999999999999</v>
      </c>
      <c r="D62" s="287">
        <v>16.437550991762361</v>
      </c>
      <c r="E62" s="287">
        <v>67.214380334944607</v>
      </c>
      <c r="F62" s="288">
        <v>32.785619665055393</v>
      </c>
      <c r="G62" s="173">
        <v>0.125</v>
      </c>
      <c r="H62" s="286">
        <v>2.1196999999999999</v>
      </c>
      <c r="I62" s="287">
        <v>16.80780880790396</v>
      </c>
      <c r="J62" s="287">
        <v>63.7764245048131</v>
      </c>
      <c r="K62" s="288">
        <v>36.2235754951869</v>
      </c>
      <c r="L62" s="173">
        <v>0.125</v>
      </c>
      <c r="M62" s="286">
        <v>2.7042000000000002</v>
      </c>
      <c r="N62" s="287">
        <v>16.31827946607449</v>
      </c>
      <c r="O62" s="287">
        <v>66.933669651693265</v>
      </c>
      <c r="P62" s="288">
        <v>33.066330348306735</v>
      </c>
      <c r="Q62" s="173">
        <v>0.125</v>
      </c>
      <c r="R62" s="154">
        <v>1.8762000000000001</v>
      </c>
      <c r="S62" s="287">
        <v>22.044413112442722</v>
      </c>
      <c r="T62" s="287">
        <v>58.456115615086361</v>
      </c>
      <c r="U62" s="288">
        <v>41.543884384913639</v>
      </c>
    </row>
    <row r="63" spans="2:21" ht="15" thickBot="1" x14ac:dyDescent="0.25">
      <c r="B63" s="175">
        <v>6.3E-2</v>
      </c>
      <c r="C63" s="289">
        <v>1.4528000000000001</v>
      </c>
      <c r="D63" s="290">
        <v>12.74508943845459</v>
      </c>
      <c r="E63" s="290">
        <v>79.959469773399192</v>
      </c>
      <c r="F63" s="291">
        <v>20.040530226600808</v>
      </c>
      <c r="G63" s="175">
        <v>6.3E-2</v>
      </c>
      <c r="H63" s="289">
        <v>1.7582</v>
      </c>
      <c r="I63" s="290">
        <v>13.941354647382528</v>
      </c>
      <c r="J63" s="290">
        <v>77.717779152195632</v>
      </c>
      <c r="K63" s="291">
        <v>22.282220847804368</v>
      </c>
      <c r="L63" s="175">
        <v>6.3E-2</v>
      </c>
      <c r="M63" s="289">
        <v>2.0981999999999998</v>
      </c>
      <c r="N63" s="290">
        <v>12.661420743923339</v>
      </c>
      <c r="O63" s="290">
        <v>79.595090395616609</v>
      </c>
      <c r="P63" s="291">
        <v>20.404909604383391</v>
      </c>
      <c r="Q63" s="175">
        <v>6.3E-2</v>
      </c>
      <c r="R63" s="294">
        <v>1.4990000000000001</v>
      </c>
      <c r="S63" s="290">
        <v>17.612501468687583</v>
      </c>
      <c r="T63" s="290">
        <v>76.068617083773944</v>
      </c>
      <c r="U63" s="291">
        <v>23.931382916226056</v>
      </c>
    </row>
    <row r="64" spans="2:21" x14ac:dyDescent="0.2">
      <c r="B64" s="170">
        <v>5.2999999999999999E-2</v>
      </c>
      <c r="C64" s="285">
        <v>0.33450000000000002</v>
      </c>
      <c r="D64" s="292">
        <v>2.9344936792146612</v>
      </c>
      <c r="E64" s="292">
        <v>82.89396345261386</v>
      </c>
      <c r="F64" s="293">
        <v>17.10603654738614</v>
      </c>
      <c r="G64" s="170">
        <v>5.2999999999999999E-2</v>
      </c>
      <c r="H64" s="285">
        <v>0.36099999999999999</v>
      </c>
      <c r="I64" s="292">
        <v>2.862489493632745</v>
      </c>
      <c r="J64" s="292">
        <v>80.580268645828383</v>
      </c>
      <c r="K64" s="293">
        <v>19.419731354171617</v>
      </c>
      <c r="L64" s="170">
        <v>5.2999999999999999E-2</v>
      </c>
      <c r="M64" s="285">
        <v>0.46750000000000003</v>
      </c>
      <c r="N64" s="292">
        <v>2.8210915059499384</v>
      </c>
      <c r="O64" s="292">
        <v>82.416181901566546</v>
      </c>
      <c r="P64" s="293">
        <v>17.583818098433454</v>
      </c>
      <c r="Q64" s="170">
        <v>5.2999999999999999E-2</v>
      </c>
      <c r="R64" s="295">
        <v>0.32079999999999997</v>
      </c>
      <c r="S64" s="292">
        <v>3.7692398073081899</v>
      </c>
      <c r="T64" s="292">
        <v>79.83785689108214</v>
      </c>
      <c r="U64" s="293">
        <v>20.16214310891786</v>
      </c>
    </row>
    <row r="65" spans="2:21" x14ac:dyDescent="0.2">
      <c r="B65" s="173">
        <v>3.7999999999999999E-2</v>
      </c>
      <c r="C65" s="286">
        <v>0.85170000000000001</v>
      </c>
      <c r="D65" s="287">
        <v>7.4717735921887201</v>
      </c>
      <c r="E65" s="287">
        <v>90.365737044802586</v>
      </c>
      <c r="F65" s="288">
        <v>9.6342629551974142</v>
      </c>
      <c r="G65" s="173">
        <v>3.7999999999999999E-2</v>
      </c>
      <c r="H65" s="286">
        <v>1.0794999999999999</v>
      </c>
      <c r="I65" s="287">
        <v>8.5597158126774175</v>
      </c>
      <c r="J65" s="287">
        <v>89.139984458505808</v>
      </c>
      <c r="K65" s="288">
        <v>10.860015541494192</v>
      </c>
      <c r="L65" s="173">
        <v>3.7999999999999999E-2</v>
      </c>
      <c r="M65" s="286">
        <v>1.2306999999999999</v>
      </c>
      <c r="N65" s="287">
        <v>7.4265611045402968</v>
      </c>
      <c r="O65" s="287">
        <v>89.842743006106843</v>
      </c>
      <c r="P65" s="288">
        <v>10.157256993893157</v>
      </c>
      <c r="Q65" s="173">
        <v>3.7999999999999999E-2</v>
      </c>
      <c r="R65" s="154">
        <v>0.85819999999999996</v>
      </c>
      <c r="S65" s="287">
        <v>10.08342145458818</v>
      </c>
      <c r="T65" s="287">
        <v>89.921278345670316</v>
      </c>
      <c r="U65" s="288">
        <v>10.078721654329684</v>
      </c>
    </row>
    <row r="66" spans="2:21" ht="15" thickBot="1" x14ac:dyDescent="0.25">
      <c r="B66" s="175">
        <v>2.5000000000000001E-2</v>
      </c>
      <c r="C66" s="289">
        <v>0.84160000000000001</v>
      </c>
      <c r="D66" s="290">
        <v>7.3831685513514458</v>
      </c>
      <c r="E66" s="290">
        <v>97.748905596154032</v>
      </c>
      <c r="F66" s="291">
        <v>2.2510944038459684</v>
      </c>
      <c r="G66" s="175">
        <v>2.5000000000000001E-2</v>
      </c>
      <c r="H66" s="289">
        <v>1.1706000000000001</v>
      </c>
      <c r="I66" s="290">
        <v>9.2820781197963758</v>
      </c>
      <c r="J66" s="290">
        <v>98.422062578302189</v>
      </c>
      <c r="K66" s="291">
        <v>1.5779374216978113</v>
      </c>
      <c r="L66" s="175">
        <v>2.5000000000000001E-2</v>
      </c>
      <c r="M66" s="289">
        <v>1.4654</v>
      </c>
      <c r="N66" s="290">
        <v>8.8428395568321694</v>
      </c>
      <c r="O66" s="290">
        <v>98.685582562939018</v>
      </c>
      <c r="P66" s="291">
        <v>1.3144174370609818</v>
      </c>
      <c r="Q66" s="175">
        <v>2.5000000000000001E-2</v>
      </c>
      <c r="R66" s="176">
        <v>0.8377</v>
      </c>
      <c r="S66" s="290">
        <v>9.8425566913406186</v>
      </c>
      <c r="T66" s="290">
        <v>99.763835037010935</v>
      </c>
      <c r="U66" s="291">
        <v>0.23616496298906497</v>
      </c>
    </row>
    <row r="67" spans="2:21" x14ac:dyDescent="0.2">
      <c r="B67" s="153" t="s">
        <v>70</v>
      </c>
      <c r="C67" s="296">
        <v>0.25660000000000061</v>
      </c>
      <c r="D67" s="297">
        <v>2.2510944038459906</v>
      </c>
      <c r="E67" s="297">
        <v>100.00000000000003</v>
      </c>
      <c r="F67" s="298">
        <v>0</v>
      </c>
      <c r="G67" s="153" t="s">
        <v>70</v>
      </c>
      <c r="H67" s="296">
        <v>0.19899999999999807</v>
      </c>
      <c r="I67" s="297">
        <v>1.5779374216978135</v>
      </c>
      <c r="J67" s="297">
        <v>100</v>
      </c>
      <c r="K67" s="298">
        <v>0</v>
      </c>
      <c r="L67" s="153" t="s">
        <v>70</v>
      </c>
      <c r="M67" s="296">
        <v>0.21781999999999968</v>
      </c>
      <c r="N67" s="297">
        <v>1.314417437060994</v>
      </c>
      <c r="O67" s="297">
        <v>100.00000000000001</v>
      </c>
      <c r="P67" s="298">
        <v>0</v>
      </c>
      <c r="Q67" s="153" t="s">
        <v>70</v>
      </c>
      <c r="R67" s="296">
        <v>2.0099999999999341E-2</v>
      </c>
      <c r="S67" s="297">
        <v>0.23616496298906522</v>
      </c>
      <c r="T67" s="297">
        <v>100</v>
      </c>
      <c r="U67" s="298">
        <v>0</v>
      </c>
    </row>
    <row r="68" spans="2:21" ht="15.75" thickBot="1" x14ac:dyDescent="0.3">
      <c r="B68" s="148" t="s">
        <v>24</v>
      </c>
      <c r="C68" s="149">
        <v>11.398899999999999</v>
      </c>
      <c r="D68" s="150"/>
      <c r="E68" s="299"/>
      <c r="F68" s="152"/>
      <c r="G68" s="148" t="s">
        <v>24</v>
      </c>
      <c r="H68" s="300">
        <v>12.6114</v>
      </c>
      <c r="I68" s="150"/>
      <c r="J68" s="151"/>
      <c r="K68" s="152"/>
      <c r="L68" s="148" t="s">
        <v>24</v>
      </c>
      <c r="M68" s="300">
        <v>16.5716</v>
      </c>
      <c r="N68" s="150"/>
      <c r="O68" s="151"/>
      <c r="P68" s="152"/>
      <c r="Q68" s="148" t="s">
        <v>24</v>
      </c>
      <c r="R68" s="149">
        <v>8.5109999999999992</v>
      </c>
      <c r="S68" s="301">
        <v>100</v>
      </c>
      <c r="T68" s="151"/>
      <c r="U68" s="152"/>
    </row>
    <row r="69" spans="2:21" ht="15" thickBot="1" x14ac:dyDescent="0.25"/>
    <row r="70" spans="2:21" x14ac:dyDescent="0.2">
      <c r="B70" s="483" t="s">
        <v>95</v>
      </c>
      <c r="C70" s="484"/>
      <c r="D70" s="484"/>
      <c r="E70" s="484"/>
      <c r="F70" s="485"/>
      <c r="G70" s="483" t="s">
        <v>6</v>
      </c>
      <c r="H70" s="484"/>
      <c r="I70" s="484"/>
      <c r="J70" s="484"/>
      <c r="K70" s="485"/>
    </row>
    <row r="71" spans="2:21" ht="15" thickBot="1" x14ac:dyDescent="0.25">
      <c r="B71" s="155" t="s">
        <v>65</v>
      </c>
      <c r="C71" s="156" t="s">
        <v>66</v>
      </c>
      <c r="D71" s="156" t="s">
        <v>67</v>
      </c>
      <c r="E71" s="156" t="s">
        <v>68</v>
      </c>
      <c r="F71" s="157" t="s">
        <v>69</v>
      </c>
      <c r="G71" s="155" t="s">
        <v>65</v>
      </c>
      <c r="H71" s="156" t="s">
        <v>66</v>
      </c>
      <c r="I71" s="156" t="s">
        <v>67</v>
      </c>
      <c r="J71" s="156" t="s">
        <v>68</v>
      </c>
      <c r="K71" s="157" t="s">
        <v>69</v>
      </c>
    </row>
    <row r="72" spans="2:21" x14ac:dyDescent="0.2">
      <c r="B72" s="161">
        <v>5</v>
      </c>
      <c r="C72" s="302">
        <v>0</v>
      </c>
      <c r="D72" s="162">
        <v>0</v>
      </c>
      <c r="E72" s="162">
        <v>0</v>
      </c>
      <c r="F72" s="163">
        <v>100</v>
      </c>
      <c r="G72" s="161">
        <v>5</v>
      </c>
      <c r="H72" s="302">
        <v>0</v>
      </c>
      <c r="I72" s="162">
        <v>0</v>
      </c>
      <c r="J72" s="162">
        <v>0</v>
      </c>
      <c r="K72" s="163">
        <v>100</v>
      </c>
    </row>
    <row r="73" spans="2:21" x14ac:dyDescent="0.2">
      <c r="B73" s="103">
        <v>1</v>
      </c>
      <c r="C73" s="303">
        <v>1.1468</v>
      </c>
      <c r="D73" s="231">
        <v>11.129658385093167</v>
      </c>
      <c r="E73" s="231">
        <v>11.129658385093167</v>
      </c>
      <c r="F73" s="304">
        <v>88.870341614906835</v>
      </c>
      <c r="G73" s="103">
        <v>1</v>
      </c>
      <c r="H73" s="303">
        <v>5.6570999999999998</v>
      </c>
      <c r="I73" s="231">
        <v>37.377601585728442</v>
      </c>
      <c r="J73" s="231">
        <v>37.377601585728442</v>
      </c>
      <c r="K73" s="304">
        <v>62.622398414271558</v>
      </c>
    </row>
    <row r="74" spans="2:21" ht="15" thickBot="1" x14ac:dyDescent="0.25">
      <c r="B74" s="164">
        <v>0.85</v>
      </c>
      <c r="C74" s="305">
        <v>0.41270000000000001</v>
      </c>
      <c r="D74" s="306">
        <v>4.0052406832298137</v>
      </c>
      <c r="E74" s="306">
        <v>15.13489906832298</v>
      </c>
      <c r="F74" s="307">
        <v>84.86510093167702</v>
      </c>
      <c r="G74" s="164">
        <v>0.85</v>
      </c>
      <c r="H74" s="305">
        <v>0.65210000000000001</v>
      </c>
      <c r="I74" s="306">
        <v>4.308556326395772</v>
      </c>
      <c r="J74" s="306">
        <v>41.686157912124216</v>
      </c>
      <c r="K74" s="307">
        <v>58.313842087875784</v>
      </c>
    </row>
    <row r="75" spans="2:21" x14ac:dyDescent="0.2">
      <c r="B75" s="161">
        <v>0.3</v>
      </c>
      <c r="C75" s="302">
        <v>3.9297</v>
      </c>
      <c r="D75" s="308">
        <v>38.137616459627324</v>
      </c>
      <c r="E75" s="308">
        <v>53.272515527950304</v>
      </c>
      <c r="F75" s="309">
        <v>46.727484472049696</v>
      </c>
      <c r="G75" s="161">
        <v>0.3</v>
      </c>
      <c r="H75" s="302">
        <v>3.2353999999999998</v>
      </c>
      <c r="I75" s="308">
        <v>21.376940865543443</v>
      </c>
      <c r="J75" s="308">
        <v>63.063098777667662</v>
      </c>
      <c r="K75" s="309">
        <v>36.936901222332338</v>
      </c>
    </row>
    <row r="76" spans="2:21" x14ac:dyDescent="0.2">
      <c r="B76" s="103">
        <v>0.25</v>
      </c>
      <c r="C76" s="303">
        <v>0.52429999999999999</v>
      </c>
      <c r="D76" s="231">
        <v>5.0883152173913038</v>
      </c>
      <c r="E76" s="231">
        <v>58.360830745341609</v>
      </c>
      <c r="F76" s="304">
        <v>41.639169254658391</v>
      </c>
      <c r="G76" s="103">
        <v>0.25</v>
      </c>
      <c r="H76" s="303">
        <v>0.48770000000000002</v>
      </c>
      <c r="I76" s="231">
        <v>3.2223323422530559</v>
      </c>
      <c r="J76" s="231">
        <v>66.285431119920716</v>
      </c>
      <c r="K76" s="304">
        <v>33.714568880079284</v>
      </c>
    </row>
    <row r="77" spans="2:21" x14ac:dyDescent="0.2">
      <c r="B77" s="103">
        <v>0.125</v>
      </c>
      <c r="C77" s="303">
        <v>1.4875</v>
      </c>
      <c r="D77" s="231">
        <v>14.436141304347828</v>
      </c>
      <c r="E77" s="231">
        <v>72.79697204968943</v>
      </c>
      <c r="F77" s="304">
        <v>27.20302795031057</v>
      </c>
      <c r="G77" s="103">
        <v>0.125</v>
      </c>
      <c r="H77" s="303">
        <v>1.6032</v>
      </c>
      <c r="I77" s="231">
        <v>10.592666005946482</v>
      </c>
      <c r="J77" s="231">
        <v>76.8780971258672</v>
      </c>
      <c r="K77" s="304">
        <v>23.1219028741328</v>
      </c>
    </row>
    <row r="78" spans="2:21" ht="15" thickBot="1" x14ac:dyDescent="0.25">
      <c r="B78" s="164">
        <v>6.3E-2</v>
      </c>
      <c r="C78" s="305">
        <v>1.0602</v>
      </c>
      <c r="D78" s="306">
        <v>10.289208074534162</v>
      </c>
      <c r="E78" s="306">
        <v>83.086180124223588</v>
      </c>
      <c r="F78" s="307">
        <v>16.913819875776412</v>
      </c>
      <c r="G78" s="164">
        <v>6.3E-2</v>
      </c>
      <c r="H78" s="305">
        <v>1.2862</v>
      </c>
      <c r="I78" s="306">
        <v>8.4981830194912451</v>
      </c>
      <c r="J78" s="306">
        <v>85.37628014535845</v>
      </c>
      <c r="K78" s="307">
        <v>14.62371985464155</v>
      </c>
    </row>
    <row r="79" spans="2:21" x14ac:dyDescent="0.2">
      <c r="B79" s="161">
        <v>5.2999999999999999E-2</v>
      </c>
      <c r="C79" s="302">
        <v>0.25940000000000002</v>
      </c>
      <c r="D79" s="308">
        <v>2.5174689440993792</v>
      </c>
      <c r="E79" s="308">
        <v>85.603649068322966</v>
      </c>
      <c r="F79" s="309">
        <v>14.396350931677034</v>
      </c>
      <c r="G79" s="161">
        <v>5.2999999999999999E-2</v>
      </c>
      <c r="H79" s="302">
        <v>0.3009</v>
      </c>
      <c r="I79" s="308">
        <v>1.9881070366699702</v>
      </c>
      <c r="J79" s="308">
        <v>87.364387182028423</v>
      </c>
      <c r="K79" s="309">
        <v>12.635612817971577</v>
      </c>
    </row>
    <row r="80" spans="2:21" x14ac:dyDescent="0.2">
      <c r="B80" s="103">
        <v>3.7999999999999999E-2</v>
      </c>
      <c r="C80" s="303">
        <v>0.63660000000000005</v>
      </c>
      <c r="D80" s="231">
        <v>6.1781832298136647</v>
      </c>
      <c r="E80" s="231">
        <v>91.781832298136635</v>
      </c>
      <c r="F80" s="304">
        <v>8.218167701863365</v>
      </c>
      <c r="G80" s="103">
        <v>3.7999999999999999E-2</v>
      </c>
      <c r="H80" s="303">
        <v>0.78690000000000004</v>
      </c>
      <c r="I80" s="231">
        <v>5.199207135777999</v>
      </c>
      <c r="J80" s="231">
        <v>92.56359431780642</v>
      </c>
      <c r="K80" s="304">
        <v>7.4364056821935804</v>
      </c>
    </row>
    <row r="81" spans="2:11" x14ac:dyDescent="0.2">
      <c r="B81" s="103">
        <v>2.5000000000000001E-2</v>
      </c>
      <c r="C81" s="303">
        <v>0.67369999999999997</v>
      </c>
      <c r="D81" s="231">
        <v>6.5382375776397508</v>
      </c>
      <c r="E81" s="231">
        <v>98.320069875776383</v>
      </c>
      <c r="F81" s="304">
        <v>1.6799301242236169</v>
      </c>
      <c r="G81" s="103">
        <v>2.5000000000000001E-2</v>
      </c>
      <c r="H81" s="303">
        <v>0.97399999999999998</v>
      </c>
      <c r="I81" s="231">
        <v>6.4354146019160883</v>
      </c>
      <c r="J81" s="231">
        <v>98.999008919722513</v>
      </c>
      <c r="K81" s="304">
        <v>1.0009910802774868</v>
      </c>
    </row>
    <row r="82" spans="2:11" ht="15" thickBot="1" x14ac:dyDescent="0.25">
      <c r="B82" s="164" t="s">
        <v>70</v>
      </c>
      <c r="C82" s="305">
        <v>0.17310000000000159</v>
      </c>
      <c r="D82" s="306">
        <v>1.6799301242236178</v>
      </c>
      <c r="E82" s="306">
        <v>100</v>
      </c>
      <c r="F82" s="307">
        <v>0</v>
      </c>
      <c r="G82" s="164" t="s">
        <v>70</v>
      </c>
      <c r="H82" s="305">
        <v>0.15150000000000219</v>
      </c>
      <c r="I82" s="306">
        <v>1.000991080277517</v>
      </c>
      <c r="J82" s="306">
        <v>100.00000000000003</v>
      </c>
      <c r="K82" s="307">
        <v>0</v>
      </c>
    </row>
    <row r="83" spans="2:11" ht="15.75" thickBot="1" x14ac:dyDescent="0.3">
      <c r="B83" s="165" t="s">
        <v>24</v>
      </c>
      <c r="C83" s="166">
        <v>10.304</v>
      </c>
      <c r="D83" s="167"/>
      <c r="E83" s="168"/>
      <c r="F83" s="169"/>
      <c r="G83" s="165" t="s">
        <v>24</v>
      </c>
      <c r="H83" s="310">
        <v>15.135</v>
      </c>
      <c r="I83" s="167"/>
      <c r="J83" s="168"/>
      <c r="K83" s="169"/>
    </row>
    <row r="84" spans="2:11" ht="15" thickBot="1" x14ac:dyDescent="0.25"/>
    <row r="85" spans="2:11" x14ac:dyDescent="0.2">
      <c r="B85" s="495" t="s">
        <v>7</v>
      </c>
      <c r="C85" s="496"/>
      <c r="D85" s="496"/>
      <c r="E85" s="496"/>
      <c r="F85" s="497"/>
      <c r="G85" s="495" t="s">
        <v>8</v>
      </c>
      <c r="H85" s="496"/>
      <c r="I85" s="496"/>
      <c r="J85" s="496"/>
      <c r="K85" s="497"/>
    </row>
    <row r="86" spans="2:11" ht="15" thickBot="1" x14ac:dyDescent="0.25">
      <c r="B86" s="178" t="s">
        <v>65</v>
      </c>
      <c r="C86" s="179" t="s">
        <v>66</v>
      </c>
      <c r="D86" s="179" t="s">
        <v>67</v>
      </c>
      <c r="E86" s="179" t="s">
        <v>68</v>
      </c>
      <c r="F86" s="180" t="s">
        <v>69</v>
      </c>
      <c r="G86" s="178" t="s">
        <v>65</v>
      </c>
      <c r="H86" s="179" t="s">
        <v>66</v>
      </c>
      <c r="I86" s="179" t="s">
        <v>67</v>
      </c>
      <c r="J86" s="179" t="s">
        <v>68</v>
      </c>
      <c r="K86" s="180" t="s">
        <v>69</v>
      </c>
    </row>
    <row r="87" spans="2:11" x14ac:dyDescent="0.2">
      <c r="B87" s="184">
        <v>5</v>
      </c>
      <c r="C87" s="185">
        <v>0</v>
      </c>
      <c r="D87" s="185">
        <v>0</v>
      </c>
      <c r="E87" s="185">
        <v>0</v>
      </c>
      <c r="F87" s="186">
        <v>100</v>
      </c>
      <c r="G87" s="184">
        <v>5</v>
      </c>
      <c r="H87" s="185">
        <v>0</v>
      </c>
      <c r="I87" s="185">
        <v>0</v>
      </c>
      <c r="J87" s="185">
        <v>0</v>
      </c>
      <c r="K87" s="186">
        <v>100</v>
      </c>
    </row>
    <row r="88" spans="2:11" x14ac:dyDescent="0.2">
      <c r="B88" s="112">
        <v>1</v>
      </c>
      <c r="C88" s="64">
        <v>0.36509999999999998</v>
      </c>
      <c r="D88" s="233">
        <v>7.8754934316961096</v>
      </c>
      <c r="E88" s="233">
        <v>7.8754934316961096</v>
      </c>
      <c r="F88" s="311">
        <v>92.124506568303886</v>
      </c>
      <c r="G88" s="112">
        <v>1</v>
      </c>
      <c r="H88" s="64">
        <v>3.4836999999999998</v>
      </c>
      <c r="I88" s="233">
        <v>18.047079789052706</v>
      </c>
      <c r="J88" s="233">
        <v>18.047079789052706</v>
      </c>
      <c r="K88" s="311">
        <v>81.952920210947298</v>
      </c>
    </row>
    <row r="89" spans="2:11" ht="15" thickBot="1" x14ac:dyDescent="0.25">
      <c r="B89" s="187">
        <v>0.85</v>
      </c>
      <c r="C89" s="312">
        <v>0.17979999999999999</v>
      </c>
      <c r="D89" s="313">
        <v>3.8784270583921128</v>
      </c>
      <c r="E89" s="313">
        <v>11.753920490088223</v>
      </c>
      <c r="F89" s="314">
        <v>88.24607950991178</v>
      </c>
      <c r="G89" s="187">
        <v>0.85</v>
      </c>
      <c r="H89" s="119">
        <v>0.89280000000000004</v>
      </c>
      <c r="I89" s="313">
        <v>4.6250919527129941</v>
      </c>
      <c r="J89" s="313">
        <v>22.672171741765702</v>
      </c>
      <c r="K89" s="314">
        <v>77.327828258234291</v>
      </c>
    </row>
    <row r="90" spans="2:11" x14ac:dyDescent="0.2">
      <c r="B90" s="184">
        <v>0.3</v>
      </c>
      <c r="C90" s="315">
        <v>1.4696</v>
      </c>
      <c r="D90" s="316">
        <v>31.700424944455229</v>
      </c>
      <c r="E90" s="316">
        <v>43.454345434543455</v>
      </c>
      <c r="F90" s="317">
        <v>56.545654565456545</v>
      </c>
      <c r="G90" s="184">
        <v>0.3</v>
      </c>
      <c r="H90" s="185">
        <v>6.5472000000000001</v>
      </c>
      <c r="I90" s="316">
        <v>33.917340986561953</v>
      </c>
      <c r="J90" s="316">
        <v>56.589512728327655</v>
      </c>
      <c r="K90" s="317">
        <v>43.410487271672345</v>
      </c>
    </row>
    <row r="91" spans="2:11" x14ac:dyDescent="0.2">
      <c r="B91" s="112">
        <v>0.25</v>
      </c>
      <c r="C91" s="318">
        <v>0.26450000000000001</v>
      </c>
      <c r="D91" s="233">
        <v>5.7054725080351174</v>
      </c>
      <c r="E91" s="233">
        <v>49.15981794257857</v>
      </c>
      <c r="F91" s="311">
        <v>50.84018205742143</v>
      </c>
      <c r="G91" s="112">
        <v>0.25</v>
      </c>
      <c r="H91" s="64">
        <v>0.75139999999999996</v>
      </c>
      <c r="I91" s="233">
        <v>3.8925785094853755</v>
      </c>
      <c r="J91" s="233">
        <v>60.48209123781303</v>
      </c>
      <c r="K91" s="311">
        <v>39.51790876218697</v>
      </c>
    </row>
    <row r="92" spans="2:11" x14ac:dyDescent="0.2">
      <c r="B92" s="112">
        <v>0.125</v>
      </c>
      <c r="C92" s="318">
        <v>0.79659999999999997</v>
      </c>
      <c r="D92" s="233">
        <v>17.183286956146592</v>
      </c>
      <c r="E92" s="233">
        <v>66.343104898725159</v>
      </c>
      <c r="F92" s="311">
        <v>33.656895101274841</v>
      </c>
      <c r="G92" s="112">
        <v>0.125</v>
      </c>
      <c r="H92" s="64">
        <v>2.4607999999999999</v>
      </c>
      <c r="I92" s="233">
        <v>12.748013303355885</v>
      </c>
      <c r="J92" s="233">
        <v>73.230104541168913</v>
      </c>
      <c r="K92" s="311">
        <v>26.769895458831087</v>
      </c>
    </row>
    <row r="93" spans="2:11" ht="15" thickBot="1" x14ac:dyDescent="0.25">
      <c r="B93" s="187">
        <v>6.3E-2</v>
      </c>
      <c r="C93" s="312">
        <v>0.59119999999999995</v>
      </c>
      <c r="D93" s="313">
        <v>12.752647813800985</v>
      </c>
      <c r="E93" s="313">
        <v>79.095752712526149</v>
      </c>
      <c r="F93" s="314">
        <v>20.904247287473851</v>
      </c>
      <c r="G93" s="187">
        <v>6.3E-2</v>
      </c>
      <c r="H93" s="319">
        <v>1.9026000000000001</v>
      </c>
      <c r="I93" s="313">
        <v>9.8562947460032948</v>
      </c>
      <c r="J93" s="313">
        <v>83.086399287172213</v>
      </c>
      <c r="K93" s="314">
        <v>16.913600712827787</v>
      </c>
    </row>
    <row r="94" spans="2:11" x14ac:dyDescent="0.2">
      <c r="B94" s="181">
        <v>5.2999999999999999E-2</v>
      </c>
      <c r="C94" s="320">
        <v>0.16170000000000001</v>
      </c>
      <c r="D94" s="321">
        <v>3.4879958584093709</v>
      </c>
      <c r="E94" s="321">
        <v>82.583748570935526</v>
      </c>
      <c r="F94" s="322">
        <v>17.416251429064474</v>
      </c>
      <c r="G94" s="181">
        <v>5.2999999999999999E-2</v>
      </c>
      <c r="H94" s="323">
        <v>0.4325</v>
      </c>
      <c r="I94" s="321">
        <v>2.2405379363220987</v>
      </c>
      <c r="J94" s="321">
        <v>85.326937223494312</v>
      </c>
      <c r="K94" s="322">
        <v>14.673062776505688</v>
      </c>
    </row>
    <row r="95" spans="2:11" x14ac:dyDescent="0.2">
      <c r="B95" s="112">
        <v>3.7999999999999999E-2</v>
      </c>
      <c r="C95" s="318">
        <v>0.37519999999999998</v>
      </c>
      <c r="D95" s="233">
        <v>8.093358355443387</v>
      </c>
      <c r="E95" s="233">
        <v>90.677106926378912</v>
      </c>
      <c r="F95" s="311">
        <v>9.3228930736210884</v>
      </c>
      <c r="G95" s="112">
        <v>3.7999999999999999E-2</v>
      </c>
      <c r="H95" s="64">
        <v>1.1508</v>
      </c>
      <c r="I95" s="233">
        <v>5.9616440627039804</v>
      </c>
      <c r="J95" s="233">
        <v>91.288581286198294</v>
      </c>
      <c r="K95" s="311">
        <v>8.7114187138017058</v>
      </c>
    </row>
    <row r="96" spans="2:11" x14ac:dyDescent="0.2">
      <c r="B96" s="112">
        <v>2.5000000000000001E-2</v>
      </c>
      <c r="C96" s="318">
        <v>0.37409999999999999</v>
      </c>
      <c r="D96" s="233">
        <v>8.0696304924610089</v>
      </c>
      <c r="E96" s="233">
        <v>98.746737418839899</v>
      </c>
      <c r="F96" s="311">
        <v>1.2532625811600724</v>
      </c>
      <c r="G96" s="112">
        <v>2.5000000000000001E-2</v>
      </c>
      <c r="H96" s="64">
        <v>1.5504</v>
      </c>
      <c r="I96" s="233">
        <v>8.0317457028295536</v>
      </c>
      <c r="J96" s="233">
        <v>99.320326989027848</v>
      </c>
      <c r="K96" s="311">
        <v>0.67967301097215227</v>
      </c>
    </row>
    <row r="97" spans="2:21" ht="15" thickBot="1" x14ac:dyDescent="0.25">
      <c r="B97" s="114" t="s">
        <v>70</v>
      </c>
      <c r="C97" s="324">
        <v>5.8100000000000485E-2</v>
      </c>
      <c r="D97" s="233">
        <v>1.2532625811600873</v>
      </c>
      <c r="E97" s="233">
        <v>100.00000000000001</v>
      </c>
      <c r="F97" s="311">
        <v>0</v>
      </c>
      <c r="G97" s="114" t="s">
        <v>70</v>
      </c>
      <c r="H97" s="324">
        <v>0.13119999999999976</v>
      </c>
      <c r="I97" s="233">
        <v>0.67967301097215915</v>
      </c>
      <c r="J97" s="233">
        <v>100</v>
      </c>
      <c r="K97" s="311">
        <v>0</v>
      </c>
    </row>
    <row r="98" spans="2:21" ht="15.75" thickBot="1" x14ac:dyDescent="0.3">
      <c r="B98" s="116" t="s">
        <v>24</v>
      </c>
      <c r="C98" s="325">
        <v>4.6359000000000004</v>
      </c>
      <c r="D98" s="118"/>
      <c r="E98" s="119"/>
      <c r="F98" s="120"/>
      <c r="G98" s="116" t="s">
        <v>24</v>
      </c>
      <c r="H98" s="117">
        <v>19.3034</v>
      </c>
      <c r="I98" s="326">
        <v>100</v>
      </c>
      <c r="J98" s="119"/>
      <c r="K98" s="120"/>
    </row>
    <row r="99" spans="2:21" ht="15" thickBot="1" x14ac:dyDescent="0.25"/>
    <row r="100" spans="2:21" x14ac:dyDescent="0.2">
      <c r="B100" s="474" t="s">
        <v>9</v>
      </c>
      <c r="C100" s="475"/>
      <c r="D100" s="475"/>
      <c r="E100" s="475"/>
      <c r="F100" s="476"/>
      <c r="G100" s="474" t="s">
        <v>10</v>
      </c>
      <c r="H100" s="475"/>
      <c r="I100" s="475"/>
      <c r="J100" s="475"/>
      <c r="K100" s="476"/>
      <c r="L100" s="474" t="s">
        <v>11</v>
      </c>
      <c r="M100" s="475"/>
      <c r="N100" s="475"/>
      <c r="O100" s="475"/>
      <c r="P100" s="476"/>
      <c r="Q100" s="474" t="s">
        <v>12</v>
      </c>
      <c r="R100" s="475"/>
      <c r="S100" s="475"/>
      <c r="T100" s="475"/>
      <c r="U100" s="476"/>
    </row>
    <row r="101" spans="2:21" ht="15" thickBot="1" x14ac:dyDescent="0.25">
      <c r="B101" s="188" t="s">
        <v>65</v>
      </c>
      <c r="C101" s="189" t="s">
        <v>66</v>
      </c>
      <c r="D101" s="189" t="s">
        <v>67</v>
      </c>
      <c r="E101" s="189" t="s">
        <v>68</v>
      </c>
      <c r="F101" s="190" t="s">
        <v>69</v>
      </c>
      <c r="G101" s="188" t="s">
        <v>65</v>
      </c>
      <c r="H101" s="189" t="s">
        <v>66</v>
      </c>
      <c r="I101" s="189" t="s">
        <v>67</v>
      </c>
      <c r="J101" s="189" t="s">
        <v>68</v>
      </c>
      <c r="K101" s="190" t="s">
        <v>69</v>
      </c>
      <c r="L101" s="188" t="s">
        <v>65</v>
      </c>
      <c r="M101" s="189" t="s">
        <v>66</v>
      </c>
      <c r="N101" s="189" t="s">
        <v>67</v>
      </c>
      <c r="O101" s="189" t="s">
        <v>68</v>
      </c>
      <c r="P101" s="190" t="s">
        <v>69</v>
      </c>
      <c r="Q101" s="188" t="s">
        <v>65</v>
      </c>
      <c r="R101" s="189" t="s">
        <v>66</v>
      </c>
      <c r="S101" s="189" t="s">
        <v>67</v>
      </c>
      <c r="T101" s="189" t="s">
        <v>68</v>
      </c>
      <c r="U101" s="190" t="s">
        <v>69</v>
      </c>
    </row>
    <row r="102" spans="2:21" x14ac:dyDescent="0.2">
      <c r="B102" s="194">
        <v>5</v>
      </c>
      <c r="C102" s="327">
        <v>0</v>
      </c>
      <c r="D102" s="195">
        <v>0</v>
      </c>
      <c r="E102" s="195">
        <v>0</v>
      </c>
      <c r="F102" s="196">
        <v>100</v>
      </c>
      <c r="G102" s="194">
        <v>5</v>
      </c>
      <c r="H102" s="195">
        <v>0</v>
      </c>
      <c r="I102" s="195">
        <v>0</v>
      </c>
      <c r="J102" s="195">
        <v>0</v>
      </c>
      <c r="K102" s="196">
        <v>100</v>
      </c>
      <c r="L102" s="194">
        <v>5</v>
      </c>
      <c r="M102" s="327">
        <v>0</v>
      </c>
      <c r="N102" s="195">
        <v>0</v>
      </c>
      <c r="O102" s="195">
        <v>0</v>
      </c>
      <c r="P102" s="196">
        <v>100</v>
      </c>
      <c r="Q102" s="194">
        <v>5</v>
      </c>
      <c r="R102" s="195">
        <v>0</v>
      </c>
      <c r="S102" s="195">
        <v>0</v>
      </c>
      <c r="T102" s="195">
        <v>0</v>
      </c>
      <c r="U102" s="196">
        <v>100</v>
      </c>
    </row>
    <row r="103" spans="2:21" x14ac:dyDescent="0.2">
      <c r="B103" s="121">
        <v>1</v>
      </c>
      <c r="C103" s="66">
        <v>5.5227000000000004</v>
      </c>
      <c r="D103" s="87">
        <v>27.570214762822371</v>
      </c>
      <c r="E103" s="87">
        <v>27.570214762822371</v>
      </c>
      <c r="F103" s="328">
        <v>72.429785237177626</v>
      </c>
      <c r="G103" s="121">
        <v>1</v>
      </c>
      <c r="H103" s="329">
        <v>2.9544000000000001</v>
      </c>
      <c r="I103" s="87">
        <v>19.830184246736248</v>
      </c>
      <c r="J103" s="87">
        <v>19.830184246736248</v>
      </c>
      <c r="K103" s="328">
        <v>80.169815753263748</v>
      </c>
      <c r="L103" s="121">
        <v>1</v>
      </c>
      <c r="M103" s="66">
        <v>2.3210000000000002</v>
      </c>
      <c r="N103" s="87">
        <v>20.203514941548214</v>
      </c>
      <c r="O103" s="87">
        <v>20.203514941548214</v>
      </c>
      <c r="P103" s="328">
        <v>79.796485058451793</v>
      </c>
      <c r="Q103" s="121">
        <v>1</v>
      </c>
      <c r="R103" s="66">
        <v>5.1473000000000004</v>
      </c>
      <c r="S103" s="87">
        <v>30.31282757970861</v>
      </c>
      <c r="T103" s="87">
        <v>30.31282757970861</v>
      </c>
      <c r="U103" s="328">
        <v>69.68717242029139</v>
      </c>
    </row>
    <row r="104" spans="2:21" ht="15" thickBot="1" x14ac:dyDescent="0.25">
      <c r="B104" s="197">
        <v>0.85</v>
      </c>
      <c r="C104" s="128">
        <v>0.83430000000000004</v>
      </c>
      <c r="D104" s="330">
        <v>4.1649610112123963</v>
      </c>
      <c r="E104" s="330">
        <v>31.735175774034765</v>
      </c>
      <c r="F104" s="331">
        <v>68.264824225965242</v>
      </c>
      <c r="G104" s="197">
        <v>0.85</v>
      </c>
      <c r="H104" s="332">
        <v>0.67569999999999997</v>
      </c>
      <c r="I104" s="330">
        <v>4.5353559083129174</v>
      </c>
      <c r="J104" s="330">
        <v>24.365540155049167</v>
      </c>
      <c r="K104" s="331">
        <v>75.63445984495084</v>
      </c>
      <c r="L104" s="197">
        <v>0.85</v>
      </c>
      <c r="M104" s="128">
        <v>0.30020000000000002</v>
      </c>
      <c r="N104" s="330">
        <v>2.6131388132067097</v>
      </c>
      <c r="O104" s="330">
        <v>22.816653754754924</v>
      </c>
      <c r="P104" s="331">
        <v>77.183346245245076</v>
      </c>
      <c r="Q104" s="197">
        <v>0.85</v>
      </c>
      <c r="R104" s="128">
        <v>1.1997</v>
      </c>
      <c r="S104" s="330">
        <v>7.0651213738030458</v>
      </c>
      <c r="T104" s="330">
        <v>37.377948953511655</v>
      </c>
      <c r="U104" s="331">
        <v>62.622051046488345</v>
      </c>
    </row>
    <row r="105" spans="2:21" x14ac:dyDescent="0.2">
      <c r="B105" s="194">
        <v>0.3</v>
      </c>
      <c r="C105" s="195">
        <v>4.7161999999999997</v>
      </c>
      <c r="D105" s="333">
        <v>23.544035863693995</v>
      </c>
      <c r="E105" s="333">
        <v>55.279211637728764</v>
      </c>
      <c r="F105" s="334">
        <v>44.720788362271236</v>
      </c>
      <c r="G105" s="194">
        <v>0.3</v>
      </c>
      <c r="H105" s="327">
        <v>3.8494999999999999</v>
      </c>
      <c r="I105" s="333">
        <v>25.838171628016244</v>
      </c>
      <c r="J105" s="333">
        <v>50.203711783065415</v>
      </c>
      <c r="K105" s="334">
        <v>49.796288216934585</v>
      </c>
      <c r="L105" s="194">
        <v>0.3</v>
      </c>
      <c r="M105" s="195">
        <v>2.1646000000000001</v>
      </c>
      <c r="N105" s="333">
        <v>18.842106179437852</v>
      </c>
      <c r="O105" s="333">
        <v>41.658759934192773</v>
      </c>
      <c r="P105" s="334">
        <v>58.341240065807227</v>
      </c>
      <c r="Q105" s="194">
        <v>0.3</v>
      </c>
      <c r="R105" s="195">
        <v>4.8338000000000001</v>
      </c>
      <c r="S105" s="333">
        <v>28.466603064673805</v>
      </c>
      <c r="T105" s="333">
        <v>65.844552018185453</v>
      </c>
      <c r="U105" s="334">
        <v>34.155447981814547</v>
      </c>
    </row>
    <row r="106" spans="2:21" x14ac:dyDescent="0.2">
      <c r="B106" s="121">
        <v>0.25</v>
      </c>
      <c r="C106" s="66">
        <v>0.8831</v>
      </c>
      <c r="D106" s="87">
        <v>4.4085785317052224</v>
      </c>
      <c r="E106" s="87">
        <v>59.687790169433988</v>
      </c>
      <c r="F106" s="328">
        <v>40.312209830566012</v>
      </c>
      <c r="G106" s="121">
        <v>0.25</v>
      </c>
      <c r="H106" s="329">
        <v>0.56040000000000001</v>
      </c>
      <c r="I106" s="87">
        <v>3.7614524952176396</v>
      </c>
      <c r="J106" s="87">
        <v>53.965164278283055</v>
      </c>
      <c r="K106" s="328">
        <v>46.034835721716945</v>
      </c>
      <c r="L106" s="121">
        <v>0.25</v>
      </c>
      <c r="M106" s="66">
        <v>0.4405</v>
      </c>
      <c r="N106" s="87">
        <v>3.8344025556880599</v>
      </c>
      <c r="O106" s="87">
        <v>45.493162489880831</v>
      </c>
      <c r="P106" s="328">
        <v>54.506837510119169</v>
      </c>
      <c r="Q106" s="121">
        <v>0.25</v>
      </c>
      <c r="R106" s="66">
        <v>0.46360000000000001</v>
      </c>
      <c r="S106" s="87">
        <v>2.7301744343544989</v>
      </c>
      <c r="T106" s="87">
        <v>68.574726452539949</v>
      </c>
      <c r="U106" s="328">
        <v>31.425273547460051</v>
      </c>
    </row>
    <row r="107" spans="2:21" x14ac:dyDescent="0.2">
      <c r="B107" s="121">
        <v>0.125</v>
      </c>
      <c r="C107" s="66">
        <v>2.6166</v>
      </c>
      <c r="D107" s="87">
        <v>13.062491887736252</v>
      </c>
      <c r="E107" s="87">
        <v>72.750282057170239</v>
      </c>
      <c r="F107" s="328">
        <v>27.249717942829761</v>
      </c>
      <c r="G107" s="121">
        <v>0.125</v>
      </c>
      <c r="H107" s="329">
        <v>2.1566000000000001</v>
      </c>
      <c r="I107" s="87">
        <v>14.475282746585227</v>
      </c>
      <c r="J107" s="87">
        <v>68.440447024868277</v>
      </c>
      <c r="K107" s="328">
        <v>31.559552975131723</v>
      </c>
      <c r="L107" s="121">
        <v>0.125</v>
      </c>
      <c r="M107" s="66">
        <v>1.6255999999999999</v>
      </c>
      <c r="N107" s="87">
        <v>14.150294652727604</v>
      </c>
      <c r="O107" s="87">
        <v>59.643457142608433</v>
      </c>
      <c r="P107" s="328">
        <v>40.356542857391567</v>
      </c>
      <c r="Q107" s="121">
        <v>0.125</v>
      </c>
      <c r="R107" s="66">
        <v>1.5576000000000001</v>
      </c>
      <c r="S107" s="87">
        <v>9.172820748383451</v>
      </c>
      <c r="T107" s="87">
        <v>77.747547200923407</v>
      </c>
      <c r="U107" s="328">
        <v>22.252452799076593</v>
      </c>
    </row>
    <row r="108" spans="2:21" ht="15" thickBot="1" x14ac:dyDescent="0.25">
      <c r="B108" s="197">
        <v>6.3E-2</v>
      </c>
      <c r="C108" s="128">
        <v>1.9884999999999999</v>
      </c>
      <c r="D108" s="330">
        <v>9.9269147438521514</v>
      </c>
      <c r="E108" s="330">
        <v>82.67719680102239</v>
      </c>
      <c r="F108" s="331">
        <v>17.32280319897761</v>
      </c>
      <c r="G108" s="197">
        <v>6.3E-2</v>
      </c>
      <c r="H108" s="332">
        <v>1.9255</v>
      </c>
      <c r="I108" s="330">
        <v>12.924119877840051</v>
      </c>
      <c r="J108" s="330">
        <v>81.364566902708333</v>
      </c>
      <c r="K108" s="331">
        <v>18.635433097291667</v>
      </c>
      <c r="L108" s="197">
        <v>6.3E-2</v>
      </c>
      <c r="M108" s="128">
        <v>1.5315000000000001</v>
      </c>
      <c r="N108" s="330">
        <v>13.331186183964277</v>
      </c>
      <c r="O108" s="330">
        <v>72.974643326572703</v>
      </c>
      <c r="P108" s="331">
        <v>27.025356673427297</v>
      </c>
      <c r="Q108" s="197">
        <v>6.3E-2</v>
      </c>
      <c r="R108" s="335">
        <v>1.3786</v>
      </c>
      <c r="S108" s="330">
        <v>8.1186766074225876</v>
      </c>
      <c r="T108" s="330">
        <v>85.866223808345993</v>
      </c>
      <c r="U108" s="331">
        <v>14.133776191654007</v>
      </c>
    </row>
    <row r="109" spans="2:21" x14ac:dyDescent="0.2">
      <c r="B109" s="191">
        <v>5.2999999999999999E-2</v>
      </c>
      <c r="C109" s="192">
        <v>0.43930000000000002</v>
      </c>
      <c r="D109" s="336">
        <v>2.1930569006659546</v>
      </c>
      <c r="E109" s="336">
        <v>84.870253701688341</v>
      </c>
      <c r="F109" s="337">
        <v>15.129746298311659</v>
      </c>
      <c r="G109" s="191">
        <v>5.2999999999999999E-2</v>
      </c>
      <c r="H109" s="338">
        <v>0.42230000000000001</v>
      </c>
      <c r="I109" s="336">
        <v>2.8345135416317078</v>
      </c>
      <c r="J109" s="336">
        <v>84.199080444340041</v>
      </c>
      <c r="K109" s="337">
        <v>15.800919555659959</v>
      </c>
      <c r="L109" s="191">
        <v>5.2999999999999999E-2</v>
      </c>
      <c r="M109" s="192">
        <v>0.47299999999999998</v>
      </c>
      <c r="N109" s="336">
        <v>4.1173039928273605</v>
      </c>
      <c r="O109" s="336">
        <v>77.091947319400063</v>
      </c>
      <c r="P109" s="337">
        <v>22.908052680599937</v>
      </c>
      <c r="Q109" s="191">
        <v>5.2999999999999999E-2</v>
      </c>
      <c r="R109" s="339">
        <v>0.35649999999999998</v>
      </c>
      <c r="S109" s="336">
        <v>2.0994546718019387</v>
      </c>
      <c r="T109" s="336">
        <v>87.965678480147929</v>
      </c>
      <c r="U109" s="337">
        <v>12.034321519852071</v>
      </c>
    </row>
    <row r="110" spans="2:21" x14ac:dyDescent="0.2">
      <c r="B110" s="121">
        <v>3.7999999999999999E-2</v>
      </c>
      <c r="C110" s="66">
        <v>1.1314</v>
      </c>
      <c r="D110" s="87">
        <v>5.6481324320816313</v>
      </c>
      <c r="E110" s="87">
        <v>90.51838613376998</v>
      </c>
      <c r="F110" s="328">
        <v>9.4816138662300204</v>
      </c>
      <c r="G110" s="121">
        <v>3.7999999999999999E-2</v>
      </c>
      <c r="H110" s="329">
        <v>1.1215999999999999</v>
      </c>
      <c r="I110" s="87">
        <v>7.5282746585226699</v>
      </c>
      <c r="J110" s="87">
        <v>91.727355102862717</v>
      </c>
      <c r="K110" s="328">
        <v>8.2726448971372832</v>
      </c>
      <c r="L110" s="121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28">
        <v>11.547601431046047</v>
      </c>
      <c r="Q110" s="121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28">
        <v>6.4662026076817085</v>
      </c>
    </row>
    <row r="111" spans="2:21" x14ac:dyDescent="0.2">
      <c r="B111" s="121">
        <v>2.5000000000000001E-2</v>
      </c>
      <c r="C111" s="66">
        <v>1.3847</v>
      </c>
      <c r="D111" s="87">
        <v>6.9126471439839454</v>
      </c>
      <c r="E111" s="87">
        <v>97.431033277753926</v>
      </c>
      <c r="F111" s="328">
        <v>2.5689667222460741</v>
      </c>
      <c r="G111" s="121">
        <v>2.5000000000000001E-2</v>
      </c>
      <c r="H111" s="329">
        <v>1.0942000000000001</v>
      </c>
      <c r="I111" s="87">
        <v>7.3443635265295164</v>
      </c>
      <c r="J111" s="87">
        <v>99.071718629392237</v>
      </c>
      <c r="K111" s="328">
        <v>0.92828137060776328</v>
      </c>
      <c r="L111" s="121">
        <v>2.5000000000000001E-2</v>
      </c>
      <c r="M111" s="66">
        <v>1.0627</v>
      </c>
      <c r="N111" s="87">
        <v>9.2504417614749173</v>
      </c>
      <c r="O111" s="87">
        <v>97.70284033042887</v>
      </c>
      <c r="P111" s="328">
        <v>2.2971596695711298</v>
      </c>
      <c r="Q111" s="121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28">
        <v>1.5017137203632416</v>
      </c>
    </row>
    <row r="112" spans="2:21" ht="15" thickBot="1" x14ac:dyDescent="0.25">
      <c r="B112" s="123" t="s">
        <v>70</v>
      </c>
      <c r="C112" s="340">
        <v>0.51460000000000505</v>
      </c>
      <c r="D112" s="87">
        <v>2.5689667222460986</v>
      </c>
      <c r="E112" s="87">
        <v>100.00000000000003</v>
      </c>
      <c r="F112" s="328">
        <v>0</v>
      </c>
      <c r="G112" s="123" t="s">
        <v>70</v>
      </c>
      <c r="H112" s="340">
        <v>0.1382999999999992</v>
      </c>
      <c r="I112" s="87">
        <v>0.92828137060777394</v>
      </c>
      <c r="J112" s="87">
        <v>100.00000000000001</v>
      </c>
      <c r="K112" s="328">
        <v>0</v>
      </c>
      <c r="L112" s="123" t="s">
        <v>70</v>
      </c>
      <c r="M112" s="340">
        <v>0.26389999999999958</v>
      </c>
      <c r="N112" s="87">
        <v>2.2971596695711178</v>
      </c>
      <c r="O112" s="87">
        <v>99.999999999999986</v>
      </c>
      <c r="P112" s="328">
        <v>0</v>
      </c>
      <c r="Q112" s="123" t="s">
        <v>70</v>
      </c>
      <c r="R112" s="340">
        <v>0.25499999999999545</v>
      </c>
      <c r="S112" s="87">
        <v>1.5017137203632114</v>
      </c>
      <c r="T112" s="87">
        <v>99.999999999999972</v>
      </c>
      <c r="U112" s="328">
        <v>0</v>
      </c>
    </row>
    <row r="113" spans="2:21" ht="15.75" thickBot="1" x14ac:dyDescent="0.3">
      <c r="B113" s="125" t="s">
        <v>24</v>
      </c>
      <c r="C113" s="126">
        <v>20.031400000000001</v>
      </c>
      <c r="D113" s="127"/>
      <c r="E113" s="128"/>
      <c r="F113" s="129"/>
      <c r="G113" s="125" t="s">
        <v>24</v>
      </c>
      <c r="H113" s="341">
        <v>14.8985</v>
      </c>
      <c r="I113" s="127"/>
      <c r="J113" s="128"/>
      <c r="K113" s="129"/>
      <c r="L113" s="125" t="s">
        <v>24</v>
      </c>
      <c r="M113" s="341">
        <v>11.488099999999999</v>
      </c>
      <c r="N113" s="127"/>
      <c r="O113" s="128"/>
      <c r="P113" s="129"/>
      <c r="Q113" s="125" t="s">
        <v>24</v>
      </c>
      <c r="R113" s="126">
        <v>16.980599999999999</v>
      </c>
      <c r="S113" s="342">
        <v>99.999999999999972</v>
      </c>
      <c r="T113" s="128"/>
      <c r="U113" s="129"/>
    </row>
    <row r="114" spans="2:21" ht="15" thickBot="1" x14ac:dyDescent="0.25"/>
    <row r="115" spans="2:21" x14ac:dyDescent="0.2">
      <c r="B115" s="477" t="s">
        <v>13</v>
      </c>
      <c r="C115" s="478"/>
      <c r="D115" s="478"/>
      <c r="E115" s="478"/>
      <c r="F115" s="479"/>
      <c r="G115" s="480" t="s">
        <v>14</v>
      </c>
      <c r="H115" s="481"/>
      <c r="I115" s="481"/>
      <c r="J115" s="481"/>
      <c r="K115" s="482"/>
      <c r="L115" s="480" t="s">
        <v>15</v>
      </c>
      <c r="M115" s="481"/>
      <c r="N115" s="481"/>
      <c r="O115" s="481"/>
      <c r="P115" s="482"/>
      <c r="Q115" s="480" t="s">
        <v>16</v>
      </c>
      <c r="R115" s="481"/>
      <c r="S115" s="481"/>
      <c r="T115" s="481"/>
      <c r="U115" s="482"/>
    </row>
    <row r="116" spans="2:21" ht="15" thickBot="1" x14ac:dyDescent="0.25">
      <c r="B116" s="198" t="s">
        <v>65</v>
      </c>
      <c r="C116" s="199" t="s">
        <v>66</v>
      </c>
      <c r="D116" s="199" t="s">
        <v>67</v>
      </c>
      <c r="E116" s="199" t="s">
        <v>68</v>
      </c>
      <c r="F116" s="200" t="s">
        <v>69</v>
      </c>
      <c r="G116" s="198" t="s">
        <v>65</v>
      </c>
      <c r="H116" s="199" t="s">
        <v>66</v>
      </c>
      <c r="I116" s="199" t="s">
        <v>67</v>
      </c>
      <c r="J116" s="199" t="s">
        <v>68</v>
      </c>
      <c r="K116" s="200" t="s">
        <v>69</v>
      </c>
      <c r="L116" s="198" t="s">
        <v>65</v>
      </c>
      <c r="M116" s="199" t="s">
        <v>66</v>
      </c>
      <c r="N116" s="199" t="s">
        <v>67</v>
      </c>
      <c r="O116" s="199" t="s">
        <v>68</v>
      </c>
      <c r="P116" s="200" t="s">
        <v>69</v>
      </c>
      <c r="Q116" s="198" t="s">
        <v>65</v>
      </c>
      <c r="R116" s="199" t="s">
        <v>66</v>
      </c>
      <c r="S116" s="199" t="s">
        <v>67</v>
      </c>
      <c r="T116" s="199" t="s">
        <v>68</v>
      </c>
      <c r="U116" s="200" t="s">
        <v>69</v>
      </c>
    </row>
    <row r="117" spans="2:21" x14ac:dyDescent="0.2">
      <c r="B117" s="204"/>
      <c r="C117" s="205"/>
      <c r="D117" s="205"/>
      <c r="E117" s="205"/>
      <c r="F117" s="206"/>
      <c r="G117" s="204">
        <v>5</v>
      </c>
      <c r="H117" s="343">
        <v>0</v>
      </c>
      <c r="I117" s="205">
        <v>0</v>
      </c>
      <c r="J117" s="205">
        <v>0</v>
      </c>
      <c r="K117" s="206">
        <v>100</v>
      </c>
      <c r="L117" s="204">
        <v>5</v>
      </c>
      <c r="M117" s="205">
        <v>0</v>
      </c>
      <c r="N117" s="205">
        <v>0</v>
      </c>
      <c r="O117" s="205">
        <v>0</v>
      </c>
      <c r="P117" s="206">
        <v>100</v>
      </c>
      <c r="Q117" s="204">
        <v>5</v>
      </c>
      <c r="R117" s="205">
        <v>0</v>
      </c>
      <c r="S117" s="205">
        <v>0</v>
      </c>
      <c r="T117" s="205">
        <v>0</v>
      </c>
      <c r="U117" s="206">
        <v>100</v>
      </c>
    </row>
    <row r="118" spans="2:21" x14ac:dyDescent="0.2">
      <c r="B118" s="130"/>
      <c r="C118" s="68"/>
      <c r="D118" s="68"/>
      <c r="E118" s="68"/>
      <c r="F118" s="131"/>
      <c r="G118" s="130">
        <v>1</v>
      </c>
      <c r="H118" s="68">
        <v>2.3313999999999999</v>
      </c>
      <c r="I118" s="236">
        <v>13.209214835295585</v>
      </c>
      <c r="J118" s="236">
        <v>13.209214835295585</v>
      </c>
      <c r="K118" s="344">
        <v>86.790785164704417</v>
      </c>
      <c r="L118" s="130">
        <v>1</v>
      </c>
      <c r="M118" s="345">
        <v>0.55530000000000002</v>
      </c>
      <c r="N118" s="236">
        <v>6.2907830342577489</v>
      </c>
      <c r="O118" s="236">
        <v>6.2907830342577489</v>
      </c>
      <c r="P118" s="344">
        <v>93.709216965742257</v>
      </c>
      <c r="Q118" s="130">
        <v>1</v>
      </c>
      <c r="R118" s="68">
        <v>5.6066000000000003</v>
      </c>
      <c r="S118" s="236">
        <v>37.236084452975049</v>
      </c>
      <c r="T118" s="236">
        <v>37.236084452975049</v>
      </c>
      <c r="U118" s="344">
        <v>62.763915547024951</v>
      </c>
    </row>
    <row r="119" spans="2:21" ht="15" thickBot="1" x14ac:dyDescent="0.25">
      <c r="B119" s="207"/>
      <c r="C119" s="137"/>
      <c r="D119" s="137"/>
      <c r="E119" s="137"/>
      <c r="F119" s="138"/>
      <c r="G119" s="207">
        <v>0.85</v>
      </c>
      <c r="H119" s="137">
        <v>1.1806000000000001</v>
      </c>
      <c r="I119" s="346">
        <v>6.6890276377069444</v>
      </c>
      <c r="J119" s="346">
        <v>19.898242473002529</v>
      </c>
      <c r="K119" s="347">
        <v>80.101757526997474</v>
      </c>
      <c r="L119" s="207">
        <v>0.85</v>
      </c>
      <c r="M119" s="348">
        <v>0.2319</v>
      </c>
      <c r="N119" s="346">
        <v>2.6271071234366508</v>
      </c>
      <c r="O119" s="346">
        <v>8.9178901576943996</v>
      </c>
      <c r="P119" s="347">
        <v>91.082109842305599</v>
      </c>
      <c r="Q119" s="207">
        <v>0.85</v>
      </c>
      <c r="R119" s="137">
        <v>0.70089999999999997</v>
      </c>
      <c r="S119" s="346">
        <v>4.655008667122714</v>
      </c>
      <c r="T119" s="346">
        <v>41.891093120097764</v>
      </c>
      <c r="U119" s="347">
        <v>58.108906879902236</v>
      </c>
    </row>
    <row r="120" spans="2:21" x14ac:dyDescent="0.2">
      <c r="B120" s="204"/>
      <c r="C120" s="205"/>
      <c r="D120" s="205"/>
      <c r="E120" s="205"/>
      <c r="F120" s="206"/>
      <c r="G120" s="204">
        <v>0.3</v>
      </c>
      <c r="H120" s="205">
        <v>6.8517000000000001</v>
      </c>
      <c r="I120" s="349">
        <v>38.820269918072732</v>
      </c>
      <c r="J120" s="349">
        <v>58.718512391075265</v>
      </c>
      <c r="K120" s="350">
        <v>41.281487608924735</v>
      </c>
      <c r="L120" s="204">
        <v>0.3</v>
      </c>
      <c r="M120" s="343">
        <v>2.2936000000000001</v>
      </c>
      <c r="N120" s="349">
        <v>25.983324270436835</v>
      </c>
      <c r="O120" s="349">
        <v>34.901214428131233</v>
      </c>
      <c r="P120" s="350">
        <v>65.098785571868774</v>
      </c>
      <c r="Q120" s="204">
        <v>0.3</v>
      </c>
      <c r="R120" s="205">
        <v>3.9556</v>
      </c>
      <c r="S120" s="349">
        <v>26.271011961293496</v>
      </c>
      <c r="T120" s="349">
        <v>68.16210508139126</v>
      </c>
      <c r="U120" s="350">
        <v>31.83789491860874</v>
      </c>
    </row>
    <row r="121" spans="2:21" x14ac:dyDescent="0.2">
      <c r="B121" s="130"/>
      <c r="C121" s="68"/>
      <c r="D121" s="68"/>
      <c r="E121" s="68"/>
      <c r="F121" s="131"/>
      <c r="G121" s="130">
        <v>0.25</v>
      </c>
      <c r="H121" s="68">
        <v>0.69350000000000001</v>
      </c>
      <c r="I121" s="236">
        <v>3.9292229940282613</v>
      </c>
      <c r="J121" s="236">
        <v>62.647735385103523</v>
      </c>
      <c r="K121" s="344">
        <v>37.352264614896477</v>
      </c>
      <c r="L121" s="130">
        <v>0.25</v>
      </c>
      <c r="M121" s="345">
        <v>0.40710000000000002</v>
      </c>
      <c r="N121" s="236">
        <v>4.6118814573137579</v>
      </c>
      <c r="O121" s="236">
        <v>39.51309588544499</v>
      </c>
      <c r="P121" s="344">
        <v>60.48690411455501</v>
      </c>
      <c r="Q121" s="130">
        <v>0.25</v>
      </c>
      <c r="R121" s="68">
        <v>0.52710000000000001</v>
      </c>
      <c r="S121" s="236">
        <v>3.5007205998578725</v>
      </c>
      <c r="T121" s="236">
        <v>71.662825681249132</v>
      </c>
      <c r="U121" s="344">
        <v>28.337174318750868</v>
      </c>
    </row>
    <row r="122" spans="2:21" x14ac:dyDescent="0.2">
      <c r="B122" s="130"/>
      <c r="C122" s="68"/>
      <c r="D122" s="68"/>
      <c r="E122" s="68"/>
      <c r="F122" s="131"/>
      <c r="G122" s="130">
        <v>0.125</v>
      </c>
      <c r="H122" s="68">
        <v>1.9923</v>
      </c>
      <c r="I122" s="236">
        <v>11.28794660562726</v>
      </c>
      <c r="J122" s="236">
        <v>73.935681990730785</v>
      </c>
      <c r="K122" s="344">
        <v>26.064318009269215</v>
      </c>
      <c r="L122" s="130">
        <v>0.125</v>
      </c>
      <c r="M122" s="345">
        <v>1.5251999999999999</v>
      </c>
      <c r="N122" s="236">
        <v>17.278412180532897</v>
      </c>
      <c r="O122" s="236">
        <v>56.791508065977887</v>
      </c>
      <c r="P122" s="344">
        <v>43.208491934022113</v>
      </c>
      <c r="Q122" s="130">
        <v>0.125</v>
      </c>
      <c r="R122" s="68">
        <v>1.3781000000000001</v>
      </c>
      <c r="S122" s="236">
        <v>9.1526144159820433</v>
      </c>
      <c r="T122" s="236">
        <v>80.815440097231175</v>
      </c>
      <c r="U122" s="344">
        <v>19.184559902768825</v>
      </c>
    </row>
    <row r="123" spans="2:21" ht="15" thickBot="1" x14ac:dyDescent="0.25">
      <c r="B123" s="207"/>
      <c r="C123" s="137"/>
      <c r="D123" s="137"/>
      <c r="E123" s="137"/>
      <c r="F123" s="138"/>
      <c r="G123" s="207">
        <v>6.3E-2</v>
      </c>
      <c r="H123" s="137">
        <v>1.5564</v>
      </c>
      <c r="I123" s="346">
        <v>8.8182302349035133</v>
      </c>
      <c r="J123" s="346">
        <v>82.753912225634295</v>
      </c>
      <c r="K123" s="347">
        <v>17.246087774365705</v>
      </c>
      <c r="L123" s="207">
        <v>6.3E-2</v>
      </c>
      <c r="M123" s="348">
        <v>1.3475999999999999</v>
      </c>
      <c r="N123" s="346">
        <v>15.266449157150625</v>
      </c>
      <c r="O123" s="346">
        <v>72.057957223128511</v>
      </c>
      <c r="P123" s="347">
        <v>27.942042776871489</v>
      </c>
      <c r="Q123" s="207">
        <v>6.3E-2</v>
      </c>
      <c r="R123" s="351">
        <v>0.96360000000000001</v>
      </c>
      <c r="S123" s="346">
        <v>6.3997237147088715</v>
      </c>
      <c r="T123" s="346">
        <v>87.215163811940045</v>
      </c>
      <c r="U123" s="347">
        <v>12.784836188059955</v>
      </c>
    </row>
    <row r="124" spans="2:21" x14ac:dyDescent="0.2">
      <c r="B124" s="201"/>
      <c r="C124" s="202"/>
      <c r="D124" s="202"/>
      <c r="E124" s="202"/>
      <c r="F124" s="203"/>
      <c r="G124" s="201">
        <v>5.2999999999999999E-2</v>
      </c>
      <c r="H124" s="202">
        <v>0.39500000000000002</v>
      </c>
      <c r="I124" s="352">
        <v>2.2379856995546694</v>
      </c>
      <c r="J124" s="352">
        <v>84.991897925188965</v>
      </c>
      <c r="K124" s="353">
        <v>15.008102074811035</v>
      </c>
      <c r="L124" s="201">
        <v>5.2999999999999999E-2</v>
      </c>
      <c r="M124" s="354">
        <v>0.373</v>
      </c>
      <c r="N124" s="352">
        <v>4.2255754939278596</v>
      </c>
      <c r="O124" s="352">
        <v>76.283532717056374</v>
      </c>
      <c r="P124" s="353">
        <v>23.716467282943626</v>
      </c>
      <c r="Q124" s="201">
        <v>5.2999999999999999E-2</v>
      </c>
      <c r="R124" s="355">
        <v>0.2949</v>
      </c>
      <c r="S124" s="352">
        <v>1.9585704892773412</v>
      </c>
      <c r="T124" s="352">
        <v>89.17373430121738</v>
      </c>
      <c r="U124" s="353">
        <v>10.82626569878262</v>
      </c>
    </row>
    <row r="125" spans="2:21" x14ac:dyDescent="0.2">
      <c r="B125" s="130"/>
      <c r="C125" s="68"/>
      <c r="D125" s="68"/>
      <c r="E125" s="68"/>
      <c r="F125" s="131"/>
      <c r="G125" s="130">
        <v>3.7999999999999999E-2</v>
      </c>
      <c r="H125" s="68">
        <v>1.1064000000000001</v>
      </c>
      <c r="I125" s="236">
        <v>6.268626273385534</v>
      </c>
      <c r="J125" s="236">
        <v>91.260524198574501</v>
      </c>
      <c r="K125" s="344">
        <v>8.739475801425499</v>
      </c>
      <c r="L125" s="130">
        <v>3.7999999999999999E-2</v>
      </c>
      <c r="M125" s="345">
        <v>0.92179999999999995</v>
      </c>
      <c r="N125" s="236">
        <v>10.442722494109118</v>
      </c>
      <c r="O125" s="236">
        <v>86.726255211165494</v>
      </c>
      <c r="P125" s="344">
        <v>13.273744788834506</v>
      </c>
      <c r="Q125" s="130">
        <v>3.7999999999999999E-2</v>
      </c>
      <c r="R125" s="68">
        <v>0.64200000000000002</v>
      </c>
      <c r="S125" s="236">
        <v>4.2638258871348018</v>
      </c>
      <c r="T125" s="236">
        <v>93.43756018835218</v>
      </c>
      <c r="U125" s="344">
        <v>6.5624398116478204</v>
      </c>
    </row>
    <row r="126" spans="2:21" x14ac:dyDescent="0.2">
      <c r="B126" s="130"/>
      <c r="C126" s="68"/>
      <c r="D126" s="68"/>
      <c r="E126" s="68"/>
      <c r="F126" s="131"/>
      <c r="G126" s="130">
        <v>2.5000000000000001E-2</v>
      </c>
      <c r="H126" s="68">
        <v>1.4730000000000001</v>
      </c>
      <c r="I126" s="236">
        <v>8.3457036340355142</v>
      </c>
      <c r="J126" s="236">
        <v>99.606227832610017</v>
      </c>
      <c r="K126" s="344">
        <v>0.393772167389983</v>
      </c>
      <c r="L126" s="130">
        <v>2.5000000000000001E-2</v>
      </c>
      <c r="M126" s="345">
        <v>1.0821000000000001</v>
      </c>
      <c r="N126" s="236">
        <v>12.258700380641654</v>
      </c>
      <c r="O126" s="236">
        <v>98.98495559180715</v>
      </c>
      <c r="P126" s="344">
        <v>1.0150444081928498</v>
      </c>
      <c r="Q126" s="130">
        <v>2.5000000000000001E-2</v>
      </c>
      <c r="R126" s="68">
        <v>0.64470000000000005</v>
      </c>
      <c r="S126" s="236">
        <v>4.2817578651648081</v>
      </c>
      <c r="T126" s="236">
        <v>97.719318053516986</v>
      </c>
      <c r="U126" s="344">
        <v>2.2806819464830141</v>
      </c>
    </row>
    <row r="127" spans="2:21" ht="15" thickBot="1" x14ac:dyDescent="0.25">
      <c r="B127" s="132"/>
      <c r="C127" s="133"/>
      <c r="D127" s="68"/>
      <c r="E127" s="68"/>
      <c r="F127" s="131"/>
      <c r="G127" s="132" t="s">
        <v>70</v>
      </c>
      <c r="H127" s="356">
        <v>6.950000000000145E-2</v>
      </c>
      <c r="I127" s="236">
        <v>0.39377216739000703</v>
      </c>
      <c r="J127" s="236">
        <v>100.00000000000003</v>
      </c>
      <c r="K127" s="344">
        <v>0</v>
      </c>
      <c r="L127" s="132" t="s">
        <v>70</v>
      </c>
      <c r="M127" s="356">
        <v>8.9599999999999014E-2</v>
      </c>
      <c r="N127" s="236">
        <v>1.0150444081928471</v>
      </c>
      <c r="O127" s="236">
        <v>100</v>
      </c>
      <c r="P127" s="344">
        <v>0</v>
      </c>
      <c r="Q127" s="132" t="s">
        <v>70</v>
      </c>
      <c r="R127" s="356">
        <v>0.34340000000000082</v>
      </c>
      <c r="S127" s="236">
        <v>2.2806819464830133</v>
      </c>
      <c r="T127" s="236">
        <v>100</v>
      </c>
      <c r="U127" s="344">
        <v>0</v>
      </c>
    </row>
    <row r="128" spans="2:21" ht="15.75" thickBot="1" x14ac:dyDescent="0.3">
      <c r="B128" s="134"/>
      <c r="C128" s="135"/>
      <c r="D128" s="136"/>
      <c r="E128" s="137"/>
      <c r="F128" s="138"/>
      <c r="G128" s="134" t="s">
        <v>24</v>
      </c>
      <c r="H128" s="357">
        <v>17.649799999999999</v>
      </c>
      <c r="I128" s="358"/>
      <c r="J128" s="137"/>
      <c r="K128" s="138"/>
      <c r="L128" s="134" t="s">
        <v>24</v>
      </c>
      <c r="M128" s="357">
        <v>8.8271999999999995</v>
      </c>
      <c r="N128" s="136"/>
      <c r="O128" s="137"/>
      <c r="P128" s="138"/>
      <c r="Q128" s="134" t="s">
        <v>24</v>
      </c>
      <c r="R128" s="135">
        <v>15.056900000000001</v>
      </c>
      <c r="S128" s="358"/>
      <c r="T128" s="137"/>
      <c r="U128" s="138"/>
    </row>
    <row r="129" spans="2:21" ht="15" thickBot="1" x14ac:dyDescent="0.25"/>
    <row r="130" spans="2:21" x14ac:dyDescent="0.2">
      <c r="B130" s="483" t="s">
        <v>17</v>
      </c>
      <c r="C130" s="484"/>
      <c r="D130" s="484"/>
      <c r="E130" s="484"/>
      <c r="F130" s="485"/>
      <c r="G130" s="483" t="s">
        <v>18</v>
      </c>
      <c r="H130" s="484"/>
      <c r="I130" s="484"/>
      <c r="J130" s="484"/>
      <c r="K130" s="485"/>
      <c r="L130" s="483" t="s">
        <v>19</v>
      </c>
      <c r="M130" s="484"/>
      <c r="N130" s="484"/>
      <c r="O130" s="484"/>
      <c r="P130" s="485"/>
      <c r="Q130" s="483" t="s">
        <v>20</v>
      </c>
      <c r="R130" s="484"/>
      <c r="S130" s="484"/>
      <c r="T130" s="484"/>
      <c r="U130" s="485"/>
    </row>
    <row r="131" spans="2:21" ht="15" thickBot="1" x14ac:dyDescent="0.25">
      <c r="B131" s="155" t="s">
        <v>65</v>
      </c>
      <c r="C131" s="156" t="s">
        <v>66</v>
      </c>
      <c r="D131" s="156" t="s">
        <v>67</v>
      </c>
      <c r="E131" s="156" t="s">
        <v>68</v>
      </c>
      <c r="F131" s="157" t="s">
        <v>69</v>
      </c>
      <c r="G131" s="155" t="s">
        <v>65</v>
      </c>
      <c r="H131" s="156" t="s">
        <v>66</v>
      </c>
      <c r="I131" s="156" t="s">
        <v>67</v>
      </c>
      <c r="J131" s="156" t="s">
        <v>68</v>
      </c>
      <c r="K131" s="157" t="s">
        <v>69</v>
      </c>
      <c r="L131" s="155" t="s">
        <v>65</v>
      </c>
      <c r="M131" s="156" t="s">
        <v>66</v>
      </c>
      <c r="N131" s="156" t="s">
        <v>67</v>
      </c>
      <c r="O131" s="156" t="s">
        <v>68</v>
      </c>
      <c r="P131" s="157" t="s">
        <v>69</v>
      </c>
      <c r="Q131" s="155" t="s">
        <v>65</v>
      </c>
      <c r="R131" s="156" t="s">
        <v>66</v>
      </c>
      <c r="S131" s="156" t="s">
        <v>67</v>
      </c>
      <c r="T131" s="156" t="s">
        <v>68</v>
      </c>
      <c r="U131" s="157" t="s">
        <v>69</v>
      </c>
    </row>
    <row r="132" spans="2:21" x14ac:dyDescent="0.2">
      <c r="B132" s="161">
        <v>5</v>
      </c>
      <c r="C132" s="302">
        <v>0</v>
      </c>
      <c r="D132" s="162">
        <v>0</v>
      </c>
      <c r="E132" s="162">
        <v>0</v>
      </c>
      <c r="F132" s="163">
        <v>100</v>
      </c>
      <c r="G132" s="161">
        <v>5</v>
      </c>
      <c r="H132" s="302">
        <v>0</v>
      </c>
      <c r="I132" s="162">
        <v>0</v>
      </c>
      <c r="J132" s="162">
        <v>0</v>
      </c>
      <c r="K132" s="163">
        <v>100</v>
      </c>
      <c r="L132" s="161">
        <v>5</v>
      </c>
      <c r="M132" s="162">
        <v>0</v>
      </c>
      <c r="N132" s="162">
        <v>0</v>
      </c>
      <c r="O132" s="162">
        <v>0</v>
      </c>
      <c r="P132" s="163">
        <v>100</v>
      </c>
      <c r="Q132" s="161">
        <v>5</v>
      </c>
      <c r="R132" s="162">
        <v>0</v>
      </c>
      <c r="S132" s="162">
        <v>0</v>
      </c>
      <c r="T132" s="162">
        <v>0</v>
      </c>
      <c r="U132" s="163">
        <v>100</v>
      </c>
    </row>
    <row r="133" spans="2:21" x14ac:dyDescent="0.2">
      <c r="B133" s="103">
        <v>1</v>
      </c>
      <c r="C133" s="62">
        <v>2.5091999999999999</v>
      </c>
      <c r="D133" s="231">
        <v>19.627045461656394</v>
      </c>
      <c r="E133" s="231">
        <v>19.627045461656394</v>
      </c>
      <c r="F133" s="304">
        <v>80.372954538343606</v>
      </c>
      <c r="G133" s="103">
        <v>1</v>
      </c>
      <c r="H133" s="62">
        <v>0.79730000000000001</v>
      </c>
      <c r="I133" s="231">
        <v>6.0803648371426178</v>
      </c>
      <c r="J133" s="231">
        <v>6.0803648371426178</v>
      </c>
      <c r="K133" s="304">
        <v>93.919635162857389</v>
      </c>
      <c r="L133" s="103">
        <v>1</v>
      </c>
      <c r="M133" s="303">
        <v>0.31109999999999999</v>
      </c>
      <c r="N133" s="231">
        <v>3.2165012406947886</v>
      </c>
      <c r="O133" s="231">
        <v>3.2165012406947886</v>
      </c>
      <c r="P133" s="304">
        <v>96.783498759305218</v>
      </c>
      <c r="Q133" s="103">
        <v>1</v>
      </c>
      <c r="R133" s="62">
        <v>0.84370000000000001</v>
      </c>
      <c r="S133" s="231">
        <v>6.7803556934253777</v>
      </c>
      <c r="T133" s="231">
        <v>6.7803556934253777</v>
      </c>
      <c r="U133" s="304">
        <v>93.219644306574622</v>
      </c>
    </row>
    <row r="134" spans="2:21" ht="15" thickBot="1" x14ac:dyDescent="0.25">
      <c r="B134" s="164">
        <v>0.85</v>
      </c>
      <c r="C134" s="110">
        <v>0.61670000000000003</v>
      </c>
      <c r="D134" s="306">
        <v>4.8238478145239512</v>
      </c>
      <c r="E134" s="306">
        <v>24.450893276180345</v>
      </c>
      <c r="F134" s="307">
        <v>75.549106723819648</v>
      </c>
      <c r="G134" s="164">
        <v>0.85</v>
      </c>
      <c r="H134" s="110">
        <v>0.28370000000000001</v>
      </c>
      <c r="I134" s="306">
        <v>2.1635513662327361</v>
      </c>
      <c r="J134" s="306">
        <v>8.2439162033753544</v>
      </c>
      <c r="K134" s="307">
        <v>91.756083796624651</v>
      </c>
      <c r="L134" s="164">
        <v>0.85</v>
      </c>
      <c r="M134" s="305">
        <v>0.20430000000000001</v>
      </c>
      <c r="N134" s="306">
        <v>2.1122828784119108</v>
      </c>
      <c r="O134" s="306">
        <v>5.3287841191066994</v>
      </c>
      <c r="P134" s="307">
        <v>94.6712158808933</v>
      </c>
      <c r="Q134" s="164">
        <v>0.85</v>
      </c>
      <c r="R134" s="110">
        <v>0.44550000000000001</v>
      </c>
      <c r="S134" s="306">
        <v>3.5802399684971031</v>
      </c>
      <c r="T134" s="306">
        <v>10.360595661922481</v>
      </c>
      <c r="U134" s="307">
        <v>89.639404338077526</v>
      </c>
    </row>
    <row r="135" spans="2:21" x14ac:dyDescent="0.2">
      <c r="B135" s="161">
        <v>0.3</v>
      </c>
      <c r="C135" s="162">
        <v>3.9388999999999998</v>
      </c>
      <c r="D135" s="308">
        <v>30.810206188792588</v>
      </c>
      <c r="E135" s="308">
        <v>55.261099464972929</v>
      </c>
      <c r="F135" s="309">
        <v>44.738900535027071</v>
      </c>
      <c r="G135" s="161">
        <v>0.3</v>
      </c>
      <c r="H135" s="162">
        <v>3.8058000000000001</v>
      </c>
      <c r="I135" s="308">
        <v>29.023770848109088</v>
      </c>
      <c r="J135" s="308">
        <v>37.267687051484444</v>
      </c>
      <c r="K135" s="309">
        <v>62.732312948515556</v>
      </c>
      <c r="L135" s="161">
        <v>0.3</v>
      </c>
      <c r="M135" s="302">
        <v>2.2216</v>
      </c>
      <c r="N135" s="308">
        <v>22.969396195202645</v>
      </c>
      <c r="O135" s="308">
        <v>28.298180314309345</v>
      </c>
      <c r="P135" s="309">
        <v>71.701819685690651</v>
      </c>
      <c r="Q135" s="161">
        <v>0.3</v>
      </c>
      <c r="R135" s="162">
        <v>3.9678</v>
      </c>
      <c r="S135" s="308">
        <v>31.887039611678574</v>
      </c>
      <c r="T135" s="308">
        <v>42.247635273601055</v>
      </c>
      <c r="U135" s="309">
        <v>57.752364726398945</v>
      </c>
    </row>
    <row r="136" spans="2:21" x14ac:dyDescent="0.2">
      <c r="B136" s="103">
        <v>0.25</v>
      </c>
      <c r="C136" s="62">
        <v>0.53900000000000003</v>
      </c>
      <c r="D136" s="231">
        <v>4.2160758424329652</v>
      </c>
      <c r="E136" s="231">
        <v>59.477175307405894</v>
      </c>
      <c r="F136" s="304">
        <v>40.522824692594106</v>
      </c>
      <c r="G136" s="103">
        <v>0.25</v>
      </c>
      <c r="H136" s="62">
        <v>0.76359999999999995</v>
      </c>
      <c r="I136" s="231">
        <v>5.82336208408642</v>
      </c>
      <c r="J136" s="231">
        <v>43.091049135570863</v>
      </c>
      <c r="K136" s="304">
        <v>56.908950864429137</v>
      </c>
      <c r="L136" s="103">
        <v>0.25</v>
      </c>
      <c r="M136" s="303">
        <v>0.46439999999999998</v>
      </c>
      <c r="N136" s="231">
        <v>4.8014888337468973</v>
      </c>
      <c r="O136" s="231">
        <v>33.099669148056243</v>
      </c>
      <c r="P136" s="304">
        <v>66.90033085194375</v>
      </c>
      <c r="Q136" s="103">
        <v>0.25</v>
      </c>
      <c r="R136" s="62">
        <v>0.59130000000000005</v>
      </c>
      <c r="S136" s="231">
        <v>4.7519548672779726</v>
      </c>
      <c r="T136" s="231">
        <v>46.999590140879029</v>
      </c>
      <c r="U136" s="304">
        <v>53.000409859120971</v>
      </c>
    </row>
    <row r="137" spans="2:21" x14ac:dyDescent="0.2">
      <c r="B137" s="103">
        <v>0.125</v>
      </c>
      <c r="C137" s="62">
        <v>1.7061999999999999</v>
      </c>
      <c r="D137" s="231">
        <v>13.34595288007259</v>
      </c>
      <c r="E137" s="231">
        <v>72.823128187478488</v>
      </c>
      <c r="F137" s="304">
        <v>27.176871812521512</v>
      </c>
      <c r="G137" s="103">
        <v>0.125</v>
      </c>
      <c r="H137" s="62">
        <v>2.4836999999999998</v>
      </c>
      <c r="I137" s="231">
        <v>18.941179162186277</v>
      </c>
      <c r="J137" s="231">
        <v>62.032228297757143</v>
      </c>
      <c r="K137" s="304">
        <v>37.967771702242857</v>
      </c>
      <c r="L137" s="103">
        <v>0.125</v>
      </c>
      <c r="M137" s="303">
        <v>1.8560000000000001</v>
      </c>
      <c r="N137" s="231">
        <v>19.189412737799834</v>
      </c>
      <c r="O137" s="231">
        <v>52.289081885856078</v>
      </c>
      <c r="P137" s="304">
        <v>47.710918114143922</v>
      </c>
      <c r="Q137" s="103">
        <v>0.125</v>
      </c>
      <c r="R137" s="62">
        <v>2.0347</v>
      </c>
      <c r="S137" s="231">
        <v>16.351771636141539</v>
      </c>
      <c r="T137" s="231">
        <v>63.351361777020571</v>
      </c>
      <c r="U137" s="304">
        <v>36.648638222979429</v>
      </c>
    </row>
    <row r="138" spans="2:21" ht="15" thickBot="1" x14ac:dyDescent="0.25">
      <c r="B138" s="164">
        <v>6.3E-2</v>
      </c>
      <c r="C138" s="110">
        <v>1.3245</v>
      </c>
      <c r="D138" s="306">
        <v>10.360282844716998</v>
      </c>
      <c r="E138" s="306">
        <v>83.183411032195494</v>
      </c>
      <c r="F138" s="307">
        <v>16.816588967804506</v>
      </c>
      <c r="G138" s="164">
        <v>6.3E-2</v>
      </c>
      <c r="H138" s="110">
        <v>1.8349</v>
      </c>
      <c r="I138" s="306">
        <v>13.993304201270524</v>
      </c>
      <c r="J138" s="306">
        <v>76.025532499027662</v>
      </c>
      <c r="K138" s="307">
        <v>23.974467500972338</v>
      </c>
      <c r="L138" s="164">
        <v>6.3E-2</v>
      </c>
      <c r="M138" s="305">
        <v>1.7778</v>
      </c>
      <c r="N138" s="306">
        <v>18.38089330024814</v>
      </c>
      <c r="O138" s="306">
        <v>70.66997518610421</v>
      </c>
      <c r="P138" s="307">
        <v>29.33002481389579</v>
      </c>
      <c r="Q138" s="164">
        <v>6.3E-2</v>
      </c>
      <c r="R138" s="359">
        <v>1.6565000000000001</v>
      </c>
      <c r="S138" s="306">
        <v>13.312384978261393</v>
      </c>
      <c r="T138" s="306">
        <v>76.663746755281963</v>
      </c>
      <c r="U138" s="307">
        <v>23.336253244718037</v>
      </c>
    </row>
    <row r="139" spans="2:21" x14ac:dyDescent="0.2">
      <c r="B139" s="158">
        <v>5.2999999999999999E-2</v>
      </c>
      <c r="C139" s="159">
        <v>0.3221</v>
      </c>
      <c r="D139" s="360">
        <v>2.5194768624260822</v>
      </c>
      <c r="E139" s="360">
        <v>85.702887894621583</v>
      </c>
      <c r="F139" s="361">
        <v>14.297112105378417</v>
      </c>
      <c r="G139" s="158">
        <v>5.2999999999999999E-2</v>
      </c>
      <c r="H139" s="159">
        <v>0.43780000000000002</v>
      </c>
      <c r="I139" s="360">
        <v>3.3387479313947548</v>
      </c>
      <c r="J139" s="360">
        <v>79.364280430422411</v>
      </c>
      <c r="K139" s="361">
        <v>20.635719569577589</v>
      </c>
      <c r="L139" s="158">
        <v>5.2999999999999999E-2</v>
      </c>
      <c r="M139" s="362">
        <v>0.59019999999999995</v>
      </c>
      <c r="N139" s="360">
        <v>6.1021505376344081</v>
      </c>
      <c r="O139" s="360">
        <v>76.772125723738611</v>
      </c>
      <c r="P139" s="361">
        <v>23.227874276261389</v>
      </c>
      <c r="Q139" s="158">
        <v>5.2999999999999999E-2</v>
      </c>
      <c r="R139" s="363">
        <v>0.34910000000000002</v>
      </c>
      <c r="S139" s="360">
        <v>2.8055258653251149</v>
      </c>
      <c r="T139" s="360">
        <v>79.469272620607072</v>
      </c>
      <c r="U139" s="361">
        <v>20.530727379392928</v>
      </c>
    </row>
    <row r="140" spans="2:21" x14ac:dyDescent="0.2">
      <c r="B140" s="103">
        <v>3.7999999999999999E-2</v>
      </c>
      <c r="C140" s="62">
        <v>0.84919999999999995</v>
      </c>
      <c r="D140" s="231">
        <v>6.6424705109352011</v>
      </c>
      <c r="E140" s="231">
        <v>92.34535840555678</v>
      </c>
      <c r="F140" s="304">
        <v>7.6546415944432198</v>
      </c>
      <c r="G140" s="103">
        <v>3.7999999999999999E-2</v>
      </c>
      <c r="H140" s="62">
        <v>1.0868</v>
      </c>
      <c r="I140" s="231">
        <v>8.2881481312010497</v>
      </c>
      <c r="J140" s="231">
        <v>87.652428561623466</v>
      </c>
      <c r="K140" s="304">
        <v>12.347571438376534</v>
      </c>
      <c r="L140" s="103">
        <v>3.7999999999999999E-2</v>
      </c>
      <c r="M140" s="303">
        <v>1.2269000000000001</v>
      </c>
      <c r="N140" s="231">
        <v>12.68507030603805</v>
      </c>
      <c r="O140" s="231">
        <v>89.457196029776668</v>
      </c>
      <c r="P140" s="304">
        <v>10.542803970223332</v>
      </c>
      <c r="Q140" s="103">
        <v>3.7999999999999999E-2</v>
      </c>
      <c r="R140" s="62">
        <v>1.0566</v>
      </c>
      <c r="S140" s="231">
        <v>8.4913166121527244</v>
      </c>
      <c r="T140" s="231">
        <v>87.960589232759801</v>
      </c>
      <c r="U140" s="304">
        <v>12.039410767240199</v>
      </c>
    </row>
    <row r="141" spans="2:21" x14ac:dyDescent="0.2">
      <c r="B141" s="103">
        <v>2.5000000000000001E-2</v>
      </c>
      <c r="C141" s="62">
        <v>0.85909999999999997</v>
      </c>
      <c r="D141" s="231">
        <v>6.7199086386533589</v>
      </c>
      <c r="E141" s="231">
        <v>99.065267044210145</v>
      </c>
      <c r="F141" s="304">
        <v>0.93473295578985471</v>
      </c>
      <c r="G141" s="103">
        <v>2.5000000000000001E-2</v>
      </c>
      <c r="H141" s="62">
        <v>1.3219000000000001</v>
      </c>
      <c r="I141" s="231">
        <v>10.081066447032267</v>
      </c>
      <c r="J141" s="231">
        <v>97.733495008655737</v>
      </c>
      <c r="K141" s="304">
        <v>2.266504991344263</v>
      </c>
      <c r="L141" s="103">
        <v>2.5000000000000001E-2</v>
      </c>
      <c r="M141" s="303">
        <v>0.89659999999999995</v>
      </c>
      <c r="N141" s="231">
        <v>9.2700578990901565</v>
      </c>
      <c r="O141" s="231">
        <v>98.72725392886683</v>
      </c>
      <c r="P141" s="304">
        <v>1.2727460711331702</v>
      </c>
      <c r="Q141" s="103">
        <v>2.5000000000000001E-2</v>
      </c>
      <c r="R141" s="62">
        <v>1.2949999999999999</v>
      </c>
      <c r="S141" s="231">
        <v>10.407207091366438</v>
      </c>
      <c r="T141" s="231">
        <v>98.367796324126232</v>
      </c>
      <c r="U141" s="304">
        <v>1.6322036758737681</v>
      </c>
    </row>
    <row r="142" spans="2:21" ht="15" thickBot="1" x14ac:dyDescent="0.25">
      <c r="B142" s="105" t="s">
        <v>70</v>
      </c>
      <c r="C142" s="364">
        <v>0.11950000000000038</v>
      </c>
      <c r="D142" s="231">
        <v>0.93473295578987203</v>
      </c>
      <c r="E142" s="231">
        <v>100.00000000000001</v>
      </c>
      <c r="F142" s="304">
        <v>0</v>
      </c>
      <c r="G142" s="105" t="s">
        <v>70</v>
      </c>
      <c r="H142" s="364">
        <v>0.29720000000000191</v>
      </c>
      <c r="I142" s="231">
        <v>2.2665049913442838</v>
      </c>
      <c r="J142" s="231">
        <v>100.00000000000001</v>
      </c>
      <c r="K142" s="304">
        <v>0</v>
      </c>
      <c r="L142" s="105" t="s">
        <v>70</v>
      </c>
      <c r="M142" s="364">
        <v>0.12310000000000088</v>
      </c>
      <c r="N142" s="231">
        <v>1.2727460711331768</v>
      </c>
      <c r="O142" s="231">
        <v>100</v>
      </c>
      <c r="P142" s="304">
        <v>0</v>
      </c>
      <c r="Q142" s="105" t="s">
        <v>70</v>
      </c>
      <c r="R142" s="364">
        <v>0.20310000000000095</v>
      </c>
      <c r="S142" s="231">
        <v>1.632203675873771</v>
      </c>
      <c r="T142" s="231">
        <v>100</v>
      </c>
      <c r="U142" s="304">
        <v>0</v>
      </c>
    </row>
    <row r="143" spans="2:21" ht="15.75" thickBot="1" x14ac:dyDescent="0.3">
      <c r="B143" s="107" t="s">
        <v>24</v>
      </c>
      <c r="C143" s="108">
        <v>12.7844</v>
      </c>
      <c r="D143" s="109"/>
      <c r="E143" s="110"/>
      <c r="F143" s="111"/>
      <c r="G143" s="107" t="s">
        <v>24</v>
      </c>
      <c r="H143" s="365">
        <v>13.1127</v>
      </c>
      <c r="I143" s="109"/>
      <c r="J143" s="110"/>
      <c r="K143" s="111"/>
      <c r="L143" s="107" t="s">
        <v>24</v>
      </c>
      <c r="M143" s="365">
        <v>9.6720000000000006</v>
      </c>
      <c r="N143" s="109"/>
      <c r="O143" s="110"/>
      <c r="P143" s="111"/>
      <c r="Q143" s="107" t="s">
        <v>24</v>
      </c>
      <c r="R143" s="108">
        <v>12.443300000000001</v>
      </c>
      <c r="S143" s="366">
        <v>100</v>
      </c>
      <c r="T143" s="110"/>
      <c r="U143" s="111"/>
    </row>
    <row r="144" spans="2:21" ht="15" thickBot="1" x14ac:dyDescent="0.25"/>
    <row r="145" spans="2:16" x14ac:dyDescent="0.2">
      <c r="B145" s="489" t="s">
        <v>21</v>
      </c>
      <c r="C145" s="490"/>
      <c r="D145" s="490"/>
      <c r="E145" s="490"/>
      <c r="F145" s="491"/>
      <c r="G145" s="489" t="s">
        <v>22</v>
      </c>
      <c r="H145" s="490"/>
      <c r="I145" s="490"/>
      <c r="J145" s="490"/>
      <c r="K145" s="491"/>
      <c r="L145" s="489" t="s">
        <v>23</v>
      </c>
      <c r="M145" s="490"/>
      <c r="N145" s="490"/>
      <c r="O145" s="490"/>
      <c r="P145" s="491"/>
    </row>
    <row r="146" spans="2:16" ht="15" thickBot="1" x14ac:dyDescent="0.25">
      <c r="B146" s="208" t="s">
        <v>65</v>
      </c>
      <c r="C146" s="209" t="s">
        <v>66</v>
      </c>
      <c r="D146" s="209" t="s">
        <v>67</v>
      </c>
      <c r="E146" s="209" t="s">
        <v>68</v>
      </c>
      <c r="F146" s="210" t="s">
        <v>69</v>
      </c>
      <c r="G146" s="208" t="s">
        <v>65</v>
      </c>
      <c r="H146" s="209" t="s">
        <v>66</v>
      </c>
      <c r="I146" s="209" t="s">
        <v>67</v>
      </c>
      <c r="J146" s="209" t="s">
        <v>68</v>
      </c>
      <c r="K146" s="210" t="s">
        <v>69</v>
      </c>
      <c r="L146" s="208" t="s">
        <v>65</v>
      </c>
      <c r="M146" s="209" t="s">
        <v>66</v>
      </c>
      <c r="N146" s="209" t="s">
        <v>67</v>
      </c>
      <c r="O146" s="209" t="s">
        <v>68</v>
      </c>
      <c r="P146" s="210" t="s">
        <v>69</v>
      </c>
    </row>
    <row r="147" spans="2:16" x14ac:dyDescent="0.2">
      <c r="B147" s="214">
        <v>5</v>
      </c>
      <c r="C147" s="367">
        <v>0</v>
      </c>
      <c r="D147" s="215">
        <v>0</v>
      </c>
      <c r="E147" s="215">
        <v>0</v>
      </c>
      <c r="F147" s="216">
        <v>100</v>
      </c>
      <c r="G147" s="214">
        <v>5</v>
      </c>
      <c r="H147" s="215">
        <v>0</v>
      </c>
      <c r="I147" s="215">
        <v>0</v>
      </c>
      <c r="J147" s="215">
        <v>0</v>
      </c>
      <c r="K147" s="216">
        <v>100</v>
      </c>
      <c r="L147" s="214">
        <v>5</v>
      </c>
      <c r="M147" s="215">
        <v>0</v>
      </c>
      <c r="N147" s="215">
        <v>0</v>
      </c>
      <c r="O147" s="215">
        <v>0</v>
      </c>
      <c r="P147" s="216">
        <v>100</v>
      </c>
    </row>
    <row r="148" spans="2:16" x14ac:dyDescent="0.2">
      <c r="B148" s="139">
        <v>1</v>
      </c>
      <c r="C148" s="238">
        <v>0.20150000000000001</v>
      </c>
      <c r="D148" s="238">
        <v>1.6196447230929989</v>
      </c>
      <c r="E148" s="238">
        <v>1.6196447230929989</v>
      </c>
      <c r="F148" s="368">
        <v>98.380355276906997</v>
      </c>
      <c r="G148" s="139">
        <v>1</v>
      </c>
      <c r="H148" s="71">
        <v>1.1120000000000001</v>
      </c>
      <c r="I148" s="238">
        <v>8.0516697077649386</v>
      </c>
      <c r="J148" s="238">
        <v>8.0516697077649386</v>
      </c>
      <c r="K148" s="368">
        <v>91.948330292235056</v>
      </c>
      <c r="L148" s="139">
        <v>1</v>
      </c>
      <c r="M148" s="71">
        <v>1.4484999999999999</v>
      </c>
      <c r="N148" s="238">
        <v>10.632753431696395</v>
      </c>
      <c r="O148" s="238">
        <v>10.632753431696395</v>
      </c>
      <c r="P148" s="368">
        <v>89.367246568303599</v>
      </c>
    </row>
    <row r="149" spans="2:16" ht="15" thickBot="1" x14ac:dyDescent="0.25">
      <c r="B149" s="217">
        <v>0.85</v>
      </c>
      <c r="C149" s="267">
        <v>0.2109</v>
      </c>
      <c r="D149" s="267">
        <v>1.695201350373764</v>
      </c>
      <c r="E149" s="267">
        <v>3.3148460734667626</v>
      </c>
      <c r="F149" s="369">
        <v>96.685153926533232</v>
      </c>
      <c r="G149" s="217">
        <v>0.85</v>
      </c>
      <c r="H149" s="146">
        <v>0.34239999999999998</v>
      </c>
      <c r="I149" s="267">
        <v>2.4792191618153909</v>
      </c>
      <c r="J149" s="267">
        <v>10.53088886958033</v>
      </c>
      <c r="K149" s="369">
        <v>89.469111130419662</v>
      </c>
      <c r="L149" s="217">
        <v>0.85</v>
      </c>
      <c r="M149" s="146">
        <v>0.69889999999999997</v>
      </c>
      <c r="N149" s="267">
        <v>5.1302943551346987</v>
      </c>
      <c r="O149" s="267">
        <v>15.763047786831095</v>
      </c>
      <c r="P149" s="369">
        <v>84.236952213168905</v>
      </c>
    </row>
    <row r="150" spans="2:16" x14ac:dyDescent="0.2">
      <c r="B150" s="214">
        <v>0.3</v>
      </c>
      <c r="C150" s="370">
        <v>4.0464000000000002</v>
      </c>
      <c r="D150" s="370">
        <v>32.524716662647698</v>
      </c>
      <c r="E150" s="370">
        <v>35.839562736114459</v>
      </c>
      <c r="F150" s="371">
        <v>64.160437263885541</v>
      </c>
      <c r="G150" s="214">
        <v>0.3</v>
      </c>
      <c r="H150" s="367">
        <v>3.6827999999999999</v>
      </c>
      <c r="I150" s="370">
        <v>26.666087409853155</v>
      </c>
      <c r="J150" s="370">
        <v>37.196976279433486</v>
      </c>
      <c r="K150" s="371">
        <v>62.803023720566514</v>
      </c>
      <c r="L150" s="214">
        <v>0.3</v>
      </c>
      <c r="M150" s="215">
        <v>4.9008000000000003</v>
      </c>
      <c r="N150" s="370">
        <v>35.974454965866556</v>
      </c>
      <c r="O150" s="370">
        <v>51.737502752697651</v>
      </c>
      <c r="P150" s="371">
        <v>48.262497247302349</v>
      </c>
    </row>
    <row r="151" spans="2:16" x14ac:dyDescent="0.2">
      <c r="B151" s="139">
        <v>0.25</v>
      </c>
      <c r="C151" s="238">
        <v>0.80300000000000005</v>
      </c>
      <c r="D151" s="238">
        <v>6.4544650751547303</v>
      </c>
      <c r="E151" s="238">
        <v>42.294027811269189</v>
      </c>
      <c r="F151" s="368">
        <v>57.705972188730811</v>
      </c>
      <c r="G151" s="139">
        <v>0.25</v>
      </c>
      <c r="H151" s="372">
        <v>0.94520000000000004</v>
      </c>
      <c r="I151" s="238">
        <v>6.8439192516001972</v>
      </c>
      <c r="J151" s="238">
        <v>44.040895531033684</v>
      </c>
      <c r="K151" s="368">
        <v>55.959104468966316</v>
      </c>
      <c r="L151" s="139">
        <v>0.25</v>
      </c>
      <c r="M151" s="71">
        <v>0.75649999999999995</v>
      </c>
      <c r="N151" s="238">
        <v>5.5531087132056083</v>
      </c>
      <c r="O151" s="238">
        <v>57.290611465903261</v>
      </c>
      <c r="P151" s="368">
        <v>42.709388534096739</v>
      </c>
    </row>
    <row r="152" spans="2:16" x14ac:dyDescent="0.2">
      <c r="B152" s="139">
        <v>0.125</v>
      </c>
      <c r="C152" s="238">
        <v>2.6398999999999999</v>
      </c>
      <c r="D152" s="238">
        <v>21.219355357286389</v>
      </c>
      <c r="E152" s="238">
        <v>63.513383168555578</v>
      </c>
      <c r="F152" s="368">
        <v>36.486616831444422</v>
      </c>
      <c r="G152" s="139">
        <v>0.125</v>
      </c>
      <c r="H152" s="372">
        <v>3.1995</v>
      </c>
      <c r="I152" s="238">
        <v>23.166652185246328</v>
      </c>
      <c r="J152" s="238">
        <v>67.207547716280004</v>
      </c>
      <c r="K152" s="368">
        <v>32.792452283719996</v>
      </c>
      <c r="L152" s="139">
        <v>0.125</v>
      </c>
      <c r="M152" s="71">
        <v>2.2109999999999999</v>
      </c>
      <c r="N152" s="238">
        <v>16.229905307201058</v>
      </c>
      <c r="O152" s="238">
        <v>73.520516773104319</v>
      </c>
      <c r="P152" s="368">
        <v>26.479483226895681</v>
      </c>
    </row>
    <row r="153" spans="2:16" ht="15" thickBot="1" x14ac:dyDescent="0.25">
      <c r="B153" s="217">
        <v>6.3E-2</v>
      </c>
      <c r="C153" s="267">
        <v>2.1798999999999999</v>
      </c>
      <c r="D153" s="267">
        <v>17.521903383972347</v>
      </c>
      <c r="E153" s="267">
        <v>81.035286552527921</v>
      </c>
      <c r="F153" s="369">
        <v>18.964713447472079</v>
      </c>
      <c r="G153" s="217">
        <v>6.3E-2</v>
      </c>
      <c r="H153" s="373">
        <v>2.0068000000000001</v>
      </c>
      <c r="I153" s="267">
        <v>14.530657166854926</v>
      </c>
      <c r="J153" s="267">
        <v>81.738204883134927</v>
      </c>
      <c r="K153" s="369">
        <v>18.261795116865073</v>
      </c>
      <c r="L153" s="217">
        <v>6.3E-2</v>
      </c>
      <c r="M153" s="374">
        <v>1.3833</v>
      </c>
      <c r="N153" s="267">
        <v>10.154151068046687</v>
      </c>
      <c r="O153" s="267">
        <v>83.674667841151006</v>
      </c>
      <c r="P153" s="369">
        <v>16.325332158848994</v>
      </c>
    </row>
    <row r="154" spans="2:16" x14ac:dyDescent="0.2">
      <c r="B154" s="211">
        <v>5.2999999999999999E-2</v>
      </c>
      <c r="C154" s="375">
        <v>1.1087</v>
      </c>
      <c r="D154" s="375">
        <v>8.9116630495940825</v>
      </c>
      <c r="E154" s="375">
        <v>89.946949602122004</v>
      </c>
      <c r="F154" s="376">
        <v>10.053050397877996</v>
      </c>
      <c r="G154" s="211">
        <v>5.2999999999999999E-2</v>
      </c>
      <c r="H154" s="377">
        <v>0.45240000000000002</v>
      </c>
      <c r="I154" s="375">
        <v>3.2756972803892608</v>
      </c>
      <c r="J154" s="375">
        <v>85.013902163524193</v>
      </c>
      <c r="K154" s="376">
        <v>14.986097836475807</v>
      </c>
      <c r="L154" s="211">
        <v>5.2999999999999999E-2</v>
      </c>
      <c r="M154" s="378">
        <v>0.35060000000000002</v>
      </c>
      <c r="N154" s="375">
        <v>2.5735887836746683</v>
      </c>
      <c r="O154" s="375">
        <v>86.248256624825672</v>
      </c>
      <c r="P154" s="376">
        <v>13.751743375174328</v>
      </c>
    </row>
    <row r="155" spans="2:16" x14ac:dyDescent="0.2">
      <c r="B155" s="139">
        <v>3.7999999999999999E-2</v>
      </c>
      <c r="C155" s="238">
        <v>0.91369999999999996</v>
      </c>
      <c r="D155" s="238">
        <v>7.3442649304718266</v>
      </c>
      <c r="E155" s="238">
        <v>97.291214532593827</v>
      </c>
      <c r="F155" s="368">
        <v>2.7087854674061731</v>
      </c>
      <c r="G155" s="139">
        <v>3.7999999999999999E-2</v>
      </c>
      <c r="H155" s="372">
        <v>1.0019</v>
      </c>
      <c r="I155" s="238">
        <v>7.2544675181741818</v>
      </c>
      <c r="J155" s="238">
        <v>92.268369681698374</v>
      </c>
      <c r="K155" s="368">
        <v>7.7316303183016259</v>
      </c>
      <c r="L155" s="139">
        <v>3.7999999999999999E-2</v>
      </c>
      <c r="M155" s="71">
        <v>0.79449999999999998</v>
      </c>
      <c r="N155" s="238">
        <v>5.8320487410996114</v>
      </c>
      <c r="O155" s="238">
        <v>92.080305365925284</v>
      </c>
      <c r="P155" s="368">
        <v>7.9196946340747161</v>
      </c>
    </row>
    <row r="156" spans="2:16" x14ac:dyDescent="0.2">
      <c r="B156" s="139">
        <v>2.5000000000000001E-2</v>
      </c>
      <c r="C156" s="238">
        <v>0.24099999999999999</v>
      </c>
      <c r="D156" s="238">
        <v>1.9371433164536611</v>
      </c>
      <c r="E156" s="238">
        <v>99.228357849047484</v>
      </c>
      <c r="F156" s="368">
        <v>0.7716421509525162</v>
      </c>
      <c r="G156" s="139">
        <v>2.5000000000000001E-2</v>
      </c>
      <c r="H156" s="372">
        <v>0.99199999999999999</v>
      </c>
      <c r="I156" s="238">
        <v>7.1827844875025342</v>
      </c>
      <c r="J156" s="238">
        <v>99.451154169200905</v>
      </c>
      <c r="K156" s="368">
        <v>0.54884583079909532</v>
      </c>
      <c r="L156" s="139">
        <v>2.5000000000000001E-2</v>
      </c>
      <c r="M156" s="71">
        <v>0.84079999999999999</v>
      </c>
      <c r="N156" s="238">
        <v>6.1719151435073041</v>
      </c>
      <c r="O156" s="238">
        <v>98.25222050943259</v>
      </c>
      <c r="P156" s="368">
        <v>1.7477794905674102</v>
      </c>
    </row>
    <row r="157" spans="2:16" ht="15" thickBot="1" x14ac:dyDescent="0.25">
      <c r="B157" s="141" t="s">
        <v>70</v>
      </c>
      <c r="C157" s="379">
        <v>9.6000000000000085E-2</v>
      </c>
      <c r="D157" s="238">
        <v>0.77164215095249644</v>
      </c>
      <c r="E157" s="238">
        <v>99.999999999999986</v>
      </c>
      <c r="F157" s="368">
        <v>0</v>
      </c>
      <c r="G157" s="141" t="s">
        <v>70</v>
      </c>
      <c r="H157" s="380">
        <v>7.5799999999997425E-2</v>
      </c>
      <c r="I157" s="238">
        <v>0.54884583079906613</v>
      </c>
      <c r="J157" s="238">
        <v>99.999999999999972</v>
      </c>
      <c r="K157" s="368">
        <v>0</v>
      </c>
      <c r="L157" s="141" t="s">
        <v>70</v>
      </c>
      <c r="M157" s="380">
        <v>0.23810000000000109</v>
      </c>
      <c r="N157" s="238">
        <v>1.7477794905674309</v>
      </c>
      <c r="O157" s="238">
        <v>100.00000000000001</v>
      </c>
      <c r="P157" s="368">
        <v>0</v>
      </c>
    </row>
    <row r="158" spans="2:16" ht="15.75" thickBot="1" x14ac:dyDescent="0.3">
      <c r="B158" s="143" t="s">
        <v>24</v>
      </c>
      <c r="C158" s="144">
        <v>12.441000000000001</v>
      </c>
      <c r="D158" s="145"/>
      <c r="E158" s="146"/>
      <c r="F158" s="147"/>
      <c r="G158" s="143" t="s">
        <v>24</v>
      </c>
      <c r="H158" s="381">
        <v>13.8108</v>
      </c>
      <c r="I158" s="145"/>
      <c r="J158" s="146"/>
      <c r="K158" s="147"/>
      <c r="L158" s="143" t="s">
        <v>24</v>
      </c>
      <c r="M158" s="144">
        <v>13.622999999999999</v>
      </c>
      <c r="N158" s="382">
        <v>100.00000000000001</v>
      </c>
      <c r="O158" s="146"/>
      <c r="P158" s="147"/>
    </row>
  </sheetData>
  <mergeCells count="41">
    <mergeCell ref="B145:F145"/>
    <mergeCell ref="G145:K145"/>
    <mergeCell ref="L145:P145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AJ15:AJ16"/>
    <mergeCell ref="AK15:AK16"/>
    <mergeCell ref="AB16:AC16"/>
    <mergeCell ref="AD16:AE16"/>
    <mergeCell ref="AA31:AB31"/>
    <mergeCell ref="AC31:AD31"/>
    <mergeCell ref="AI15:AI16"/>
    <mergeCell ref="AF15:AF16"/>
    <mergeCell ref="AG15:AG16"/>
    <mergeCell ref="AH15:AH16"/>
    <mergeCell ref="AK1:AK2"/>
    <mergeCell ref="AB2:AC2"/>
    <mergeCell ref="AD2:AE2"/>
    <mergeCell ref="AF1:AF2"/>
    <mergeCell ref="AG1:AG2"/>
    <mergeCell ref="AH1:AH2"/>
    <mergeCell ref="AI1:AI2"/>
    <mergeCell ref="AJ1:A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28"/>
  <sheetViews>
    <sheetView zoomScale="69" zoomScaleNormal="55" workbookViewId="0">
      <selection activeCell="W12" sqref="W12"/>
    </sheetView>
  </sheetViews>
  <sheetFormatPr defaultRowHeight="14.25" x14ac:dyDescent="0.2"/>
  <cols>
    <col min="1" max="1" width="11.625" customWidth="1"/>
    <col min="2" max="2" width="15.5" customWidth="1"/>
    <col min="3" max="3" width="18" customWidth="1"/>
    <col min="4" max="4" width="9.25" customWidth="1"/>
    <col min="5" max="5" width="14.875" customWidth="1"/>
    <col min="6" max="6" width="19.5" customWidth="1"/>
    <col min="8" max="8" width="14.5" customWidth="1"/>
    <col min="9" max="9" width="18.25" customWidth="1"/>
    <col min="11" max="11" width="17.625" customWidth="1"/>
    <col min="12" max="12" width="16.375" customWidth="1"/>
    <col min="14" max="14" width="12.5" customWidth="1"/>
  </cols>
  <sheetData>
    <row r="1" spans="1:14" ht="15" thickBot="1" x14ac:dyDescent="0.25">
      <c r="A1" s="459" t="s">
        <v>96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459"/>
    </row>
    <row r="2" spans="1:14" x14ac:dyDescent="0.2">
      <c r="A2" s="239"/>
      <c r="B2" s="498" t="s">
        <v>72</v>
      </c>
      <c r="C2" s="499"/>
      <c r="D2" s="500"/>
      <c r="E2" s="498" t="s">
        <v>73</v>
      </c>
      <c r="F2" s="499"/>
      <c r="G2" s="500"/>
      <c r="H2" s="498" t="s">
        <v>74</v>
      </c>
      <c r="I2" s="499"/>
      <c r="J2" s="500"/>
      <c r="K2" s="498" t="s">
        <v>75</v>
      </c>
      <c r="L2" s="499"/>
      <c r="M2" s="500"/>
      <c r="N2" s="268"/>
    </row>
    <row r="3" spans="1:14" ht="15" x14ac:dyDescent="0.25">
      <c r="A3" s="240" t="s">
        <v>76</v>
      </c>
      <c r="B3" s="248" t="s">
        <v>77</v>
      </c>
      <c r="C3" s="225" t="s">
        <v>97</v>
      </c>
      <c r="D3" s="249" t="s">
        <v>78</v>
      </c>
      <c r="E3" s="248" t="s">
        <v>77</v>
      </c>
      <c r="F3" s="225" t="s">
        <v>98</v>
      </c>
      <c r="G3" s="249" t="s">
        <v>78</v>
      </c>
      <c r="H3" s="248" t="s">
        <v>77</v>
      </c>
      <c r="I3" s="225" t="s">
        <v>99</v>
      </c>
      <c r="J3" s="249" t="s">
        <v>78</v>
      </c>
      <c r="K3" s="248" t="s">
        <v>77</v>
      </c>
      <c r="L3" s="225" t="s">
        <v>100</v>
      </c>
      <c r="M3" s="249" t="s">
        <v>78</v>
      </c>
      <c r="N3" s="269" t="s">
        <v>27</v>
      </c>
    </row>
    <row r="4" spans="1:14" ht="15" x14ac:dyDescent="0.25">
      <c r="A4" s="241" t="s">
        <v>79</v>
      </c>
      <c r="B4" s="250">
        <v>-16.521599999999999</v>
      </c>
      <c r="C4" s="228">
        <v>30.169900000000002</v>
      </c>
      <c r="D4" s="251">
        <f>B4/C4</f>
        <v>-0.54761865302834944</v>
      </c>
      <c r="E4" s="260">
        <v>-7.322171979498723</v>
      </c>
      <c r="F4" s="276">
        <v>16.375692782580817</v>
      </c>
      <c r="G4" s="251">
        <f>E4/F4</f>
        <v>-0.44713662357463602</v>
      </c>
      <c r="H4" s="260">
        <v>-11.309574080711968</v>
      </c>
      <c r="I4" s="86">
        <v>28.5294055198422</v>
      </c>
      <c r="J4" s="251">
        <f>H4/I4</f>
        <v>-0.39641814733385033</v>
      </c>
      <c r="K4" s="250">
        <v>-0.85425393978930875</v>
      </c>
      <c r="L4" s="86">
        <v>2.1092016975769856</v>
      </c>
      <c r="M4" s="251">
        <f>K4/L4</f>
        <v>-0.40501292065650285</v>
      </c>
      <c r="N4" s="270">
        <v>0.22851828638601948</v>
      </c>
    </row>
    <row r="5" spans="1:14" ht="15" x14ac:dyDescent="0.25">
      <c r="A5" s="241" t="s">
        <v>80</v>
      </c>
      <c r="B5" s="250">
        <v>-4.8291000000000004</v>
      </c>
      <c r="C5" s="228">
        <v>13.648300000000001</v>
      </c>
      <c r="D5" s="251">
        <f t="shared" ref="D5:D13" si="0">B5/C5</f>
        <v>-0.35382428580848896</v>
      </c>
      <c r="E5" s="260">
        <v>-3.7923805180463726</v>
      </c>
      <c r="F5" s="276">
        <v>8.9058368228044884</v>
      </c>
      <c r="G5" s="251">
        <f t="shared" ref="G5:G14" si="1">E5/F5</f>
        <v>-0.42583090095874165</v>
      </c>
      <c r="H5" s="260">
        <v>-10.453474404026458</v>
      </c>
      <c r="I5" s="86">
        <v>19.266772272020681</v>
      </c>
      <c r="J5" s="251">
        <f t="shared" ref="J5:J14" si="2">H5/I5</f>
        <v>-0.54256490170940852</v>
      </c>
      <c r="K5" s="250">
        <v>-0.80314507792717593</v>
      </c>
      <c r="L5" s="86">
        <v>1.3815909051748354</v>
      </c>
      <c r="M5" s="251">
        <f t="shared" ref="M5:M14" si="3">K5/L5</f>
        <v>-0.58131902498702448</v>
      </c>
      <c r="N5" s="270">
        <v>0.22851828638601948</v>
      </c>
    </row>
    <row r="6" spans="1:14" ht="15" x14ac:dyDescent="0.25">
      <c r="A6" s="242" t="s">
        <v>81</v>
      </c>
      <c r="B6" s="252">
        <v>16.670300000000005</v>
      </c>
      <c r="C6" s="229">
        <v>30.079799999999999</v>
      </c>
      <c r="D6" s="251">
        <f t="shared" si="0"/>
        <v>0.55420248804845795</v>
      </c>
      <c r="E6" s="261">
        <v>13.916340292650059</v>
      </c>
      <c r="F6" s="277">
        <v>16.128493577951517</v>
      </c>
      <c r="G6" s="251">
        <f t="shared" si="1"/>
        <v>0.86284191548269673</v>
      </c>
      <c r="H6" s="261">
        <v>9.4965547313641778</v>
      </c>
      <c r="I6" s="230">
        <v>29.206212683135149</v>
      </c>
      <c r="J6" s="251">
        <f t="shared" si="2"/>
        <v>0.32515529604589483</v>
      </c>
      <c r="K6" s="252">
        <v>0.79280497598573252</v>
      </c>
      <c r="L6" s="230">
        <v>2.1537937389133437</v>
      </c>
      <c r="M6" s="251">
        <f t="shared" si="3"/>
        <v>0.36809698239058281</v>
      </c>
      <c r="N6" s="271">
        <v>-0.3027637470411495</v>
      </c>
    </row>
    <row r="7" spans="1:14" ht="15" x14ac:dyDescent="0.25">
      <c r="A7" s="243" t="s">
        <v>82</v>
      </c>
      <c r="B7" s="253">
        <v>-1.115199999999998</v>
      </c>
      <c r="C7" s="232">
        <v>27.011699999999998</v>
      </c>
      <c r="D7" s="251">
        <f t="shared" si="0"/>
        <v>-4.1285813184656947E-2</v>
      </c>
      <c r="E7" s="262">
        <v>2.6791485056642728</v>
      </c>
      <c r="F7" s="278">
        <v>12.152132001873122</v>
      </c>
      <c r="G7" s="251">
        <f t="shared" si="1"/>
        <v>0.22046736368987027</v>
      </c>
      <c r="H7" s="262">
        <v>5.3755811079591496</v>
      </c>
      <c r="I7" s="233">
        <v>24.773122913925487</v>
      </c>
      <c r="J7" s="251">
        <f t="shared" si="2"/>
        <v>0.21699246908178152</v>
      </c>
      <c r="K7" s="253">
        <v>0.47277038637657265</v>
      </c>
      <c r="L7" s="233">
        <v>1.8594450842013908</v>
      </c>
      <c r="M7" s="251">
        <f t="shared" si="3"/>
        <v>0.25425348153243355</v>
      </c>
      <c r="N7" s="272">
        <v>-9.3318329100743891E-2</v>
      </c>
    </row>
    <row r="8" spans="1:14" ht="15" x14ac:dyDescent="0.25">
      <c r="A8" s="244" t="s">
        <v>83</v>
      </c>
      <c r="B8" s="254">
        <v>-12.028199999999998</v>
      </c>
      <c r="C8" s="234">
        <v>32.3613</v>
      </c>
      <c r="D8" s="251">
        <f t="shared" si="0"/>
        <v>-0.37168469746271005</v>
      </c>
      <c r="E8" s="263">
        <v>-6.3250877082497325</v>
      </c>
      <c r="F8" s="279">
        <v>15.479690166178464</v>
      </c>
      <c r="G8" s="251">
        <f t="shared" si="1"/>
        <v>-0.40860557545714971</v>
      </c>
      <c r="H8" s="263">
        <v>-15.35725399036555</v>
      </c>
      <c r="I8" s="87">
        <v>36.388493559254712</v>
      </c>
      <c r="J8" s="251">
        <f t="shared" si="2"/>
        <v>-0.42203599237648926</v>
      </c>
      <c r="K8" s="254">
        <v>-1.2536583013847193</v>
      </c>
      <c r="L8" s="87">
        <v>2.8784162745668223</v>
      </c>
      <c r="M8" s="251">
        <f t="shared" si="3"/>
        <v>-0.43553752543084984</v>
      </c>
      <c r="N8" s="273">
        <v>5.0766638815107075E-2</v>
      </c>
    </row>
    <row r="9" spans="1:14" ht="15" x14ac:dyDescent="0.25">
      <c r="A9" s="244" t="s">
        <v>84</v>
      </c>
      <c r="B9" s="254">
        <v>0.53389999999999915</v>
      </c>
      <c r="C9" s="234">
        <v>13.872400000000001</v>
      </c>
      <c r="D9" s="251">
        <f t="shared" si="0"/>
        <v>3.8486491162307832E-2</v>
      </c>
      <c r="E9" s="263">
        <v>1.0633773087113569</v>
      </c>
      <c r="F9" s="279">
        <v>7.7415261349228048</v>
      </c>
      <c r="G9" s="251">
        <f t="shared" si="1"/>
        <v>0.13736016518943917</v>
      </c>
      <c r="H9" s="263">
        <v>-3.8940764583156273</v>
      </c>
      <c r="I9" s="87">
        <v>18.257381078844265</v>
      </c>
      <c r="J9" s="251">
        <f t="shared" si="2"/>
        <v>-0.21328778982588512</v>
      </c>
      <c r="K9" s="254">
        <v>-0.5875008503957323</v>
      </c>
      <c r="L9" s="87">
        <v>1.5713927862329329</v>
      </c>
      <c r="M9" s="251">
        <f t="shared" si="3"/>
        <v>-0.3738726915019992</v>
      </c>
      <c r="N9" s="273">
        <v>5.0766638815107075E-2</v>
      </c>
    </row>
    <row r="10" spans="1:14" ht="15" x14ac:dyDescent="0.25">
      <c r="A10" s="245" t="s">
        <v>85</v>
      </c>
      <c r="B10" s="255">
        <v>0.25489999999999924</v>
      </c>
      <c r="C10" s="235">
        <v>43.567</v>
      </c>
      <c r="D10" s="251">
        <f t="shared" si="0"/>
        <v>5.8507586016939249E-3</v>
      </c>
      <c r="E10" s="264">
        <v>0.81634272395495344</v>
      </c>
      <c r="F10" s="280">
        <v>18.428729241979912</v>
      </c>
      <c r="G10" s="251">
        <f t="shared" si="1"/>
        <v>4.4297287850719361E-2</v>
      </c>
      <c r="H10" s="264">
        <v>-1.0752974151677961</v>
      </c>
      <c r="I10" s="236">
        <v>41.303920766017946</v>
      </c>
      <c r="J10" s="251">
        <f t="shared" si="2"/>
        <v>-2.6033785539615831E-2</v>
      </c>
      <c r="K10" s="255">
        <v>-0.28544530878714314</v>
      </c>
      <c r="L10" s="236">
        <v>3.6522499920021319</v>
      </c>
      <c r="M10" s="251">
        <f t="shared" si="3"/>
        <v>-7.8156015993490216E-2</v>
      </c>
      <c r="N10" s="274">
        <v>-3.8520880931257544E-2</v>
      </c>
    </row>
    <row r="11" spans="1:14" ht="15" x14ac:dyDescent="0.25">
      <c r="A11" s="245" t="s">
        <v>86</v>
      </c>
      <c r="B11" s="255">
        <v>-5.1542999999999992</v>
      </c>
      <c r="C11" s="235">
        <v>21.365199999999998</v>
      </c>
      <c r="D11" s="251">
        <f t="shared" si="0"/>
        <v>-0.24124744912287269</v>
      </c>
      <c r="E11" s="264">
        <v>0.93561754715446099</v>
      </c>
      <c r="F11" s="280">
        <v>8.320038641008118</v>
      </c>
      <c r="G11" s="251">
        <f t="shared" si="1"/>
        <v>0.11245350983623492</v>
      </c>
      <c r="H11" s="264">
        <v>-3.4086179714796572</v>
      </c>
      <c r="I11" s="236">
        <v>21.825711496183875</v>
      </c>
      <c r="J11" s="251">
        <f t="shared" si="2"/>
        <v>-0.15617442629880077</v>
      </c>
      <c r="K11" s="255">
        <v>-0.21379957567480501</v>
      </c>
      <c r="L11" s="236">
        <v>1.7217498628080086</v>
      </c>
      <c r="M11" s="251">
        <f t="shared" si="3"/>
        <v>-0.12417574718206653</v>
      </c>
      <c r="N11" s="274">
        <v>-3.8520880931257544E-2</v>
      </c>
    </row>
    <row r="12" spans="1:14" ht="15" x14ac:dyDescent="0.25">
      <c r="A12" s="246" t="s">
        <v>87</v>
      </c>
      <c r="B12" s="256">
        <v>-5.1999999999985391E-3</v>
      </c>
      <c r="C12" s="237">
        <v>16.279599999999999</v>
      </c>
      <c r="D12" s="251">
        <f t="shared" si="0"/>
        <v>-3.1941816752245383E-4</v>
      </c>
      <c r="E12" s="265">
        <v>2.5462387102924433</v>
      </c>
      <c r="F12" s="281">
        <v>6.8015843433969119</v>
      </c>
      <c r="G12" s="251">
        <f t="shared" si="1"/>
        <v>0.37435964647918729</v>
      </c>
      <c r="H12" s="265">
        <v>0.63516111387403384</v>
      </c>
      <c r="I12" s="231">
        <v>14.142929130256093</v>
      </c>
      <c r="J12" s="251">
        <f t="shared" si="2"/>
        <v>4.4910153195580123E-2</v>
      </c>
      <c r="K12" s="256">
        <v>0.19460017583352363</v>
      </c>
      <c r="L12" s="231">
        <v>0.87568652634699462</v>
      </c>
      <c r="M12" s="251">
        <f t="shared" si="3"/>
        <v>0.22222584221469732</v>
      </c>
      <c r="N12" s="271">
        <v>-6.340384840026668E-2</v>
      </c>
    </row>
    <row r="13" spans="1:14" ht="15" x14ac:dyDescent="0.25">
      <c r="A13" s="246" t="s">
        <v>88</v>
      </c>
      <c r="B13" s="256">
        <v>-1.8081999999999994</v>
      </c>
      <c r="C13" s="237">
        <v>10.2546</v>
      </c>
      <c r="D13" s="251">
        <f t="shared" si="0"/>
        <v>-0.17633062235484556</v>
      </c>
      <c r="E13" s="265">
        <v>-0.3387202461055896</v>
      </c>
      <c r="F13" s="281">
        <v>4.7964768575678942</v>
      </c>
      <c r="G13" s="251">
        <f t="shared" si="1"/>
        <v>-7.0618551108227665E-2</v>
      </c>
      <c r="H13" s="265">
        <v>-1.7026065123036958</v>
      </c>
      <c r="I13" s="231">
        <v>11.549232076537537</v>
      </c>
      <c r="J13" s="251">
        <f t="shared" si="2"/>
        <v>-0.14742162085066851</v>
      </c>
      <c r="K13" s="256">
        <v>-0.13547324159071927</v>
      </c>
      <c r="L13" s="231">
        <v>0.71049106589456956</v>
      </c>
      <c r="M13" s="251">
        <f t="shared" si="3"/>
        <v>-0.19067550331564939</v>
      </c>
      <c r="N13" s="271">
        <v>-6.340384840026668E-2</v>
      </c>
    </row>
    <row r="14" spans="1:14" ht="15.75" thickBot="1" x14ac:dyDescent="0.3">
      <c r="A14" s="247" t="s">
        <v>89</v>
      </c>
      <c r="B14" s="257">
        <v>-3.2297000000000011</v>
      </c>
      <c r="C14" s="258">
        <v>21.040900000000001</v>
      </c>
      <c r="D14" s="259">
        <f>B14/C14</f>
        <v>-0.15349628580526503</v>
      </c>
      <c r="E14" s="266">
        <v>-3.1014444065913871</v>
      </c>
      <c r="F14" s="282">
        <v>12.645066156976384</v>
      </c>
      <c r="G14" s="259">
        <f t="shared" si="1"/>
        <v>-0.24526913248929863</v>
      </c>
      <c r="H14" s="266">
        <v>-0.55234359381816489</v>
      </c>
      <c r="I14" s="267">
        <v>20.95564562550096</v>
      </c>
      <c r="J14" s="259">
        <f t="shared" si="2"/>
        <v>-2.6357746436884631E-2</v>
      </c>
      <c r="K14" s="257">
        <v>0.25346319909077897</v>
      </c>
      <c r="L14" s="267">
        <v>1.4424882175226588</v>
      </c>
      <c r="M14" s="259">
        <f t="shared" si="3"/>
        <v>0.17571249179842785</v>
      </c>
      <c r="N14" s="275">
        <v>-3.2730377491297959E-2</v>
      </c>
    </row>
    <row r="16" spans="1:14" ht="15" thickBot="1" x14ac:dyDescent="0.25">
      <c r="A16" s="459" t="s">
        <v>101</v>
      </c>
      <c r="B16" s="501"/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459"/>
    </row>
    <row r="17" spans="1:14" x14ac:dyDescent="0.2">
      <c r="A17" s="239"/>
      <c r="B17" s="498" t="s">
        <v>72</v>
      </c>
      <c r="C17" s="499"/>
      <c r="D17" s="500"/>
      <c r="E17" s="498" t="s">
        <v>73</v>
      </c>
      <c r="F17" s="499"/>
      <c r="G17" s="500"/>
      <c r="H17" s="498" t="s">
        <v>74</v>
      </c>
      <c r="I17" s="499"/>
      <c r="J17" s="500"/>
      <c r="K17" s="498" t="s">
        <v>75</v>
      </c>
      <c r="L17" s="499"/>
      <c r="M17" s="500"/>
      <c r="N17" s="268"/>
    </row>
    <row r="18" spans="1:14" ht="15" x14ac:dyDescent="0.25">
      <c r="A18" s="240" t="s">
        <v>76</v>
      </c>
      <c r="B18" s="248" t="s">
        <v>77</v>
      </c>
      <c r="C18" s="225" t="s">
        <v>97</v>
      </c>
      <c r="D18" s="249" t="s">
        <v>78</v>
      </c>
      <c r="E18" s="248" t="s">
        <v>77</v>
      </c>
      <c r="F18" s="225" t="s">
        <v>98</v>
      </c>
      <c r="G18" s="249" t="s">
        <v>78</v>
      </c>
      <c r="H18" s="248" t="s">
        <v>77</v>
      </c>
      <c r="I18" s="225" t="s">
        <v>99</v>
      </c>
      <c r="J18" s="249" t="s">
        <v>78</v>
      </c>
      <c r="K18" s="248" t="s">
        <v>77</v>
      </c>
      <c r="L18" s="225" t="s">
        <v>100</v>
      </c>
      <c r="M18" s="249" t="s">
        <v>78</v>
      </c>
      <c r="N18" s="269" t="s">
        <v>27</v>
      </c>
    </row>
    <row r="19" spans="1:14" ht="15" x14ac:dyDescent="0.25">
      <c r="A19" s="241" t="s">
        <v>79</v>
      </c>
      <c r="B19" s="250">
        <v>-0.59709999999999996</v>
      </c>
      <c r="C19" s="228">
        <v>1.5851</v>
      </c>
      <c r="D19" s="251">
        <f>B19/C19</f>
        <v>-0.37669547662608038</v>
      </c>
      <c r="E19" s="260">
        <v>0.52674676006276577</v>
      </c>
      <c r="F19" s="276">
        <v>4.1378407610164913</v>
      </c>
      <c r="G19" s="251">
        <f>E19/F19</f>
        <v>0.12729991086785236</v>
      </c>
      <c r="H19" s="260">
        <v>0.63794135354480108</v>
      </c>
      <c r="I19" s="86">
        <v>6.8920356447688569</v>
      </c>
      <c r="J19" s="251">
        <f>H19/I19</f>
        <v>9.2562108849365388E-2</v>
      </c>
      <c r="K19" s="250">
        <v>6.3534184185566445E-2</v>
      </c>
      <c r="L19" s="86">
        <v>0.51138864623125946</v>
      </c>
      <c r="M19" s="251">
        <f>K19/L19</f>
        <v>0.12423855056968766</v>
      </c>
      <c r="N19" s="410">
        <v>-0.10058679002726996</v>
      </c>
    </row>
    <row r="20" spans="1:14" ht="15" x14ac:dyDescent="0.25">
      <c r="A20" s="241" t="s">
        <v>80</v>
      </c>
      <c r="B20" s="250">
        <v>0.85220000000000007</v>
      </c>
      <c r="C20" s="228">
        <v>0.98799999999999999</v>
      </c>
      <c r="D20" s="251">
        <f t="shared" ref="D20:D27" si="4">B20/C20</f>
        <v>0.86255060728744948</v>
      </c>
      <c r="E20" s="260">
        <v>1.8220017171107301</v>
      </c>
      <c r="F20" s="276">
        <v>2.1328525179856106</v>
      </c>
      <c r="G20" s="251">
        <f t="shared" ref="G20:G28" si="5">E20/F20</f>
        <v>0.85425583895108415</v>
      </c>
      <c r="H20" s="260">
        <v>5.9228677920562856</v>
      </c>
      <c r="I20" s="86">
        <v>6.0263422945853833</v>
      </c>
      <c r="J20" s="251">
        <f t="shared" ref="J20:J28" si="6">H20/I20</f>
        <v>0.98282963405147616</v>
      </c>
      <c r="K20" s="250">
        <v>0.2629811061366164</v>
      </c>
      <c r="L20" s="86">
        <v>0.39786968329181716</v>
      </c>
      <c r="M20" s="251">
        <f t="shared" ref="M20:M28" si="7">K20/L20</f>
        <v>0.66097296974429975</v>
      </c>
      <c r="N20" s="410">
        <v>-0.10058679002726996</v>
      </c>
    </row>
    <row r="21" spans="1:14" ht="15" x14ac:dyDescent="0.25">
      <c r="A21" s="242" t="s">
        <v>81</v>
      </c>
      <c r="B21" s="252">
        <v>4.7496999999999998</v>
      </c>
      <c r="C21" s="229">
        <v>1.5595000000000001</v>
      </c>
      <c r="D21" s="251">
        <f t="shared" si="4"/>
        <v>3.0456556588650203</v>
      </c>
      <c r="E21" s="261">
        <v>0.69217261410584419</v>
      </c>
      <c r="F21" s="277">
        <v>3.0492830943647893</v>
      </c>
      <c r="G21" s="251">
        <f t="shared" si="5"/>
        <v>0.22699519614463148</v>
      </c>
      <c r="H21" s="261">
        <v>3.9034627252826573</v>
      </c>
      <c r="I21" s="230">
        <v>6.8544448149383141</v>
      </c>
      <c r="J21" s="251">
        <f t="shared" si="6"/>
        <v>0.56947905055353287</v>
      </c>
      <c r="K21" s="252">
        <v>0.15471387032590711</v>
      </c>
      <c r="L21" s="230">
        <v>0.46732768324464014</v>
      </c>
      <c r="M21" s="251">
        <f t="shared" si="7"/>
        <v>0.33106078640951464</v>
      </c>
      <c r="N21" s="414">
        <v>-0.3029856615539851</v>
      </c>
    </row>
    <row r="22" spans="1:14" ht="15" x14ac:dyDescent="0.25">
      <c r="A22" s="243" t="s">
        <v>82</v>
      </c>
      <c r="B22" s="253">
        <v>-3.8315999999999999</v>
      </c>
      <c r="C22" s="232">
        <v>4.3765000000000001</v>
      </c>
      <c r="D22" s="251">
        <f t="shared" si="4"/>
        <v>-0.8754941163029818</v>
      </c>
      <c r="E22" s="262">
        <v>-4.6558954994037824</v>
      </c>
      <c r="F22" s="278">
        <v>5.0525677852349009</v>
      </c>
      <c r="G22" s="251">
        <f t="shared" si="5"/>
        <v>-0.92149095218666588</v>
      </c>
      <c r="H22" s="262">
        <v>-9.4822698561290206</v>
      </c>
      <c r="I22" s="233">
        <v>13.413448602806591</v>
      </c>
      <c r="J22" s="251">
        <f t="shared" si="6"/>
        <v>-0.70692259216209152</v>
      </c>
      <c r="K22" s="253">
        <v>-0.69693520760422667</v>
      </c>
      <c r="L22" s="233">
        <v>0.92545803469855714</v>
      </c>
      <c r="M22" s="251">
        <f t="shared" si="7"/>
        <v>-0.75307056773377568</v>
      </c>
      <c r="N22" s="411">
        <v>-0.32001589401318453</v>
      </c>
    </row>
    <row r="23" spans="1:14" ht="15" x14ac:dyDescent="0.25">
      <c r="A23" s="244" t="s">
        <v>83</v>
      </c>
      <c r="B23" s="254">
        <v>-2.7269000000000001</v>
      </c>
      <c r="C23" s="234">
        <v>6.3570000000000002</v>
      </c>
      <c r="D23" s="251">
        <f t="shared" si="4"/>
        <v>-0.42896020135283941</v>
      </c>
      <c r="E23" s="263">
        <v>-8.8751132116684062E-2</v>
      </c>
      <c r="F23" s="279">
        <v>3.2063065226090437</v>
      </c>
      <c r="G23" s="251">
        <f t="shared" si="5"/>
        <v>-2.7680177017032442E-2</v>
      </c>
      <c r="H23" s="263">
        <v>-4.7421877628215974</v>
      </c>
      <c r="I23" s="87">
        <v>15.799075390156062</v>
      </c>
      <c r="J23" s="251">
        <f t="shared" si="6"/>
        <v>-0.30015603101535387</v>
      </c>
      <c r="K23" s="254">
        <v>-0.29223680900475701</v>
      </c>
      <c r="L23" s="87">
        <v>1.0531924861517947</v>
      </c>
      <c r="M23" s="251">
        <f t="shared" si="7"/>
        <v>-0.27747711158911309</v>
      </c>
      <c r="N23" s="412">
        <v>0.11743877238132332</v>
      </c>
    </row>
    <row r="24" spans="1:14" ht="15" x14ac:dyDescent="0.25">
      <c r="A24" s="244" t="s">
        <v>84</v>
      </c>
      <c r="B24" s="254">
        <v>-3.7258000000000004</v>
      </c>
      <c r="C24" s="234">
        <v>6.3470000000000004</v>
      </c>
      <c r="D24" s="251">
        <f t="shared" si="4"/>
        <v>-0.58701748857728064</v>
      </c>
      <c r="E24" s="263">
        <v>0.12330030653188484</v>
      </c>
      <c r="F24" s="279">
        <v>0.5513181818181816</v>
      </c>
      <c r="G24" s="251">
        <f t="shared" si="5"/>
        <v>0.22364636356677942</v>
      </c>
      <c r="H24" s="263">
        <v>-4.8574870980586802</v>
      </c>
      <c r="I24" s="87">
        <v>14.866866895368776</v>
      </c>
      <c r="J24" s="251">
        <f t="shared" si="6"/>
        <v>-0.32673239978840807</v>
      </c>
      <c r="K24" s="254">
        <v>-0.49982933597448476</v>
      </c>
      <c r="L24" s="87">
        <v>0.96782379393430373</v>
      </c>
      <c r="M24" s="251">
        <f t="shared" si="7"/>
        <v>-0.51644662913548223</v>
      </c>
      <c r="N24" s="412">
        <v>0.11743877238132332</v>
      </c>
    </row>
    <row r="25" spans="1:14" ht="15" x14ac:dyDescent="0.25">
      <c r="A25" s="245" t="s">
        <v>86</v>
      </c>
      <c r="B25" s="255">
        <v>-5.5202999999999998</v>
      </c>
      <c r="C25" s="235">
        <v>6.3075000000000001</v>
      </c>
      <c r="D25" s="251">
        <f t="shared" si="4"/>
        <v>-0.87519619500594525</v>
      </c>
      <c r="E25" s="264">
        <v>-1.3173229771338373</v>
      </c>
      <c r="F25" s="280">
        <v>3.3355242106140133</v>
      </c>
      <c r="G25" s="251">
        <f t="shared" si="5"/>
        <v>-0.39493731538268179</v>
      </c>
      <c r="H25" s="264">
        <v>-4.6043795829559508</v>
      </c>
      <c r="I25" s="236">
        <v>10.982517662251105</v>
      </c>
      <c r="J25" s="251">
        <f t="shared" si="6"/>
        <v>-0.41924627162513328</v>
      </c>
      <c r="K25" s="255">
        <v>-0.35734319518113383</v>
      </c>
      <c r="L25" s="236">
        <v>0.81350013365698304</v>
      </c>
      <c r="M25" s="251">
        <f t="shared" si="7"/>
        <v>-0.43926630174569786</v>
      </c>
      <c r="N25" s="236">
        <v>-4.5718099286610456E-2</v>
      </c>
    </row>
    <row r="26" spans="1:14" ht="15" x14ac:dyDescent="0.25">
      <c r="A26" s="246" t="s">
        <v>87</v>
      </c>
      <c r="B26" s="256">
        <v>-2.0448999999999997</v>
      </c>
      <c r="C26" s="237">
        <v>3.1258999999999997</v>
      </c>
      <c r="D26" s="251">
        <f t="shared" si="4"/>
        <v>-0.65417959627627242</v>
      </c>
      <c r="E26" s="265">
        <v>2.212665549880283</v>
      </c>
      <c r="F26" s="281">
        <v>2.5640364014394255</v>
      </c>
      <c r="G26" s="251">
        <f t="shared" si="5"/>
        <v>0.86296183183597308</v>
      </c>
      <c r="H26" s="265">
        <v>-1.7368151055379464</v>
      </c>
      <c r="I26" s="231">
        <v>9.598779016393447</v>
      </c>
      <c r="J26" s="251">
        <f t="shared" si="6"/>
        <v>-0.18094125331687452</v>
      </c>
      <c r="K26" s="256">
        <v>4.394006002168438E-2</v>
      </c>
      <c r="L26" s="231">
        <v>0.51306252130734453</v>
      </c>
      <c r="M26" s="251">
        <f t="shared" si="7"/>
        <v>8.5642700834432151E-2</v>
      </c>
      <c r="N26" s="411">
        <v>-0.11251612892623995</v>
      </c>
    </row>
    <row r="27" spans="1:14" ht="15" x14ac:dyDescent="0.25">
      <c r="A27" s="246" t="s">
        <v>88</v>
      </c>
      <c r="B27" s="256">
        <v>-0.77380000000000015</v>
      </c>
      <c r="C27" s="237">
        <v>1.2892000000000001</v>
      </c>
      <c r="D27" s="251">
        <f t="shared" si="4"/>
        <v>-0.60021718895439036</v>
      </c>
      <c r="E27" s="265">
        <v>-1.6531299668687351</v>
      </c>
      <c r="F27" s="281">
        <v>2.2468077162293492</v>
      </c>
      <c r="G27" s="251">
        <f t="shared" si="5"/>
        <v>-0.7357683325224913</v>
      </c>
      <c r="H27" s="265">
        <v>-1.1500584121847464</v>
      </c>
      <c r="I27" s="231">
        <v>9.5733195659216079</v>
      </c>
      <c r="J27" s="251">
        <f t="shared" si="6"/>
        <v>-0.12013162250204609</v>
      </c>
      <c r="K27" s="256">
        <v>-0.14455998731665787</v>
      </c>
      <c r="L27" s="231">
        <v>0.51833664475357333</v>
      </c>
      <c r="M27" s="251">
        <f t="shared" si="7"/>
        <v>-0.27889208447800234</v>
      </c>
      <c r="N27" s="411">
        <v>-0.11251612892623995</v>
      </c>
    </row>
    <row r="28" spans="1:14" ht="15.75" thickBot="1" x14ac:dyDescent="0.3">
      <c r="A28" s="247" t="s">
        <v>89</v>
      </c>
      <c r="B28" s="257">
        <v>-0.69299999999999962</v>
      </c>
      <c r="C28" s="258">
        <v>2.1473999999999998</v>
      </c>
      <c r="D28" s="259">
        <f>B28/C28</f>
        <v>-0.32271584241408202</v>
      </c>
      <c r="E28" s="266">
        <v>-2.5134493842443644</v>
      </c>
      <c r="F28" s="282">
        <v>4.625777956785444</v>
      </c>
      <c r="G28" s="259">
        <f t="shared" si="5"/>
        <v>-0.54335711911062334</v>
      </c>
      <c r="H28" s="266">
        <v>2.505042455699348</v>
      </c>
      <c r="I28" s="267">
        <v>8.4136742797573945</v>
      </c>
      <c r="J28" s="259">
        <f t="shared" si="6"/>
        <v>0.29773466055445874</v>
      </c>
      <c r="K28" s="257">
        <v>3.0947982898429927E-2</v>
      </c>
      <c r="L28" s="267">
        <v>0.56076548338368593</v>
      </c>
      <c r="M28" s="259">
        <f t="shared" si="7"/>
        <v>5.5188815673333363E-2</v>
      </c>
      <c r="N28" s="413">
        <v>-4.9570413884485784E-2</v>
      </c>
    </row>
  </sheetData>
  <mergeCells count="10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2025-01-24T18:31:19Z</dcterms:modified>
</cp:coreProperties>
</file>