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59799590-0FA5-4AA1-830F-50051C0812B4}" xr6:coauthVersionLast="47" xr6:coauthVersionMax="47" xr10:uidLastSave="{00000000-0000-0000-0000-000000000000}"/>
  <bookViews>
    <workbookView xWindow="-120" yWindow="-120" windowWidth="29040" windowHeight="15840" activeTab="3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X12" i="5"/>
  <c r="W12" i="5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W13" i="5"/>
  <c r="X13" i="5"/>
  <c r="P14" i="5"/>
  <c r="Q14" i="5"/>
  <c r="R14" i="5"/>
  <c r="S14" i="5"/>
  <c r="T14" i="5"/>
  <c r="U14" i="5"/>
  <c r="W14" i="5"/>
  <c r="X14" i="5"/>
  <c r="P15" i="5"/>
  <c r="Q15" i="5"/>
  <c r="R15" i="5"/>
  <c r="S15" i="5"/>
  <c r="T15" i="5"/>
  <c r="U15" i="5"/>
  <c r="W15" i="5"/>
  <c r="X15" i="5"/>
  <c r="P16" i="5"/>
  <c r="Q16" i="5"/>
  <c r="R16" i="5"/>
  <c r="S16" i="5"/>
  <c r="T16" i="5"/>
  <c r="U16" i="5"/>
  <c r="W16" i="5"/>
  <c r="X16" i="5"/>
  <c r="P17" i="5"/>
  <c r="Q17" i="5"/>
  <c r="R17" i="5"/>
  <c r="S17" i="5"/>
  <c r="T17" i="5"/>
  <c r="U17" i="5"/>
  <c r="W17" i="5"/>
  <c r="X17" i="5"/>
  <c r="P18" i="5"/>
  <c r="Q18" i="5"/>
  <c r="R18" i="5"/>
  <c r="S18" i="5"/>
  <c r="T18" i="5"/>
  <c r="U18" i="5"/>
  <c r="W18" i="5"/>
  <c r="X18" i="5"/>
  <c r="O18" i="5"/>
  <c r="O17" i="5"/>
  <c r="O16" i="5"/>
  <c r="O15" i="5"/>
  <c r="O14" i="5"/>
  <c r="O13" i="5"/>
  <c r="O12" i="5"/>
  <c r="X3" i="5"/>
  <c r="X4" i="5"/>
  <c r="X5" i="5"/>
  <c r="X6" i="5"/>
  <c r="X7" i="5"/>
  <c r="X8" i="5"/>
  <c r="X9" i="5"/>
  <c r="W3" i="5"/>
  <c r="W9" i="5"/>
  <c r="W8" i="5"/>
  <c r="W7" i="5"/>
  <c r="W6" i="5"/>
  <c r="W5" i="5"/>
  <c r="W4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O3" i="5"/>
  <c r="L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K3" i="5"/>
  <c r="Q6" i="4"/>
  <c r="Z80" i="4"/>
  <c r="AF80" i="4"/>
  <c r="AF79" i="4"/>
  <c r="AF78" i="4"/>
  <c r="AF77" i="4"/>
  <c r="AF76" i="4"/>
  <c r="AF75" i="4"/>
  <c r="AF74" i="4"/>
  <c r="AF73" i="4"/>
  <c r="AF72" i="4"/>
  <c r="AF71" i="4"/>
  <c r="AC80" i="4"/>
  <c r="AC79" i="4"/>
  <c r="AC78" i="4"/>
  <c r="AC77" i="4"/>
  <c r="AC76" i="4"/>
  <c r="AC75" i="4"/>
  <c r="AC74" i="4"/>
  <c r="AC73" i="4"/>
  <c r="AC72" i="4"/>
  <c r="AC71" i="4"/>
  <c r="Z79" i="4"/>
  <c r="Z78" i="4"/>
  <c r="Z77" i="4"/>
  <c r="Z76" i="4"/>
  <c r="Z75" i="4"/>
  <c r="Z74" i="4"/>
  <c r="Z73" i="4"/>
  <c r="Z72" i="4"/>
  <c r="Z71" i="4"/>
  <c r="W80" i="4"/>
  <c r="W79" i="4"/>
  <c r="W78" i="4"/>
  <c r="W77" i="4"/>
  <c r="W76" i="4"/>
  <c r="W75" i="4"/>
  <c r="W74" i="4"/>
  <c r="W73" i="4"/>
  <c r="W72" i="4"/>
  <c r="W71" i="4"/>
  <c r="T80" i="4"/>
  <c r="T79" i="4"/>
  <c r="T78" i="4"/>
  <c r="T77" i="4"/>
  <c r="T76" i="4"/>
  <c r="T75" i="4"/>
  <c r="T74" i="4"/>
  <c r="T73" i="4"/>
  <c r="T72" i="4"/>
  <c r="T71" i="4"/>
  <c r="Q71" i="4"/>
  <c r="Q80" i="4"/>
  <c r="Q79" i="4"/>
  <c r="Q78" i="4"/>
  <c r="Q77" i="4"/>
  <c r="Q76" i="4"/>
  <c r="Q75" i="4"/>
  <c r="Q74" i="4"/>
  <c r="Q73" i="4"/>
  <c r="Q72" i="4"/>
  <c r="Y80" i="4"/>
  <c r="S71" i="4"/>
  <c r="V71" i="4"/>
  <c r="Y71" i="4"/>
  <c r="S72" i="4"/>
  <c r="V72" i="4"/>
  <c r="Y72" i="4"/>
  <c r="S73" i="4"/>
  <c r="V73" i="4"/>
  <c r="Y73" i="4"/>
  <c r="S74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AE79" i="4"/>
  <c r="S80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R71" i="4"/>
  <c r="U71" i="4"/>
  <c r="X71" i="4"/>
  <c r="R72" i="4"/>
  <c r="X72" i="4"/>
  <c r="R73" i="4"/>
  <c r="U73" i="4"/>
  <c r="X73" i="4"/>
  <c r="R74" i="4"/>
  <c r="U74" i="4"/>
  <c r="X74" i="4"/>
  <c r="R75" i="4"/>
  <c r="U75" i="4"/>
  <c r="X75" i="4"/>
  <c r="R76" i="4"/>
  <c r="U76" i="4"/>
  <c r="X76" i="4"/>
  <c r="R77" i="4"/>
  <c r="U77" i="4"/>
  <c r="X77" i="4"/>
  <c r="R78" i="4"/>
  <c r="U78" i="4"/>
  <c r="X78" i="4"/>
  <c r="R79" i="4"/>
  <c r="U79" i="4"/>
  <c r="X79" i="4"/>
  <c r="R80" i="4"/>
  <c r="U80" i="4"/>
  <c r="X80" i="4"/>
  <c r="O80" i="4"/>
  <c r="O79" i="4"/>
  <c r="O78" i="4"/>
  <c r="O77" i="4"/>
  <c r="O76" i="4"/>
  <c r="O75" i="4"/>
  <c r="O74" i="4"/>
  <c r="O73" i="4"/>
  <c r="O72" i="4"/>
  <c r="X57" i="4"/>
  <c r="Z57" i="4" s="1"/>
  <c r="X58" i="4"/>
  <c r="X59" i="4"/>
  <c r="X60" i="4"/>
  <c r="X61" i="4"/>
  <c r="X62" i="4"/>
  <c r="X63" i="4"/>
  <c r="X64" i="4"/>
  <c r="X65" i="4"/>
  <c r="X66" i="4"/>
  <c r="X67" i="4"/>
  <c r="AD63" i="4"/>
  <c r="AD67" i="4"/>
  <c r="Z64" i="4"/>
  <c r="Q67" i="4"/>
  <c r="Q57" i="4"/>
  <c r="Y59" i="4"/>
  <c r="Y60" i="4"/>
  <c r="Y61" i="4"/>
  <c r="Y62" i="4"/>
  <c r="Z62" i="4" s="1"/>
  <c r="Y63" i="4"/>
  <c r="Y64" i="4"/>
  <c r="Y65" i="4"/>
  <c r="Z65" i="4" s="1"/>
  <c r="Y66" i="4"/>
  <c r="Z66" i="4" s="1"/>
  <c r="Y67" i="4"/>
  <c r="V59" i="4"/>
  <c r="V60" i="4"/>
  <c r="W60" i="4" s="1"/>
  <c r="V61" i="4"/>
  <c r="V62" i="4"/>
  <c r="V63" i="4"/>
  <c r="V64" i="4"/>
  <c r="W64" i="4" s="1"/>
  <c r="V65" i="4"/>
  <c r="V66" i="4"/>
  <c r="V67" i="4"/>
  <c r="S59" i="4"/>
  <c r="S60" i="4"/>
  <c r="S61" i="4"/>
  <c r="S62" i="4"/>
  <c r="S63" i="4"/>
  <c r="S64" i="4"/>
  <c r="T64" i="4" s="1"/>
  <c r="S65" i="4"/>
  <c r="S66" i="4"/>
  <c r="S67" i="4"/>
  <c r="P67" i="4"/>
  <c r="P66" i="4"/>
  <c r="P65" i="4"/>
  <c r="P64" i="4"/>
  <c r="P63" i="4"/>
  <c r="Q63" i="4" s="1"/>
  <c r="P62" i="4"/>
  <c r="P61" i="4"/>
  <c r="P60" i="4"/>
  <c r="P59" i="4"/>
  <c r="P58" i="4"/>
  <c r="P57" i="4"/>
  <c r="R59" i="4"/>
  <c r="T59" i="4" s="1"/>
  <c r="U59" i="4"/>
  <c r="W59" i="4" s="1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T66" i="4" s="1"/>
  <c r="U66" i="4"/>
  <c r="W66" i="4" s="1"/>
  <c r="R67" i="4"/>
  <c r="T67" i="4" s="1"/>
  <c r="U67" i="4"/>
  <c r="W67" i="4" s="1"/>
  <c r="O67" i="4"/>
  <c r="O66" i="4"/>
  <c r="O65" i="4"/>
  <c r="Q65" i="4" s="1"/>
  <c r="O64" i="4"/>
  <c r="O63" i="4"/>
  <c r="O62" i="4"/>
  <c r="Q62" i="4" s="1"/>
  <c r="O61" i="4"/>
  <c r="Q61" i="4" s="1"/>
  <c r="O60" i="4"/>
  <c r="Q60" i="4" s="1"/>
  <c r="O59" i="4"/>
  <c r="Q59" i="4" s="1"/>
  <c r="O58" i="4"/>
  <c r="O57" i="4"/>
  <c r="S58" i="4"/>
  <c r="V58" i="4"/>
  <c r="Y58" i="4"/>
  <c r="R58" i="4"/>
  <c r="T58" i="4" s="1"/>
  <c r="U58" i="4"/>
  <c r="W58" i="4" s="1"/>
  <c r="R57" i="4"/>
  <c r="U57" i="4"/>
  <c r="Y57" i="4"/>
  <c r="V57" i="4"/>
  <c r="S57" i="4"/>
  <c r="P4" i="4"/>
  <c r="U26" i="4"/>
  <c r="P26" i="4"/>
  <c r="Q26" i="4"/>
  <c r="R26" i="4"/>
  <c r="S26" i="4"/>
  <c r="T26" i="4"/>
  <c r="O26" i="4"/>
  <c r="X25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L51" i="4"/>
  <c r="K51" i="4"/>
  <c r="L50" i="4"/>
  <c r="K50" i="4"/>
  <c r="AB79" i="4" s="1"/>
  <c r="L49" i="4"/>
  <c r="AD79" i="4" s="1"/>
  <c r="K49" i="4"/>
  <c r="W25" i="4" s="1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K42" i="4"/>
  <c r="L41" i="4"/>
  <c r="AD75" i="4" s="1"/>
  <c r="K41" i="4"/>
  <c r="AA75" i="4" s="1"/>
  <c r="L40" i="4"/>
  <c r="K40" i="4"/>
  <c r="L39" i="4"/>
  <c r="AE74" i="4" s="1"/>
  <c r="K39" i="4"/>
  <c r="W20" i="4" s="1"/>
  <c r="L38" i="4"/>
  <c r="AD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W18" i="4" s="1"/>
  <c r="L34" i="4"/>
  <c r="AD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X14" i="4" s="1"/>
  <c r="K26" i="4"/>
  <c r="AB67" i="4" s="1"/>
  <c r="L25" i="4"/>
  <c r="K25" i="4"/>
  <c r="AA67" i="4" s="1"/>
  <c r="AC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X12" i="4" s="1"/>
  <c r="K20" i="4"/>
  <c r="L19" i="4"/>
  <c r="AE64" i="4" s="1"/>
  <c r="K19" i="4"/>
  <c r="AB64" i="4" s="1"/>
  <c r="L18" i="4"/>
  <c r="K18" i="4"/>
  <c r="AA64" i="4" s="1"/>
  <c r="L17" i="4"/>
  <c r="K17" i="4"/>
  <c r="AA63" i="4" s="1"/>
  <c r="L16" i="4"/>
  <c r="X10" i="4" s="1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X6" i="4" s="1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X4" i="4" s="1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  <c r="X26" i="4" l="1"/>
  <c r="Z58" i="4"/>
  <c r="W62" i="4"/>
  <c r="AF58" i="4"/>
  <c r="Q64" i="4"/>
  <c r="W65" i="4"/>
  <c r="T60" i="4"/>
  <c r="AC63" i="4"/>
  <c r="Z63" i="4"/>
  <c r="AD77" i="4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58" i="4"/>
  <c r="Q66" i="4"/>
  <c r="AD57" i="4"/>
  <c r="Z60" i="4"/>
  <c r="X24" i="4"/>
  <c r="T57" i="4"/>
  <c r="Z67" i="4"/>
  <c r="Z59" i="4"/>
  <c r="AF67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E57" i="4"/>
  <c r="AF57" i="4" s="1"/>
  <c r="AA79" i="4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W23" i="4"/>
  <c r="AB59" i="4"/>
  <c r="AC59" i="4" s="1"/>
  <c r="AE75" i="4"/>
  <c r="AB72" i="4"/>
  <c r="W22" i="4"/>
  <c r="W24" i="4"/>
  <c r="AD66" i="4"/>
  <c r="AF66" i="4" s="1"/>
  <c r="AD62" i="4"/>
  <c r="AF62" i="4" s="1"/>
  <c r="AE78" i="4"/>
  <c r="AB75" i="4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E59" i="4"/>
  <c r="AF59" i="4" s="1"/>
  <c r="AA76" i="4"/>
  <c r="AE73" i="4"/>
  <c r="AB73" i="4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<sst xmlns="http://schemas.openxmlformats.org/spreadsheetml/2006/main" count="630" uniqueCount="101">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</sst>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/>
    </xf>
    <xf numFmtId="0" fontId="13" fillId="24" borderId="3" xfId="0" applyFont="1" applyFill="1" applyBorder="1" applyAlignment="1">
      <alignment horizontal="center"/>
    </xf>
    <xf numFmtId="0" fontId="13" fillId="25" borderId="3" xfId="0" applyFont="1" applyFill="1" applyBorder="1" applyAlignment="1">
      <alignment horizontal="center"/>
    </xf>
    <xf numFmtId="0" fontId="13" fillId="26" borderId="3" xfId="0" applyFont="1" applyFill="1" applyBorder="1" applyAlignment="1">
      <alignment horizontal="center"/>
    </xf>
    <xf numFmtId="164" fontId="13" fillId="27" borderId="0" xfId="0" applyNumberFormat="1" applyFont="1" applyFill="1" applyAlignment="1">
      <alignment horizontal="center"/>
    </xf>
    <xf numFmtId="164" fontId="13" fillId="28" borderId="0" xfId="0" applyNumberFormat="1" applyFont="1" applyFill="1" applyAlignment="1">
      <alignment horizontal="center"/>
    </xf>
    <xf numFmtId="164" fontId="13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3" fillId="23" borderId="3" xfId="0" applyNumberFormat="1" applyFont="1" applyFill="1" applyBorder="1" applyAlignment="1">
      <alignment horizontal="center"/>
    </xf>
    <xf numFmtId="164" fontId="13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3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0.32131416616000985</c:v>
                </c:pt>
                <c:pt idx="1">
                  <c:v>0.29223381505811075</c:v>
                </c:pt>
                <c:pt idx="2">
                  <c:v>9.905856403487423E-2</c:v>
                </c:pt>
                <c:pt idx="3">
                  <c:v>0.33618824315855494</c:v>
                </c:pt>
                <c:pt idx="4">
                  <c:v>0.3571806777724062</c:v>
                </c:pt>
                <c:pt idx="5">
                  <c:v>0.57562224420352748</c:v>
                </c:pt>
                <c:pt idx="6">
                  <c:v>0.51596321748805496</c:v>
                </c:pt>
                <c:pt idx="7">
                  <c:v>0.30852306065226992</c:v>
                </c:pt>
                <c:pt idx="8">
                  <c:v>0.64618820216849271</c:v>
                </c:pt>
                <c:pt idx="9">
                  <c:v>0.26981680323917834</c:v>
                </c:pt>
                <c:pt idx="10">
                  <c:v>0.31911443003510859</c:v>
                </c:pt>
                <c:pt idx="11">
                  <c:v>0.37105875305430724</c:v>
                </c:pt>
                <c:pt idx="12">
                  <c:v>0.62957630031659928</c:v>
                </c:pt>
                <c:pt idx="13">
                  <c:v>0.5962763354925551</c:v>
                </c:pt>
                <c:pt idx="14">
                  <c:v>0.35145260757592034</c:v>
                </c:pt>
                <c:pt idx="15">
                  <c:v>0.30238960297190604</c:v>
                </c:pt>
                <c:pt idx="16">
                  <c:v>0.11618863942020324</c:v>
                </c:pt>
                <c:pt idx="17">
                  <c:v>0.21068738566029466</c:v>
                </c:pt>
                <c:pt idx="18">
                  <c:v>0.21738124021033786</c:v>
                </c:pt>
                <c:pt idx="19">
                  <c:v>0.18771285828355255</c:v>
                </c:pt>
                <c:pt idx="20">
                  <c:v>0.40579295266038556</c:v>
                </c:pt>
                <c:pt idx="21">
                  <c:v>0.21085845282786575</c:v>
                </c:pt>
                <c:pt idx="22">
                  <c:v>0.28955846950482073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3.0117203366336822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65833096949837788"/>
                  <c:y val="-0.167972261676696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0.32131416616000985</c:v>
                </c:pt>
                <c:pt idx="1">
                  <c:v>0.29223381505811075</c:v>
                </c:pt>
                <c:pt idx="2">
                  <c:v>9.905856403487423E-2</c:v>
                </c:pt>
                <c:pt idx="3">
                  <c:v>0.33618824315855494</c:v>
                </c:pt>
                <c:pt idx="4">
                  <c:v>0.3571806777724062</c:v>
                </c:pt>
                <c:pt idx="5">
                  <c:v>0.57562224420352748</c:v>
                </c:pt>
                <c:pt idx="6">
                  <c:v>0.51596321748805496</c:v>
                </c:pt>
                <c:pt idx="7">
                  <c:v>0.30852306065226992</c:v>
                </c:pt>
                <c:pt idx="8">
                  <c:v>0.64618820216849271</c:v>
                </c:pt>
                <c:pt idx="9">
                  <c:v>0.26981680323917834</c:v>
                </c:pt>
                <c:pt idx="10">
                  <c:v>0.31911443003510859</c:v>
                </c:pt>
                <c:pt idx="11">
                  <c:v>0.37105875305430724</c:v>
                </c:pt>
                <c:pt idx="12">
                  <c:v>0.62957630031659928</c:v>
                </c:pt>
                <c:pt idx="13">
                  <c:v>0.5962763354925551</c:v>
                </c:pt>
                <c:pt idx="14">
                  <c:v>0.35145260757592034</c:v>
                </c:pt>
                <c:pt idx="15">
                  <c:v>0.30238960297190604</c:v>
                </c:pt>
                <c:pt idx="16">
                  <c:v>0.11618863942020324</c:v>
                </c:pt>
                <c:pt idx="17">
                  <c:v>0.21068738566029466</c:v>
                </c:pt>
                <c:pt idx="18">
                  <c:v>0.21738124021033786</c:v>
                </c:pt>
                <c:pt idx="19">
                  <c:v>0.18771285828355255</c:v>
                </c:pt>
                <c:pt idx="20">
                  <c:v>0.40579295266038556</c:v>
                </c:pt>
                <c:pt idx="21">
                  <c:v>0.21085845282786575</c:v>
                </c:pt>
                <c:pt idx="22">
                  <c:v>0.28955846950482073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3.0117203366336822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2.6898141661600099</c:v>
                </c:pt>
                <c:pt idx="1">
                  <c:v>2.3178588150581105</c:v>
                </c:pt>
                <c:pt idx="2">
                  <c:v>0.8774585640348741</c:v>
                </c:pt>
                <c:pt idx="3">
                  <c:v>2.4259882431585549</c:v>
                </c:pt>
                <c:pt idx="4">
                  <c:v>2.4732806777724066</c:v>
                </c:pt>
                <c:pt idx="5">
                  <c:v>4.1409222442035283</c:v>
                </c:pt>
                <c:pt idx="6">
                  <c:v>4.0688632174880555</c:v>
                </c:pt>
                <c:pt idx="7">
                  <c:v>2.11682306065227</c:v>
                </c:pt>
                <c:pt idx="8">
                  <c:v>5.3434882021684933</c:v>
                </c:pt>
                <c:pt idx="9">
                  <c:v>2.4389168032391786</c:v>
                </c:pt>
                <c:pt idx="10">
                  <c:v>2.3767144300351086</c:v>
                </c:pt>
                <c:pt idx="11">
                  <c:v>3.2591587530543067</c:v>
                </c:pt>
                <c:pt idx="12">
                  <c:v>5.0933763003166002</c:v>
                </c:pt>
                <c:pt idx="13">
                  <c:v>4.313176335492555</c:v>
                </c:pt>
                <c:pt idx="14">
                  <c:v>2.9357526075759202</c:v>
                </c:pt>
                <c:pt idx="15">
                  <c:v>1.9682896029719061</c:v>
                </c:pt>
                <c:pt idx="16">
                  <c:v>0.96428863942020338</c:v>
                </c:pt>
                <c:pt idx="17">
                  <c:v>1.7524873856602945</c:v>
                </c:pt>
                <c:pt idx="18">
                  <c:v>1.7664812402103378</c:v>
                </c:pt>
                <c:pt idx="19">
                  <c:v>1.4787128582835525</c:v>
                </c:pt>
                <c:pt idx="20">
                  <c:v>2.9857929526603852</c:v>
                </c:pt>
                <c:pt idx="21">
                  <c:v>1.6525584528278658</c:v>
                </c:pt>
                <c:pt idx="22">
                  <c:v>2.186358469504821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5.9609682481751829</c:v>
                </c:pt>
                <c:pt idx="1">
                  <c:v>6.7635848791455855</c:v>
                </c:pt>
                <c:pt idx="2">
                  <c:v>8.8710585801112138</c:v>
                </c:pt>
                <c:pt idx="3">
                  <c:v>5.938304177710461</c:v>
                </c:pt>
                <c:pt idx="4">
                  <c:v>4.72409103034345</c:v>
                </c:pt>
                <c:pt idx="5">
                  <c:v>5.5022655036505803</c:v>
                </c:pt>
                <c:pt idx="6">
                  <c:v>2.5704834185238186</c:v>
                </c:pt>
                <c:pt idx="7">
                  <c:v>8.0417511470408805</c:v>
                </c:pt>
                <c:pt idx="8">
                  <c:v>8.9044292917166903</c:v>
                </c:pt>
                <c:pt idx="9">
                  <c:v>7.1627863044708526</c:v>
                </c:pt>
                <c:pt idx="10">
                  <c:v>6.654507720206924</c:v>
                </c:pt>
                <c:pt idx="11">
                  <c:v>5.7997999999999941</c:v>
                </c:pt>
                <c:pt idx="12">
                  <c:v>7.2804463821532508</c:v>
                </c:pt>
                <c:pt idx="13">
                  <c:v>5.6071700440528627</c:v>
                </c:pt>
                <c:pt idx="14">
                  <c:v>4.6084860618178807</c:v>
                </c:pt>
                <c:pt idx="15">
                  <c:v>5.5887878768492634</c:v>
                </c:pt>
                <c:pt idx="16">
                  <c:v>7.5340018691588826</c:v>
                </c:pt>
                <c:pt idx="17">
                  <c:v>6.8995268542199497</c:v>
                </c:pt>
                <c:pt idx="18">
                  <c:v>7.1253084029802407</c:v>
                </c:pt>
                <c:pt idx="19">
                  <c:v>7.9821999999999997</c:v>
                </c:pt>
                <c:pt idx="20">
                  <c:v>8.6107820886223791</c:v>
                </c:pt>
                <c:pt idx="21">
                  <c:v>5.8183739954511005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112192497676921"/>
                  <c:y val="-0.2051577254608419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2.6898141661600099</c:v>
                </c:pt>
                <c:pt idx="1">
                  <c:v>2.3178588150581105</c:v>
                </c:pt>
                <c:pt idx="2">
                  <c:v>0.8774585640348741</c:v>
                </c:pt>
                <c:pt idx="3">
                  <c:v>2.4259882431585549</c:v>
                </c:pt>
                <c:pt idx="4">
                  <c:v>2.4732806777724066</c:v>
                </c:pt>
                <c:pt idx="5">
                  <c:v>4.1409222442035283</c:v>
                </c:pt>
                <c:pt idx="6">
                  <c:v>4.0688632174880555</c:v>
                </c:pt>
                <c:pt idx="7">
                  <c:v>2.11682306065227</c:v>
                </c:pt>
                <c:pt idx="8">
                  <c:v>5.3434882021684933</c:v>
                </c:pt>
                <c:pt idx="9">
                  <c:v>2.4389168032391786</c:v>
                </c:pt>
                <c:pt idx="10">
                  <c:v>2.3767144300351086</c:v>
                </c:pt>
                <c:pt idx="11">
                  <c:v>3.2591587530543067</c:v>
                </c:pt>
                <c:pt idx="12">
                  <c:v>5.0933763003166002</c:v>
                </c:pt>
                <c:pt idx="13">
                  <c:v>4.313176335492555</c:v>
                </c:pt>
                <c:pt idx="14">
                  <c:v>2.9357526075759202</c:v>
                </c:pt>
                <c:pt idx="15">
                  <c:v>1.9682896029719061</c:v>
                </c:pt>
                <c:pt idx="16">
                  <c:v>0.96428863942020338</c:v>
                </c:pt>
                <c:pt idx="17">
                  <c:v>1.7524873856602945</c:v>
                </c:pt>
                <c:pt idx="18">
                  <c:v>1.7664812402103378</c:v>
                </c:pt>
                <c:pt idx="19">
                  <c:v>1.4787128582835525</c:v>
                </c:pt>
                <c:pt idx="20">
                  <c:v>2.9857929526603852</c:v>
                </c:pt>
                <c:pt idx="21">
                  <c:v>1.6525584528278658</c:v>
                </c:pt>
                <c:pt idx="22">
                  <c:v>2.186358469504821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808513066301496"/>
                  <c:y val="0.207344637267273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5.9609682481751829</c:v>
                </c:pt>
                <c:pt idx="1">
                  <c:v>6.7635848791455855</c:v>
                </c:pt>
                <c:pt idx="2">
                  <c:v>8.8710585801112138</c:v>
                </c:pt>
                <c:pt idx="3">
                  <c:v>5.938304177710461</c:v>
                </c:pt>
                <c:pt idx="4">
                  <c:v>4.72409103034345</c:v>
                </c:pt>
                <c:pt idx="5">
                  <c:v>5.5022655036505803</c:v>
                </c:pt>
                <c:pt idx="6">
                  <c:v>2.5704834185238186</c:v>
                </c:pt>
                <c:pt idx="7">
                  <c:v>8.0417511470408805</c:v>
                </c:pt>
                <c:pt idx="8">
                  <c:v>8.9044292917166903</c:v>
                </c:pt>
                <c:pt idx="9">
                  <c:v>7.1627863044708526</c:v>
                </c:pt>
                <c:pt idx="10">
                  <c:v>6.654507720206924</c:v>
                </c:pt>
                <c:pt idx="11">
                  <c:v>5.7997999999999941</c:v>
                </c:pt>
                <c:pt idx="12">
                  <c:v>7.2804463821532508</c:v>
                </c:pt>
                <c:pt idx="13">
                  <c:v>5.6071700440528627</c:v>
                </c:pt>
                <c:pt idx="14">
                  <c:v>4.6084860618178807</c:v>
                </c:pt>
                <c:pt idx="15">
                  <c:v>5.5887878768492634</c:v>
                </c:pt>
                <c:pt idx="16">
                  <c:v>7.5340018691588826</c:v>
                </c:pt>
                <c:pt idx="17">
                  <c:v>6.8995268542199497</c:v>
                </c:pt>
                <c:pt idx="18">
                  <c:v>7.1253084029802407</c:v>
                </c:pt>
                <c:pt idx="19">
                  <c:v>7.9821999999999997</c:v>
                </c:pt>
                <c:pt idx="20">
                  <c:v>8.6107820886223791</c:v>
                </c:pt>
                <c:pt idx="21">
                  <c:v>5.8183739954511005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9.2527369813271605</c:v>
                </c:pt>
                <c:pt idx="1">
                  <c:v>9.636858515856396</c:v>
                </c:pt>
                <c:pt idx="2">
                  <c:v>6.8939700384610578</c:v>
                </c:pt>
                <c:pt idx="3">
                  <c:v>6.1864844190915349</c:v>
                </c:pt>
                <c:pt idx="4">
                  <c:v>9.4205716371013608</c:v>
                </c:pt>
                <c:pt idx="5">
                  <c:v>7.337122129958928</c:v>
                </c:pt>
                <c:pt idx="6">
                  <c:v>6.3873935922920886</c:v>
                </c:pt>
                <c:pt idx="7">
                  <c:v>8.7317700994475427</c:v>
                </c:pt>
                <c:pt idx="8">
                  <c:v>8.1387577186789155</c:v>
                </c:pt>
                <c:pt idx="9">
                  <c:v>8.5724643987413796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1703901282751"/>
                  <c:y val="-0.1131676854782956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0.53329762667372393</c:v>
                </c:pt>
                <c:pt idx="1">
                  <c:v>0.37785151651655852</c:v>
                </c:pt>
                <c:pt idx="2">
                  <c:v>0.81418522488423695</c:v>
                </c:pt>
                <c:pt idx="3">
                  <c:v>0.72560438986828135</c:v>
                </c:pt>
                <c:pt idx="4">
                  <c:v>0.79156209151621304</c:v>
                </c:pt>
                <c:pt idx="5">
                  <c:v>0.60212432155019702</c:v>
                </c:pt>
                <c:pt idx="6">
                  <c:v>1.0649747229368258</c:v>
                </c:pt>
                <c:pt idx="7">
                  <c:v>0.57283655169691217</c:v>
                </c:pt>
                <c:pt idx="8">
                  <c:v>0.28562987733012918</c:v>
                </c:pt>
                <c:pt idx="9">
                  <c:v>0.35741933336295062</c:v>
                </c:pt>
                <c:pt idx="10">
                  <c:v>0.43653515771488699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8.0250354544396593E-2</c:v>
                </c:pt>
                <c:pt idx="1">
                  <c:v>5.7395290676870638E-2</c:v>
                </c:pt>
                <c:pt idx="2">
                  <c:v>0.11861769709169673</c:v>
                </c:pt>
                <c:pt idx="3">
                  <c:v>9.8881888272043528E-2</c:v>
                </c:pt>
                <c:pt idx="4">
                  <c:v>0.12444291389145808</c:v>
                </c:pt>
                <c:pt idx="5">
                  <c:v>8.8048861539218856E-2</c:v>
                </c:pt>
                <c:pt idx="6">
                  <c:v>0.1608779128723285</c:v>
                </c:pt>
                <c:pt idx="7">
                  <c:v>8.1005658850914181E-2</c:v>
                </c:pt>
                <c:pt idx="8">
                  <c:v>4.1246147750368722E-2</c:v>
                </c:pt>
                <c:pt idx="9">
                  <c:v>4.7674765130939795E-2</c:v>
                </c:pt>
                <c:pt idx="10">
                  <c:v>6.3881764617799514E-2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1.0004004661490156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9.2527369813271605</c:v>
                </c:pt>
                <c:pt idx="1">
                  <c:v>9.636858515856396</c:v>
                </c:pt>
                <c:pt idx="2">
                  <c:v>6.8939700384610578</c:v>
                </c:pt>
                <c:pt idx="3">
                  <c:v>6.1864844190915349</c:v>
                </c:pt>
                <c:pt idx="4">
                  <c:v>9.4205716371013608</c:v>
                </c:pt>
                <c:pt idx="5">
                  <c:v>7.337122129958928</c:v>
                </c:pt>
                <c:pt idx="6">
                  <c:v>6.3873935922920886</c:v>
                </c:pt>
                <c:pt idx="7">
                  <c:v>8.7317700994475427</c:v>
                </c:pt>
                <c:pt idx="8">
                  <c:v>8.1387577186789155</c:v>
                </c:pt>
                <c:pt idx="9">
                  <c:v>8.5724643987413796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0.53329762667372393</c:v>
                </c:pt>
                <c:pt idx="1">
                  <c:v>0.37785151651655852</c:v>
                </c:pt>
                <c:pt idx="2">
                  <c:v>0.81418522488423695</c:v>
                </c:pt>
                <c:pt idx="3">
                  <c:v>0.72560438986828135</c:v>
                </c:pt>
                <c:pt idx="4">
                  <c:v>0.79156209151621304</c:v>
                </c:pt>
                <c:pt idx="5">
                  <c:v>0.60212432155019702</c:v>
                </c:pt>
                <c:pt idx="6">
                  <c:v>1.0649747229368258</c:v>
                </c:pt>
                <c:pt idx="7">
                  <c:v>0.57283655169691217</c:v>
                </c:pt>
                <c:pt idx="8">
                  <c:v>0.28562987733012918</c:v>
                </c:pt>
                <c:pt idx="9">
                  <c:v>0.35741933336295062</c:v>
                </c:pt>
                <c:pt idx="10">
                  <c:v>0.43653515771488699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8.0250354544396593E-2</c:v>
                </c:pt>
                <c:pt idx="1">
                  <c:v>5.7395290676870638E-2</c:v>
                </c:pt>
                <c:pt idx="2">
                  <c:v>0.11861769709169673</c:v>
                </c:pt>
                <c:pt idx="3">
                  <c:v>9.8881888272043528E-2</c:v>
                </c:pt>
                <c:pt idx="4">
                  <c:v>0.12444291389145808</c:v>
                </c:pt>
                <c:pt idx="5">
                  <c:v>8.8048861539218856E-2</c:v>
                </c:pt>
                <c:pt idx="6">
                  <c:v>0.1608779128723285</c:v>
                </c:pt>
                <c:pt idx="7">
                  <c:v>8.1005658850914181E-2</c:v>
                </c:pt>
                <c:pt idx="8">
                  <c:v>4.1246147750368722E-2</c:v>
                </c:pt>
                <c:pt idx="9">
                  <c:v>4.7674765130939795E-2</c:v>
                </c:pt>
                <c:pt idx="10">
                  <c:v>6.3881764617799514E-2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1.0004004661490156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0.6135479812181206</c:v>
                </c:pt>
                <c:pt idx="1">
                  <c:v>0.43524680719342917</c:v>
                </c:pt>
                <c:pt idx="2">
                  <c:v>0.93280292197593373</c:v>
                </c:pt>
                <c:pt idx="3">
                  <c:v>0.82448627814032482</c:v>
                </c:pt>
                <c:pt idx="4">
                  <c:v>0.91600500540767105</c:v>
                </c:pt>
                <c:pt idx="5">
                  <c:v>0.69017318308941578</c:v>
                </c:pt>
                <c:pt idx="6">
                  <c:v>1.2258526358091544</c:v>
                </c:pt>
                <c:pt idx="7">
                  <c:v>0.65384221054782632</c:v>
                </c:pt>
                <c:pt idx="8">
                  <c:v>0.3268760250804979</c:v>
                </c:pt>
                <c:pt idx="9">
                  <c:v>0.40509409849389044</c:v>
                </c:pt>
                <c:pt idx="10">
                  <c:v>0.50041692233268642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5.1171855902479901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765641816960655"/>
                  <c:y val="-0.194133643477442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0.6135479812181206</c:v>
                </c:pt>
                <c:pt idx="1">
                  <c:v>0.43524680719342917</c:v>
                </c:pt>
                <c:pt idx="2">
                  <c:v>0.93280292197593373</c:v>
                </c:pt>
                <c:pt idx="3">
                  <c:v>0.82448627814032482</c:v>
                </c:pt>
                <c:pt idx="4">
                  <c:v>0.91600500540767105</c:v>
                </c:pt>
                <c:pt idx="5">
                  <c:v>0.69017318308941578</c:v>
                </c:pt>
                <c:pt idx="6">
                  <c:v>1.2258526358091544</c:v>
                </c:pt>
                <c:pt idx="7">
                  <c:v>0.65384221054782632</c:v>
                </c:pt>
                <c:pt idx="8">
                  <c:v>0.3268760250804979</c:v>
                </c:pt>
                <c:pt idx="9">
                  <c:v>0.40509409849389044</c:v>
                </c:pt>
                <c:pt idx="10">
                  <c:v>0.50041692233268642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5.1171855902479901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5.0076729812181204</c:v>
                </c:pt>
                <c:pt idx="1">
                  <c:v>3.3034468071934291</c:v>
                </c:pt>
                <c:pt idx="2">
                  <c:v>6.6142029219759344</c:v>
                </c:pt>
                <c:pt idx="3">
                  <c:v>6.1856862781403255</c:v>
                </c:pt>
                <c:pt idx="4">
                  <c:v>7.7824050054076714</c:v>
                </c:pt>
                <c:pt idx="5">
                  <c:v>5.6358731830894158</c:v>
                </c:pt>
                <c:pt idx="6">
                  <c:v>9.406552635809156</c:v>
                </c:pt>
                <c:pt idx="7">
                  <c:v>4.9040422105478267</c:v>
                </c:pt>
                <c:pt idx="8">
                  <c:v>2.716776025080498</c:v>
                </c:pt>
                <c:pt idx="9">
                  <c:v>3.2451940984938901</c:v>
                </c:pt>
                <c:pt idx="10">
                  <c:v>3.8389169223326869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12.724553127320767</c:v>
                </c:pt>
                <c:pt idx="1">
                  <c:v>14.809362757821674</c:v>
                </c:pt>
                <c:pt idx="2">
                  <c:v>10.22635653399403</c:v>
                </c:pt>
                <c:pt idx="3">
                  <c:v>10.612234565564698</c:v>
                </c:pt>
                <c:pt idx="4">
                  <c:v>16.067215596187545</c:v>
                </c:pt>
                <c:pt idx="5">
                  <c:v>12.454307720206918</c:v>
                </c:pt>
                <c:pt idx="6">
                  <c:v>10.215656105870742</c:v>
                </c:pt>
                <c:pt idx="7">
                  <c:v>13.122789746008145</c:v>
                </c:pt>
                <c:pt idx="8">
                  <c:v>14.024835257200191</c:v>
                </c:pt>
                <c:pt idx="9">
                  <c:v>14.42915608407348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67709231668011"/>
                  <c:y val="6.329199955280050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5.0076729812181204</c:v>
                </c:pt>
                <c:pt idx="1">
                  <c:v>3.3034468071934291</c:v>
                </c:pt>
                <c:pt idx="2">
                  <c:v>6.6142029219759344</c:v>
                </c:pt>
                <c:pt idx="3">
                  <c:v>6.1856862781403255</c:v>
                </c:pt>
                <c:pt idx="4">
                  <c:v>7.7824050054076714</c:v>
                </c:pt>
                <c:pt idx="5">
                  <c:v>5.6358731830894158</c:v>
                </c:pt>
                <c:pt idx="6">
                  <c:v>9.406552635809156</c:v>
                </c:pt>
                <c:pt idx="7">
                  <c:v>4.9040422105478267</c:v>
                </c:pt>
                <c:pt idx="8">
                  <c:v>2.716776025080498</c:v>
                </c:pt>
                <c:pt idx="9">
                  <c:v>3.2451940984938901</c:v>
                </c:pt>
                <c:pt idx="10">
                  <c:v>3.8389169223326869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31673249988348"/>
                  <c:y val="0.39575787847273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12.724553127320767</c:v>
                </c:pt>
                <c:pt idx="1">
                  <c:v>14.809362757821674</c:v>
                </c:pt>
                <c:pt idx="2">
                  <c:v>10.22635653399403</c:v>
                </c:pt>
                <c:pt idx="3">
                  <c:v>10.612234565564698</c:v>
                </c:pt>
                <c:pt idx="4">
                  <c:v>16.067215596187545</c:v>
                </c:pt>
                <c:pt idx="5">
                  <c:v>12.454307720206918</c:v>
                </c:pt>
                <c:pt idx="6">
                  <c:v>10.215656105870742</c:v>
                </c:pt>
                <c:pt idx="7">
                  <c:v>13.122789746008145</c:v>
                </c:pt>
                <c:pt idx="8">
                  <c:v>14.024835257200191</c:v>
                </c:pt>
                <c:pt idx="9">
                  <c:v>14.42915608407348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-0.42344355789344579</c:v>
                </c:pt>
                <c:pt idx="1">
                  <c:v>-7.3158442411961178E-2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</c:formatCode>
                <c:ptCount val="11"/>
                <c:pt idx="0">
                  <c:v>-0.14476461895714599</c:v>
                </c:pt>
                <c:pt idx="1">
                  <c:v>-3.070868025648392E-2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</c:formatCode>
                <c:ptCount val="11"/>
                <c:pt idx="0">
                  <c:v>-9.2663167902866564E-2</c:v>
                </c:pt>
                <c:pt idx="1">
                  <c:v>-0.13236645977359879</c:v>
                </c:pt>
                <c:pt idx="2">
                  <c:v>0.60084616023401527</c:v>
                </c:pt>
                <c:pt idx="3">
                  <c:v>0.66716217853758908</c:v>
                </c:pt>
                <c:pt idx="4">
                  <c:v>-0.58028371725173011</c:v>
                </c:pt>
                <c:pt idx="5">
                  <c:v>-0.13670720766423439</c:v>
                </c:pt>
                <c:pt idx="6">
                  <c:v>-6.0523237401890556E-2</c:v>
                </c:pt>
                <c:pt idx="7">
                  <c:v>0.16574764698017327</c:v>
                </c:pt>
                <c:pt idx="8">
                  <c:v>0.83210977534150909</c:v>
                </c:pt>
                <c:pt idx="9">
                  <c:v>0.15910363200731123</c:v>
                </c:pt>
                <c:pt idx="10">
                  <c:v>-0.27219108369174255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085879585337101"/>
                  <c:y val="-4.0525663458734328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</c:formatCode>
                <c:ptCount val="11"/>
                <c:pt idx="0">
                  <c:v>-7.603351977610083E-2</c:v>
                </c:pt>
                <c:pt idx="1">
                  <c:v>-0.11990660612550764</c:v>
                </c:pt>
                <c:pt idx="2">
                  <c:v>0.68764757125492915</c:v>
                </c:pt>
                <c:pt idx="3">
                  <c:v>0.7111751488017678</c:v>
                </c:pt>
                <c:pt idx="4">
                  <c:v>-0.59606583908281574</c:v>
                </c:pt>
                <c:pt idx="5">
                  <c:v>-0.16212916220161208</c:v>
                </c:pt>
                <c:pt idx="6">
                  <c:v>-8.2518603853947196E-4</c:v>
                </c:pt>
                <c:pt idx="7">
                  <c:v>0.13784255451656385</c:v>
                </c:pt>
                <c:pt idx="8">
                  <c:v>0.68975426757261682</c:v>
                </c:pt>
                <c:pt idx="9">
                  <c:v>0.1501999068424999</c:v>
                </c:pt>
                <c:pt idx="10">
                  <c:v>-0.26906918285758868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-9.0504416439010985E-2</c:v>
                </c:pt>
                <c:pt idx="1">
                  <c:v>-0.13074350157960216</c:v>
                </c:pt>
                <c:pt idx="2">
                  <c:v>0.61157162194062242</c:v>
                </c:pt>
                <c:pt idx="3">
                  <c:v>0.6723651593408333</c:v>
                </c:pt>
                <c:pt idx="4">
                  <c:v>-0.58244857715798415</c:v>
                </c:pt>
                <c:pt idx="5">
                  <c:v>-0.13998948304447142</c:v>
                </c:pt>
                <c:pt idx="6">
                  <c:v>-5.2892659408078739E-2</c:v>
                </c:pt>
                <c:pt idx="7">
                  <c:v>0.16225096406033701</c:v>
                </c:pt>
                <c:pt idx="8">
                  <c:v>0.81332173878317815</c:v>
                </c:pt>
                <c:pt idx="9">
                  <c:v>0.15805194272823483</c:v>
                </c:pt>
                <c:pt idx="10">
                  <c:v>-0.27179317811542975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-0.13828291775000368</c:v>
                </c:pt>
                <c:pt idx="1">
                  <c:v>-4.4571291062673692E-2</c:v>
                </c:pt>
                <c:pt idx="2">
                  <c:v>0.67426296635815131</c:v>
                </c:pt>
                <c:pt idx="3">
                  <c:v>0.92215556090658379</c:v>
                </c:pt>
                <c:pt idx="4">
                  <c:v>-0.54357215531056702</c:v>
                </c:pt>
                <c:pt idx="5">
                  <c:v>-0.27075831215408552</c:v>
                </c:pt>
                <c:pt idx="6">
                  <c:v>-0.15317932915648674</c:v>
                </c:pt>
                <c:pt idx="7">
                  <c:v>0.49152472438164013</c:v>
                </c:pt>
                <c:pt idx="8">
                  <c:v>0.81738881287039777</c:v>
                </c:pt>
                <c:pt idx="9">
                  <c:v>0.19460734402541047</c:v>
                </c:pt>
                <c:pt idx="10">
                  <c:v>-0.24415027275826973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-0.80479824583943604</c:v>
                </c:pt>
                <c:pt idx="4">
                  <c:v>-0.32755116549434199</c:v>
                </c:pt>
                <c:pt idx="5">
                  <c:v>-0.55117481364432686</c:v>
                </c:pt>
                <c:pt idx="6">
                  <c:v>-0.6767529795555226</c:v>
                </c:pt>
                <c:pt idx="7">
                  <c:v>-0.2568978668560456</c:v>
                </c:pt>
                <c:pt idx="8">
                  <c:v>-0.45259306123146897</c:v>
                </c:pt>
                <c:pt idx="9">
                  <c:v>-0.22067472164208743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0.11773248006017335</c:v>
                </c:pt>
                <c:pt idx="1">
                  <c:v>0.46136017365534637</c:v>
                </c:pt>
                <c:pt idx="2">
                  <c:v>8.2723427806168828E-2</c:v>
                </c:pt>
                <c:pt idx="3">
                  <c:v>-0.81948763368721511</c:v>
                </c:pt>
                <c:pt idx="4">
                  <c:v>-0.18006630787735764</c:v>
                </c:pt>
                <c:pt idx="5">
                  <c:v>-1.3953083938285427E-2</c:v>
                </c:pt>
                <c:pt idx="6">
                  <c:v>0.26051362539634682</c:v>
                </c:pt>
                <c:pt idx="7">
                  <c:v>0.59771847905743558</c:v>
                </c:pt>
                <c:pt idx="8">
                  <c:v>-5.7913143851886187E-2</c:v>
                </c:pt>
                <c:pt idx="9">
                  <c:v>0.23309252305532674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-0.40505384714972381</c:v>
                </c:pt>
                <c:pt idx="4">
                  <c:v>-0.21756337854262581</c:v>
                </c:pt>
                <c:pt idx="5">
                  <c:v>0.61912755541298103</c:v>
                </c:pt>
                <c:pt idx="6">
                  <c:v>0.14042193729166219</c:v>
                </c:pt>
                <c:pt idx="7">
                  <c:v>-4.2676842244790236E-2</c:v>
                </c:pt>
                <c:pt idx="8">
                  <c:v>-3.6073196664670334E-2</c:v>
                </c:pt>
                <c:pt idx="9">
                  <c:v>0.99506573971751766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-0.12536154658065624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0.18106787332492144</c:v>
                </c:pt>
                <c:pt idx="1">
                  <c:v>0.55678918365240393</c:v>
                </c:pt>
                <c:pt idx="2">
                  <c:v>0.35668169140593525</c:v>
                </c:pt>
                <c:pt idx="3">
                  <c:v>-0.4200764424233222</c:v>
                </c:pt>
                <c:pt idx="4">
                  <c:v>-0.21715093286293324</c:v>
                </c:pt>
                <c:pt idx="5">
                  <c:v>0.43042984512029742</c:v>
                </c:pt>
                <c:pt idx="6">
                  <c:v>0.14727377432804523</c:v>
                </c:pt>
                <c:pt idx="7">
                  <c:v>-2.8692121451884399E-2</c:v>
                </c:pt>
                <c:pt idx="8">
                  <c:v>5.7646003370535725E-3</c:v>
                </c:pt>
                <c:pt idx="9">
                  <c:v>0.95860770021013786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26036010496"/>
                  <c:y val="-4.8833114610673668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0.134645345781888</c:v>
                </c:pt>
                <c:pt idx="1">
                  <c:v>0.49387069349005441</c:v>
                </c:pt>
                <c:pt idx="2">
                  <c:v>0.1647246990603726</c:v>
                </c:pt>
                <c:pt idx="3">
                  <c:v>-0.68035775149922684</c:v>
                </c:pt>
                <c:pt idx="4">
                  <c:v>-0.19559288194539251</c:v>
                </c:pt>
                <c:pt idx="5">
                  <c:v>0.14736848170746075</c:v>
                </c:pt>
                <c:pt idx="6">
                  <c:v>0.21670543619720473</c:v>
                </c:pt>
                <c:pt idx="7">
                  <c:v>0.34805650798939491</c:v>
                </c:pt>
                <c:pt idx="8">
                  <c:v>-3.168726685091347E-2</c:v>
                </c:pt>
                <c:pt idx="9">
                  <c:v>0.47992928872472429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18.889595497183556</c:v>
                </c:pt>
                <c:pt idx="1">
                  <c:v>6.8939700384610578</c:v>
                </c:pt>
                <c:pt idx="2">
                  <c:v>6.1864844190915349</c:v>
                </c:pt>
                <c:pt idx="3">
                  <c:v>16.757693767060289</c:v>
                </c:pt>
                <c:pt idx="4">
                  <c:v>7.8917199868824159</c:v>
                </c:pt>
                <c:pt idx="5">
                  <c:v>16.870527818126458</c:v>
                </c:pt>
                <c:pt idx="6">
                  <c:v>13.968535095661963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0.9111491431902824</c:v>
                </c:pt>
                <c:pt idx="1">
                  <c:v>0.81418522488423695</c:v>
                </c:pt>
                <c:pt idx="2">
                  <c:v>0.72560438986828135</c:v>
                </c:pt>
                <c:pt idx="3">
                  <c:v>1.3936864130664099</c:v>
                </c:pt>
                <c:pt idx="4">
                  <c:v>1.6378112746337381</c:v>
                </c:pt>
                <c:pt idx="5">
                  <c:v>0.64304921069307974</c:v>
                </c:pt>
                <c:pt idx="6">
                  <c:v>0.79244597981046971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0.13764564522126721</c:v>
                </c:pt>
                <c:pt idx="1">
                  <c:v>0.11861769709169673</c:v>
                </c:pt>
                <c:pt idx="2">
                  <c:v>9.8881888272043528E-2</c:v>
                </c:pt>
                <c:pt idx="3">
                  <c:v>0.21249177543067693</c:v>
                </c:pt>
                <c:pt idx="4">
                  <c:v>0.24188357172324271</c:v>
                </c:pt>
                <c:pt idx="5">
                  <c:v>8.8920912881308517E-2</c:v>
                </c:pt>
                <c:pt idx="6">
                  <c:v>0.11376389518260241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65428900145697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18.889595497183556</c:v>
                </c:pt>
                <c:pt idx="1">
                  <c:v>6.8939700384610578</c:v>
                </c:pt>
                <c:pt idx="2">
                  <c:v>6.1864844190915349</c:v>
                </c:pt>
                <c:pt idx="3">
                  <c:v>16.757693767060289</c:v>
                </c:pt>
                <c:pt idx="4">
                  <c:v>7.8917199868824159</c:v>
                </c:pt>
                <c:pt idx="5">
                  <c:v>16.870527818126458</c:v>
                </c:pt>
                <c:pt idx="6">
                  <c:v>13.968535095661963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0.9111491431902824</c:v>
                </c:pt>
                <c:pt idx="1">
                  <c:v>0.81418522488423695</c:v>
                </c:pt>
                <c:pt idx="2">
                  <c:v>0.72560438986828135</c:v>
                </c:pt>
                <c:pt idx="3">
                  <c:v>1.3936864130664099</c:v>
                </c:pt>
                <c:pt idx="4">
                  <c:v>1.6378112746337381</c:v>
                </c:pt>
                <c:pt idx="5">
                  <c:v>0.64304921069307974</c:v>
                </c:pt>
                <c:pt idx="6">
                  <c:v>0.79244597981046971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0.13764564522126721</c:v>
                </c:pt>
                <c:pt idx="1">
                  <c:v>0.11861769709169673</c:v>
                </c:pt>
                <c:pt idx="2">
                  <c:v>9.8881888272043528E-2</c:v>
                </c:pt>
                <c:pt idx="3">
                  <c:v>0.21249177543067693</c:v>
                </c:pt>
                <c:pt idx="4">
                  <c:v>0.24188357172324271</c:v>
                </c:pt>
                <c:pt idx="5">
                  <c:v>8.8920912881308517E-2</c:v>
                </c:pt>
                <c:pt idx="6">
                  <c:v>0.11376389518260241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56058617672793"/>
                  <c:y val="-8.6096165062700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1.0487947884115498</c:v>
                </c:pt>
                <c:pt idx="1">
                  <c:v>0.93280292197593373</c:v>
                </c:pt>
                <c:pt idx="2">
                  <c:v>0.82448627814032482</c:v>
                </c:pt>
                <c:pt idx="3">
                  <c:v>1.6061781884970869</c:v>
                </c:pt>
                <c:pt idx="4">
                  <c:v>1.8796948463569807</c:v>
                </c:pt>
                <c:pt idx="5">
                  <c:v>0.73197012357438829</c:v>
                </c:pt>
                <c:pt idx="6">
                  <c:v>0.90620987499307204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8.644320387958885</c:v>
                </c:pt>
                <c:pt idx="1">
                  <c:v>3.3323864955329721</c:v>
                </c:pt>
                <c:pt idx="2">
                  <c:v>4.4257501464731632</c:v>
                </c:pt>
                <c:pt idx="3">
                  <c:v>11.763829549334172</c:v>
                </c:pt>
                <c:pt idx="4">
                  <c:v>4.9958964393236975</c:v>
                </c:pt>
                <c:pt idx="5">
                  <c:v>10.277097185081878</c:v>
                </c:pt>
                <c:pt idx="6">
                  <c:v>8.4428209884115173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8.3111197884115491</c:v>
                </c:pt>
                <c:pt idx="1">
                  <c:v>6.6142029219759344</c:v>
                </c:pt>
                <c:pt idx="2">
                  <c:v>6.1856862781403255</c:v>
                </c:pt>
                <c:pt idx="3">
                  <c:v>13.418278188497085</c:v>
                </c:pt>
                <c:pt idx="4">
                  <c:v>14.310594846356983</c:v>
                </c:pt>
                <c:pt idx="5">
                  <c:v>5.961970123574388</c:v>
                </c:pt>
                <c:pt idx="6">
                  <c:v>6.8247098749930721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685716275878219"/>
                  <c:y val="-0.105818270053830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27.533915885142441</c:v>
                </c:pt>
                <c:pt idx="1">
                  <c:v>10.22635653399403</c:v>
                </c:pt>
                <c:pt idx="2">
                  <c:v>10.612234565564698</c:v>
                </c:pt>
                <c:pt idx="3">
                  <c:v>28.521523316394461</c:v>
                </c:pt>
                <c:pt idx="4">
                  <c:v>12.887616426206113</c:v>
                </c:pt>
                <c:pt idx="5">
                  <c:v>27.147625003208336</c:v>
                </c:pt>
                <c:pt idx="6">
                  <c:v>22.411356084073478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207819</xdr:colOff>
      <xdr:row>19</xdr:row>
      <xdr:rowOff>51954</xdr:rowOff>
    </xdr:from>
    <xdr:to>
      <xdr:col>16</xdr:col>
      <xdr:colOff>800101</xdr:colOff>
      <xdr:row>30</xdr:row>
      <xdr:rowOff>111701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K73" sqref="K73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4" t="s">
        <v>0</v>
      </c>
      <c r="B1" s="95"/>
      <c r="C1" s="95"/>
      <c r="D1" s="95"/>
      <c r="E1" s="95"/>
    </row>
    <row r="2" spans="1:25" ht="15.75" x14ac:dyDescent="0.25">
      <c r="A2" s="2" t="s">
        <v>1</v>
      </c>
      <c r="B2" s="9" t="s">
        <v>13</v>
      </c>
      <c r="C2" s="9" t="s">
        <v>68</v>
      </c>
      <c r="D2" s="62" t="s">
        <v>69</v>
      </c>
      <c r="E2" s="2" t="s">
        <v>14</v>
      </c>
      <c r="F2" s="1" t="s">
        <v>16</v>
      </c>
      <c r="X2" s="62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71">
        <v>-0.63264271038860531</v>
      </c>
      <c r="E3" s="12">
        <v>0.22851828638601948</v>
      </c>
      <c r="F3" s="26">
        <v>-0.41446964008822801</v>
      </c>
      <c r="X3" s="71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71">
        <v>-0.25216621692443686</v>
      </c>
      <c r="E4" s="12">
        <v>0.22851828638601948</v>
      </c>
      <c r="F4" s="26">
        <v>-0.50920004601714819</v>
      </c>
      <c r="X4" s="71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71">
        <v>7.0360183713265176E-2</v>
      </c>
      <c r="E5" s="13">
        <v>-0.3027637470411495</v>
      </c>
      <c r="F5" s="27">
        <v>0.50971708940059157</v>
      </c>
      <c r="X5" s="71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71">
        <v>-0.18146998704026138</v>
      </c>
      <c r="E6" s="14">
        <v>-9.3318329100743891E-2</v>
      </c>
      <c r="F6" s="28">
        <v>0.2198676282142184</v>
      </c>
      <c r="X6" s="71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71">
        <v>-0.52597353469146801</v>
      </c>
      <c r="E7" s="15">
        <v>5.0766638815107075E-2</v>
      </c>
      <c r="F7" s="29">
        <v>-0.41894839131562506</v>
      </c>
      <c r="X7" s="71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71">
        <v>2.0493574298844346E-2</v>
      </c>
      <c r="E8" s="15">
        <v>5.0766638815107075E-2</v>
      </c>
      <c r="F8" s="29">
        <v>-0.12398124068290874</v>
      </c>
      <c r="X8" s="71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71">
        <v>-0.4688084854749065</v>
      </c>
      <c r="E9" s="16">
        <v>-3.8520880931257544E-2</v>
      </c>
      <c r="F9" s="30">
        <v>-8.5887963852589976E-3</v>
      </c>
      <c r="X9" s="71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71">
        <v>-0.45240919340255326</v>
      </c>
      <c r="E10" s="16">
        <v>-3.8520880931257544E-2</v>
      </c>
      <c r="F10" s="30">
        <v>-8.4311602730054072E-2</v>
      </c>
      <c r="X10" s="71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71">
        <v>3.5291526914175813</v>
      </c>
      <c r="E11" s="13">
        <v>-6.340384840026668E-2</v>
      </c>
      <c r="F11" s="27">
        <v>0.1547190218238147</v>
      </c>
      <c r="X11" s="71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71">
        <v>0.19587801447599956</v>
      </c>
      <c r="E12" s="13">
        <v>-6.340384840026668E-2</v>
      </c>
      <c r="F12" s="27">
        <v>-0.12762514510852357</v>
      </c>
      <c r="X12" s="71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71">
        <v>-0.51398019451713794</v>
      </c>
      <c r="E13" s="17">
        <v>-3.2730377491297959E-2</v>
      </c>
      <c r="F13" s="26">
        <v>-0.10800668888685966</v>
      </c>
      <c r="X13" s="71">
        <v>-0.51398019451713794</v>
      </c>
      <c r="Y13" s="17">
        <v>-3.2730377491297959E-2</v>
      </c>
    </row>
    <row r="14" spans="1:25" ht="15.75" x14ac:dyDescent="0.25">
      <c r="X14" s="62" t="s">
        <v>69</v>
      </c>
      <c r="Y14" s="2" t="s">
        <v>14</v>
      </c>
    </row>
    <row r="15" spans="1:25" x14ac:dyDescent="0.25">
      <c r="A15" s="96" t="s">
        <v>15</v>
      </c>
      <c r="B15" s="97"/>
      <c r="C15" s="97"/>
      <c r="D15" s="97"/>
      <c r="E15" s="97"/>
      <c r="X15" s="70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2" t="s">
        <v>69</v>
      </c>
      <c r="E16" s="2" t="s">
        <v>14</v>
      </c>
      <c r="F16" s="2" t="s">
        <v>17</v>
      </c>
      <c r="X16" s="70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70">
        <v>0.46604876018608732</v>
      </c>
      <c r="E17" s="21">
        <v>-0.10058679002726996</v>
      </c>
      <c r="F17" s="31">
        <v>0.10636991288633117</v>
      </c>
      <c r="X17" s="70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70">
        <v>1.2490035528539172</v>
      </c>
      <c r="E18" s="21">
        <v>-0.10058679002726996</v>
      </c>
      <c r="F18" s="31">
        <v>0.10636991288633117</v>
      </c>
      <c r="X18" s="70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70">
        <v>-0.29578886742586713</v>
      </c>
      <c r="E19" s="22">
        <v>-0.32001589401318453</v>
      </c>
      <c r="F19" s="32">
        <v>0.46884704968944091</v>
      </c>
      <c r="X19" s="70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70">
        <v>-0.75698005037210736</v>
      </c>
      <c r="E20" s="23">
        <v>0.11743877238132332</v>
      </c>
      <c r="F20" s="33">
        <v>-0.25624269896262869</v>
      </c>
      <c r="X20" s="70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70">
        <v>2.4748578463643631</v>
      </c>
      <c r="E21" s="23">
        <v>0.11743877238132332</v>
      </c>
      <c r="F21" s="33">
        <v>-0.3234573572194151</v>
      </c>
      <c r="X21" s="70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70">
        <v>0.88690691108488529</v>
      </c>
      <c r="E22" s="16">
        <v>-4.5718099286610456E-2</v>
      </c>
      <c r="F22" s="34">
        <v>-0.41374386493899812</v>
      </c>
      <c r="X22" s="70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70">
        <v>0.58802326064616095</v>
      </c>
      <c r="E23" s="22">
        <v>-0.11251612892623995</v>
      </c>
      <c r="F23" s="32">
        <v>2.567973467663719E-2</v>
      </c>
      <c r="X23" s="70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70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70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2" t="s">
        <v>46</v>
      </c>
      <c r="H29" s="84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2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41">
        <v>0.27960327599156076</v>
      </c>
      <c r="F30" s="41">
        <v>4.1710890168449068E-2</v>
      </c>
      <c r="G30" s="51">
        <v>4.4239491495114969</v>
      </c>
      <c r="H30" s="88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0.5947196406020312</v>
      </c>
      <c r="Z30" s="11">
        <f>F30/B30*100</f>
        <v>8.8719581421927096E-2</v>
      </c>
      <c r="AA30" s="51">
        <v>4.4239491495114969</v>
      </c>
      <c r="AB30" s="58">
        <f>SUM(W30:Z30)</f>
        <v>99.370009052905203</v>
      </c>
    </row>
    <row r="31" spans="1:28" ht="15.75" x14ac:dyDescent="0.25">
      <c r="A31" s="38" t="s">
        <v>35</v>
      </c>
      <c r="B31" s="49">
        <v>27.528300000000002</v>
      </c>
      <c r="C31" s="50">
        <v>25.384799999999998</v>
      </c>
      <c r="D31" s="50">
        <v>2.0256249999999998</v>
      </c>
      <c r="E31" s="41">
        <v>0.25369435068216323</v>
      </c>
      <c r="F31" s="41">
        <v>3.8539464375947526E-2</v>
      </c>
      <c r="G31" s="51">
        <v>2.7755520126882245</v>
      </c>
      <c r="H31" s="88">
        <v>0.76406228470885296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0.92157652554703051</v>
      </c>
      <c r="Z31" s="11">
        <f t="shared" ref="Z31:Z52" si="3">F31/B31*100</f>
        <v>0.1399994346761243</v>
      </c>
      <c r="AA31" s="51">
        <v>2.7755520126882245</v>
      </c>
      <c r="AB31" s="58">
        <f t="shared" ref="AB31:AB52" si="4">SUM(W31:Z31)</f>
        <v>100.63338024890059</v>
      </c>
    </row>
    <row r="32" spans="1:28" ht="15.75" x14ac:dyDescent="0.25">
      <c r="A32" s="38" t="s">
        <v>36</v>
      </c>
      <c r="B32" s="49">
        <v>14.5052</v>
      </c>
      <c r="C32" s="50">
        <v>13.639100000000001</v>
      </c>
      <c r="D32" s="50">
        <v>0.77839999999999998</v>
      </c>
      <c r="E32" s="41">
        <v>8.5453471812150295E-2</v>
      </c>
      <c r="F32" s="41">
        <v>1.3605092222723929E-2</v>
      </c>
      <c r="G32" s="51">
        <v>5.5875308025021084</v>
      </c>
      <c r="H32" s="88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0.58912301665713196</v>
      </c>
      <c r="Z32" s="11">
        <f t="shared" si="3"/>
        <v>9.3794585546727566E-2</v>
      </c>
      <c r="AA32" s="51">
        <v>5.5875308025021084</v>
      </c>
      <c r="AB32" s="58">
        <f t="shared" si="4"/>
        <v>100.07830684192479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41">
        <v>0.29239804470440822</v>
      </c>
      <c r="F33" s="41">
        <v>4.3790198454146709E-2</v>
      </c>
      <c r="G33" s="51">
        <v>3.6670713771013288</v>
      </c>
      <c r="H33" s="88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0.98936206936546478</v>
      </c>
      <c r="Z33" s="11">
        <f t="shared" si="3"/>
        <v>0.14816912132335408</v>
      </c>
      <c r="AA33" s="51">
        <v>3.6670713771013288</v>
      </c>
      <c r="AB33" s="58">
        <f t="shared" si="4"/>
        <v>100.88071490061836</v>
      </c>
    </row>
    <row r="34" spans="1:28" ht="15.75" x14ac:dyDescent="0.25">
      <c r="A34" s="42" t="s">
        <v>25</v>
      </c>
      <c r="B34" s="39">
        <v>47.488500000000002</v>
      </c>
      <c r="C34" s="40">
        <v>45.276400000000002</v>
      </c>
      <c r="D34" s="40">
        <v>2.1161000000000003</v>
      </c>
      <c r="E34" s="41">
        <v>0.31304628367983878</v>
      </c>
      <c r="F34" s="41">
        <v>4.4134394092567426E-2</v>
      </c>
      <c r="G34" s="51">
        <v>4.0688932752810745</v>
      </c>
      <c r="H34" s="88">
        <v>1.9322563830318531</v>
      </c>
      <c r="I34" s="13">
        <v>-0.3027637470411495</v>
      </c>
      <c r="V34" s="42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0.65920440460288021</v>
      </c>
      <c r="Z34" s="11">
        <f t="shared" si="3"/>
        <v>9.293701441942244E-2</v>
      </c>
      <c r="AA34" s="51">
        <v>4.0688932752810745</v>
      </c>
      <c r="AB34" s="58">
        <f t="shared" si="4"/>
        <v>100.5499872132672</v>
      </c>
    </row>
    <row r="35" spans="1:28" ht="15.75" x14ac:dyDescent="0.25">
      <c r="A35" s="42" t="s">
        <v>37</v>
      </c>
      <c r="B35" s="49">
        <v>71.694199999999995</v>
      </c>
      <c r="C35" s="50">
        <v>68.053600000000003</v>
      </c>
      <c r="D35" s="50">
        <v>3.5653000000000001</v>
      </c>
      <c r="E35" s="41">
        <v>0.50113894120439817</v>
      </c>
      <c r="F35" s="41">
        <v>7.4483302999129308E-2</v>
      </c>
      <c r="G35" s="51">
        <v>2.8847665461405576</v>
      </c>
      <c r="H35" s="88">
        <v>2.0682102971231036</v>
      </c>
      <c r="I35" s="13">
        <v>-0.3027637470411495</v>
      </c>
      <c r="V35" s="42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0.69899509472788346</v>
      </c>
      <c r="Z35" s="11">
        <f t="shared" si="3"/>
        <v>0.10389027703653757</v>
      </c>
      <c r="AA35" s="51">
        <v>2.8847665461405576</v>
      </c>
      <c r="AB35" s="58">
        <f t="shared" si="4"/>
        <v>100.69785595515889</v>
      </c>
    </row>
    <row r="36" spans="1:28" ht="15.75" x14ac:dyDescent="0.25">
      <c r="A36" s="43" t="s">
        <v>38</v>
      </c>
      <c r="B36" s="49">
        <v>47.312199999999997</v>
      </c>
      <c r="C36" s="50">
        <v>43.554200000000002</v>
      </c>
      <c r="D36" s="50">
        <v>3.5529000000000002</v>
      </c>
      <c r="E36" s="41">
        <v>0.45355329537273337</v>
      </c>
      <c r="F36" s="41">
        <v>6.2409922115321627E-2</v>
      </c>
      <c r="G36" s="51">
        <v>3.1820376220683517</v>
      </c>
      <c r="H36" s="88">
        <v>1.5054920038282225</v>
      </c>
      <c r="I36" s="14">
        <v>-9.3318329100743891E-2</v>
      </c>
      <c r="V36" s="43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0.95863919955684451</v>
      </c>
      <c r="Z36" s="11">
        <f t="shared" si="3"/>
        <v>0.13191084353575108</v>
      </c>
      <c r="AA36" s="51">
        <v>3.1820376220683517</v>
      </c>
      <c r="AB36" s="58">
        <f t="shared" si="4"/>
        <v>100.65704663382397</v>
      </c>
    </row>
    <row r="37" spans="1:28" ht="15.75" x14ac:dyDescent="0.25">
      <c r="A37" s="43" t="s">
        <v>26</v>
      </c>
      <c r="B37" s="39">
        <v>38.784700000000001</v>
      </c>
      <c r="C37" s="40">
        <v>36.733499999999999</v>
      </c>
      <c r="D37" s="40">
        <v>1.8083</v>
      </c>
      <c r="E37" s="44">
        <v>0.27205109449554804</v>
      </c>
      <c r="F37" s="44">
        <v>3.6471966156721894E-2</v>
      </c>
      <c r="G37" s="51">
        <v>4.7422386784391009</v>
      </c>
      <c r="H37" s="88">
        <v>1.8392630447165701</v>
      </c>
      <c r="I37" s="14">
        <v>-9.3318329100743891E-2</v>
      </c>
      <c r="V37" s="43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0.70143921313184854</v>
      </c>
      <c r="Z37" s="11">
        <f t="shared" si="3"/>
        <v>9.4036994373353139E-2</v>
      </c>
      <c r="AA37" s="51">
        <v>4.7422386784391009</v>
      </c>
      <c r="AB37" s="58">
        <f t="shared" si="4"/>
        <v>100.16919831957516</v>
      </c>
    </row>
    <row r="38" spans="1:28" ht="15.75" x14ac:dyDescent="0.25">
      <c r="A38" s="45" t="s">
        <v>27</v>
      </c>
      <c r="B38" s="39">
        <v>54.746600000000001</v>
      </c>
      <c r="C38" s="40">
        <v>49.902200000000001</v>
      </c>
      <c r="D38" s="40">
        <v>4.6973000000000003</v>
      </c>
      <c r="E38" s="41">
        <v>0.55754949149693245</v>
      </c>
      <c r="F38" s="41">
        <v>8.8638710671560303E-2</v>
      </c>
      <c r="G38" s="51">
        <v>3.2623889240190871</v>
      </c>
      <c r="H38" s="88">
        <v>1.7860470146770338</v>
      </c>
      <c r="I38" s="15">
        <v>5.0766638815107075E-2</v>
      </c>
      <c r="V38" s="45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1.0184184798634663</v>
      </c>
      <c r="Z38" s="11">
        <f t="shared" si="3"/>
        <v>0.16190724295492379</v>
      </c>
      <c r="AA38" s="51">
        <v>3.2623889240190871</v>
      </c>
      <c r="AB38" s="58">
        <f t="shared" si="4"/>
        <v>100.91163323780563</v>
      </c>
    </row>
    <row r="39" spans="1:28" ht="15.75" x14ac:dyDescent="0.25">
      <c r="A39" s="45" t="s">
        <v>39</v>
      </c>
      <c r="B39" s="49">
        <v>31.810600000000001</v>
      </c>
      <c r="C39" s="50">
        <v>29.5212</v>
      </c>
      <c r="D39" s="50">
        <v>2.1690999999999998</v>
      </c>
      <c r="E39" s="41">
        <v>0.23401260001928059</v>
      </c>
      <c r="F39" s="41">
        <v>3.5804203219897773E-2</v>
      </c>
      <c r="G39" s="51">
        <v>2.661482503449196</v>
      </c>
      <c r="H39" s="88">
        <v>0.84663355324221001</v>
      </c>
      <c r="I39" s="15">
        <v>5.0766638815107075E-2</v>
      </c>
      <c r="V39" s="45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0.7356434648176412</v>
      </c>
      <c r="Z39" s="11">
        <f t="shared" si="3"/>
        <v>0.11255431591952925</v>
      </c>
      <c r="AA39" s="51">
        <v>2.661482503449196</v>
      </c>
      <c r="AB39" s="58">
        <f t="shared" si="4"/>
        <v>100.47002195255411</v>
      </c>
    </row>
    <row r="40" spans="1:28" ht="15.75" x14ac:dyDescent="0.25">
      <c r="A40" s="45" t="s">
        <v>40</v>
      </c>
      <c r="B40" s="49">
        <v>24.152100000000001</v>
      </c>
      <c r="C40" s="50">
        <v>22.049499999999998</v>
      </c>
      <c r="D40" s="50">
        <v>2.0576000000000003</v>
      </c>
      <c r="E40" s="41">
        <v>0.27897364763201327</v>
      </c>
      <c r="F40" s="41">
        <v>4.0140782403095307E-2</v>
      </c>
      <c r="G40" s="51">
        <v>5.8778139774147498</v>
      </c>
      <c r="H40" s="88">
        <v>1.419615509639188</v>
      </c>
      <c r="I40" s="15">
        <v>5.0766638815107075E-2</v>
      </c>
      <c r="V40" s="45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1.1550699427048301</v>
      </c>
      <c r="Z40" s="11">
        <f t="shared" si="3"/>
        <v>0.16619996771748755</v>
      </c>
      <c r="AA40" s="51">
        <v>5.8778139774147498</v>
      </c>
      <c r="AB40" s="58">
        <f t="shared" si="4"/>
        <v>101.13495070836535</v>
      </c>
    </row>
    <row r="41" spans="1:28" ht="15.75" x14ac:dyDescent="0.25">
      <c r="A41" s="45" t="s">
        <v>28</v>
      </c>
      <c r="B41" s="39">
        <v>27.5703</v>
      </c>
      <c r="C41" s="40">
        <v>24.480800000000002</v>
      </c>
      <c r="D41" s="40">
        <v>2.8880999999999997</v>
      </c>
      <c r="E41" s="41">
        <v>0.3231506739181837</v>
      </c>
      <c r="F41" s="41">
        <v>4.7908079136123549E-2</v>
      </c>
      <c r="G41" s="51">
        <v>5.0456714649372758</v>
      </c>
      <c r="H41" s="88">
        <v>1.3911067598976019</v>
      </c>
      <c r="I41" s="15">
        <v>5.0766638815107075E-2</v>
      </c>
      <c r="V41" s="45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1.1720970534168424</v>
      </c>
      <c r="Z41" s="11">
        <f t="shared" si="3"/>
        <v>0.17376698525632131</v>
      </c>
      <c r="AA41" s="51">
        <v>5.0456714649372758</v>
      </c>
      <c r="AB41" s="58">
        <f t="shared" si="4"/>
        <v>100.61536781628894</v>
      </c>
    </row>
    <row r="42" spans="1:28" ht="15.75" x14ac:dyDescent="0.25">
      <c r="A42" s="46" t="s">
        <v>29</v>
      </c>
      <c r="B42" s="39">
        <v>63.384900000000002</v>
      </c>
      <c r="C42" s="40">
        <v>58.877499999999998</v>
      </c>
      <c r="D42" s="40">
        <v>4.4638000000000009</v>
      </c>
      <c r="E42" s="41">
        <v>0.54910414162951515</v>
      </c>
      <c r="F42" s="41">
        <v>8.0472158687084114E-2</v>
      </c>
      <c r="G42" s="51">
        <v>2.477530426605429</v>
      </c>
      <c r="H42" s="88">
        <v>1.5703801833734246</v>
      </c>
      <c r="I42" s="16">
        <v>-3.8520880931257544E-2</v>
      </c>
      <c r="V42" s="46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0.8663011878689012</v>
      </c>
      <c r="Z42" s="11">
        <f t="shared" si="3"/>
        <v>0.12695793270492517</v>
      </c>
      <c r="AA42" s="51">
        <v>2.477530426605429</v>
      </c>
      <c r="AB42" s="58">
        <f t="shared" si="4"/>
        <v>100.92447302167645</v>
      </c>
    </row>
    <row r="43" spans="1:28" ht="15.75" x14ac:dyDescent="0.25">
      <c r="A43" s="46" t="s">
        <v>41</v>
      </c>
      <c r="B43" s="49">
        <v>62.840499999999999</v>
      </c>
      <c r="C43" s="50">
        <v>59.076099999999997</v>
      </c>
      <c r="D43" s="50">
        <v>3.7168999999999999</v>
      </c>
      <c r="E43" s="41">
        <v>0.51587058130731067</v>
      </c>
      <c r="F43" s="41">
        <v>8.0405754185244399E-2</v>
      </c>
      <c r="G43" s="51">
        <v>1.3274442882954836</v>
      </c>
      <c r="H43" s="88">
        <v>0.83417262798632341</v>
      </c>
      <c r="I43" s="16">
        <v>-3.8520880931257544E-2</v>
      </c>
      <c r="V43" s="46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0.8209205549085552</v>
      </c>
      <c r="Z43" s="11">
        <f t="shared" si="3"/>
        <v>0.1279521235274137</v>
      </c>
      <c r="AA43" s="51">
        <v>1.3274442882954836</v>
      </c>
      <c r="AB43" s="58">
        <f t="shared" si="4"/>
        <v>100.8732844829251</v>
      </c>
    </row>
    <row r="44" spans="1:28" ht="15.75" x14ac:dyDescent="0.25">
      <c r="A44" s="46" t="s">
        <v>42</v>
      </c>
      <c r="B44" s="49">
        <v>29.180700000000002</v>
      </c>
      <c r="C44" s="50">
        <v>26.549900000000001</v>
      </c>
      <c r="D44" s="50">
        <v>2.5842999999999998</v>
      </c>
      <c r="E44" s="41">
        <v>0.30833826054297686</v>
      </c>
      <c r="F44" s="41">
        <v>4.3114347032943465E-2</v>
      </c>
      <c r="G44" s="51">
        <v>2.6441931444670419</v>
      </c>
      <c r="H44" s="88">
        <v>0.77159406890749405</v>
      </c>
      <c r="I44" s="16">
        <v>-3.8520880931257544E-2</v>
      </c>
      <c r="V44" s="46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1.0566513501834325</v>
      </c>
      <c r="Z44" s="11">
        <f t="shared" si="3"/>
        <v>0.14774952976776931</v>
      </c>
      <c r="AA44" s="51">
        <v>2.6441931444670419</v>
      </c>
      <c r="AB44" s="58">
        <f t="shared" si="4"/>
        <v>101.04504897955127</v>
      </c>
    </row>
    <row r="45" spans="1:28" ht="15.75" x14ac:dyDescent="0.25">
      <c r="A45" s="46" t="s">
        <v>30</v>
      </c>
      <c r="B45" s="39">
        <v>31.8675</v>
      </c>
      <c r="C45" s="40">
        <v>30.0379</v>
      </c>
      <c r="D45" s="40">
        <v>1.6659000000000002</v>
      </c>
      <c r="E45" s="41">
        <v>0.26449829115393531</v>
      </c>
      <c r="F45" s="41">
        <v>3.7891311817970716E-2</v>
      </c>
      <c r="G45" s="51">
        <v>4.4216538213526935</v>
      </c>
      <c r="H45" s="88">
        <v>1.4090705315195695</v>
      </c>
      <c r="I45" s="16">
        <v>-3.8520880931257544E-2</v>
      </c>
      <c r="V45" s="46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0.82999385315426466</v>
      </c>
      <c r="Z45" s="11">
        <f t="shared" si="3"/>
        <v>0.1189026808440283</v>
      </c>
      <c r="AA45" s="51">
        <v>4.4216538213526935</v>
      </c>
      <c r="AB45" s="58">
        <f t="shared" si="4"/>
        <v>100.43520703843072</v>
      </c>
    </row>
    <row r="46" spans="1:28" ht="15.75" x14ac:dyDescent="0.25">
      <c r="A46" s="47" t="s">
        <v>31</v>
      </c>
      <c r="B46" s="39">
        <v>21.8202</v>
      </c>
      <c r="C46" s="40">
        <v>20.923299999999998</v>
      </c>
      <c r="D46" s="40">
        <v>0.84810000000000008</v>
      </c>
      <c r="E46" s="41">
        <v>0.10085409817692768</v>
      </c>
      <c r="F46" s="41">
        <v>1.5334541243275554E-2</v>
      </c>
      <c r="G46" s="51">
        <v>1.1149139497983831</v>
      </c>
      <c r="H46" s="88">
        <v>0.2432764536739068</v>
      </c>
      <c r="I46" s="13">
        <v>-6.340384840026668E-2</v>
      </c>
      <c r="V46" s="47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0.46220519599695548</v>
      </c>
      <c r="Z46" s="11">
        <f t="shared" si="3"/>
        <v>7.0276813426437684E-2</v>
      </c>
      <c r="AA46" s="51">
        <v>1.1149139497983831</v>
      </c>
      <c r="AB46" s="58">
        <f t="shared" si="4"/>
        <v>100.3088360300098</v>
      </c>
    </row>
    <row r="47" spans="1:28" ht="15.75" x14ac:dyDescent="0.25">
      <c r="A47" s="47" t="s">
        <v>43</v>
      </c>
      <c r="B47" s="49">
        <v>25.196200000000001</v>
      </c>
      <c r="C47" s="50">
        <v>23.637300000000003</v>
      </c>
      <c r="D47" s="50">
        <v>1.5417999999999998</v>
      </c>
      <c r="E47" s="41">
        <v>0.18477577915320148</v>
      </c>
      <c r="F47" s="41">
        <v>2.591160650709317E-2</v>
      </c>
      <c r="G47" s="51">
        <v>4.3730253169751769</v>
      </c>
      <c r="H47" s="88">
        <v>1.1018362049156996</v>
      </c>
      <c r="I47" s="13">
        <v>-6.340384840026668E-2</v>
      </c>
      <c r="V47" s="47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0.7333478030544347</v>
      </c>
      <c r="Z47" s="11">
        <f t="shared" si="3"/>
        <v>0.10283934286556373</v>
      </c>
      <c r="AA47" s="51">
        <v>4.3730253169751769</v>
      </c>
      <c r="AB47" s="58">
        <f t="shared" si="4"/>
        <v>100.76831976909334</v>
      </c>
    </row>
    <row r="48" spans="1:28" ht="15.75" x14ac:dyDescent="0.25">
      <c r="A48" s="47" t="s">
        <v>44</v>
      </c>
      <c r="B48" s="49">
        <v>14.8794</v>
      </c>
      <c r="C48" s="50">
        <v>13.130300000000002</v>
      </c>
      <c r="D48" s="50">
        <v>1.5490999999999999</v>
      </c>
      <c r="E48" s="41">
        <v>0.19187872286865068</v>
      </c>
      <c r="F48" s="41">
        <v>2.5502517341687181E-2</v>
      </c>
      <c r="G48" s="51">
        <v>6.0111679715407007</v>
      </c>
      <c r="H48" s="88">
        <v>0.89442572715742696</v>
      </c>
      <c r="I48" s="13">
        <v>-6.340384840026668E-2</v>
      </c>
      <c r="V48" s="47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1.2895595445290178</v>
      </c>
      <c r="Z48" s="11">
        <f t="shared" si="3"/>
        <v>0.17139479644130262</v>
      </c>
      <c r="AA48" s="51">
        <v>6.0111679715407007</v>
      </c>
      <c r="AB48" s="58">
        <f t="shared" si="4"/>
        <v>100.1168141202625</v>
      </c>
    </row>
    <row r="49" spans="1:28" ht="15.75" x14ac:dyDescent="0.25">
      <c r="A49" s="47" t="s">
        <v>32</v>
      </c>
      <c r="B49" s="39">
        <v>17.0562</v>
      </c>
      <c r="C49" s="40">
        <v>15.7163</v>
      </c>
      <c r="D49" s="40">
        <v>1.2909999999999999</v>
      </c>
      <c r="E49" s="41">
        <v>0.16554061049429994</v>
      </c>
      <c r="F49" s="41">
        <v>2.2172247789252614E-2</v>
      </c>
      <c r="G49" s="51">
        <v>4.3850557694204957</v>
      </c>
      <c r="H49" s="88">
        <v>0.7479238821438986</v>
      </c>
      <c r="I49" s="13">
        <v>-6.340384840026668E-2</v>
      </c>
      <c r="V49" s="47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0.97055974070601858</v>
      </c>
      <c r="Z49" s="11">
        <f t="shared" si="3"/>
        <v>0.12999523803222648</v>
      </c>
      <c r="AA49" s="51">
        <v>4.3850557694204957</v>
      </c>
      <c r="AB49" s="58">
        <f t="shared" si="4"/>
        <v>100.81385571395477</v>
      </c>
    </row>
    <row r="50" spans="1:28" ht="15.75" x14ac:dyDescent="0.25">
      <c r="A50" s="48" t="s">
        <v>33</v>
      </c>
      <c r="B50" s="39">
        <v>23.997399999999999</v>
      </c>
      <c r="C50" s="40">
        <v>21.3203</v>
      </c>
      <c r="D50" s="40">
        <v>2.58</v>
      </c>
      <c r="E50" s="41">
        <v>0.35591082209558267</v>
      </c>
      <c r="F50" s="41">
        <v>4.9882130564802889E-2</v>
      </c>
      <c r="G50" s="51">
        <v>3.7976054649702036</v>
      </c>
      <c r="H50" s="88">
        <v>0.91132657385075955</v>
      </c>
      <c r="I50" s="17">
        <v>-3.2730377491297959E-2</v>
      </c>
      <c r="V50" s="48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1.4831224303282133</v>
      </c>
      <c r="Z50" s="11">
        <f t="shared" si="3"/>
        <v>0.20786472936569333</v>
      </c>
      <c r="AA50" s="51">
        <v>3.7976054649702036</v>
      </c>
      <c r="AB50" s="58">
        <f t="shared" si="4"/>
        <v>101.2863599917507</v>
      </c>
    </row>
    <row r="51" spans="1:28" ht="15.75" x14ac:dyDescent="0.25">
      <c r="A51" s="48" t="s">
        <v>45</v>
      </c>
      <c r="B51" s="49">
        <v>31.258299999999998</v>
      </c>
      <c r="C51" s="50">
        <v>29.733700000000002</v>
      </c>
      <c r="D51" s="50">
        <v>1.4417</v>
      </c>
      <c r="E51" s="41">
        <v>0.18388270662809969</v>
      </c>
      <c r="F51" s="41">
        <v>2.697574619976607E-2</v>
      </c>
      <c r="G51" s="51">
        <v>2.0339646184267695</v>
      </c>
      <c r="H51" s="88">
        <v>0.63578276232169484</v>
      </c>
      <c r="I51" s="17">
        <v>-3.2730377491297959E-2</v>
      </c>
      <c r="V51" s="48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0.58826841711833244</v>
      </c>
      <c r="Z51" s="11">
        <f t="shared" si="3"/>
        <v>8.6299466700895666E-2</v>
      </c>
      <c r="AA51" s="51">
        <v>2.0339646184267695</v>
      </c>
      <c r="AB51" s="58">
        <f t="shared" si="4"/>
        <v>100.40935832347846</v>
      </c>
    </row>
    <row r="52" spans="1:28" ht="15.75" x14ac:dyDescent="0.25">
      <c r="A52" s="48" t="s">
        <v>34</v>
      </c>
      <c r="B52" s="39">
        <v>35.043199999999999</v>
      </c>
      <c r="C52" s="40">
        <v>33.042800000000007</v>
      </c>
      <c r="D52" s="40">
        <v>1.8968000000000003</v>
      </c>
      <c r="E52" s="41">
        <v>0.2526524510867873</v>
      </c>
      <c r="F52" s="41">
        <v>3.6906018418033447E-2</v>
      </c>
      <c r="G52" s="51">
        <v>3.7329401275632659</v>
      </c>
      <c r="H52" s="88">
        <v>1.3081416747822505</v>
      </c>
      <c r="I52" s="17">
        <v>-3.2730377491297959E-2</v>
      </c>
      <c r="V52" s="48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0.72097425773555868</v>
      </c>
      <c r="Z52" s="11">
        <f t="shared" si="3"/>
        <v>0.10531577714944253</v>
      </c>
      <c r="AA52" s="51">
        <v>3.7329401275632659</v>
      </c>
      <c r="AB52" s="58">
        <f t="shared" si="4"/>
        <v>100.53065493306785</v>
      </c>
    </row>
    <row r="54" spans="1:28" x14ac:dyDescent="0.25">
      <c r="F54" t="s">
        <v>54</v>
      </c>
      <c r="G54" s="60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2" t="s">
        <v>46</v>
      </c>
    </row>
    <row r="56" spans="1:28" ht="15.75" x14ac:dyDescent="0.25">
      <c r="V56" s="38" t="s">
        <v>23</v>
      </c>
      <c r="W56" s="59">
        <f>C58/B58*100</f>
        <v>50.776829343182243</v>
      </c>
      <c r="X56" s="59">
        <f>D58/B58*100</f>
        <v>38.329766698152611</v>
      </c>
      <c r="Y56" s="59">
        <f>E58/B58*100</f>
        <v>12.182646150664771</v>
      </c>
      <c r="Z56" s="59">
        <f>F58/B58*100</f>
        <v>1.7818282461582982</v>
      </c>
      <c r="AA56" s="57">
        <v>24.986772075072381</v>
      </c>
      <c r="AB56" s="58">
        <f>SUM(W56:Z56)</f>
        <v>103.07107043815792</v>
      </c>
    </row>
    <row r="57" spans="1:28" ht="15.75" x14ac:dyDescent="0.25">
      <c r="A57" s="9" t="s">
        <v>52</v>
      </c>
      <c r="B57" s="35" t="s">
        <v>18</v>
      </c>
      <c r="C57" s="42" t="s">
        <v>19</v>
      </c>
      <c r="D57" s="36" t="s">
        <v>20</v>
      </c>
      <c r="E57" s="36" t="s">
        <v>21</v>
      </c>
      <c r="F57" s="36" t="s">
        <v>22</v>
      </c>
      <c r="G57" s="52" t="s">
        <v>46</v>
      </c>
      <c r="H57" s="84" t="s">
        <v>70</v>
      </c>
      <c r="I57" s="1" t="s">
        <v>14</v>
      </c>
      <c r="V57" s="38" t="s">
        <v>35</v>
      </c>
      <c r="W57" s="59">
        <f t="shared" ref="W57:W77" si="5">C59/B59*100</f>
        <v>46.968615696909154</v>
      </c>
      <c r="X57" s="59">
        <f t="shared" ref="X57:X77" si="6">D59/B59*100</f>
        <v>38.723418535384205</v>
      </c>
      <c r="Y57" s="59">
        <f t="shared" ref="Y57:Y77" si="7">E59/B59*100</f>
        <v>13.00589472645639</v>
      </c>
      <c r="Z57" s="59">
        <f t="shared" ref="Z57:Z77" si="8">F59/B59*100</f>
        <v>1.9014087765182386</v>
      </c>
      <c r="AA57" s="57">
        <v>33.109926250747364</v>
      </c>
      <c r="AB57" s="58">
        <f t="shared" ref="AB57:AB77" si="9">SUM(W57:Z57)</f>
        <v>100.59933773526799</v>
      </c>
    </row>
    <row r="58" spans="1:28" ht="15.75" x14ac:dyDescent="0.25">
      <c r="A58" s="38" t="s">
        <v>23</v>
      </c>
      <c r="B58" s="39">
        <v>11.398899999999999</v>
      </c>
      <c r="C58" s="53">
        <v>5.7880000000000003</v>
      </c>
      <c r="D58" s="55">
        <v>4.3691717761557181</v>
      </c>
      <c r="E58" s="55">
        <v>1.3886876520681266</v>
      </c>
      <c r="F58" s="55">
        <v>0.20310881995133825</v>
      </c>
      <c r="G58" s="57">
        <v>24.986772075072381</v>
      </c>
      <c r="H58" s="89">
        <v>2.8482171620654255</v>
      </c>
      <c r="I58" s="21">
        <v>-0.10058679002726996</v>
      </c>
      <c r="V58" s="38" t="s">
        <v>36</v>
      </c>
      <c r="W58" s="59">
        <f t="shared" si="5"/>
        <v>50.615390185618779</v>
      </c>
      <c r="X58" s="59">
        <f t="shared" si="6"/>
        <v>34.5265464037466</v>
      </c>
      <c r="Y58" s="59">
        <f t="shared" si="7"/>
        <v>16.828240813727717</v>
      </c>
      <c r="Z58" s="59">
        <f t="shared" si="8"/>
        <v>2.1769090587525683</v>
      </c>
      <c r="AA58" s="57">
        <v>29.447921115671104</v>
      </c>
      <c r="AB58" s="58">
        <f t="shared" si="9"/>
        <v>104.14708646184566</v>
      </c>
    </row>
    <row r="59" spans="1:28" ht="15.75" x14ac:dyDescent="0.25">
      <c r="A59" s="38" t="s">
        <v>35</v>
      </c>
      <c r="B59" s="49">
        <v>12.6114</v>
      </c>
      <c r="C59" s="54">
        <v>5.9234000000000009</v>
      </c>
      <c r="D59" s="55">
        <v>4.8835652051714433</v>
      </c>
      <c r="E59" s="55">
        <v>1.640225407532321</v>
      </c>
      <c r="F59" s="55">
        <v>0.23979426644182111</v>
      </c>
      <c r="G59" s="57">
        <v>33.109926250747364</v>
      </c>
      <c r="H59" s="89">
        <v>4.1756252391867532</v>
      </c>
      <c r="I59" s="21">
        <v>-0.10058679002726996</v>
      </c>
      <c r="V59" s="38" t="s">
        <v>24</v>
      </c>
      <c r="W59" s="59">
        <f t="shared" si="5"/>
        <v>36.411702502643642</v>
      </c>
      <c r="X59" s="59">
        <f t="shared" si="6"/>
        <v>46.002318787605745</v>
      </c>
      <c r="Y59" s="59">
        <f t="shared" si="7"/>
        <v>20.859656819375026</v>
      </c>
      <c r="Z59" s="59">
        <f t="shared" si="8"/>
        <v>2.9101331664942789</v>
      </c>
      <c r="AA59" s="57">
        <v>25.494608716071966</v>
      </c>
      <c r="AB59" s="58">
        <f t="shared" si="9"/>
        <v>106.1838112761187</v>
      </c>
    </row>
    <row r="60" spans="1:28" ht="15.75" x14ac:dyDescent="0.25">
      <c r="A60" s="38" t="s">
        <v>36</v>
      </c>
      <c r="B60" s="49">
        <v>16.5716</v>
      </c>
      <c r="C60" s="54">
        <v>8.3877800000000011</v>
      </c>
      <c r="D60" s="55">
        <v>5.7216011638432711</v>
      </c>
      <c r="E60" s="55">
        <v>2.7887087546877027</v>
      </c>
      <c r="F60" s="55">
        <v>0.3607486615802406</v>
      </c>
      <c r="G60" s="57">
        <v>29.447921115671104</v>
      </c>
      <c r="H60" s="89">
        <v>4.8799916956045521</v>
      </c>
      <c r="I60" s="21">
        <v>-0.10058679002726996</v>
      </c>
      <c r="V60" s="42" t="s">
        <v>25</v>
      </c>
      <c r="W60" s="59">
        <f t="shared" si="5"/>
        <v>58.360830745341616</v>
      </c>
      <c r="X60" s="59">
        <f t="shared" si="6"/>
        <v>32.124171760669718</v>
      </c>
      <c r="Y60" s="59">
        <f t="shared" si="7"/>
        <v>11.907795934566186</v>
      </c>
      <c r="Z60" s="59">
        <f t="shared" si="8"/>
        <v>1.8151890433457127</v>
      </c>
      <c r="AA60" s="57">
        <v>23.540174662685427</v>
      </c>
      <c r="AB60" s="58">
        <f t="shared" si="9"/>
        <v>104.20798748392323</v>
      </c>
    </row>
    <row r="61" spans="1:28" ht="15.75" x14ac:dyDescent="0.25">
      <c r="A61" s="38" t="s">
        <v>24</v>
      </c>
      <c r="B61" s="39">
        <v>8.5109999999999992</v>
      </c>
      <c r="C61" s="54">
        <v>3.0990000000000002</v>
      </c>
      <c r="D61" s="55">
        <v>3.9152573520131244</v>
      </c>
      <c r="E61" s="55">
        <v>1.7753653918970083</v>
      </c>
      <c r="F61" s="55">
        <v>0.24768143380032806</v>
      </c>
      <c r="G61" s="57">
        <v>25.494608716071966</v>
      </c>
      <c r="H61" s="89">
        <v>2.1698461478248849</v>
      </c>
      <c r="I61" s="21">
        <v>-0.10058679002726996</v>
      </c>
      <c r="V61" s="42" t="s">
        <v>37</v>
      </c>
      <c r="W61" s="59">
        <f t="shared" si="5"/>
        <v>66.285431119920716</v>
      </c>
      <c r="X61" s="59">
        <f t="shared" si="6"/>
        <v>23.679520186598285</v>
      </c>
      <c r="Y61" s="59">
        <f t="shared" si="7"/>
        <v>11.123789920352205</v>
      </c>
      <c r="Z61" s="59">
        <f t="shared" si="8"/>
        <v>1.5512687080516916</v>
      </c>
      <c r="AA61" s="57">
        <v>11.285894650302458</v>
      </c>
      <c r="AB61" s="58">
        <f t="shared" si="9"/>
        <v>102.6400099349229</v>
      </c>
    </row>
    <row r="62" spans="1:28" ht="15.75" x14ac:dyDescent="0.25">
      <c r="A62" s="42" t="s">
        <v>25</v>
      </c>
      <c r="B62" s="39">
        <v>10.304</v>
      </c>
      <c r="C62" s="54">
        <v>6.0135000000000005</v>
      </c>
      <c r="D62" s="55">
        <v>3.3100746582194081</v>
      </c>
      <c r="E62" s="55">
        <v>1.2269792930976999</v>
      </c>
      <c r="F62" s="55">
        <v>0.18703707902634226</v>
      </c>
      <c r="G62" s="57">
        <v>23.540174662685427</v>
      </c>
      <c r="H62" s="89">
        <v>2.4255795972431065</v>
      </c>
      <c r="I62" s="22">
        <v>-0.32001589401318453</v>
      </c>
      <c r="V62" s="43" t="s">
        <v>38</v>
      </c>
      <c r="W62" s="59">
        <f t="shared" si="5"/>
        <v>49.159817942578563</v>
      </c>
      <c r="X62" s="59">
        <f t="shared" si="6"/>
        <v>20.405454980173946</v>
      </c>
      <c r="Y62" s="59">
        <f t="shared" si="7"/>
        <v>31.284510581501813</v>
      </c>
      <c r="Z62" s="59">
        <f t="shared" si="8"/>
        <v>3.7573783957827378</v>
      </c>
      <c r="AA62" s="57">
        <v>9.71413479556821</v>
      </c>
      <c r="AB62" s="58">
        <f t="shared" si="9"/>
        <v>104.60716190003707</v>
      </c>
    </row>
    <row r="63" spans="1:28" ht="15.75" x14ac:dyDescent="0.25">
      <c r="A63" s="42" t="s">
        <v>37</v>
      </c>
      <c r="B63" s="49">
        <v>15.135</v>
      </c>
      <c r="C63" s="54">
        <v>10.032299999999999</v>
      </c>
      <c r="D63" s="55">
        <v>3.5838953802416502</v>
      </c>
      <c r="E63" s="55">
        <v>1.6835856044453064</v>
      </c>
      <c r="F63" s="55">
        <v>0.23478451896362351</v>
      </c>
      <c r="G63" s="57">
        <v>11.285894650302458</v>
      </c>
      <c r="H63" s="89">
        <v>1.708120155323277</v>
      </c>
      <c r="I63" s="22">
        <v>-0.32001589401318453</v>
      </c>
      <c r="V63" s="43" t="s">
        <v>26</v>
      </c>
      <c r="W63" s="59">
        <f t="shared" si="5"/>
        <v>60.48209123781303</v>
      </c>
      <c r="X63" s="59">
        <f t="shared" si="6"/>
        <v>27.148108269349702</v>
      </c>
      <c r="Y63" s="59">
        <f t="shared" si="7"/>
        <v>12.628505388122866</v>
      </c>
      <c r="Z63" s="59">
        <f t="shared" si="8"/>
        <v>1.8831517053178186</v>
      </c>
      <c r="AA63" s="57">
        <v>22.88531964015602</v>
      </c>
      <c r="AB63" s="58">
        <f t="shared" si="9"/>
        <v>102.1418566006034</v>
      </c>
    </row>
    <row r="64" spans="1:28" ht="15.75" x14ac:dyDescent="0.25">
      <c r="A64" s="43" t="s">
        <v>38</v>
      </c>
      <c r="B64" s="49">
        <v>4.6359000000000004</v>
      </c>
      <c r="C64" s="54">
        <v>2.2789999999999999</v>
      </c>
      <c r="D64" s="55">
        <v>0.94597648742588403</v>
      </c>
      <c r="E64" s="55">
        <v>1.4503186260478427</v>
      </c>
      <c r="F64" s="55">
        <v>0.17418830505009195</v>
      </c>
      <c r="G64" s="57">
        <v>9.71413479556821</v>
      </c>
      <c r="H64" s="89">
        <v>0.45033757498774668</v>
      </c>
      <c r="I64" s="82">
        <v>-0.3029856615539851</v>
      </c>
      <c r="V64" s="45" t="s">
        <v>27</v>
      </c>
      <c r="W64" s="59">
        <f t="shared" si="5"/>
        <v>59.687790169433988</v>
      </c>
      <c r="X64" s="59">
        <f t="shared" si="6"/>
        <v>25.841063783561296</v>
      </c>
      <c r="Y64" s="59">
        <f t="shared" si="7"/>
        <v>16.320671863301872</v>
      </c>
      <c r="Z64" s="59">
        <f t="shared" si="8"/>
        <v>2.2906206123932451</v>
      </c>
      <c r="AA64" s="57">
        <v>24.619209039547947</v>
      </c>
      <c r="AB64" s="58">
        <f t="shared" si="9"/>
        <v>104.1401464286904</v>
      </c>
    </row>
    <row r="65" spans="1:28" ht="15.75" x14ac:dyDescent="0.25">
      <c r="A65" s="43" t="s">
        <v>26</v>
      </c>
      <c r="B65" s="39">
        <v>19.3034</v>
      </c>
      <c r="C65" s="54">
        <v>11.6751</v>
      </c>
      <c r="D65" s="55">
        <v>5.2405079316656504</v>
      </c>
      <c r="E65" s="55">
        <v>2.4377309090909089</v>
      </c>
      <c r="F65" s="55">
        <v>0.3635123062843198</v>
      </c>
      <c r="G65" s="57">
        <v>22.88531964015602</v>
      </c>
      <c r="H65" s="89">
        <v>4.4176447914178771</v>
      </c>
      <c r="I65" s="82">
        <v>-0.3029856615539851</v>
      </c>
      <c r="V65" s="45" t="s">
        <v>39</v>
      </c>
      <c r="W65" s="59">
        <f t="shared" si="5"/>
        <v>53.965164278283041</v>
      </c>
      <c r="X65" s="59">
        <f t="shared" si="6"/>
        <v>28.487732230500136</v>
      </c>
      <c r="Y65" s="59">
        <f t="shared" si="7"/>
        <v>17.169433274571244</v>
      </c>
      <c r="Z65" s="59">
        <f t="shared" si="8"/>
        <v>2.4200657898297999</v>
      </c>
      <c r="AA65" s="57">
        <v>8.0442355756705073</v>
      </c>
      <c r="AB65" s="58">
        <f t="shared" si="9"/>
        <v>102.04239557318422</v>
      </c>
    </row>
    <row r="66" spans="1:28" ht="15.75" x14ac:dyDescent="0.25">
      <c r="A66" s="45" t="s">
        <v>27</v>
      </c>
      <c r="B66" s="39">
        <v>20.031400000000001</v>
      </c>
      <c r="C66" s="54">
        <v>11.956300000000001</v>
      </c>
      <c r="D66" s="55">
        <v>5.1763268507402982</v>
      </c>
      <c r="E66" s="55">
        <v>3.2692590636254515</v>
      </c>
      <c r="F66" s="55">
        <v>0.45884337735094055</v>
      </c>
      <c r="G66" s="57">
        <v>24.619209039547947</v>
      </c>
      <c r="H66" s="89">
        <v>4.9315722395480073</v>
      </c>
      <c r="I66" s="23">
        <v>0.11743877238132332</v>
      </c>
      <c r="V66" s="45" t="s">
        <v>40</v>
      </c>
      <c r="W66" s="59">
        <f t="shared" si="5"/>
        <v>45.493162489880838</v>
      </c>
      <c r="X66" s="59">
        <f t="shared" si="6"/>
        <v>31.709224184793328</v>
      </c>
      <c r="Y66" s="59">
        <f t="shared" si="7"/>
        <v>22.153094826004128</v>
      </c>
      <c r="Z66" s="59">
        <f t="shared" si="8"/>
        <v>4.0629055276982431</v>
      </c>
      <c r="AA66" s="57">
        <v>18.697381077516813</v>
      </c>
      <c r="AB66" s="58">
        <f t="shared" si="9"/>
        <v>103.41838702837653</v>
      </c>
    </row>
    <row r="67" spans="1:28" ht="15.75" x14ac:dyDescent="0.25">
      <c r="A67" s="45" t="s">
        <v>39</v>
      </c>
      <c r="B67" s="49">
        <v>14.8985</v>
      </c>
      <c r="C67" s="54">
        <v>8.0399999999999991</v>
      </c>
      <c r="D67" s="56">
        <v>4.2442447863610626</v>
      </c>
      <c r="E67" s="56">
        <v>2.557988016411997</v>
      </c>
      <c r="F67" s="56">
        <v>0.36055350169779277</v>
      </c>
      <c r="G67" s="57">
        <v>8.0442355756705073</v>
      </c>
      <c r="H67" s="89">
        <v>1.1984704372412707</v>
      </c>
      <c r="I67" s="23">
        <v>0.11743877238132332</v>
      </c>
      <c r="V67" s="45" t="s">
        <v>28</v>
      </c>
      <c r="W67" s="59">
        <f t="shared" si="5"/>
        <v>68.574726452539963</v>
      </c>
      <c r="X67" s="59">
        <f t="shared" si="6"/>
        <v>21.756208534360894</v>
      </c>
      <c r="Y67" s="59">
        <f t="shared" si="7"/>
        <v>9.25653650279021</v>
      </c>
      <c r="Z67" s="59">
        <f t="shared" si="8"/>
        <v>3.1427029446634029</v>
      </c>
      <c r="AA67" s="57">
        <v>3.6403145586210917</v>
      </c>
      <c r="AB67" s="58">
        <f t="shared" si="9"/>
        <v>102.73017443435447</v>
      </c>
    </row>
    <row r="68" spans="1:28" ht="15.75" x14ac:dyDescent="0.25">
      <c r="A68" s="45" t="s">
        <v>40</v>
      </c>
      <c r="B68" s="49">
        <v>11.488099999999999</v>
      </c>
      <c r="C68" s="54">
        <v>5.2263000000000002</v>
      </c>
      <c r="D68" s="56">
        <v>3.6427873835732418</v>
      </c>
      <c r="E68" s="56">
        <v>2.5449696867061804</v>
      </c>
      <c r="F68" s="56">
        <v>0.46675064992750182</v>
      </c>
      <c r="G68" s="57">
        <v>18.697381077516813</v>
      </c>
      <c r="H68" s="89">
        <v>2.1479738355662086</v>
      </c>
      <c r="I68" s="23">
        <v>0.11743877238132332</v>
      </c>
      <c r="V68" s="46" t="s">
        <v>41</v>
      </c>
      <c r="W68" s="59">
        <f t="shared" si="5"/>
        <v>62.647735385103523</v>
      </c>
      <c r="X68" s="59">
        <f t="shared" si="6"/>
        <v>24.532655148388166</v>
      </c>
      <c r="Y68" s="59">
        <f t="shared" si="7"/>
        <v>14.494566939312087</v>
      </c>
      <c r="Z68" s="59">
        <f t="shared" si="8"/>
        <v>2.2222333290934282</v>
      </c>
      <c r="AA68" s="57">
        <v>10.31214421915047</v>
      </c>
      <c r="AB68" s="58">
        <f t="shared" si="9"/>
        <v>103.89719080189721</v>
      </c>
    </row>
    <row r="69" spans="1:28" ht="15.75" x14ac:dyDescent="0.25">
      <c r="A69" s="45" t="s">
        <v>28</v>
      </c>
      <c r="B69" s="39">
        <v>16.980599999999999</v>
      </c>
      <c r="C69" s="54">
        <v>11.644400000000001</v>
      </c>
      <c r="D69" s="56">
        <v>3.6943347463856857</v>
      </c>
      <c r="E69" s="56">
        <v>1.5718154373927942</v>
      </c>
      <c r="F69" s="56">
        <v>0.53364981622151375</v>
      </c>
      <c r="G69" s="57">
        <v>3.6403145586210917</v>
      </c>
      <c r="H69" s="89">
        <v>0.61814725394121306</v>
      </c>
      <c r="I69" s="23">
        <v>0.11743877238132332</v>
      </c>
      <c r="V69" s="46" t="s">
        <v>42</v>
      </c>
      <c r="W69" s="59">
        <f t="shared" si="5"/>
        <v>39.51309588544499</v>
      </c>
      <c r="X69" s="59">
        <f t="shared" si="6"/>
        <v>40.349775902916015</v>
      </c>
      <c r="Y69" s="59">
        <f t="shared" si="7"/>
        <v>19.99421731308674</v>
      </c>
      <c r="Z69" s="59">
        <f t="shared" si="8"/>
        <v>3.1775090050057528</v>
      </c>
      <c r="AA69" s="57">
        <v>21.474368315215646</v>
      </c>
      <c r="AB69" s="58">
        <f t="shared" si="9"/>
        <v>103.0345981064535</v>
      </c>
    </row>
    <row r="70" spans="1:28" ht="15.75" x14ac:dyDescent="0.25">
      <c r="A70" s="46" t="s">
        <v>41</v>
      </c>
      <c r="B70" s="49">
        <v>17.649799999999999</v>
      </c>
      <c r="C70" s="54">
        <v>11.0572</v>
      </c>
      <c r="D70" s="56">
        <v>4.3299645683802144</v>
      </c>
      <c r="E70" s="56">
        <v>2.5582620756547048</v>
      </c>
      <c r="F70" s="56">
        <v>0.39221973811833188</v>
      </c>
      <c r="G70" s="57">
        <v>10.31214421915047</v>
      </c>
      <c r="H70" s="89">
        <v>1.8200728303916196</v>
      </c>
      <c r="I70" s="16">
        <v>-4.5718099286610456E-2</v>
      </c>
      <c r="V70" s="46" t="s">
        <v>30</v>
      </c>
      <c r="W70" s="59">
        <f t="shared" si="5"/>
        <v>71.662825681249132</v>
      </c>
      <c r="X70" s="59">
        <f t="shared" si="6"/>
        <v>18.766400612276669</v>
      </c>
      <c r="Y70" s="59">
        <f t="shared" si="7"/>
        <v>10.278417296476626</v>
      </c>
      <c r="Z70" s="59">
        <f t="shared" si="8"/>
        <v>1.5623194290644471</v>
      </c>
      <c r="AA70" s="57">
        <v>6.672019746918191</v>
      </c>
      <c r="AB70" s="58">
        <f t="shared" si="9"/>
        <v>102.26996301906686</v>
      </c>
    </row>
    <row r="71" spans="1:28" ht="15.75" x14ac:dyDescent="0.25">
      <c r="A71" s="46" t="s">
        <v>42</v>
      </c>
      <c r="B71" s="49">
        <v>8.8271999999999995</v>
      </c>
      <c r="C71" s="54">
        <v>3.4878999999999998</v>
      </c>
      <c r="D71" s="56">
        <v>3.561755418502202</v>
      </c>
      <c r="E71" s="56">
        <v>1.7649295506607927</v>
      </c>
      <c r="F71" s="56">
        <v>0.28048507488986779</v>
      </c>
      <c r="G71" s="57">
        <v>21.474368315215646</v>
      </c>
      <c r="H71" s="89">
        <v>1.8955854399207155</v>
      </c>
      <c r="I71" s="16">
        <v>-4.5718099286610456E-2</v>
      </c>
      <c r="V71" s="47" t="s">
        <v>31</v>
      </c>
      <c r="W71" s="59">
        <f t="shared" si="5"/>
        <v>59.477175307405894</v>
      </c>
      <c r="X71" s="59">
        <f t="shared" si="6"/>
        <v>26.292377451572495</v>
      </c>
      <c r="Y71" s="59">
        <f t="shared" si="7"/>
        <v>15.248076295904472</v>
      </c>
      <c r="Z71" s="59">
        <f t="shared" si="8"/>
        <v>2.1752300300117122</v>
      </c>
      <c r="AA71" s="57">
        <v>14.312037622727628</v>
      </c>
      <c r="AB71" s="58">
        <f t="shared" si="9"/>
        <v>103.19285908489458</v>
      </c>
    </row>
    <row r="72" spans="1:28" ht="15.75" x14ac:dyDescent="0.25">
      <c r="A72" s="46" t="s">
        <v>30</v>
      </c>
      <c r="B72" s="39">
        <v>15.056900000000001</v>
      </c>
      <c r="C72" s="54">
        <v>10.7902</v>
      </c>
      <c r="D72" s="56">
        <v>2.8256381737898861</v>
      </c>
      <c r="E72" s="56">
        <v>1.5476110139131891</v>
      </c>
      <c r="F72" s="56">
        <v>0.23523687411480473</v>
      </c>
      <c r="G72" s="57">
        <v>6.672019746918191</v>
      </c>
      <c r="H72" s="89">
        <v>1.0045993412737253</v>
      </c>
      <c r="I72" s="16">
        <v>-4.5718099286610456E-2</v>
      </c>
      <c r="V72" s="47" t="s">
        <v>43</v>
      </c>
      <c r="W72" s="59">
        <f t="shared" si="5"/>
        <v>43.091049135570856</v>
      </c>
      <c r="X72" s="59">
        <f t="shared" si="6"/>
        <v>40.956076143957446</v>
      </c>
      <c r="Y72" s="59">
        <f t="shared" si="7"/>
        <v>14.231866006292588</v>
      </c>
      <c r="Z72" s="59">
        <f t="shared" si="8"/>
        <v>2.267821111007239</v>
      </c>
      <c r="AA72" s="57">
        <v>22.158816133088362</v>
      </c>
      <c r="AB72" s="58">
        <f t="shared" si="9"/>
        <v>100.54681239682813</v>
      </c>
    </row>
    <row r="73" spans="1:28" ht="15.75" x14ac:dyDescent="0.25">
      <c r="A73" s="47" t="s">
        <v>31</v>
      </c>
      <c r="B73" s="39">
        <v>12.7844</v>
      </c>
      <c r="C73" s="54">
        <v>7.6037999999999997</v>
      </c>
      <c r="D73" s="56">
        <v>3.3613227029188342</v>
      </c>
      <c r="E73" s="56">
        <v>1.9493750659736113</v>
      </c>
      <c r="F73" s="56">
        <v>0.27809010795681738</v>
      </c>
      <c r="G73" s="57">
        <v>14.312037622727628</v>
      </c>
      <c r="H73" s="89">
        <v>1.8297081378399909</v>
      </c>
      <c r="I73" s="22">
        <v>-0.11251612892623995</v>
      </c>
      <c r="V73" s="47" t="s">
        <v>44</v>
      </c>
      <c r="W73" s="59">
        <f t="shared" si="5"/>
        <v>33.099669148056243</v>
      </c>
      <c r="X73" s="59">
        <f t="shared" si="6"/>
        <v>40.819166080420658</v>
      </c>
      <c r="Y73" s="59">
        <f t="shared" si="7"/>
        <v>25.659702071851786</v>
      </c>
      <c r="Z73" s="59">
        <f t="shared" si="8"/>
        <v>4.8561903074044546</v>
      </c>
      <c r="AA73" s="57">
        <v>10.746944131596139</v>
      </c>
      <c r="AB73" s="58">
        <f t="shared" si="9"/>
        <v>104.43472760773314</v>
      </c>
    </row>
    <row r="74" spans="1:28" ht="15.75" x14ac:dyDescent="0.25">
      <c r="A74" s="47" t="s">
        <v>43</v>
      </c>
      <c r="B74" s="49">
        <v>13.1127</v>
      </c>
      <c r="C74" s="54">
        <v>5.6504000000000003</v>
      </c>
      <c r="D74" s="56">
        <v>5.3704473965287081</v>
      </c>
      <c r="E74" s="56">
        <v>1.866181893807128</v>
      </c>
      <c r="F74" s="56">
        <v>0.29737257882304624</v>
      </c>
      <c r="G74" s="57">
        <v>22.158816133088362</v>
      </c>
      <c r="H74" s="89">
        <v>2.9056190830834776</v>
      </c>
      <c r="I74" s="22">
        <v>-0.11251612892623995</v>
      </c>
      <c r="V74" s="47" t="s">
        <v>32</v>
      </c>
      <c r="W74" s="59">
        <f t="shared" si="5"/>
        <v>46.999590140879029</v>
      </c>
      <c r="X74" s="59">
        <f t="shared" si="6"/>
        <v>33.67858988677142</v>
      </c>
      <c r="Y74" s="59">
        <f t="shared" si="7"/>
        <v>20.691323416714365</v>
      </c>
      <c r="Z74" s="59">
        <f t="shared" si="8"/>
        <v>2.8922952985750818</v>
      </c>
      <c r="AA74" s="57">
        <v>27.635177782453074</v>
      </c>
      <c r="AB74" s="58">
        <f t="shared" si="9"/>
        <v>104.2617987429399</v>
      </c>
    </row>
    <row r="75" spans="1:28" ht="15.75" x14ac:dyDescent="0.25">
      <c r="A75" s="47" t="s">
        <v>44</v>
      </c>
      <c r="B75" s="49">
        <v>9.6720000000000006</v>
      </c>
      <c r="C75" s="54">
        <v>3.2014</v>
      </c>
      <c r="D75" s="56">
        <v>3.9480297432982865</v>
      </c>
      <c r="E75" s="56">
        <v>2.4818063843895048</v>
      </c>
      <c r="F75" s="56">
        <v>0.46969072653215888</v>
      </c>
      <c r="G75" s="57">
        <v>10.746944131596139</v>
      </c>
      <c r="H75" s="89">
        <v>1.0394444364079787</v>
      </c>
      <c r="I75" s="22">
        <v>-0.11251612892623995</v>
      </c>
      <c r="V75" s="48" t="s">
        <v>33</v>
      </c>
      <c r="W75" s="59">
        <f t="shared" si="5"/>
        <v>42.294027811269189</v>
      </c>
      <c r="X75" s="59">
        <f t="shared" si="6"/>
        <v>43.373287492328458</v>
      </c>
      <c r="Y75" s="59">
        <f t="shared" si="7"/>
        <v>13.726382040247797</v>
      </c>
      <c r="Z75" s="59">
        <f t="shared" si="8"/>
        <v>7.0607677313092827</v>
      </c>
      <c r="AA75" s="57">
        <v>6.3947586970563393</v>
      </c>
      <c r="AB75" s="58">
        <f t="shared" si="9"/>
        <v>106.45446507515473</v>
      </c>
    </row>
    <row r="76" spans="1:28" ht="15.75" x14ac:dyDescent="0.25">
      <c r="A76" s="47" t="s">
        <v>32</v>
      </c>
      <c r="B76" s="39">
        <v>12.443300000000001</v>
      </c>
      <c r="C76" s="54">
        <v>5.8483000000000001</v>
      </c>
      <c r="D76" s="56">
        <v>4.1907279753806286</v>
      </c>
      <c r="E76" s="56">
        <v>2.5746834467120188</v>
      </c>
      <c r="F76" s="56">
        <v>0.3598969808875932</v>
      </c>
      <c r="G76" s="57">
        <v>27.635177782453074</v>
      </c>
      <c r="H76" s="89">
        <v>3.4387280770039839</v>
      </c>
      <c r="I76" s="22">
        <v>-0.11251612892623995</v>
      </c>
      <c r="V76" s="48" t="s">
        <v>45</v>
      </c>
      <c r="W76" s="59">
        <f t="shared" si="5"/>
        <v>44.040895531033684</v>
      </c>
      <c r="X76" s="59">
        <f t="shared" si="6"/>
        <v>34.274868797891912</v>
      </c>
      <c r="Y76" s="59">
        <f t="shared" si="7"/>
        <v>24.527463901459466</v>
      </c>
      <c r="Z76" s="59">
        <f t="shared" si="8"/>
        <v>3.5458447315170725</v>
      </c>
      <c r="AA76" s="57">
        <v>19.608858255547958</v>
      </c>
      <c r="AB76" s="58">
        <f t="shared" si="9"/>
        <v>106.38907296190214</v>
      </c>
    </row>
    <row r="77" spans="1:28" ht="15.75" x14ac:dyDescent="0.25">
      <c r="A77" s="48" t="s">
        <v>33</v>
      </c>
      <c r="B77" s="39">
        <v>12.441000000000001</v>
      </c>
      <c r="C77" s="54">
        <v>5.2618</v>
      </c>
      <c r="D77" s="56">
        <v>5.3960706969205834</v>
      </c>
      <c r="E77" s="56">
        <v>1.7076991896272284</v>
      </c>
      <c r="F77" s="56">
        <v>0.8784301134521878</v>
      </c>
      <c r="G77" s="57">
        <v>6.3947586970563393</v>
      </c>
      <c r="H77" s="89">
        <v>0.79557192950077915</v>
      </c>
      <c r="I77" s="24">
        <v>-4.9570413884485784E-2</v>
      </c>
      <c r="V77" s="48" t="s">
        <v>34</v>
      </c>
      <c r="W77" s="59">
        <f t="shared" si="5"/>
        <v>57.290611465903254</v>
      </c>
      <c r="X77" s="59">
        <f t="shared" si="6"/>
        <v>28.179041465184785</v>
      </c>
      <c r="Y77" s="59">
        <f t="shared" si="7"/>
        <v>12.463542930145847</v>
      </c>
      <c r="Z77" s="59">
        <f t="shared" si="8"/>
        <v>2.0673473043764852</v>
      </c>
      <c r="AA77" s="57">
        <v>12.538769690746875</v>
      </c>
      <c r="AB77" s="58">
        <f t="shared" si="9"/>
        <v>100.00054316561037</v>
      </c>
    </row>
    <row r="78" spans="1:28" ht="15.75" x14ac:dyDescent="0.25">
      <c r="A78" s="48" t="s">
        <v>45</v>
      </c>
      <c r="B78" s="49">
        <v>13.8108</v>
      </c>
      <c r="C78" s="54">
        <v>6.0823999999999998</v>
      </c>
      <c r="D78" s="56">
        <v>4.7336335799392559</v>
      </c>
      <c r="E78" s="56">
        <v>3.3874389845027637</v>
      </c>
      <c r="F78" s="56">
        <v>0.48970952418035985</v>
      </c>
      <c r="G78" s="57">
        <v>19.608858255547958</v>
      </c>
      <c r="H78" s="89">
        <v>2.7081401959572173</v>
      </c>
      <c r="I78" s="24">
        <v>-4.9570413884485784E-2</v>
      </c>
    </row>
    <row r="79" spans="1:28" ht="15.75" x14ac:dyDescent="0.25">
      <c r="A79" s="48" t="s">
        <v>34</v>
      </c>
      <c r="B79" s="39">
        <v>13.622999999999999</v>
      </c>
      <c r="C79" s="54">
        <v>7.8046999999999995</v>
      </c>
      <c r="D79" s="56">
        <v>3.8388308188021232</v>
      </c>
      <c r="E79" s="56">
        <v>1.6979084533737685</v>
      </c>
      <c r="F79" s="56">
        <v>0.28163472327520855</v>
      </c>
      <c r="G79" s="57">
        <v>12.538769690746875</v>
      </c>
      <c r="H79" s="89">
        <v>1.7081565949704467</v>
      </c>
      <c r="I79" s="24">
        <v>-4.9570413884485784E-2</v>
      </c>
    </row>
    <row r="81" spans="2:7" x14ac:dyDescent="0.25">
      <c r="F81" t="s">
        <v>53</v>
      </c>
      <c r="G81" s="60">
        <f>AVERAGE(G58:G79)</f>
        <v>17.605444852369633</v>
      </c>
    </row>
    <row r="82" spans="2:7" x14ac:dyDescent="0.25">
      <c r="B82" t="s">
        <v>55</v>
      </c>
      <c r="C82" s="61">
        <f>G81/G54</f>
        <v>4.792077454461503</v>
      </c>
    </row>
    <row r="83" spans="2:7" x14ac:dyDescent="0.25">
      <c r="B83" t="s">
        <v>56</v>
      </c>
    </row>
    <row r="97" spans="1:9" x14ac:dyDescent="0.25">
      <c r="A97" s="98" t="s">
        <v>71</v>
      </c>
      <c r="B97" s="98"/>
      <c r="C97" s="98"/>
      <c r="D97" s="98"/>
      <c r="F97" s="98" t="s">
        <v>72</v>
      </c>
      <c r="G97" s="98"/>
      <c r="H97" s="98"/>
      <c r="I97" s="98"/>
    </row>
    <row r="98" spans="1:9" ht="15.75" x14ac:dyDescent="0.25">
      <c r="A98" s="86" t="s">
        <v>47</v>
      </c>
      <c r="B98" s="52" t="s">
        <v>46</v>
      </c>
      <c r="C98" s="84" t="s">
        <v>70</v>
      </c>
      <c r="D98" s="1" t="s">
        <v>14</v>
      </c>
      <c r="F98" s="86" t="s">
        <v>47</v>
      </c>
      <c r="G98" s="52" t="s">
        <v>46</v>
      </c>
      <c r="H98" s="84" t="s">
        <v>70</v>
      </c>
      <c r="I98" s="1" t="s">
        <v>14</v>
      </c>
    </row>
    <row r="99" spans="1:9" ht="15.75" x14ac:dyDescent="0.25">
      <c r="A99" s="38" t="s">
        <v>23</v>
      </c>
      <c r="B99" s="51">
        <v>4.4239491495114969</v>
      </c>
      <c r="C99" s="88">
        <v>2.0798887249987836</v>
      </c>
      <c r="D99" s="12">
        <v>0.22851828638601948</v>
      </c>
      <c r="F99" s="38" t="s">
        <v>35</v>
      </c>
      <c r="G99" s="51">
        <v>2.7755520126882245</v>
      </c>
      <c r="H99" s="88">
        <v>0.76406228470885251</v>
      </c>
      <c r="I99" s="12">
        <v>0.22851828638601948</v>
      </c>
    </row>
    <row r="100" spans="1:9" ht="15.75" x14ac:dyDescent="0.25">
      <c r="A100" s="38" t="s">
        <v>24</v>
      </c>
      <c r="B100" s="51">
        <v>3.6670713771013288</v>
      </c>
      <c r="C100" s="88">
        <v>1.0837736089312811</v>
      </c>
      <c r="D100" s="12">
        <v>0.22851828638601948</v>
      </c>
      <c r="F100" s="38" t="s">
        <v>36</v>
      </c>
      <c r="G100" s="51">
        <v>5.5875308025021084</v>
      </c>
      <c r="H100" s="88">
        <v>0.81048251796453585</v>
      </c>
      <c r="I100" s="12">
        <v>0.22851828638601948</v>
      </c>
    </row>
    <row r="101" spans="1:9" ht="15.75" x14ac:dyDescent="0.25">
      <c r="A101" s="42" t="s">
        <v>25</v>
      </c>
      <c r="B101" s="51">
        <v>4.0688932752810745</v>
      </c>
      <c r="C101" s="88">
        <v>1.9322563830318531</v>
      </c>
      <c r="D101" s="13">
        <v>-0.3027637470411495</v>
      </c>
      <c r="F101" s="42" t="s">
        <v>37</v>
      </c>
      <c r="G101" s="51">
        <v>2.8847665461405576</v>
      </c>
      <c r="H101" s="88">
        <v>2.0682102971231036</v>
      </c>
      <c r="I101" s="13">
        <v>-0.3027637470411495</v>
      </c>
    </row>
    <row r="102" spans="1:9" ht="15.75" x14ac:dyDescent="0.25">
      <c r="A102" s="43" t="s">
        <v>26</v>
      </c>
      <c r="B102" s="51">
        <v>4.7422386784391009</v>
      </c>
      <c r="C102" s="88">
        <v>1.8392630447165701</v>
      </c>
      <c r="D102" s="14">
        <v>-9.3318329100743891E-2</v>
      </c>
      <c r="F102" s="43" t="s">
        <v>38</v>
      </c>
      <c r="G102" s="51">
        <v>3.1820376220683517</v>
      </c>
      <c r="H102" s="88">
        <v>1.5054920038282225</v>
      </c>
      <c r="I102" s="14">
        <v>-9.3318329100743891E-2</v>
      </c>
    </row>
    <row r="103" spans="1:9" ht="15.75" x14ac:dyDescent="0.25">
      <c r="A103" s="45" t="s">
        <v>27</v>
      </c>
      <c r="B103" s="51">
        <v>3.2623889240190871</v>
      </c>
      <c r="C103" s="88">
        <v>1.7860470146770338</v>
      </c>
      <c r="D103" s="15">
        <v>5.0766638815107075E-2</v>
      </c>
      <c r="F103" s="45" t="s">
        <v>39</v>
      </c>
      <c r="G103" s="51">
        <v>2.661482503449196</v>
      </c>
      <c r="H103" s="88">
        <v>0.84663355324221001</v>
      </c>
      <c r="I103" s="15">
        <v>5.0766638815107075E-2</v>
      </c>
    </row>
    <row r="104" spans="1:9" ht="15.75" x14ac:dyDescent="0.25">
      <c r="A104" s="45" t="s">
        <v>28</v>
      </c>
      <c r="B104" s="51">
        <v>5.0456714649372758</v>
      </c>
      <c r="C104" s="88">
        <v>1.3911067598976019</v>
      </c>
      <c r="D104" s="15">
        <v>5.0766638815107075E-2</v>
      </c>
      <c r="F104" s="45" t="s">
        <v>40</v>
      </c>
      <c r="G104" s="51">
        <v>5.8778139774147498</v>
      </c>
      <c r="H104" s="88">
        <v>1.419615509639188</v>
      </c>
      <c r="I104" s="15">
        <v>5.0766638815107075E-2</v>
      </c>
    </row>
    <row r="105" spans="1:9" ht="15.75" x14ac:dyDescent="0.25">
      <c r="A105" s="46" t="s">
        <v>29</v>
      </c>
      <c r="B105" s="51">
        <v>2.477530426605429</v>
      </c>
      <c r="C105" s="88">
        <v>1.5703801833734246</v>
      </c>
      <c r="D105" s="16">
        <v>-3.8520880931257544E-2</v>
      </c>
      <c r="F105" s="46" t="s">
        <v>41</v>
      </c>
      <c r="G105" s="51">
        <v>1.3274442882954836</v>
      </c>
      <c r="H105" s="88">
        <v>0.83417262798632341</v>
      </c>
      <c r="I105" s="16">
        <v>-3.8520880931257544E-2</v>
      </c>
    </row>
    <row r="106" spans="1:9" ht="15.75" x14ac:dyDescent="0.25">
      <c r="A106" s="46" t="s">
        <v>30</v>
      </c>
      <c r="B106" s="51">
        <v>4.4216538213526935</v>
      </c>
      <c r="C106" s="88">
        <v>1.4090705315195695</v>
      </c>
      <c r="D106" s="16">
        <v>-3.8520880931257544E-2</v>
      </c>
      <c r="F106" s="46" t="s">
        <v>42</v>
      </c>
      <c r="G106" s="51">
        <v>2.6441931444670419</v>
      </c>
      <c r="H106" s="88">
        <v>0.77159406890749405</v>
      </c>
      <c r="I106" s="16">
        <v>-3.8520880931257544E-2</v>
      </c>
    </row>
    <row r="107" spans="1:9" ht="15.75" x14ac:dyDescent="0.25">
      <c r="A107" s="47" t="s">
        <v>31</v>
      </c>
      <c r="B107" s="51">
        <v>1.1149139497983831</v>
      </c>
      <c r="C107" s="88">
        <v>0.2432764536739068</v>
      </c>
      <c r="D107" s="13">
        <v>-6.340384840026668E-2</v>
      </c>
      <c r="F107" s="47" t="s">
        <v>43</v>
      </c>
      <c r="G107" s="51">
        <v>4.3730253169751769</v>
      </c>
      <c r="H107" s="88">
        <v>1.1018362049156996</v>
      </c>
      <c r="I107" s="13">
        <v>-6.340384840026668E-2</v>
      </c>
    </row>
    <row r="108" spans="1:9" ht="15.75" x14ac:dyDescent="0.25">
      <c r="A108" s="47" t="s">
        <v>32</v>
      </c>
      <c r="B108" s="51">
        <v>4.3850557694204957</v>
      </c>
      <c r="C108" s="88">
        <v>0.7479238821438986</v>
      </c>
      <c r="D108" s="13">
        <v>-6.340384840026668E-2</v>
      </c>
      <c r="F108" s="47" t="s">
        <v>44</v>
      </c>
      <c r="G108" s="51">
        <v>6.0111679715407007</v>
      </c>
      <c r="H108" s="88">
        <v>0.89442572715742696</v>
      </c>
      <c r="I108" s="13">
        <v>-6.340384840026668E-2</v>
      </c>
    </row>
    <row r="109" spans="1:9" ht="15.75" x14ac:dyDescent="0.25">
      <c r="A109" s="48" t="s">
        <v>33</v>
      </c>
      <c r="B109" s="51">
        <v>3.7976054649702036</v>
      </c>
      <c r="C109" s="88">
        <v>0.91132657385075955</v>
      </c>
      <c r="D109" s="17">
        <v>-3.2730377491297959E-2</v>
      </c>
      <c r="F109" s="48" t="s">
        <v>45</v>
      </c>
      <c r="G109" s="51">
        <v>2.0339646184267695</v>
      </c>
      <c r="H109" s="88">
        <v>0.63578276232169484</v>
      </c>
      <c r="I109" s="17">
        <v>-3.2730377491297959E-2</v>
      </c>
    </row>
    <row r="110" spans="1:9" ht="15.75" x14ac:dyDescent="0.25">
      <c r="A110" s="48" t="s">
        <v>34</v>
      </c>
      <c r="B110" s="51">
        <v>3.7329401275632659</v>
      </c>
      <c r="C110" s="88">
        <v>1.3081416747822505</v>
      </c>
      <c r="D110" s="17">
        <v>-3.2730377491297959E-2</v>
      </c>
    </row>
    <row r="112" spans="1:9" ht="15.75" x14ac:dyDescent="0.25">
      <c r="A112" s="86" t="s">
        <v>52</v>
      </c>
      <c r="B112" s="52" t="s">
        <v>46</v>
      </c>
      <c r="C112" s="84" t="s">
        <v>70</v>
      </c>
      <c r="D112" s="1" t="s">
        <v>14</v>
      </c>
      <c r="F112" s="86" t="s">
        <v>52</v>
      </c>
      <c r="G112" s="52" t="s">
        <v>46</v>
      </c>
      <c r="H112" s="84" t="s">
        <v>70</v>
      </c>
      <c r="I112" s="1" t="s">
        <v>14</v>
      </c>
    </row>
    <row r="113" spans="1:9" ht="15.75" x14ac:dyDescent="0.25">
      <c r="A113" s="38" t="s">
        <v>23</v>
      </c>
      <c r="B113" s="57">
        <v>24.986772075072381</v>
      </c>
      <c r="C113" s="89">
        <v>2.8482171620654255</v>
      </c>
      <c r="D113" s="21">
        <v>-0.10058679002726996</v>
      </c>
      <c r="F113" s="38" t="s">
        <v>35</v>
      </c>
      <c r="G113" s="57">
        <v>33.109926250747364</v>
      </c>
      <c r="H113" s="89">
        <v>4.1756252391867532</v>
      </c>
      <c r="I113" s="21">
        <v>-0.10058679002726996</v>
      </c>
    </row>
    <row r="114" spans="1:9" ht="15.75" x14ac:dyDescent="0.25">
      <c r="A114" s="38" t="s">
        <v>24</v>
      </c>
      <c r="B114" s="57">
        <v>25.494608716071966</v>
      </c>
      <c r="C114" s="89">
        <v>2.1698461478248849</v>
      </c>
      <c r="D114" s="21">
        <v>-0.10058679002726996</v>
      </c>
      <c r="F114" s="38" t="s">
        <v>36</v>
      </c>
      <c r="G114" s="57">
        <v>29.447921115671104</v>
      </c>
      <c r="H114" s="89">
        <v>4.8799916956045521</v>
      </c>
      <c r="I114" s="21">
        <v>-0.10058679002726996</v>
      </c>
    </row>
    <row r="115" spans="1:9" ht="15.75" x14ac:dyDescent="0.25">
      <c r="A115" s="42" t="s">
        <v>25</v>
      </c>
      <c r="B115" s="57">
        <v>23.540174662685427</v>
      </c>
      <c r="C115" s="89">
        <v>2.4255795972431065</v>
      </c>
      <c r="D115" s="22">
        <v>-0.32001589401318453</v>
      </c>
      <c r="F115" s="42" t="s">
        <v>37</v>
      </c>
      <c r="G115" s="57">
        <v>11.285894650302458</v>
      </c>
      <c r="H115" s="89">
        <v>1.708120155323277</v>
      </c>
      <c r="I115" s="22">
        <v>-0.32001589401318453</v>
      </c>
    </row>
    <row r="116" spans="1:9" ht="15.75" x14ac:dyDescent="0.25">
      <c r="A116" s="43" t="s">
        <v>26</v>
      </c>
      <c r="B116" s="57">
        <v>22.88531964015602</v>
      </c>
      <c r="C116" s="89">
        <v>4.4176447914178771</v>
      </c>
      <c r="D116" s="82">
        <v>-0.3029856615539851</v>
      </c>
      <c r="F116" s="43" t="s">
        <v>38</v>
      </c>
      <c r="G116" s="57">
        <v>9.71413479556821</v>
      </c>
      <c r="H116" s="89">
        <v>0.45033757498774668</v>
      </c>
      <c r="I116" s="82">
        <v>-0.3029856615539851</v>
      </c>
    </row>
    <row r="117" spans="1:9" ht="15.75" x14ac:dyDescent="0.25">
      <c r="A117" s="45" t="s">
        <v>27</v>
      </c>
      <c r="B117" s="57">
        <v>24.619209039547947</v>
      </c>
      <c r="C117" s="89">
        <v>4.9315722395480073</v>
      </c>
      <c r="D117" s="23">
        <v>0.11743877238132332</v>
      </c>
      <c r="F117" s="45" t="s">
        <v>39</v>
      </c>
      <c r="G117" s="57">
        <v>8.0442355756705073</v>
      </c>
      <c r="H117" s="89">
        <v>1.1984704372412707</v>
      </c>
      <c r="I117" s="23">
        <v>0.11743877238132332</v>
      </c>
    </row>
    <row r="118" spans="1:9" ht="15.75" x14ac:dyDescent="0.25">
      <c r="A118" s="45" t="s">
        <v>28</v>
      </c>
      <c r="B118" s="57">
        <v>3.6403145586210917</v>
      </c>
      <c r="C118" s="89">
        <v>0.61814725394121306</v>
      </c>
      <c r="D118" s="23">
        <v>0.11743877238132332</v>
      </c>
      <c r="F118" s="45" t="s">
        <v>40</v>
      </c>
      <c r="G118" s="57">
        <v>18.697381077516813</v>
      </c>
      <c r="H118" s="89">
        <v>2.1479738355662086</v>
      </c>
      <c r="I118" s="23">
        <v>0.11743877238132332</v>
      </c>
    </row>
    <row r="119" spans="1:9" ht="15.75" x14ac:dyDescent="0.25">
      <c r="A119" s="46" t="s">
        <v>30</v>
      </c>
      <c r="B119" s="57">
        <v>6.672019746918191</v>
      </c>
      <c r="C119" s="89">
        <v>1.0045993412737253</v>
      </c>
      <c r="D119" s="16">
        <v>-4.5718099286610456E-2</v>
      </c>
      <c r="F119" s="46" t="s">
        <v>41</v>
      </c>
      <c r="G119" s="57">
        <v>10.31214421915047</v>
      </c>
      <c r="H119" s="89">
        <v>1.8200728303916196</v>
      </c>
      <c r="I119" s="16">
        <v>-4.5718099286610456E-2</v>
      </c>
    </row>
    <row r="120" spans="1:9" ht="15.75" x14ac:dyDescent="0.25">
      <c r="A120" s="47" t="s">
        <v>31</v>
      </c>
      <c r="B120" s="57">
        <v>14.312037622727628</v>
      </c>
      <c r="C120" s="89">
        <v>1.8297081378399909</v>
      </c>
      <c r="D120" s="22">
        <v>-0.11251612892623995</v>
      </c>
      <c r="F120" s="46" t="s">
        <v>42</v>
      </c>
      <c r="G120" s="57">
        <v>21.474368315215646</v>
      </c>
      <c r="H120" s="89">
        <v>1.8955854399207155</v>
      </c>
      <c r="I120" s="16">
        <v>-4.5718099286610456E-2</v>
      </c>
    </row>
    <row r="121" spans="1:9" ht="15.75" x14ac:dyDescent="0.25">
      <c r="A121" s="47" t="s">
        <v>32</v>
      </c>
      <c r="B121" s="57">
        <v>27.635177782453074</v>
      </c>
      <c r="C121" s="89">
        <v>3.4387280770039839</v>
      </c>
      <c r="D121" s="22">
        <v>-0.11251612892623995</v>
      </c>
      <c r="F121" s="47" t="s">
        <v>43</v>
      </c>
      <c r="G121" s="57">
        <v>22.158816133088362</v>
      </c>
      <c r="H121" s="89">
        <v>2.9056190830834776</v>
      </c>
      <c r="I121" s="22">
        <v>-0.11251612892623995</v>
      </c>
    </row>
    <row r="122" spans="1:9" ht="15.75" x14ac:dyDescent="0.25">
      <c r="A122" s="48" t="s">
        <v>33</v>
      </c>
      <c r="B122" s="57">
        <v>6.3947586970563393</v>
      </c>
      <c r="C122" s="89">
        <v>0.79557192950077915</v>
      </c>
      <c r="D122" s="24">
        <v>-4.9570413884485784E-2</v>
      </c>
      <c r="F122" s="47" t="s">
        <v>44</v>
      </c>
      <c r="G122" s="57">
        <v>10.746944131596139</v>
      </c>
      <c r="H122" s="89">
        <v>1.0394444364079787</v>
      </c>
      <c r="I122" s="22">
        <v>-0.11251612892623995</v>
      </c>
    </row>
    <row r="123" spans="1:9" ht="15.75" x14ac:dyDescent="0.25">
      <c r="A123" s="48" t="s">
        <v>34</v>
      </c>
      <c r="B123" s="57">
        <v>12.538769690746875</v>
      </c>
      <c r="C123" s="89">
        <v>1.7081565949704467</v>
      </c>
      <c r="D123" s="24">
        <v>-4.9570413884485784E-2</v>
      </c>
      <c r="F123" s="48" t="s">
        <v>45</v>
      </c>
      <c r="G123" s="57">
        <v>19.608858255547958</v>
      </c>
      <c r="H123" s="89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70" zoomScaleNormal="70" workbookViewId="0">
      <selection activeCell="D47" sqref="D47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98" t="s">
        <v>60</v>
      </c>
      <c r="C1" s="98"/>
      <c r="D1" s="98" t="s">
        <v>61</v>
      </c>
      <c r="E1" s="98"/>
      <c r="G1" s="99" t="s">
        <v>63</v>
      </c>
      <c r="H1" s="99"/>
      <c r="I1" s="99"/>
      <c r="J1" s="99"/>
    </row>
    <row r="2" spans="1:10" ht="15.75" x14ac:dyDescent="0.25">
      <c r="A2" s="18" t="s">
        <v>47</v>
      </c>
      <c r="B2" s="62" t="s">
        <v>57</v>
      </c>
      <c r="C2" s="62" t="s">
        <v>58</v>
      </c>
      <c r="D2" s="62" t="s">
        <v>57</v>
      </c>
      <c r="E2" s="62" t="s">
        <v>58</v>
      </c>
      <c r="F2" s="2" t="s">
        <v>62</v>
      </c>
      <c r="G2" s="1" t="s">
        <v>64</v>
      </c>
      <c r="H2" s="84" t="s">
        <v>65</v>
      </c>
      <c r="I2" s="84" t="s">
        <v>66</v>
      </c>
      <c r="J2" s="84" t="s">
        <v>67</v>
      </c>
    </row>
    <row r="3" spans="1:10" x14ac:dyDescent="0.25">
      <c r="A3" s="63" t="s">
        <v>2</v>
      </c>
      <c r="B3" s="71">
        <v>-1.6483971368232724</v>
      </c>
      <c r="C3" s="71">
        <v>-0.37260761394721104</v>
      </c>
      <c r="D3" s="71">
        <v>-1.3158264402899311</v>
      </c>
      <c r="E3" s="71">
        <v>-0.63264271038860531</v>
      </c>
      <c r="F3" s="72">
        <v>0.22851828638601948</v>
      </c>
      <c r="G3" s="82">
        <v>-0.42344355789344579</v>
      </c>
      <c r="H3" s="82">
        <v>-0.14476461895714599</v>
      </c>
      <c r="I3" s="82">
        <v>-0.17090718766294993</v>
      </c>
      <c r="J3" s="82">
        <v>-0.19519361027032006</v>
      </c>
    </row>
    <row r="4" spans="1:10" x14ac:dyDescent="0.25">
      <c r="A4" s="63" t="s">
        <v>3</v>
      </c>
      <c r="B4" s="71">
        <v>1.9204594254007796</v>
      </c>
      <c r="C4" s="71">
        <v>0.5237038573595546</v>
      </c>
      <c r="D4" s="71">
        <v>-0.2732910909667452</v>
      </c>
      <c r="E4" s="71">
        <v>-0.25216621692443686</v>
      </c>
      <c r="F4" s="72">
        <v>0.22851828638601948</v>
      </c>
      <c r="G4" s="82">
        <v>-0.5020136188546287</v>
      </c>
      <c r="H4" s="82">
        <v>-0.62752416499186525</v>
      </c>
      <c r="I4" s="82">
        <v>-0.66154455868720241</v>
      </c>
      <c r="J4" s="82">
        <v>-0.66804316680566478</v>
      </c>
    </row>
    <row r="5" spans="1:10" x14ac:dyDescent="0.25">
      <c r="A5" s="64" t="s">
        <v>4</v>
      </c>
      <c r="B5" s="71">
        <v>-1.1841267291405169</v>
      </c>
      <c r="C5" s="71">
        <v>-0.2910193630130834</v>
      </c>
      <c r="D5" s="71">
        <v>0.13595391409125046</v>
      </c>
      <c r="E5" s="71">
        <v>7.0360183713265176E-2</v>
      </c>
      <c r="F5" s="73">
        <v>-0.3027637470411495</v>
      </c>
      <c r="G5" s="82">
        <v>0.50307003206968748</v>
      </c>
      <c r="H5" s="82">
        <v>0.68484476158971674</v>
      </c>
      <c r="I5" s="82">
        <v>0.37836657174008881</v>
      </c>
      <c r="J5" s="82">
        <v>0.49854710443643002</v>
      </c>
    </row>
    <row r="6" spans="1:10" x14ac:dyDescent="0.25">
      <c r="A6" s="65" t="s">
        <v>5</v>
      </c>
      <c r="B6" s="71">
        <v>-1.5602010563707491</v>
      </c>
      <c r="C6" s="71">
        <v>-0.3290009554905588</v>
      </c>
      <c r="D6" s="71">
        <v>-0.33377104088834764</v>
      </c>
      <c r="E6" s="71">
        <v>-0.18146998704026138</v>
      </c>
      <c r="F6" s="74">
        <v>-9.3318329100743891E-2</v>
      </c>
      <c r="G6" s="82">
        <v>0.18568064573209747</v>
      </c>
      <c r="H6" s="82">
        <v>0.9647735442127966</v>
      </c>
      <c r="I6" s="82">
        <v>0.83408534785112387</v>
      </c>
      <c r="J6" s="82">
        <v>0.9246065038279212</v>
      </c>
    </row>
    <row r="7" spans="1:10" x14ac:dyDescent="0.25">
      <c r="A7" s="66" t="s">
        <v>6</v>
      </c>
      <c r="B7" s="71">
        <v>-0.60090642056989108</v>
      </c>
      <c r="C7" s="71">
        <v>-0.18419214709373363</v>
      </c>
      <c r="D7" s="71">
        <v>-0.93941346143482374</v>
      </c>
      <c r="E7" s="71">
        <v>-0.52597353469146801</v>
      </c>
      <c r="F7" s="75">
        <v>5.0766638815107075E-2</v>
      </c>
      <c r="G7" s="82">
        <v>-0.40841886730444749</v>
      </c>
      <c r="H7" s="82">
        <v>-0.53822408617716566</v>
      </c>
      <c r="I7" s="82">
        <v>-0.52881343083090926</v>
      </c>
      <c r="J7" s="82">
        <v>-0.5464768427525909</v>
      </c>
    </row>
    <row r="8" spans="1:10" x14ac:dyDescent="0.25">
      <c r="A8" s="66" t="s">
        <v>7</v>
      </c>
      <c r="B8" s="71">
        <v>0.83214251247747395</v>
      </c>
      <c r="C8" s="71">
        <v>0.16492205611484825</v>
      </c>
      <c r="D8" s="71">
        <v>2.8508749741586126E-2</v>
      </c>
      <c r="E8" s="71">
        <v>2.0493574298844346E-2</v>
      </c>
      <c r="F8" s="75">
        <v>5.0766638815107075E-2</v>
      </c>
      <c r="G8" s="82">
        <v>-9.9314564883500683E-2</v>
      </c>
      <c r="H8" s="82">
        <v>-0.28755929503826028</v>
      </c>
      <c r="I8" s="82">
        <v>-0.46746069406771751</v>
      </c>
      <c r="J8" s="82">
        <v>-0.50628641399623708</v>
      </c>
    </row>
    <row r="9" spans="1:10" x14ac:dyDescent="0.25">
      <c r="A9" s="67" t="s">
        <v>8</v>
      </c>
      <c r="B9" s="71">
        <v>-1.1500861383099454</v>
      </c>
      <c r="C9" s="71">
        <v>-0.46420666562134938</v>
      </c>
      <c r="D9" s="71">
        <v>-0.73620755538710114</v>
      </c>
      <c r="E9" s="71">
        <v>-0.4688084854749065</v>
      </c>
      <c r="F9" s="76">
        <v>-3.8520880931257544E-2</v>
      </c>
      <c r="G9" s="82">
        <v>3.3731051760010023E-3</v>
      </c>
      <c r="H9" s="82">
        <v>-0.1673238048299657</v>
      </c>
      <c r="I9" s="82">
        <v>-0.1916172350303838</v>
      </c>
      <c r="J9" s="82">
        <v>-0.21932285347228794</v>
      </c>
    </row>
    <row r="10" spans="1:10" x14ac:dyDescent="0.25">
      <c r="A10" s="67" t="s">
        <v>9</v>
      </c>
      <c r="B10" s="71">
        <v>-1.7774606768856516</v>
      </c>
      <c r="C10" s="71">
        <v>-0.4019900129454011</v>
      </c>
      <c r="D10" s="71">
        <v>-0.63747646261207547</v>
      </c>
      <c r="E10" s="71">
        <v>-0.45240919340255326</v>
      </c>
      <c r="F10" s="76">
        <v>-3.8520880931257544E-2</v>
      </c>
      <c r="G10" s="82">
        <v>-0.11611996843987095</v>
      </c>
      <c r="H10" s="82">
        <v>0.55129359505372444</v>
      </c>
      <c r="I10" s="82">
        <v>0.24340608445804029</v>
      </c>
      <c r="J10" s="82">
        <v>0.38197141359573233</v>
      </c>
    </row>
    <row r="11" spans="1:10" x14ac:dyDescent="0.25">
      <c r="A11" s="64" t="s">
        <v>10</v>
      </c>
      <c r="B11" s="71">
        <v>3.2581113671767938</v>
      </c>
      <c r="C11" s="71"/>
      <c r="D11" s="71">
        <v>0.85855975124179273</v>
      </c>
      <c r="E11" s="71">
        <v>3.5291526914175813</v>
      </c>
      <c r="F11" s="73">
        <v>-6.340384840026668E-2</v>
      </c>
      <c r="G11" s="82">
        <v>0.12971185233686874</v>
      </c>
      <c r="H11" s="82">
        <v>0.81794599693432346</v>
      </c>
      <c r="I11" s="82">
        <v>0.88413936079901567</v>
      </c>
      <c r="J11" s="82">
        <v>1.0775013302402989</v>
      </c>
    </row>
    <row r="12" spans="1:10" x14ac:dyDescent="0.25">
      <c r="A12" s="64" t="s">
        <v>11</v>
      </c>
      <c r="B12" s="71">
        <v>1.626112202120205</v>
      </c>
      <c r="C12" s="71">
        <v>0.37083044951446603</v>
      </c>
      <c r="D12" s="71">
        <v>0.14650184501352836</v>
      </c>
      <c r="E12" s="71">
        <v>0.19587801447599956</v>
      </c>
      <c r="F12" s="73">
        <v>-6.340384840026668E-2</v>
      </c>
      <c r="G12" s="82">
        <v>-0.16454254500104976</v>
      </c>
      <c r="H12" s="82">
        <v>0.19992254066615028</v>
      </c>
      <c r="I12" s="82">
        <v>0.22694854208365087</v>
      </c>
      <c r="J12" s="82">
        <v>0.16781718326223696</v>
      </c>
    </row>
    <row r="13" spans="1:10" x14ac:dyDescent="0.25">
      <c r="A13" s="68" t="s">
        <v>12</v>
      </c>
      <c r="B13" s="71">
        <v>-1.6989755091364964</v>
      </c>
      <c r="C13" s="71">
        <v>-0.45513066137643327</v>
      </c>
      <c r="D13" s="71">
        <v>-0.67235891246055568</v>
      </c>
      <c r="E13" s="71">
        <v>-0.51398019451713794</v>
      </c>
      <c r="F13" s="77">
        <v>-3.2730377491297959E-2</v>
      </c>
      <c r="G13" s="82">
        <v>-0.10014587141525548</v>
      </c>
      <c r="H13" s="82">
        <v>-0.23993040911008026</v>
      </c>
      <c r="I13" s="82">
        <v>-0.16816613273490705</v>
      </c>
      <c r="J13" s="82">
        <v>-0.21328231594690392</v>
      </c>
    </row>
    <row r="15" spans="1:10" x14ac:dyDescent="0.25">
      <c r="B15" s="98" t="s">
        <v>60</v>
      </c>
      <c r="C15" s="98"/>
      <c r="D15" s="98" t="s">
        <v>61</v>
      </c>
      <c r="E15" s="98"/>
      <c r="G15" s="83" t="s">
        <v>63</v>
      </c>
      <c r="H15" s="83"/>
      <c r="I15" s="83"/>
      <c r="J15" s="83"/>
    </row>
    <row r="16" spans="1:10" ht="15.75" x14ac:dyDescent="0.25">
      <c r="A16" s="18" t="s">
        <v>1</v>
      </c>
      <c r="B16" s="62" t="s">
        <v>57</v>
      </c>
      <c r="C16" s="62" t="s">
        <v>59</v>
      </c>
      <c r="D16" s="62" t="s">
        <v>57</v>
      </c>
      <c r="E16" s="62" t="s">
        <v>58</v>
      </c>
      <c r="F16" s="2" t="s">
        <v>62</v>
      </c>
      <c r="G16" s="1" t="s">
        <v>64</v>
      </c>
      <c r="H16" s="84" t="s">
        <v>65</v>
      </c>
      <c r="I16" s="84" t="s">
        <v>66</v>
      </c>
      <c r="J16" s="84" t="s">
        <v>67</v>
      </c>
    </row>
    <row r="17" spans="1:10" x14ac:dyDescent="0.25">
      <c r="A17" s="63" t="s">
        <v>2</v>
      </c>
      <c r="B17" s="69">
        <v>8.1231541756749834</v>
      </c>
      <c r="C17" s="69">
        <v>0.32509818200082385</v>
      </c>
      <c r="D17" s="70">
        <v>1.3274080771213277</v>
      </c>
      <c r="E17" s="70">
        <v>0.46604876018608732</v>
      </c>
      <c r="F17" s="78">
        <v>-0.10058679002726996</v>
      </c>
      <c r="G17" s="82">
        <v>2.3393227366966245E-2</v>
      </c>
      <c r="H17" s="82">
        <v>0.21192312720617082</v>
      </c>
      <c r="I17" s="82">
        <v>0.18113342844921793</v>
      </c>
      <c r="J17" s="82">
        <v>0.18061966240201743</v>
      </c>
    </row>
    <row r="18" spans="1:10" x14ac:dyDescent="0.25">
      <c r="A18" s="63" t="s">
        <v>3</v>
      </c>
      <c r="B18" s="69">
        <v>3.9533123995991382</v>
      </c>
      <c r="C18" s="69">
        <v>0.1550646430241914</v>
      </c>
      <c r="D18" s="70">
        <v>2.7101455477796672</v>
      </c>
      <c r="E18" s="70">
        <v>1.2490035528539172</v>
      </c>
      <c r="F18" s="78">
        <v>-0.10058679002726996</v>
      </c>
      <c r="G18" s="85">
        <v>0.45650263746076064</v>
      </c>
      <c r="H18" s="85">
        <v>0.45650263746076064</v>
      </c>
      <c r="I18" s="85">
        <v>0.45650263746076064</v>
      </c>
      <c r="J18" s="85">
        <v>0.45650263746076064</v>
      </c>
    </row>
    <row r="19" spans="1:10" x14ac:dyDescent="0.25">
      <c r="A19" s="64" t="s">
        <v>4</v>
      </c>
      <c r="B19" s="69">
        <v>-12.254280012382969</v>
      </c>
      <c r="C19" s="69">
        <v>-0.5205687803076402</v>
      </c>
      <c r="D19" s="70">
        <v>-0.71745944191982947</v>
      </c>
      <c r="E19" s="70">
        <v>-0.29578886742586713</v>
      </c>
      <c r="F19" s="79">
        <v>-0.32001589401318453</v>
      </c>
      <c r="G19" s="82">
        <v>0.66829633325018678</v>
      </c>
      <c r="H19" s="82">
        <v>0.20250643610045177</v>
      </c>
      <c r="I19" s="82">
        <v>0.37213856331253387</v>
      </c>
      <c r="J19" s="82">
        <v>0.25528328492852753</v>
      </c>
    </row>
    <row r="20" spans="1:10" x14ac:dyDescent="0.25">
      <c r="A20" s="66" t="s">
        <v>6</v>
      </c>
      <c r="B20" s="69">
        <v>-16.574973463877441</v>
      </c>
      <c r="C20" s="69">
        <v>-0.67325369540717739</v>
      </c>
      <c r="D20" s="70">
        <v>-3.7331018023067366</v>
      </c>
      <c r="E20" s="70">
        <v>-0.75698005037210736</v>
      </c>
      <c r="F20" s="80">
        <v>0.11743877238132332</v>
      </c>
      <c r="G20" s="82">
        <v>-0.32755116549434199</v>
      </c>
      <c r="H20" s="82">
        <v>-0.1111434428939886</v>
      </c>
      <c r="I20" s="82">
        <v>-0.21756337854262581</v>
      </c>
      <c r="J20" s="82">
        <v>-0.2142122573951242</v>
      </c>
    </row>
    <row r="21" spans="1:10" x14ac:dyDescent="0.25">
      <c r="A21" s="66" t="s">
        <v>7</v>
      </c>
      <c r="B21" s="69">
        <v>15.05706651889572</v>
      </c>
      <c r="C21" s="69">
        <v>4.1361992971835821</v>
      </c>
      <c r="D21" s="70">
        <v>1.5298265816249956</v>
      </c>
      <c r="E21" s="70">
        <v>2.4748578463643631</v>
      </c>
      <c r="F21" s="80">
        <v>0.11743877238132332</v>
      </c>
      <c r="G21" s="82">
        <v>-0.55117481364432686</v>
      </c>
      <c r="H21" s="82">
        <v>0.18041013933716418</v>
      </c>
      <c r="I21" s="82">
        <v>0.61912755541298103</v>
      </c>
      <c r="J21" s="82">
        <v>-0.12536154658065624</v>
      </c>
    </row>
    <row r="22" spans="1:10" x14ac:dyDescent="0.25">
      <c r="A22" s="67" t="s">
        <v>9</v>
      </c>
      <c r="B22" s="69">
        <v>14.802348568297454</v>
      </c>
      <c r="C22" s="69">
        <v>2.2185708570683809</v>
      </c>
      <c r="D22" s="70">
        <v>0.89098609864699019</v>
      </c>
      <c r="E22" s="70">
        <v>0.88690691108488529</v>
      </c>
      <c r="F22" s="76">
        <v>-4.5718099286610456E-2</v>
      </c>
      <c r="G22" s="82">
        <v>-0.6767529795555226</v>
      </c>
      <c r="H22" s="82">
        <v>0.33808273647184778</v>
      </c>
      <c r="I22" s="82">
        <v>0.14042193729166219</v>
      </c>
      <c r="J22" s="82">
        <v>0.19235164956740658</v>
      </c>
    </row>
    <row r="23" spans="1:10" x14ac:dyDescent="0.25">
      <c r="A23" s="64" t="s">
        <v>10</v>
      </c>
      <c r="B23" s="69">
        <v>7.8467785103607337</v>
      </c>
      <c r="C23" s="69">
        <v>0.54826424560958309</v>
      </c>
      <c r="D23" s="70">
        <v>1.0759109452434867</v>
      </c>
      <c r="E23" s="70">
        <v>0.58802326064616095</v>
      </c>
      <c r="F23" s="79">
        <v>-0.11251612892623995</v>
      </c>
      <c r="G23" s="82">
        <v>-0.2568978668560456</v>
      </c>
      <c r="H23" s="82">
        <v>0.41571990278793169</v>
      </c>
      <c r="I23" s="82">
        <v>-4.2676842244790236E-2</v>
      </c>
      <c r="J23" s="82">
        <v>6.9338931211544927E-2</v>
      </c>
    </row>
    <row r="24" spans="1:10" x14ac:dyDescent="0.25">
      <c r="A24" s="64" t="s">
        <v>11</v>
      </c>
      <c r="B24" s="69">
        <v>-16.888233650856932</v>
      </c>
      <c r="C24" s="69">
        <v>-0.61111362422933635</v>
      </c>
      <c r="D24" s="70">
        <v>-2.3992836405960052</v>
      </c>
      <c r="E24" s="70">
        <v>-0.69772415464918003</v>
      </c>
      <c r="F24" s="79">
        <v>-0.11251612892623995</v>
      </c>
      <c r="G24" s="82">
        <v>-0.45259306123146897</v>
      </c>
      <c r="H24" s="82">
        <v>-6.9462914000529832E-3</v>
      </c>
      <c r="I24" s="82">
        <v>-3.6073196664670334E-2</v>
      </c>
      <c r="J24" s="82">
        <v>0.30506992688237528</v>
      </c>
    </row>
    <row r="25" spans="1:10" x14ac:dyDescent="0.25">
      <c r="A25" s="68" t="s">
        <v>12</v>
      </c>
      <c r="B25" s="69">
        <v>7.0700885648010825</v>
      </c>
      <c r="C25" s="69">
        <v>0.56385823642797528</v>
      </c>
      <c r="D25" s="70">
        <v>0.99998360098677064</v>
      </c>
      <c r="E25" s="70">
        <v>0.58541681947144408</v>
      </c>
      <c r="F25" s="81">
        <v>-4.9570413884485784E-2</v>
      </c>
      <c r="G25" s="82">
        <v>-0.22067472164208743</v>
      </c>
      <c r="H25" s="82">
        <v>0.37138453818859557</v>
      </c>
      <c r="I25" s="82">
        <v>0.99506573971751766</v>
      </c>
      <c r="J25" s="82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zoomScale="70" zoomScaleNormal="70" workbookViewId="0">
      <selection activeCell="Z12" sqref="Z12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7"/>
  </cols>
  <sheetData>
    <row r="2" spans="1:11" ht="15.75" x14ac:dyDescent="0.25">
      <c r="A2" s="87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2" t="s">
        <v>46</v>
      </c>
      <c r="H2" s="84" t="s">
        <v>70</v>
      </c>
      <c r="I2" s="1" t="s">
        <v>14</v>
      </c>
      <c r="J2" s="87" t="s">
        <v>73</v>
      </c>
      <c r="K2" s="87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41">
        <v>0.27960327599156076</v>
      </c>
      <c r="F3" s="41">
        <v>4.1710890168449068E-2</v>
      </c>
      <c r="G3" s="51">
        <v>4.4239491495114969</v>
      </c>
      <c r="H3" s="88">
        <v>2.0798887249987836</v>
      </c>
      <c r="I3" s="12">
        <v>0.22851828638601948</v>
      </c>
      <c r="J3" s="10">
        <f>E3+F3</f>
        <v>0.32131416616000985</v>
      </c>
      <c r="K3" s="10">
        <f>SUM(D3:F3)</f>
        <v>2.6898141661600099</v>
      </c>
    </row>
    <row r="4" spans="1:11" ht="15.75" x14ac:dyDescent="0.25">
      <c r="A4" s="38" t="s">
        <v>35</v>
      </c>
      <c r="B4" s="49">
        <v>27.528300000000002</v>
      </c>
      <c r="C4" s="50">
        <v>25.384799999999998</v>
      </c>
      <c r="D4" s="50">
        <v>2.0256249999999998</v>
      </c>
      <c r="E4" s="41">
        <v>0.25369435068216323</v>
      </c>
      <c r="F4" s="41">
        <v>3.8539464375947526E-2</v>
      </c>
      <c r="G4" s="51">
        <v>2.7755520126882245</v>
      </c>
      <c r="H4" s="88">
        <v>0.76406228470885251</v>
      </c>
      <c r="I4" s="12">
        <v>0.22851828638601948</v>
      </c>
      <c r="J4" s="10">
        <f t="shared" ref="J3:J25" si="0">E4+F4</f>
        <v>0.29223381505811075</v>
      </c>
      <c r="K4" s="10">
        <f t="shared" ref="K4:K25" si="1">SUM(D4:F4)</f>
        <v>2.3178588150581105</v>
      </c>
    </row>
    <row r="5" spans="1:11" ht="15.75" x14ac:dyDescent="0.25">
      <c r="A5" s="38" t="s">
        <v>36</v>
      </c>
      <c r="B5" s="49">
        <v>14.5052</v>
      </c>
      <c r="C5" s="50">
        <v>13.639100000000001</v>
      </c>
      <c r="D5" s="50">
        <v>0.77839999999999998</v>
      </c>
      <c r="E5" s="41">
        <v>8.5453471812150295E-2</v>
      </c>
      <c r="F5" s="41">
        <v>1.3605092222723929E-2</v>
      </c>
      <c r="G5" s="51">
        <v>5.5875308025021084</v>
      </c>
      <c r="H5" s="88">
        <v>0.81048251796453585</v>
      </c>
      <c r="I5" s="12">
        <v>0.22851828638601948</v>
      </c>
      <c r="J5" s="10">
        <f t="shared" si="0"/>
        <v>9.905856403487423E-2</v>
      </c>
      <c r="K5" s="10">
        <f t="shared" si="1"/>
        <v>0.8774585640348741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41">
        <v>0.29239804470440822</v>
      </c>
      <c r="F6" s="41">
        <v>4.3790198454146709E-2</v>
      </c>
      <c r="G6" s="51">
        <v>3.6670713771013288</v>
      </c>
      <c r="H6" s="88">
        <v>1.0837736089312811</v>
      </c>
      <c r="I6" s="12">
        <v>0.22851828638601948</v>
      </c>
      <c r="J6" s="10">
        <f t="shared" si="0"/>
        <v>0.33618824315855494</v>
      </c>
      <c r="K6" s="10">
        <f>SUM(D6:F6)</f>
        <v>2.4259882431585549</v>
      </c>
    </row>
    <row r="7" spans="1:11" ht="15.75" x14ac:dyDescent="0.25">
      <c r="A7" s="42" t="s">
        <v>25</v>
      </c>
      <c r="B7" s="39">
        <v>47.488500000000002</v>
      </c>
      <c r="C7" s="40">
        <v>45.276400000000002</v>
      </c>
      <c r="D7" s="40">
        <v>2.1161000000000003</v>
      </c>
      <c r="E7" s="41">
        <v>0.31304628367983878</v>
      </c>
      <c r="F7" s="41">
        <v>4.4134394092567426E-2</v>
      </c>
      <c r="G7" s="51">
        <v>4.0688932752810745</v>
      </c>
      <c r="H7" s="88">
        <v>1.9322563830318531</v>
      </c>
      <c r="I7" s="13">
        <v>-0.3027637470411495</v>
      </c>
      <c r="J7" s="10">
        <f t="shared" si="0"/>
        <v>0.3571806777724062</v>
      </c>
      <c r="K7" s="10">
        <f t="shared" si="1"/>
        <v>2.4732806777724066</v>
      </c>
    </row>
    <row r="8" spans="1:11" ht="15.75" x14ac:dyDescent="0.25">
      <c r="A8" s="42" t="s">
        <v>37</v>
      </c>
      <c r="B8" s="49">
        <v>71.694199999999995</v>
      </c>
      <c r="C8" s="50">
        <v>68.053600000000003</v>
      </c>
      <c r="D8" s="50">
        <v>3.5653000000000001</v>
      </c>
      <c r="E8" s="41">
        <v>0.50113894120439817</v>
      </c>
      <c r="F8" s="41">
        <v>7.4483302999129308E-2</v>
      </c>
      <c r="G8" s="51">
        <v>2.8847665461405576</v>
      </c>
      <c r="H8" s="88">
        <v>2.0682102971231036</v>
      </c>
      <c r="I8" s="13">
        <v>-0.3027637470411495</v>
      </c>
      <c r="J8" s="10">
        <f t="shared" si="0"/>
        <v>0.57562224420352748</v>
      </c>
      <c r="K8" s="10">
        <f t="shared" si="1"/>
        <v>4.1409222442035283</v>
      </c>
    </row>
    <row r="9" spans="1:11" ht="15.75" x14ac:dyDescent="0.25">
      <c r="A9" s="43" t="s">
        <v>38</v>
      </c>
      <c r="B9" s="49">
        <v>47.312199999999997</v>
      </c>
      <c r="C9" s="50">
        <v>43.554200000000002</v>
      </c>
      <c r="D9" s="50">
        <v>3.5529000000000002</v>
      </c>
      <c r="E9" s="41">
        <v>0.45355329537273337</v>
      </c>
      <c r="F9" s="41">
        <v>6.2409922115321627E-2</v>
      </c>
      <c r="G9" s="51">
        <v>3.1820376220683517</v>
      </c>
      <c r="H9" s="88">
        <v>1.5054920038282225</v>
      </c>
      <c r="I9" s="14">
        <v>-9.3318329100743891E-2</v>
      </c>
      <c r="J9" s="10">
        <f t="shared" si="0"/>
        <v>0.51596321748805496</v>
      </c>
      <c r="K9" s="10">
        <f t="shared" si="1"/>
        <v>4.0688632174880555</v>
      </c>
    </row>
    <row r="10" spans="1:11" ht="15.75" x14ac:dyDescent="0.25">
      <c r="A10" s="43" t="s">
        <v>26</v>
      </c>
      <c r="B10" s="39">
        <v>38.784700000000001</v>
      </c>
      <c r="C10" s="40">
        <v>36.733499999999999</v>
      </c>
      <c r="D10" s="40">
        <v>1.8083</v>
      </c>
      <c r="E10" s="44">
        <v>0.27205109449554804</v>
      </c>
      <c r="F10" s="44">
        <v>3.6471966156721894E-2</v>
      </c>
      <c r="G10" s="51">
        <v>4.7422386784391009</v>
      </c>
      <c r="H10" s="88">
        <v>1.8392630447165701</v>
      </c>
      <c r="I10" s="14">
        <v>-9.3318329100743891E-2</v>
      </c>
      <c r="J10" s="10">
        <f t="shared" si="0"/>
        <v>0.30852306065226992</v>
      </c>
      <c r="K10" s="10">
        <f t="shared" si="1"/>
        <v>2.11682306065227</v>
      </c>
    </row>
    <row r="11" spans="1:11" ht="15.75" x14ac:dyDescent="0.25">
      <c r="A11" s="45" t="s">
        <v>27</v>
      </c>
      <c r="B11" s="39">
        <v>54.746600000000001</v>
      </c>
      <c r="C11" s="40">
        <v>49.902200000000001</v>
      </c>
      <c r="D11" s="40">
        <v>4.6973000000000003</v>
      </c>
      <c r="E11" s="41">
        <v>0.55754949149693245</v>
      </c>
      <c r="F11" s="41">
        <v>8.8638710671560303E-2</v>
      </c>
      <c r="G11" s="51">
        <v>3.2623889240190871</v>
      </c>
      <c r="H11" s="88">
        <v>1.7860470146770338</v>
      </c>
      <c r="I11" s="15">
        <v>5.0766638815107075E-2</v>
      </c>
      <c r="J11" s="10">
        <f t="shared" si="0"/>
        <v>0.64618820216849271</v>
      </c>
      <c r="K11" s="10">
        <f t="shared" si="1"/>
        <v>5.3434882021684933</v>
      </c>
    </row>
    <row r="12" spans="1:11" ht="15.75" x14ac:dyDescent="0.25">
      <c r="A12" s="45" t="s">
        <v>39</v>
      </c>
      <c r="B12" s="49">
        <v>31.810600000000001</v>
      </c>
      <c r="C12" s="50">
        <v>29.5212</v>
      </c>
      <c r="D12" s="50">
        <v>2.1690999999999998</v>
      </c>
      <c r="E12" s="41">
        <v>0.23401260001928059</v>
      </c>
      <c r="F12" s="41">
        <v>3.5804203219897773E-2</v>
      </c>
      <c r="G12" s="51">
        <v>2.661482503449196</v>
      </c>
      <c r="H12" s="88">
        <v>0.84663355324221001</v>
      </c>
      <c r="I12" s="15">
        <v>5.0766638815107075E-2</v>
      </c>
      <c r="J12" s="10">
        <f t="shared" si="0"/>
        <v>0.26981680323917834</v>
      </c>
      <c r="K12" s="10">
        <f t="shared" si="1"/>
        <v>2.4389168032391786</v>
      </c>
    </row>
    <row r="13" spans="1:11" ht="15.75" x14ac:dyDescent="0.25">
      <c r="A13" s="45" t="s">
        <v>40</v>
      </c>
      <c r="B13" s="49">
        <v>24.152100000000001</v>
      </c>
      <c r="C13" s="50">
        <v>22.049499999999998</v>
      </c>
      <c r="D13" s="50">
        <v>2.0576000000000003</v>
      </c>
      <c r="E13" s="41">
        <v>0.27897364763201327</v>
      </c>
      <c r="F13" s="41">
        <v>4.0140782403095307E-2</v>
      </c>
      <c r="G13" s="51">
        <v>5.8778139774147498</v>
      </c>
      <c r="H13" s="88">
        <v>1.419615509639188</v>
      </c>
      <c r="I13" s="15">
        <v>5.0766638815107075E-2</v>
      </c>
      <c r="J13" s="10">
        <f t="shared" si="0"/>
        <v>0.31911443003510859</v>
      </c>
      <c r="K13" s="10">
        <f t="shared" si="1"/>
        <v>2.3767144300351086</v>
      </c>
    </row>
    <row r="14" spans="1:11" ht="15.75" x14ac:dyDescent="0.25">
      <c r="A14" s="45" t="s">
        <v>28</v>
      </c>
      <c r="B14" s="39">
        <v>27.5703</v>
      </c>
      <c r="C14" s="40">
        <v>24.480800000000002</v>
      </c>
      <c r="D14" s="40">
        <v>2.8880999999999997</v>
      </c>
      <c r="E14" s="41">
        <v>0.3231506739181837</v>
      </c>
      <c r="F14" s="41">
        <v>4.7908079136123549E-2</v>
      </c>
      <c r="G14" s="51">
        <v>5.0456714649372758</v>
      </c>
      <c r="H14" s="88">
        <v>1.3911067598976019</v>
      </c>
      <c r="I14" s="15">
        <v>5.0766638815107075E-2</v>
      </c>
      <c r="J14" s="10">
        <f t="shared" si="0"/>
        <v>0.37105875305430724</v>
      </c>
      <c r="K14" s="10">
        <f t="shared" si="1"/>
        <v>3.2591587530543067</v>
      </c>
    </row>
    <row r="15" spans="1:11" ht="15.75" x14ac:dyDescent="0.25">
      <c r="A15" s="46" t="s">
        <v>29</v>
      </c>
      <c r="B15" s="39">
        <v>63.384900000000002</v>
      </c>
      <c r="C15" s="40">
        <v>58.877499999999998</v>
      </c>
      <c r="D15" s="40">
        <v>4.4638000000000009</v>
      </c>
      <c r="E15" s="41">
        <v>0.54910414162951515</v>
      </c>
      <c r="F15" s="41">
        <v>8.0472158687084114E-2</v>
      </c>
      <c r="G15" s="51">
        <v>2.477530426605429</v>
      </c>
      <c r="H15" s="88">
        <v>1.5703801833734246</v>
      </c>
      <c r="I15" s="16">
        <v>-3.8520880931257544E-2</v>
      </c>
      <c r="J15" s="10">
        <f t="shared" si="0"/>
        <v>0.62957630031659928</v>
      </c>
      <c r="K15" s="10">
        <f t="shared" si="1"/>
        <v>5.0933763003166002</v>
      </c>
    </row>
    <row r="16" spans="1:11" ht="15.75" x14ac:dyDescent="0.25">
      <c r="A16" s="46" t="s">
        <v>41</v>
      </c>
      <c r="B16" s="49">
        <v>62.840499999999999</v>
      </c>
      <c r="C16" s="50">
        <v>59.076099999999997</v>
      </c>
      <c r="D16" s="50">
        <v>3.7168999999999999</v>
      </c>
      <c r="E16" s="41">
        <v>0.51587058130731067</v>
      </c>
      <c r="F16" s="41">
        <v>8.0405754185244399E-2</v>
      </c>
      <c r="G16" s="51">
        <v>1.3274442882954836</v>
      </c>
      <c r="H16" s="88">
        <v>0.83417262798632341</v>
      </c>
      <c r="I16" s="16">
        <v>-3.8520880931257544E-2</v>
      </c>
      <c r="J16" s="10">
        <f t="shared" si="0"/>
        <v>0.5962763354925551</v>
      </c>
      <c r="K16" s="10">
        <f t="shared" si="1"/>
        <v>4.313176335492555</v>
      </c>
    </row>
    <row r="17" spans="1:11" ht="15.75" x14ac:dyDescent="0.25">
      <c r="A17" s="46" t="s">
        <v>42</v>
      </c>
      <c r="B17" s="49">
        <v>29.180700000000002</v>
      </c>
      <c r="C17" s="50">
        <v>26.549900000000001</v>
      </c>
      <c r="D17" s="50">
        <v>2.5842999999999998</v>
      </c>
      <c r="E17" s="41">
        <v>0.30833826054297686</v>
      </c>
      <c r="F17" s="41">
        <v>4.3114347032943465E-2</v>
      </c>
      <c r="G17" s="51">
        <v>2.6441931444670419</v>
      </c>
      <c r="H17" s="88">
        <v>0.77159406890749405</v>
      </c>
      <c r="I17" s="16">
        <v>-3.8520880931257544E-2</v>
      </c>
      <c r="J17" s="10">
        <f t="shared" si="0"/>
        <v>0.35145260757592034</v>
      </c>
      <c r="K17" s="10">
        <f t="shared" si="1"/>
        <v>2.9357526075759202</v>
      </c>
    </row>
    <row r="18" spans="1:11" ht="15.75" x14ac:dyDescent="0.25">
      <c r="A18" s="46" t="s">
        <v>30</v>
      </c>
      <c r="B18" s="39">
        <v>31.8675</v>
      </c>
      <c r="C18" s="40">
        <v>30.0379</v>
      </c>
      <c r="D18" s="40">
        <v>1.6659000000000002</v>
      </c>
      <c r="E18" s="41">
        <v>0.26449829115393531</v>
      </c>
      <c r="F18" s="41">
        <v>3.7891311817970716E-2</v>
      </c>
      <c r="G18" s="51">
        <v>4.4216538213526935</v>
      </c>
      <c r="H18" s="88">
        <v>1.4090705315195695</v>
      </c>
      <c r="I18" s="16">
        <v>-3.8520880931257544E-2</v>
      </c>
      <c r="J18" s="10">
        <f t="shared" si="0"/>
        <v>0.30238960297190604</v>
      </c>
      <c r="K18" s="10">
        <f t="shared" si="1"/>
        <v>1.9682896029719061</v>
      </c>
    </row>
    <row r="19" spans="1:11" ht="15.75" x14ac:dyDescent="0.25">
      <c r="A19" s="47" t="s">
        <v>31</v>
      </c>
      <c r="B19" s="39">
        <v>21.8202</v>
      </c>
      <c r="C19" s="40">
        <v>20.923299999999998</v>
      </c>
      <c r="D19" s="40">
        <v>0.84810000000000008</v>
      </c>
      <c r="E19" s="41">
        <v>0.10085409817692768</v>
      </c>
      <c r="F19" s="41">
        <v>1.5334541243275554E-2</v>
      </c>
      <c r="G19" s="51">
        <v>1.1149139497983831</v>
      </c>
      <c r="H19" s="88">
        <v>0.2432764536739068</v>
      </c>
      <c r="I19" s="13">
        <v>-6.340384840026668E-2</v>
      </c>
      <c r="J19" s="10">
        <f t="shared" si="0"/>
        <v>0.11618863942020324</v>
      </c>
      <c r="K19" s="10">
        <f t="shared" si="1"/>
        <v>0.96428863942020338</v>
      </c>
    </row>
    <row r="20" spans="1:11" ht="15.75" x14ac:dyDescent="0.25">
      <c r="A20" s="47" t="s">
        <v>43</v>
      </c>
      <c r="B20" s="49">
        <v>25.196200000000001</v>
      </c>
      <c r="C20" s="50">
        <v>23.637300000000003</v>
      </c>
      <c r="D20" s="50">
        <v>1.5417999999999998</v>
      </c>
      <c r="E20" s="41">
        <v>0.18477577915320148</v>
      </c>
      <c r="F20" s="41">
        <v>2.591160650709317E-2</v>
      </c>
      <c r="G20" s="51">
        <v>4.3730253169751769</v>
      </c>
      <c r="H20" s="88">
        <v>1.1018362049156996</v>
      </c>
      <c r="I20" s="13">
        <v>-6.340384840026668E-2</v>
      </c>
      <c r="J20" s="10">
        <f t="shared" si="0"/>
        <v>0.21068738566029466</v>
      </c>
      <c r="K20" s="10">
        <f t="shared" si="1"/>
        <v>1.7524873856602945</v>
      </c>
    </row>
    <row r="21" spans="1:11" ht="15.75" x14ac:dyDescent="0.25">
      <c r="A21" s="47" t="s">
        <v>44</v>
      </c>
      <c r="B21" s="49">
        <v>14.8794</v>
      </c>
      <c r="C21" s="50">
        <v>13.130300000000002</v>
      </c>
      <c r="D21" s="50">
        <v>1.5490999999999999</v>
      </c>
      <c r="E21" s="41">
        <v>0.19187872286865068</v>
      </c>
      <c r="F21" s="41">
        <v>2.5502517341687181E-2</v>
      </c>
      <c r="G21" s="51">
        <v>6.0111679715407007</v>
      </c>
      <c r="H21" s="88">
        <v>0.89442572715742696</v>
      </c>
      <c r="I21" s="13">
        <v>-6.340384840026668E-2</v>
      </c>
      <c r="J21" s="10">
        <f t="shared" si="0"/>
        <v>0.21738124021033786</v>
      </c>
      <c r="K21" s="10">
        <f t="shared" si="1"/>
        <v>1.7664812402103378</v>
      </c>
    </row>
    <row r="22" spans="1:11" ht="15.75" x14ac:dyDescent="0.25">
      <c r="A22" s="47" t="s">
        <v>32</v>
      </c>
      <c r="B22" s="39">
        <v>17.0562</v>
      </c>
      <c r="C22" s="40">
        <v>15.7163</v>
      </c>
      <c r="D22" s="40">
        <v>1.2909999999999999</v>
      </c>
      <c r="E22" s="41">
        <v>0.16554061049429994</v>
      </c>
      <c r="F22" s="41">
        <v>2.2172247789252614E-2</v>
      </c>
      <c r="G22" s="51">
        <v>4.3850557694204957</v>
      </c>
      <c r="H22" s="88">
        <v>0.7479238821438986</v>
      </c>
      <c r="I22" s="13">
        <v>-6.340384840026668E-2</v>
      </c>
      <c r="J22" s="10">
        <f t="shared" si="0"/>
        <v>0.18771285828355255</v>
      </c>
      <c r="K22" s="10">
        <f t="shared" si="1"/>
        <v>1.4787128582835525</v>
      </c>
    </row>
    <row r="23" spans="1:11" ht="15.75" x14ac:dyDescent="0.25">
      <c r="A23" s="48" t="s">
        <v>33</v>
      </c>
      <c r="B23" s="39">
        <v>23.997399999999999</v>
      </c>
      <c r="C23" s="40">
        <v>21.3203</v>
      </c>
      <c r="D23" s="40">
        <v>2.58</v>
      </c>
      <c r="E23" s="41">
        <v>0.35591082209558267</v>
      </c>
      <c r="F23" s="41">
        <v>4.9882130564802889E-2</v>
      </c>
      <c r="G23" s="51">
        <v>3.7976054649702036</v>
      </c>
      <c r="H23" s="88">
        <v>0.91132657385075955</v>
      </c>
      <c r="I23" s="17">
        <v>-3.2730377491297959E-2</v>
      </c>
      <c r="J23" s="10">
        <f t="shared" si="0"/>
        <v>0.40579295266038556</v>
      </c>
      <c r="K23" s="10">
        <f t="shared" si="1"/>
        <v>2.9857929526603852</v>
      </c>
    </row>
    <row r="24" spans="1:11" ht="15.75" x14ac:dyDescent="0.25">
      <c r="A24" s="48" t="s">
        <v>45</v>
      </c>
      <c r="B24" s="49">
        <v>31.258299999999998</v>
      </c>
      <c r="C24" s="50">
        <v>29.733700000000002</v>
      </c>
      <c r="D24" s="50">
        <v>1.4417</v>
      </c>
      <c r="E24" s="41">
        <v>0.18388270662809969</v>
      </c>
      <c r="F24" s="41">
        <v>2.697574619976607E-2</v>
      </c>
      <c r="G24" s="51">
        <v>2.0339646184267695</v>
      </c>
      <c r="H24" s="88">
        <v>0.63578276232169484</v>
      </c>
      <c r="I24" s="17">
        <v>-3.2730377491297959E-2</v>
      </c>
      <c r="J24" s="10">
        <f t="shared" si="0"/>
        <v>0.21085845282786575</v>
      </c>
      <c r="K24" s="10">
        <f t="shared" si="1"/>
        <v>1.6525584528278658</v>
      </c>
    </row>
    <row r="25" spans="1:11" ht="15.75" x14ac:dyDescent="0.25">
      <c r="A25" s="48" t="s">
        <v>34</v>
      </c>
      <c r="B25" s="39">
        <v>35.043199999999999</v>
      </c>
      <c r="C25" s="40">
        <v>33.042800000000007</v>
      </c>
      <c r="D25" s="40">
        <v>1.8968000000000003</v>
      </c>
      <c r="E25" s="41">
        <v>0.2526524510867873</v>
      </c>
      <c r="F25" s="41">
        <v>3.6906018418033447E-2</v>
      </c>
      <c r="G25" s="51">
        <v>3.7329401275632659</v>
      </c>
      <c r="H25" s="88">
        <v>1.3081416747822505</v>
      </c>
      <c r="I25" s="17">
        <v>-3.2730377491297959E-2</v>
      </c>
      <c r="J25" s="10">
        <f t="shared" si="0"/>
        <v>0.28955846950482073</v>
      </c>
      <c r="K25" s="10">
        <f t="shared" si="1"/>
        <v>2.186358469504821</v>
      </c>
    </row>
    <row r="27" spans="1:11" x14ac:dyDescent="0.25">
      <c r="F27" t="s">
        <v>54</v>
      </c>
      <c r="G27" s="60">
        <f>AVERAGE(G3:G25)</f>
        <v>3.6738648362160076</v>
      </c>
    </row>
    <row r="30" spans="1:11" ht="15.75" x14ac:dyDescent="0.25">
      <c r="A30" s="87" t="s">
        <v>52</v>
      </c>
      <c r="B30" s="35" t="s">
        <v>18</v>
      </c>
      <c r="C30" s="42" t="s">
        <v>19</v>
      </c>
      <c r="D30" s="36" t="s">
        <v>20</v>
      </c>
      <c r="E30" s="36" t="s">
        <v>21</v>
      </c>
      <c r="F30" s="36" t="s">
        <v>22</v>
      </c>
      <c r="G30" s="52" t="s">
        <v>46</v>
      </c>
      <c r="H30" s="84" t="s">
        <v>70</v>
      </c>
      <c r="I30" s="1" t="s">
        <v>14</v>
      </c>
      <c r="J30" s="87" t="s">
        <v>73</v>
      </c>
      <c r="K30" s="87" t="s">
        <v>74</v>
      </c>
    </row>
    <row r="31" spans="1:11" ht="15.75" x14ac:dyDescent="0.25">
      <c r="A31" s="38" t="s">
        <v>23</v>
      </c>
      <c r="B31" s="39">
        <v>11.398899999999999</v>
      </c>
      <c r="C31" s="53">
        <v>5.7880000000000003</v>
      </c>
      <c r="D31" s="55">
        <v>4.3691717761557181</v>
      </c>
      <c r="E31" s="55">
        <v>1.3886876520681266</v>
      </c>
      <c r="F31" s="55">
        <v>0.20310881995133825</v>
      </c>
      <c r="G31" s="57">
        <v>24.986772075072381</v>
      </c>
      <c r="H31" s="89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5.9609682481751829</v>
      </c>
    </row>
    <row r="32" spans="1:11" ht="15.75" x14ac:dyDescent="0.25">
      <c r="A32" s="38" t="s">
        <v>35</v>
      </c>
      <c r="B32" s="49">
        <v>12.6114</v>
      </c>
      <c r="C32" s="54">
        <v>5.9234000000000009</v>
      </c>
      <c r="D32" s="55">
        <v>4.8835652051714433</v>
      </c>
      <c r="E32" s="55">
        <v>1.640225407532321</v>
      </c>
      <c r="F32" s="55">
        <v>0.23979426644182111</v>
      </c>
      <c r="G32" s="57">
        <v>33.109926250747364</v>
      </c>
      <c r="H32" s="89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6.7635848791455855</v>
      </c>
    </row>
    <row r="33" spans="1:11" ht="15.75" x14ac:dyDescent="0.25">
      <c r="A33" s="38" t="s">
        <v>36</v>
      </c>
      <c r="B33" s="49">
        <v>16.5716</v>
      </c>
      <c r="C33" s="54">
        <v>8.3877800000000011</v>
      </c>
      <c r="D33" s="55">
        <v>5.7216011638432711</v>
      </c>
      <c r="E33" s="55">
        <v>2.7887087546877027</v>
      </c>
      <c r="F33" s="55">
        <v>0.3607486615802406</v>
      </c>
      <c r="G33" s="57">
        <v>29.447921115671104</v>
      </c>
      <c r="H33" s="89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8.8710585801112138</v>
      </c>
    </row>
    <row r="34" spans="1:11" ht="15.75" x14ac:dyDescent="0.25">
      <c r="A34" s="38" t="s">
        <v>24</v>
      </c>
      <c r="B34" s="39">
        <v>8.5109999999999992</v>
      </c>
      <c r="C34" s="54">
        <v>3.0990000000000002</v>
      </c>
      <c r="D34" s="55">
        <v>3.9152573520131244</v>
      </c>
      <c r="E34" s="55">
        <v>1.7753653918970083</v>
      </c>
      <c r="F34" s="55">
        <v>0.24768143380032806</v>
      </c>
      <c r="G34" s="57">
        <v>25.494608716071966</v>
      </c>
      <c r="H34" s="89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5.938304177710461</v>
      </c>
    </row>
    <row r="35" spans="1:11" ht="15.75" x14ac:dyDescent="0.25">
      <c r="A35" s="42" t="s">
        <v>25</v>
      </c>
      <c r="B35" s="39">
        <v>10.304</v>
      </c>
      <c r="C35" s="54">
        <v>6.0135000000000005</v>
      </c>
      <c r="D35" s="55">
        <v>3.3100746582194081</v>
      </c>
      <c r="E35" s="55">
        <v>1.2269792930976999</v>
      </c>
      <c r="F35" s="55">
        <v>0.18703707902634226</v>
      </c>
      <c r="G35" s="57">
        <v>23.540174662685427</v>
      </c>
      <c r="H35" s="89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4.72409103034345</v>
      </c>
    </row>
    <row r="36" spans="1:11" ht="15.75" x14ac:dyDescent="0.25">
      <c r="A36" s="42" t="s">
        <v>37</v>
      </c>
      <c r="B36" s="49">
        <v>15.135</v>
      </c>
      <c r="C36" s="54">
        <v>10.032299999999999</v>
      </c>
      <c r="D36" s="55">
        <v>3.5838953802416502</v>
      </c>
      <c r="E36" s="55">
        <v>1.6835856044453064</v>
      </c>
      <c r="F36" s="55">
        <v>0.23478451896362351</v>
      </c>
      <c r="G36" s="57">
        <v>11.285894650302458</v>
      </c>
      <c r="H36" s="89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5.5022655036505803</v>
      </c>
    </row>
    <row r="37" spans="1:11" ht="15.75" x14ac:dyDescent="0.25">
      <c r="A37" s="43" t="s">
        <v>38</v>
      </c>
      <c r="B37" s="49">
        <v>4.6359000000000004</v>
      </c>
      <c r="C37" s="54">
        <v>2.2789999999999999</v>
      </c>
      <c r="D37" s="55">
        <v>0.94597648742588403</v>
      </c>
      <c r="E37" s="55">
        <v>1.4503186260478427</v>
      </c>
      <c r="F37" s="55">
        <v>0.17418830505009195</v>
      </c>
      <c r="G37" s="57">
        <v>9.71413479556821</v>
      </c>
      <c r="H37" s="89">
        <v>0.45033757498774668</v>
      </c>
      <c r="I37" s="82">
        <v>-0.3029856615539851</v>
      </c>
      <c r="J37" s="10">
        <f t="shared" si="2"/>
        <v>1.6245069310979345</v>
      </c>
      <c r="K37" s="10">
        <f t="shared" si="3"/>
        <v>2.5704834185238186</v>
      </c>
    </row>
    <row r="38" spans="1:11" ht="15.75" x14ac:dyDescent="0.25">
      <c r="A38" s="43" t="s">
        <v>26</v>
      </c>
      <c r="B38" s="39">
        <v>19.3034</v>
      </c>
      <c r="C38" s="54">
        <v>11.6751</v>
      </c>
      <c r="D38" s="55">
        <v>5.2405079316656504</v>
      </c>
      <c r="E38" s="55">
        <v>2.4377309090909089</v>
      </c>
      <c r="F38" s="55">
        <v>0.3635123062843198</v>
      </c>
      <c r="G38" s="57">
        <v>22.88531964015602</v>
      </c>
      <c r="H38" s="89">
        <v>4.4176447914178771</v>
      </c>
      <c r="I38" s="82">
        <v>-0.3029856615539851</v>
      </c>
      <c r="J38" s="10">
        <f t="shared" si="2"/>
        <v>2.8012432153752287</v>
      </c>
      <c r="K38" s="10">
        <f t="shared" si="3"/>
        <v>8.0417511470408805</v>
      </c>
    </row>
    <row r="39" spans="1:11" ht="15.75" x14ac:dyDescent="0.25">
      <c r="A39" s="45" t="s">
        <v>27</v>
      </c>
      <c r="B39" s="39">
        <v>20.031400000000001</v>
      </c>
      <c r="C39" s="54">
        <v>11.956300000000001</v>
      </c>
      <c r="D39" s="55">
        <v>5.1763268507402982</v>
      </c>
      <c r="E39" s="55">
        <v>3.2692590636254515</v>
      </c>
      <c r="F39" s="55">
        <v>0.45884337735094055</v>
      </c>
      <c r="G39" s="57">
        <v>24.619209039547947</v>
      </c>
      <c r="H39" s="89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8.9044292917166903</v>
      </c>
    </row>
    <row r="40" spans="1:11" ht="15.75" x14ac:dyDescent="0.25">
      <c r="A40" s="45" t="s">
        <v>39</v>
      </c>
      <c r="B40" s="49">
        <v>14.8985</v>
      </c>
      <c r="C40" s="54">
        <v>8.0399999999999991</v>
      </c>
      <c r="D40" s="56">
        <v>4.2442447863610626</v>
      </c>
      <c r="E40" s="56">
        <v>2.557988016411997</v>
      </c>
      <c r="F40" s="56">
        <v>0.36055350169779277</v>
      </c>
      <c r="G40" s="57">
        <v>8.0442355756705073</v>
      </c>
      <c r="H40" s="89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7.1627863044708526</v>
      </c>
    </row>
    <row r="41" spans="1:11" ht="15.75" x14ac:dyDescent="0.25">
      <c r="A41" s="45" t="s">
        <v>40</v>
      </c>
      <c r="B41" s="49">
        <v>11.488099999999999</v>
      </c>
      <c r="C41" s="54">
        <v>5.2263000000000002</v>
      </c>
      <c r="D41" s="56">
        <v>3.6427873835732418</v>
      </c>
      <c r="E41" s="56">
        <v>2.5449696867061804</v>
      </c>
      <c r="F41" s="56">
        <v>0.46675064992750182</v>
      </c>
      <c r="G41" s="57">
        <v>18.697381077516813</v>
      </c>
      <c r="H41" s="89">
        <v>2.1479738355662086</v>
      </c>
      <c r="I41" s="23">
        <v>0.11743877238132332</v>
      </c>
      <c r="J41" s="10">
        <f t="shared" si="2"/>
        <v>3.0117203366336822</v>
      </c>
      <c r="K41" s="10">
        <f t="shared" si="3"/>
        <v>6.654507720206924</v>
      </c>
    </row>
    <row r="42" spans="1:11" ht="15.75" x14ac:dyDescent="0.25">
      <c r="A42" s="45" t="s">
        <v>28</v>
      </c>
      <c r="B42" s="39">
        <v>16.980599999999999</v>
      </c>
      <c r="C42" s="54">
        <v>11.644400000000001</v>
      </c>
      <c r="D42" s="56">
        <v>3.6943347463856857</v>
      </c>
      <c r="E42" s="56">
        <v>1.5718154373927942</v>
      </c>
      <c r="F42" s="56">
        <v>0.53364981622151375</v>
      </c>
      <c r="G42" s="57">
        <v>3.6403145586210917</v>
      </c>
      <c r="H42" s="89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5.7997999999999941</v>
      </c>
    </row>
    <row r="43" spans="1:11" ht="15.75" x14ac:dyDescent="0.25">
      <c r="A43" s="46" t="s">
        <v>41</v>
      </c>
      <c r="B43" s="49">
        <v>17.649799999999999</v>
      </c>
      <c r="C43" s="54">
        <v>11.0572</v>
      </c>
      <c r="D43" s="56">
        <v>4.3299645683802144</v>
      </c>
      <c r="E43" s="56">
        <v>2.5582620756547048</v>
      </c>
      <c r="F43" s="56">
        <v>0.39221973811833188</v>
      </c>
      <c r="G43" s="57">
        <v>10.31214421915047</v>
      </c>
      <c r="H43" s="89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7.2804463821532508</v>
      </c>
    </row>
    <row r="44" spans="1:11" ht="15.75" x14ac:dyDescent="0.25">
      <c r="A44" s="46" t="s">
        <v>42</v>
      </c>
      <c r="B44" s="49">
        <v>8.8271999999999995</v>
      </c>
      <c r="C44" s="54">
        <v>3.4878999999999998</v>
      </c>
      <c r="D44" s="56">
        <v>3.561755418502202</v>
      </c>
      <c r="E44" s="56">
        <v>1.7649295506607927</v>
      </c>
      <c r="F44" s="56">
        <v>0.28048507488986779</v>
      </c>
      <c r="G44" s="57">
        <v>21.474368315215646</v>
      </c>
      <c r="H44" s="89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5.6071700440528627</v>
      </c>
    </row>
    <row r="45" spans="1:11" ht="15.75" x14ac:dyDescent="0.25">
      <c r="A45" s="46" t="s">
        <v>30</v>
      </c>
      <c r="B45" s="39">
        <v>15.056900000000001</v>
      </c>
      <c r="C45" s="54">
        <v>10.7902</v>
      </c>
      <c r="D45" s="56">
        <v>2.8256381737898861</v>
      </c>
      <c r="E45" s="56">
        <v>1.5476110139131891</v>
      </c>
      <c r="F45" s="56">
        <v>0.23523687411480473</v>
      </c>
      <c r="G45" s="57">
        <v>6.672019746918191</v>
      </c>
      <c r="H45" s="89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4.6084860618178807</v>
      </c>
    </row>
    <row r="46" spans="1:11" ht="15.75" x14ac:dyDescent="0.25">
      <c r="A46" s="47" t="s">
        <v>31</v>
      </c>
      <c r="B46" s="39">
        <v>12.7844</v>
      </c>
      <c r="C46" s="54">
        <v>7.6037999999999997</v>
      </c>
      <c r="D46" s="56">
        <v>3.3613227029188342</v>
      </c>
      <c r="E46" s="56">
        <v>1.9493750659736113</v>
      </c>
      <c r="F46" s="56">
        <v>0.27809010795681738</v>
      </c>
      <c r="G46" s="57">
        <v>14.312037622727628</v>
      </c>
      <c r="H46" s="89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5.5887878768492634</v>
      </c>
    </row>
    <row r="47" spans="1:11" ht="15.75" x14ac:dyDescent="0.25">
      <c r="A47" s="47" t="s">
        <v>43</v>
      </c>
      <c r="B47" s="49">
        <v>13.1127</v>
      </c>
      <c r="C47" s="54">
        <v>5.6504000000000003</v>
      </c>
      <c r="D47" s="56">
        <v>5.3704473965287081</v>
      </c>
      <c r="E47" s="56">
        <v>1.866181893807128</v>
      </c>
      <c r="F47" s="56">
        <v>0.29737257882304624</v>
      </c>
      <c r="G47" s="57">
        <v>22.158816133088362</v>
      </c>
      <c r="H47" s="89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7.5340018691588826</v>
      </c>
    </row>
    <row r="48" spans="1:11" ht="15.75" x14ac:dyDescent="0.25">
      <c r="A48" s="47" t="s">
        <v>44</v>
      </c>
      <c r="B48" s="49">
        <v>9.6720000000000006</v>
      </c>
      <c r="C48" s="54">
        <v>3.2014</v>
      </c>
      <c r="D48" s="56">
        <v>3.9480297432982865</v>
      </c>
      <c r="E48" s="56">
        <v>2.4818063843895048</v>
      </c>
      <c r="F48" s="56">
        <v>0.46969072653215888</v>
      </c>
      <c r="G48" s="57">
        <v>10.746944131596139</v>
      </c>
      <c r="H48" s="89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6.8995268542199497</v>
      </c>
    </row>
    <row r="49" spans="1:12" ht="15.75" x14ac:dyDescent="0.25">
      <c r="A49" s="47" t="s">
        <v>32</v>
      </c>
      <c r="B49" s="39">
        <v>12.443300000000001</v>
      </c>
      <c r="C49" s="54">
        <v>5.8483000000000001</v>
      </c>
      <c r="D49" s="56">
        <v>4.1907279753806286</v>
      </c>
      <c r="E49" s="56">
        <v>2.5746834467120188</v>
      </c>
      <c r="F49" s="56">
        <v>0.3598969808875932</v>
      </c>
      <c r="G49" s="57">
        <v>27.635177782453074</v>
      </c>
      <c r="H49" s="89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7.1253084029802407</v>
      </c>
    </row>
    <row r="50" spans="1:12" ht="15.75" x14ac:dyDescent="0.25">
      <c r="A50" s="48" t="s">
        <v>33</v>
      </c>
      <c r="B50" s="39">
        <v>12.441000000000001</v>
      </c>
      <c r="C50" s="54">
        <v>5.2618</v>
      </c>
      <c r="D50" s="56">
        <v>5.3960706969205834</v>
      </c>
      <c r="E50" s="56">
        <v>1.7076991896272284</v>
      </c>
      <c r="F50" s="56">
        <v>0.8784301134521878</v>
      </c>
      <c r="G50" s="57">
        <v>6.3947586970563393</v>
      </c>
      <c r="H50" s="89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7.9821999999999997</v>
      </c>
    </row>
    <row r="51" spans="1:12" ht="15.75" x14ac:dyDescent="0.25">
      <c r="A51" s="48" t="s">
        <v>45</v>
      </c>
      <c r="B51" s="49">
        <v>13.8108</v>
      </c>
      <c r="C51" s="54">
        <v>6.0823999999999998</v>
      </c>
      <c r="D51" s="56">
        <v>4.7336335799392559</v>
      </c>
      <c r="E51" s="56">
        <v>3.3874389845027637</v>
      </c>
      <c r="F51" s="56">
        <v>0.48970952418035985</v>
      </c>
      <c r="G51" s="57">
        <v>19.608858255547958</v>
      </c>
      <c r="H51" s="89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8.6107820886223791</v>
      </c>
    </row>
    <row r="52" spans="1:12" ht="15.75" x14ac:dyDescent="0.25">
      <c r="A52" s="48" t="s">
        <v>34</v>
      </c>
      <c r="B52" s="39">
        <v>13.622999999999999</v>
      </c>
      <c r="C52" s="54">
        <v>7.8046999999999995</v>
      </c>
      <c r="D52" s="56">
        <v>3.8388308188021232</v>
      </c>
      <c r="E52" s="56">
        <v>1.6979084533737685</v>
      </c>
      <c r="F52" s="56">
        <v>0.28163472327520855</v>
      </c>
      <c r="G52" s="57">
        <v>12.538769690746875</v>
      </c>
      <c r="H52" s="89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5.8183739954511005</v>
      </c>
    </row>
    <row r="53" spans="1:12" x14ac:dyDescent="0.25">
      <c r="K53" s="10"/>
      <c r="L53" s="10"/>
    </row>
    <row r="54" spans="1:12" x14ac:dyDescent="0.25">
      <c r="F54" t="s">
        <v>53</v>
      </c>
      <c r="G54" s="60">
        <f>AVERAGE(G31:G52)</f>
        <v>17.605444852369633</v>
      </c>
    </row>
    <row r="55" spans="1:12" x14ac:dyDescent="0.25">
      <c r="B55" t="s">
        <v>55</v>
      </c>
      <c r="C55" s="61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1"/>
  <sheetViews>
    <sheetView tabSelected="1" topLeftCell="A49" zoomScale="85" zoomScaleNormal="85" workbookViewId="0">
      <selection activeCell="T84" sqref="T84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0"/>
      <c r="L2" s="90"/>
    </row>
    <row r="3" spans="2:24" ht="15.75" x14ac:dyDescent="0.25">
      <c r="B3" s="90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2" t="s">
        <v>46</v>
      </c>
      <c r="I3" s="84" t="s">
        <v>70</v>
      </c>
      <c r="J3" s="1" t="s">
        <v>14</v>
      </c>
      <c r="K3" s="90" t="s">
        <v>73</v>
      </c>
      <c r="L3" s="90" t="s">
        <v>74</v>
      </c>
      <c r="N3" s="90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2" t="s">
        <v>46</v>
      </c>
      <c r="U3" s="84" t="s">
        <v>70</v>
      </c>
      <c r="V3" s="1" t="s">
        <v>14</v>
      </c>
      <c r="W3" s="90" t="s">
        <v>73</v>
      </c>
      <c r="X3" s="90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41">
        <v>0.27960327599156076</v>
      </c>
      <c r="G4" s="41">
        <v>4.1710890168449068E-2</v>
      </c>
      <c r="H4" s="51">
        <v>4.4239491495114969</v>
      </c>
      <c r="I4" s="88">
        <v>2.0798887249987836</v>
      </c>
      <c r="J4" s="12">
        <v>0.22851828638601948</v>
      </c>
      <c r="K4" s="10">
        <f t="shared" ref="K4:K26" si="0">F4+G4</f>
        <v>0.32131416616000985</v>
      </c>
      <c r="L4" s="10">
        <f>SUM(E4:G4)</f>
        <v>2.6898141661600099</v>
      </c>
      <c r="N4" s="38" t="s">
        <v>75</v>
      </c>
      <c r="O4" s="10">
        <f>SUM(C4:C5)</f>
        <v>74.542599999999993</v>
      </c>
      <c r="P4" s="10">
        <f>SUM(D4:D5)</f>
        <v>69.413099999999986</v>
      </c>
      <c r="Q4" s="10">
        <f t="shared" ref="P4:X4" si="1">SUM(E4:E5)</f>
        <v>4.3941249999999998</v>
      </c>
      <c r="R4" s="10">
        <f t="shared" si="1"/>
        <v>0.53329762667372393</v>
      </c>
      <c r="S4" s="10">
        <f t="shared" si="1"/>
        <v>8.0250354544396593E-2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93">
        <f t="shared" si="1"/>
        <v>0.6135479812181206</v>
      </c>
      <c r="X4" s="93">
        <f t="shared" si="1"/>
        <v>5.0076729812181204</v>
      </c>
    </row>
    <row r="5" spans="2:24" ht="15.75" x14ac:dyDescent="0.25">
      <c r="B5" s="38" t="s">
        <v>35</v>
      </c>
      <c r="C5" s="49">
        <v>27.528300000000002</v>
      </c>
      <c r="D5" s="50">
        <v>25.384799999999998</v>
      </c>
      <c r="E5" s="50">
        <v>2.0256249999999998</v>
      </c>
      <c r="F5" s="41">
        <v>0.25369435068216323</v>
      </c>
      <c r="G5" s="41">
        <v>3.8539464375947526E-2</v>
      </c>
      <c r="H5" s="51">
        <v>2.7755520126882245</v>
      </c>
      <c r="I5" s="88">
        <v>0.76406228470885251</v>
      </c>
      <c r="J5" s="12">
        <v>0.22851828638601948</v>
      </c>
      <c r="K5" s="10">
        <f t="shared" si="0"/>
        <v>0.29223381505811075</v>
      </c>
      <c r="L5" s="10">
        <f t="shared" ref="L5:L26" si="2">SUM(E5:G5)</f>
        <v>2.3178588150581105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0.37785151651655852</v>
      </c>
      <c r="S5" s="10">
        <f t="shared" si="3"/>
        <v>5.7395290676870638E-2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93">
        <f t="shared" si="3"/>
        <v>0.43524680719342917</v>
      </c>
      <c r="X5" s="93">
        <f t="shared" si="3"/>
        <v>3.3034468071934291</v>
      </c>
    </row>
    <row r="6" spans="2:24" ht="15.75" x14ac:dyDescent="0.25">
      <c r="B6" s="38" t="s">
        <v>36</v>
      </c>
      <c r="C6" s="49">
        <v>14.5052</v>
      </c>
      <c r="D6" s="50">
        <v>13.639100000000001</v>
      </c>
      <c r="E6" s="50">
        <v>0.77839999999999998</v>
      </c>
      <c r="F6" s="41">
        <v>8.5453471812150295E-2</v>
      </c>
      <c r="G6" s="41">
        <v>1.3605092222723929E-2</v>
      </c>
      <c r="H6" s="51">
        <v>5.5875308025021084</v>
      </c>
      <c r="I6" s="88">
        <v>0.81048251796453585</v>
      </c>
      <c r="J6" s="12">
        <v>0.22851828638601948</v>
      </c>
      <c r="K6" s="10">
        <f t="shared" si="0"/>
        <v>9.905856403487423E-2</v>
      </c>
      <c r="L6" s="10">
        <f t="shared" si="2"/>
        <v>0.8774585640348741</v>
      </c>
      <c r="N6" s="42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>SUM(E8:E9)</f>
        <v>5.6814</v>
      </c>
      <c r="R6" s="10">
        <f t="shared" si="4"/>
        <v>0.81418522488423695</v>
      </c>
      <c r="S6" s="10">
        <f t="shared" si="4"/>
        <v>0.11861769709169673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93">
        <f t="shared" si="4"/>
        <v>0.93280292197593373</v>
      </c>
      <c r="X6" s="93">
        <f>SUM(L8:L9)</f>
        <v>6.6142029219759344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41">
        <v>0.29239804470440822</v>
      </c>
      <c r="G7" s="41">
        <v>4.3790198454146709E-2</v>
      </c>
      <c r="H7" s="51">
        <v>3.6670713771013288</v>
      </c>
      <c r="I7" s="88">
        <v>1.0837736089312811</v>
      </c>
      <c r="J7" s="12">
        <v>0.22851828638601948</v>
      </c>
      <c r="K7" s="10">
        <f t="shared" si="0"/>
        <v>0.33618824315855494</v>
      </c>
      <c r="L7" s="10">
        <f>SUM(E7:G7)</f>
        <v>2.4259882431585549</v>
      </c>
      <c r="N7" s="43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0.72560438986828135</v>
      </c>
      <c r="S7" s="10">
        <f t="shared" si="5"/>
        <v>9.8881888272043528E-2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93">
        <f>SUM(K10:K11)</f>
        <v>0.82448627814032482</v>
      </c>
      <c r="X7" s="93">
        <f t="shared" si="5"/>
        <v>6.1856862781403255</v>
      </c>
    </row>
    <row r="8" spans="2:24" ht="15.75" x14ac:dyDescent="0.25">
      <c r="B8" s="42" t="s">
        <v>25</v>
      </c>
      <c r="C8" s="39">
        <v>47.488500000000002</v>
      </c>
      <c r="D8" s="40">
        <v>45.276400000000002</v>
      </c>
      <c r="E8" s="40">
        <v>2.1161000000000003</v>
      </c>
      <c r="F8" s="41">
        <v>0.31304628367983878</v>
      </c>
      <c r="G8" s="41">
        <v>4.4134394092567426E-2</v>
      </c>
      <c r="H8" s="51">
        <v>4.0688932752810745</v>
      </c>
      <c r="I8" s="88">
        <v>1.9322563830318531</v>
      </c>
      <c r="J8" s="13">
        <v>-0.3027637470411495</v>
      </c>
      <c r="K8" s="10">
        <f t="shared" si="0"/>
        <v>0.3571806777724062</v>
      </c>
      <c r="L8" s="10">
        <f t="shared" si="2"/>
        <v>2.4732806777724066</v>
      </c>
      <c r="N8" s="45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0.79156209151621304</v>
      </c>
      <c r="S8" s="10">
        <f t="shared" si="6"/>
        <v>0.12444291389145808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93">
        <f t="shared" si="6"/>
        <v>0.91600500540767105</v>
      </c>
      <c r="X8" s="93">
        <f t="shared" si="6"/>
        <v>7.7824050054076714</v>
      </c>
    </row>
    <row r="9" spans="2:24" ht="15.75" x14ac:dyDescent="0.25">
      <c r="B9" s="42" t="s">
        <v>37</v>
      </c>
      <c r="C9" s="49">
        <v>71.694199999999995</v>
      </c>
      <c r="D9" s="50">
        <v>68.053600000000003</v>
      </c>
      <c r="E9" s="50">
        <v>3.5653000000000001</v>
      </c>
      <c r="F9" s="41">
        <v>0.50113894120439817</v>
      </c>
      <c r="G9" s="41">
        <v>7.4483302999129308E-2</v>
      </c>
      <c r="H9" s="51">
        <v>2.8847665461405576</v>
      </c>
      <c r="I9" s="88">
        <v>2.0682102971231036</v>
      </c>
      <c r="J9" s="13">
        <v>-0.3027637470411495</v>
      </c>
      <c r="K9" s="10">
        <f t="shared" si="0"/>
        <v>0.57562224420352748</v>
      </c>
      <c r="L9" s="10">
        <f t="shared" si="2"/>
        <v>4.1409222442035283</v>
      </c>
      <c r="N9" s="45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0.60212432155019702</v>
      </c>
      <c r="S9" s="10">
        <f t="shared" si="7"/>
        <v>8.8048861539218856E-2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93">
        <f t="shared" si="7"/>
        <v>0.69017318308941578</v>
      </c>
      <c r="X9" s="93">
        <f t="shared" si="7"/>
        <v>5.6358731830894158</v>
      </c>
    </row>
    <row r="10" spans="2:24" ht="15.75" x14ac:dyDescent="0.25">
      <c r="B10" s="43" t="s">
        <v>38</v>
      </c>
      <c r="C10" s="49">
        <v>47.312199999999997</v>
      </c>
      <c r="D10" s="50">
        <v>43.554200000000002</v>
      </c>
      <c r="E10" s="50">
        <v>3.5529000000000002</v>
      </c>
      <c r="F10" s="41">
        <v>0.45355329537273337</v>
      </c>
      <c r="G10" s="41">
        <v>6.2409922115321627E-2</v>
      </c>
      <c r="H10" s="51">
        <v>3.1820376220683517</v>
      </c>
      <c r="I10" s="88">
        <v>1.5054920038282225</v>
      </c>
      <c r="J10" s="14">
        <v>-9.3318329100743891E-2</v>
      </c>
      <c r="K10" s="10">
        <f t="shared" si="0"/>
        <v>0.51596321748805496</v>
      </c>
      <c r="L10" s="10">
        <f t="shared" si="2"/>
        <v>4.0688632174880555</v>
      </c>
      <c r="N10" s="46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 t="shared" si="8"/>
        <v>8.1807000000000016</v>
      </c>
      <c r="R10" s="10">
        <f t="shared" si="8"/>
        <v>1.0649747229368258</v>
      </c>
      <c r="S10" s="10">
        <f t="shared" si="8"/>
        <v>0.1608779128723285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93">
        <f t="shared" si="8"/>
        <v>1.2258526358091544</v>
      </c>
      <c r="X10" s="93">
        <f t="shared" si="8"/>
        <v>9.406552635809156</v>
      </c>
    </row>
    <row r="11" spans="2:24" ht="15.75" x14ac:dyDescent="0.25">
      <c r="B11" s="43" t="s">
        <v>26</v>
      </c>
      <c r="C11" s="39">
        <v>38.784700000000001</v>
      </c>
      <c r="D11" s="40">
        <v>36.733499999999999</v>
      </c>
      <c r="E11" s="40">
        <v>1.8083</v>
      </c>
      <c r="F11" s="44">
        <v>0.27205109449554804</v>
      </c>
      <c r="G11" s="44">
        <v>3.6471966156721894E-2</v>
      </c>
      <c r="H11" s="51">
        <v>4.7422386784391009</v>
      </c>
      <c r="I11" s="88">
        <v>1.8392630447165701</v>
      </c>
      <c r="J11" s="14">
        <v>-9.3318329100743891E-2</v>
      </c>
      <c r="K11" s="10">
        <f t="shared" si="0"/>
        <v>0.30852306065226992</v>
      </c>
      <c r="L11" s="10">
        <f t="shared" si="2"/>
        <v>2.11682306065227</v>
      </c>
      <c r="N11" s="46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0.57283655169691217</v>
      </c>
      <c r="S11" s="10">
        <f t="shared" si="9"/>
        <v>8.1005658850914181E-2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93">
        <f t="shared" si="9"/>
        <v>0.65384221054782632</v>
      </c>
      <c r="X11" s="93">
        <f t="shared" si="9"/>
        <v>4.9040422105478267</v>
      </c>
    </row>
    <row r="12" spans="2:24" ht="15.75" x14ac:dyDescent="0.25">
      <c r="B12" s="45" t="s">
        <v>27</v>
      </c>
      <c r="C12" s="39">
        <v>54.746600000000001</v>
      </c>
      <c r="D12" s="40">
        <v>49.902200000000001</v>
      </c>
      <c r="E12" s="40">
        <v>4.6973000000000003</v>
      </c>
      <c r="F12" s="41">
        <v>0.55754949149693245</v>
      </c>
      <c r="G12" s="41">
        <v>8.8638710671560303E-2</v>
      </c>
      <c r="H12" s="51">
        <v>3.2623889240190871</v>
      </c>
      <c r="I12" s="88">
        <v>1.7860470146770338</v>
      </c>
      <c r="J12" s="15">
        <v>5.0766638815107075E-2</v>
      </c>
      <c r="K12" s="10">
        <f t="shared" si="0"/>
        <v>0.64618820216849271</v>
      </c>
      <c r="L12" s="10">
        <f t="shared" si="2"/>
        <v>5.3434882021684933</v>
      </c>
      <c r="N12" s="47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0.28562987733012918</v>
      </c>
      <c r="S12" s="10">
        <f t="shared" si="10"/>
        <v>4.1246147750368722E-2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93">
        <f t="shared" si="10"/>
        <v>0.3268760250804979</v>
      </c>
      <c r="X12" s="93">
        <f t="shared" si="10"/>
        <v>2.716776025080498</v>
      </c>
    </row>
    <row r="13" spans="2:24" ht="15.75" x14ac:dyDescent="0.25">
      <c r="B13" s="45" t="s">
        <v>39</v>
      </c>
      <c r="C13" s="49">
        <v>31.810600000000001</v>
      </c>
      <c r="D13" s="50">
        <v>29.5212</v>
      </c>
      <c r="E13" s="50">
        <v>2.1690999999999998</v>
      </c>
      <c r="F13" s="41">
        <v>0.23401260001928059</v>
      </c>
      <c r="G13" s="41">
        <v>3.5804203219897773E-2</v>
      </c>
      <c r="H13" s="51">
        <v>2.661482503449196</v>
      </c>
      <c r="I13" s="88">
        <v>0.84663355324221001</v>
      </c>
      <c r="J13" s="15">
        <v>5.0766638815107075E-2</v>
      </c>
      <c r="K13" s="10">
        <f t="shared" si="0"/>
        <v>0.26981680323917834</v>
      </c>
      <c r="L13" s="10">
        <f t="shared" si="2"/>
        <v>2.4389168032391786</v>
      </c>
      <c r="N13" s="47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0.35741933336295062</v>
      </c>
      <c r="S13" s="10">
        <f t="shared" si="11"/>
        <v>4.7674765130939795E-2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93">
        <f t="shared" si="11"/>
        <v>0.40509409849389044</v>
      </c>
      <c r="X13" s="93">
        <f t="shared" si="11"/>
        <v>3.2451940984938901</v>
      </c>
    </row>
    <row r="14" spans="2:24" ht="15.75" x14ac:dyDescent="0.25">
      <c r="B14" s="45" t="s">
        <v>40</v>
      </c>
      <c r="C14" s="49">
        <v>24.152100000000001</v>
      </c>
      <c r="D14" s="50">
        <v>22.049499999999998</v>
      </c>
      <c r="E14" s="50">
        <v>2.0576000000000003</v>
      </c>
      <c r="F14" s="41">
        <v>0.27897364763201327</v>
      </c>
      <c r="G14" s="41">
        <v>4.0140782403095307E-2</v>
      </c>
      <c r="H14" s="51">
        <v>5.8778139774147498</v>
      </c>
      <c r="I14" s="88">
        <v>1.419615509639188</v>
      </c>
      <c r="J14" s="15">
        <v>5.0766638815107075E-2</v>
      </c>
      <c r="K14" s="10">
        <f t="shared" si="0"/>
        <v>0.31911443003510859</v>
      </c>
      <c r="L14" s="10">
        <f t="shared" si="2"/>
        <v>2.3767144300351086</v>
      </c>
      <c r="N14" s="48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0.43653515771488699</v>
      </c>
      <c r="S14" s="10">
        <f t="shared" si="12"/>
        <v>6.3881764617799514E-2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93">
        <f t="shared" si="12"/>
        <v>0.50041692233268642</v>
      </c>
      <c r="X14" s="93">
        <f t="shared" si="12"/>
        <v>3.8389169223326869</v>
      </c>
    </row>
    <row r="15" spans="2:24" ht="15.75" x14ac:dyDescent="0.25">
      <c r="B15" s="45" t="s">
        <v>28</v>
      </c>
      <c r="C15" s="39">
        <v>27.5703</v>
      </c>
      <c r="D15" s="40">
        <v>24.480800000000002</v>
      </c>
      <c r="E15" s="40">
        <v>2.8880999999999997</v>
      </c>
      <c r="F15" s="41">
        <v>0.3231506739181837</v>
      </c>
      <c r="G15" s="41">
        <v>4.7908079136123549E-2</v>
      </c>
      <c r="H15" s="51">
        <v>5.0456714649372758</v>
      </c>
      <c r="I15" s="88">
        <v>1.3911067598976019</v>
      </c>
      <c r="J15" s="15">
        <v>5.0766638815107075E-2</v>
      </c>
      <c r="K15" s="10">
        <f t="shared" si="0"/>
        <v>0.37105875305430724</v>
      </c>
      <c r="L15" s="10">
        <f t="shared" si="2"/>
        <v>3.2591587530543067</v>
      </c>
    </row>
    <row r="16" spans="2:24" ht="15.75" x14ac:dyDescent="0.25">
      <c r="B16" s="46" t="s">
        <v>29</v>
      </c>
      <c r="C16" s="39">
        <v>63.384900000000002</v>
      </c>
      <c r="D16" s="40">
        <v>58.877499999999998</v>
      </c>
      <c r="E16" s="40">
        <v>4.4638000000000009</v>
      </c>
      <c r="F16" s="41">
        <v>0.54910414162951515</v>
      </c>
      <c r="G16" s="41">
        <v>8.0472158687084114E-2</v>
      </c>
      <c r="H16" s="51">
        <v>2.477530426605429</v>
      </c>
      <c r="I16" s="88">
        <v>1.5703801833734246</v>
      </c>
      <c r="J16" s="16">
        <v>-3.8520880931257544E-2</v>
      </c>
      <c r="K16" s="10">
        <f t="shared" si="0"/>
        <v>0.62957630031659928</v>
      </c>
      <c r="L16" s="10">
        <f t="shared" si="2"/>
        <v>5.0933763003166002</v>
      </c>
      <c r="N16" s="90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2" t="s">
        <v>46</v>
      </c>
      <c r="U16" s="84" t="s">
        <v>70</v>
      </c>
      <c r="V16" s="1" t="s">
        <v>14</v>
      </c>
      <c r="W16" s="90" t="s">
        <v>73</v>
      </c>
      <c r="X16" s="90" t="s">
        <v>74</v>
      </c>
    </row>
    <row r="17" spans="2:24" ht="15.75" x14ac:dyDescent="0.25">
      <c r="B17" s="46" t="s">
        <v>41</v>
      </c>
      <c r="C17" s="49">
        <v>62.840499999999999</v>
      </c>
      <c r="D17" s="50">
        <v>59.076099999999997</v>
      </c>
      <c r="E17" s="50">
        <v>3.7168999999999999</v>
      </c>
      <c r="F17" s="41">
        <v>0.51587058130731067</v>
      </c>
      <c r="G17" s="41">
        <v>8.0405754185244399E-2</v>
      </c>
      <c r="H17" s="51">
        <v>1.3274442882954836</v>
      </c>
      <c r="I17" s="88">
        <v>0.83417262798632341</v>
      </c>
      <c r="J17" s="16">
        <v>-3.8520880931257544E-2</v>
      </c>
      <c r="K17" s="10">
        <f t="shared" si="0"/>
        <v>0.5962763354925551</v>
      </c>
      <c r="L17" s="10">
        <f t="shared" si="2"/>
        <v>4.313176335492555</v>
      </c>
      <c r="N17" s="38" t="s">
        <v>75</v>
      </c>
      <c r="O17" s="10">
        <f t="shared" ref="O17:U17" si="13">SUM(C32:C33)</f>
        <v>24.010300000000001</v>
      </c>
      <c r="P17" s="10">
        <f t="shared" si="13"/>
        <v>11.711400000000001</v>
      </c>
      <c r="Q17" s="10">
        <f t="shared" si="13"/>
        <v>9.2527369813271605</v>
      </c>
      <c r="R17" s="10">
        <f t="shared" si="13"/>
        <v>3.0289130596004474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93">
        <f>SUM(K32:K33)</f>
        <v>3.471816145993607</v>
      </c>
      <c r="X17" s="93">
        <f>SUM(L32:L33)</f>
        <v>12.724553127320767</v>
      </c>
    </row>
    <row r="18" spans="2:24" ht="15.75" x14ac:dyDescent="0.25">
      <c r="B18" s="46" t="s">
        <v>42</v>
      </c>
      <c r="C18" s="49">
        <v>29.180700000000002</v>
      </c>
      <c r="D18" s="50">
        <v>26.549900000000001</v>
      </c>
      <c r="E18" s="50">
        <v>2.5842999999999998</v>
      </c>
      <c r="F18" s="41">
        <v>0.30833826054297686</v>
      </c>
      <c r="G18" s="41">
        <v>4.3114347032943465E-2</v>
      </c>
      <c r="H18" s="51">
        <v>2.6441931444670419</v>
      </c>
      <c r="I18" s="88">
        <v>0.77159406890749405</v>
      </c>
      <c r="J18" s="16">
        <v>-3.8520880931257544E-2</v>
      </c>
      <c r="K18" s="10">
        <f t="shared" si="0"/>
        <v>0.35145260757592034</v>
      </c>
      <c r="L18" s="10">
        <f t="shared" si="2"/>
        <v>2.9357526075759202</v>
      </c>
      <c r="N18" s="38" t="s">
        <v>76</v>
      </c>
      <c r="O18" s="10">
        <f t="shared" ref="O18:U18" si="14">SUM(C34:C35)</f>
        <v>25.082599999999999</v>
      </c>
      <c r="P18" s="10">
        <f t="shared" si="14"/>
        <v>11.486780000000001</v>
      </c>
      <c r="Q18" s="10">
        <f t="shared" si="14"/>
        <v>9.636858515856396</v>
      </c>
      <c r="R18" s="10">
        <f t="shared" si="14"/>
        <v>4.5640741465847112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93">
        <f>SUM(K34:K35)</f>
        <v>5.1725042419652798</v>
      </c>
      <c r="X18" s="93">
        <f>SUM(L34:L35)</f>
        <v>14.809362757821674</v>
      </c>
    </row>
    <row r="19" spans="2:24" ht="15.75" x14ac:dyDescent="0.25">
      <c r="B19" s="46" t="s">
        <v>30</v>
      </c>
      <c r="C19" s="39">
        <v>31.8675</v>
      </c>
      <c r="D19" s="40">
        <v>30.0379</v>
      </c>
      <c r="E19" s="40">
        <v>1.6659000000000002</v>
      </c>
      <c r="F19" s="41">
        <v>0.26449829115393531</v>
      </c>
      <c r="G19" s="41">
        <v>3.7891311817970716E-2</v>
      </c>
      <c r="H19" s="51">
        <v>4.4216538213526935</v>
      </c>
      <c r="I19" s="88">
        <v>1.4090705315195695</v>
      </c>
      <c r="J19" s="16">
        <v>-3.8520880931257544E-2</v>
      </c>
      <c r="K19" s="10">
        <f t="shared" si="0"/>
        <v>0.30238960297190604</v>
      </c>
      <c r="L19" s="10">
        <f t="shared" si="2"/>
        <v>1.9682896029719061</v>
      </c>
      <c r="N19" s="42" t="s">
        <v>77</v>
      </c>
      <c r="O19" s="10">
        <f t="shared" ref="O19:U19" si="15">SUM(C36:C37)</f>
        <v>25.439</v>
      </c>
      <c r="P19" s="10">
        <f t="shared" si="15"/>
        <v>16.0458</v>
      </c>
      <c r="Q19" s="10">
        <f t="shared" si="15"/>
        <v>6.8939700384610578</v>
      </c>
      <c r="R19" s="10">
        <f t="shared" si="15"/>
        <v>2.9105648975430061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93">
        <f>SUM(K36:K37)</f>
        <v>3.3323864955329721</v>
      </c>
      <c r="X19" s="93">
        <f>SUM(L36:L37)</f>
        <v>10.22635653399403</v>
      </c>
    </row>
    <row r="20" spans="2:24" ht="15.75" x14ac:dyDescent="0.25">
      <c r="B20" s="47" t="s">
        <v>31</v>
      </c>
      <c r="C20" s="39">
        <v>21.8202</v>
      </c>
      <c r="D20" s="40">
        <v>20.923299999999998</v>
      </c>
      <c r="E20" s="40">
        <v>0.84810000000000008</v>
      </c>
      <c r="F20" s="41">
        <v>0.10085409817692768</v>
      </c>
      <c r="G20" s="41">
        <v>1.5334541243275554E-2</v>
      </c>
      <c r="H20" s="51">
        <v>1.1149139497983831</v>
      </c>
      <c r="I20" s="88">
        <v>0.2432764536739068</v>
      </c>
      <c r="J20" s="13">
        <v>-6.340384840026668E-2</v>
      </c>
      <c r="K20" s="10">
        <f t="shared" si="0"/>
        <v>0.11618863942020324</v>
      </c>
      <c r="L20" s="10">
        <f t="shared" si="2"/>
        <v>0.96428863942020338</v>
      </c>
      <c r="N20" s="43" t="s">
        <v>78</v>
      </c>
      <c r="O20" s="10">
        <f t="shared" ref="O20:U20" si="16">SUM(C38:C39)</f>
        <v>23.939299999999999</v>
      </c>
      <c r="P20" s="10">
        <f t="shared" si="16"/>
        <v>13.9541</v>
      </c>
      <c r="Q20" s="10">
        <f t="shared" si="16"/>
        <v>6.1864844190915349</v>
      </c>
      <c r="R20" s="10">
        <f t="shared" si="16"/>
        <v>3.8880495351387516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82">
        <v>-0.3029856615539851</v>
      </c>
      <c r="W20" s="93">
        <f>SUM(K38:K39)</f>
        <v>4.4257501464731632</v>
      </c>
      <c r="X20" s="93">
        <f>SUM(L38:L39)</f>
        <v>10.612234565564698</v>
      </c>
    </row>
    <row r="21" spans="2:24" ht="15.75" x14ac:dyDescent="0.25">
      <c r="B21" s="47" t="s">
        <v>43</v>
      </c>
      <c r="C21" s="49">
        <v>25.196200000000001</v>
      </c>
      <c r="D21" s="50">
        <v>23.637300000000003</v>
      </c>
      <c r="E21" s="50">
        <v>1.5417999999999998</v>
      </c>
      <c r="F21" s="41">
        <v>0.18477577915320148</v>
      </c>
      <c r="G21" s="41">
        <v>2.591160650709317E-2</v>
      </c>
      <c r="H21" s="51">
        <v>4.3730253169751769</v>
      </c>
      <c r="I21" s="88">
        <v>1.1018362049156996</v>
      </c>
      <c r="J21" s="13">
        <v>-6.340384840026668E-2</v>
      </c>
      <c r="K21" s="10">
        <f t="shared" si="0"/>
        <v>0.21068738566029466</v>
      </c>
      <c r="L21" s="10">
        <f t="shared" si="2"/>
        <v>1.7524873856602945</v>
      </c>
      <c r="N21" s="45" t="s">
        <v>79</v>
      </c>
      <c r="O21" s="10">
        <f t="shared" ref="O21:U21" si="17">SUM(C40:C41)</f>
        <v>34.929900000000004</v>
      </c>
      <c r="P21" s="10">
        <f t="shared" si="17"/>
        <v>19.996299999999998</v>
      </c>
      <c r="Q21" s="10">
        <f t="shared" si="17"/>
        <v>9.4205716371013608</v>
      </c>
      <c r="R21" s="10">
        <f t="shared" si="17"/>
        <v>5.8272470800374485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93">
        <f>SUM(K40:K41)</f>
        <v>6.6466439590861821</v>
      </c>
      <c r="X21" s="93">
        <f>SUM(L40:L41)</f>
        <v>16.067215596187545</v>
      </c>
    </row>
    <row r="22" spans="2:24" ht="15.75" x14ac:dyDescent="0.25">
      <c r="B22" s="47" t="s">
        <v>44</v>
      </c>
      <c r="C22" s="49">
        <v>14.8794</v>
      </c>
      <c r="D22" s="50">
        <v>13.130300000000002</v>
      </c>
      <c r="E22" s="50">
        <v>1.5490999999999999</v>
      </c>
      <c r="F22" s="41">
        <v>0.19187872286865068</v>
      </c>
      <c r="G22" s="41">
        <v>2.5502517341687181E-2</v>
      </c>
      <c r="H22" s="51">
        <v>6.0111679715407007</v>
      </c>
      <c r="I22" s="88">
        <v>0.89442572715742696</v>
      </c>
      <c r="J22" s="13">
        <v>-6.340384840026668E-2</v>
      </c>
      <c r="K22" s="10">
        <f t="shared" si="0"/>
        <v>0.21738124021033786</v>
      </c>
      <c r="L22" s="10">
        <f t="shared" si="2"/>
        <v>1.7664812402103378</v>
      </c>
      <c r="N22" s="45" t="s">
        <v>80</v>
      </c>
      <c r="O22" s="10">
        <f t="shared" ref="O22:U22" si="18">SUM(C42:C43)</f>
        <v>28.468699999999998</v>
      </c>
      <c r="P22" s="10">
        <f t="shared" si="18"/>
        <v>16.870699999999999</v>
      </c>
      <c r="Q22" s="10">
        <f t="shared" si="18"/>
        <v>7.337122129958928</v>
      </c>
      <c r="R22" s="10">
        <f t="shared" si="18"/>
        <v>4.1167851240989748</v>
      </c>
      <c r="S22" s="10">
        <f t="shared" si="18"/>
        <v>1.0004004661490156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93">
        <f>SUM(K42:K43)</f>
        <v>5.1171855902479901</v>
      </c>
      <c r="X22" s="93">
        <f>SUM(L42:L43)</f>
        <v>12.454307720206918</v>
      </c>
    </row>
    <row r="23" spans="2:24" ht="15.75" x14ac:dyDescent="0.25">
      <c r="B23" s="47" t="s">
        <v>32</v>
      </c>
      <c r="C23" s="39">
        <v>17.0562</v>
      </c>
      <c r="D23" s="40">
        <v>15.7163</v>
      </c>
      <c r="E23" s="40">
        <v>1.2909999999999999</v>
      </c>
      <c r="F23" s="41">
        <v>0.16554061049429994</v>
      </c>
      <c r="G23" s="41">
        <v>2.2172247789252614E-2</v>
      </c>
      <c r="H23" s="51">
        <v>4.3850557694204957</v>
      </c>
      <c r="I23" s="88">
        <v>0.7479238821438986</v>
      </c>
      <c r="J23" s="13">
        <v>-6.340384840026668E-2</v>
      </c>
      <c r="K23" s="10">
        <f t="shared" si="0"/>
        <v>0.18771285828355255</v>
      </c>
      <c r="L23" s="10">
        <f t="shared" si="2"/>
        <v>1.4787128582835525</v>
      </c>
      <c r="N23" s="46" t="s">
        <v>82</v>
      </c>
      <c r="O23" s="10">
        <f t="shared" ref="O23:U23" si="19">SUM(C45:C46)</f>
        <v>23.8841</v>
      </c>
      <c r="P23" s="10">
        <f t="shared" si="19"/>
        <v>14.2781</v>
      </c>
      <c r="Q23" s="10">
        <f t="shared" si="19"/>
        <v>6.3873935922920886</v>
      </c>
      <c r="R23" s="10">
        <f t="shared" si="19"/>
        <v>3.3125405645739816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93">
        <f>SUM(K45:K46)</f>
        <v>3.8282625135786548</v>
      </c>
      <c r="X23" s="93">
        <f>SUM(L45:L46)</f>
        <v>10.215656105870742</v>
      </c>
    </row>
    <row r="24" spans="2:24" ht="15.75" x14ac:dyDescent="0.25">
      <c r="B24" s="48" t="s">
        <v>33</v>
      </c>
      <c r="C24" s="39">
        <v>23.997399999999999</v>
      </c>
      <c r="D24" s="40">
        <v>21.3203</v>
      </c>
      <c r="E24" s="40">
        <v>2.58</v>
      </c>
      <c r="F24" s="41">
        <v>0.35591082209558267</v>
      </c>
      <c r="G24" s="41">
        <v>4.9882130564802889E-2</v>
      </c>
      <c r="H24" s="51">
        <v>3.7976054649702036</v>
      </c>
      <c r="I24" s="88">
        <v>0.91132657385075955</v>
      </c>
      <c r="J24" s="17">
        <v>-3.2730377491297959E-2</v>
      </c>
      <c r="K24" s="10">
        <f t="shared" si="0"/>
        <v>0.40579295266038556</v>
      </c>
      <c r="L24" s="10">
        <f t="shared" si="2"/>
        <v>2.9857929526603852</v>
      </c>
      <c r="N24" s="47" t="s">
        <v>83</v>
      </c>
      <c r="O24" s="10">
        <f t="shared" ref="O24:U24" si="20">SUM(C47:C48)</f>
        <v>25.897100000000002</v>
      </c>
      <c r="P24" s="10">
        <f t="shared" si="20"/>
        <v>13.254200000000001</v>
      </c>
      <c r="Q24" s="10">
        <f t="shared" si="20"/>
        <v>8.7317700994475427</v>
      </c>
      <c r="R24" s="10">
        <f t="shared" si="20"/>
        <v>3.8155569597807393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93">
        <f>SUM(K47:K48)</f>
        <v>4.3910196465606024</v>
      </c>
      <c r="X24" s="93">
        <f>SUM(L47:L48)</f>
        <v>13.122789746008145</v>
      </c>
    </row>
    <row r="25" spans="2:24" ht="15.75" x14ac:dyDescent="0.25">
      <c r="B25" s="48" t="s">
        <v>45</v>
      </c>
      <c r="C25" s="49">
        <v>31.258299999999998</v>
      </c>
      <c r="D25" s="50">
        <v>29.733700000000002</v>
      </c>
      <c r="E25" s="50">
        <v>1.4417</v>
      </c>
      <c r="F25" s="41">
        <v>0.18388270662809969</v>
      </c>
      <c r="G25" s="41">
        <v>2.697574619976607E-2</v>
      </c>
      <c r="H25" s="51">
        <v>2.0339646184267695</v>
      </c>
      <c r="I25" s="88">
        <v>0.63578276232169484</v>
      </c>
      <c r="J25" s="17">
        <v>-3.2730377491297959E-2</v>
      </c>
      <c r="K25" s="10">
        <f t="shared" si="0"/>
        <v>0.21085845282786575</v>
      </c>
      <c r="L25" s="10">
        <f t="shared" si="2"/>
        <v>1.6525584528278658</v>
      </c>
      <c r="N25" s="47" t="s">
        <v>84</v>
      </c>
      <c r="O25" s="10">
        <f t="shared" ref="O25:U25" si="21">SUM(C49:C50)</f>
        <v>22.115300000000001</v>
      </c>
      <c r="P25" s="10">
        <f t="shared" si="21"/>
        <v>9.0496999999999996</v>
      </c>
      <c r="Q25" s="10">
        <f t="shared" si="21"/>
        <v>8.1387577186789155</v>
      </c>
      <c r="R25" s="10">
        <f t="shared" si="21"/>
        <v>5.0564898311015236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93">
        <f>SUM(K49:K50)</f>
        <v>5.8860775385212758</v>
      </c>
      <c r="X25" s="93">
        <f>SUM(L49:L50)</f>
        <v>14.024835257200191</v>
      </c>
    </row>
    <row r="26" spans="2:24" ht="15.75" x14ac:dyDescent="0.25">
      <c r="B26" s="48" t="s">
        <v>34</v>
      </c>
      <c r="C26" s="39">
        <v>35.043199999999999</v>
      </c>
      <c r="D26" s="40">
        <v>33.042800000000007</v>
      </c>
      <c r="E26" s="40">
        <v>1.8968000000000003</v>
      </c>
      <c r="F26" s="41">
        <v>0.2526524510867873</v>
      </c>
      <c r="G26" s="41">
        <v>3.6906018418033447E-2</v>
      </c>
      <c r="H26" s="51">
        <v>3.7329401275632659</v>
      </c>
      <c r="I26" s="88">
        <v>1.3081416747822505</v>
      </c>
      <c r="J26" s="17">
        <v>-3.2730377491297959E-2</v>
      </c>
      <c r="K26" s="10">
        <f t="shared" si="0"/>
        <v>0.28955846950482073</v>
      </c>
      <c r="L26" s="10">
        <f t="shared" si="2"/>
        <v>2.186358469504821</v>
      </c>
      <c r="N26" s="48" t="s">
        <v>85</v>
      </c>
      <c r="O26" s="10">
        <f t="shared" ref="O26:U26" si="22">SUM(C52:C53)</f>
        <v>27.433799999999998</v>
      </c>
      <c r="P26" s="10">
        <f t="shared" si="22"/>
        <v>13.8871</v>
      </c>
      <c r="Q26" s="10">
        <f t="shared" si="22"/>
        <v>8.5724643987413796</v>
      </c>
      <c r="R26" s="10">
        <f t="shared" si="22"/>
        <v>5.085347437876532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93">
        <f>SUM(K52:K53)</f>
        <v>5.8566916853321009</v>
      </c>
      <c r="X26" s="93">
        <f>SUM(L52:L53)</f>
        <v>14.42915608407348</v>
      </c>
    </row>
    <row r="27" spans="2:24" x14ac:dyDescent="0.25">
      <c r="K27" s="90"/>
      <c r="L27" s="90"/>
    </row>
    <row r="28" spans="2:24" x14ac:dyDescent="0.25">
      <c r="G28" t="s">
        <v>54</v>
      </c>
      <c r="H28" s="60">
        <f>AVERAGE(H4:H26)</f>
        <v>3.6738648362160076</v>
      </c>
      <c r="K28" s="90"/>
      <c r="L28" s="90"/>
    </row>
    <row r="29" spans="2:24" x14ac:dyDescent="0.25">
      <c r="K29" s="90"/>
      <c r="L29" s="90"/>
    </row>
    <row r="30" spans="2:24" x14ac:dyDescent="0.25">
      <c r="K30" s="90"/>
      <c r="L30" s="90"/>
    </row>
    <row r="31" spans="2:24" ht="15.75" x14ac:dyDescent="0.25">
      <c r="B31" s="90" t="s">
        <v>52</v>
      </c>
      <c r="C31" s="35" t="s">
        <v>18</v>
      </c>
      <c r="D31" s="42" t="s">
        <v>19</v>
      </c>
      <c r="E31" s="36" t="s">
        <v>20</v>
      </c>
      <c r="F31" s="36" t="s">
        <v>21</v>
      </c>
      <c r="G31" s="36" t="s">
        <v>22</v>
      </c>
      <c r="H31" s="52" t="s">
        <v>46</v>
      </c>
      <c r="I31" s="84" t="s">
        <v>70</v>
      </c>
      <c r="J31" s="1" t="s">
        <v>14</v>
      </c>
      <c r="K31" s="90" t="s">
        <v>73</v>
      </c>
      <c r="L31" s="90" t="s">
        <v>74</v>
      </c>
    </row>
    <row r="32" spans="2:24" ht="15.75" x14ac:dyDescent="0.25">
      <c r="B32" s="38" t="s">
        <v>23</v>
      </c>
      <c r="C32" s="39">
        <v>11.398899999999999</v>
      </c>
      <c r="D32" s="53">
        <v>5.7880000000000003</v>
      </c>
      <c r="E32" s="55">
        <v>4.3691717761557181</v>
      </c>
      <c r="F32" s="55">
        <v>1.3886876520681266</v>
      </c>
      <c r="G32" s="55">
        <v>0.20310881995133825</v>
      </c>
      <c r="H32" s="57">
        <v>24.986772075072381</v>
      </c>
      <c r="I32" s="89">
        <v>2.8482171620654255</v>
      </c>
      <c r="J32" s="21">
        <v>-0.10058679002726996</v>
      </c>
      <c r="K32" s="10">
        <f t="shared" ref="K32:K53" si="23">F32+G32</f>
        <v>1.5917964720194648</v>
      </c>
      <c r="L32" s="10">
        <f>SUM(E32:G32)</f>
        <v>5.9609682481751829</v>
      </c>
    </row>
    <row r="33" spans="2:12" ht="15.75" x14ac:dyDescent="0.25">
      <c r="B33" s="38" t="s">
        <v>35</v>
      </c>
      <c r="C33" s="49">
        <v>12.6114</v>
      </c>
      <c r="D33" s="54">
        <v>5.9234000000000009</v>
      </c>
      <c r="E33" s="55">
        <v>4.8835652051714433</v>
      </c>
      <c r="F33" s="55">
        <v>1.640225407532321</v>
      </c>
      <c r="G33" s="55">
        <v>0.23979426644182111</v>
      </c>
      <c r="H33" s="57">
        <v>33.109926250747364</v>
      </c>
      <c r="I33" s="89">
        <v>4.1756252391867532</v>
      </c>
      <c r="J33" s="21">
        <v>-0.10058679002726996</v>
      </c>
      <c r="K33" s="10">
        <f t="shared" si="23"/>
        <v>1.8800196739741422</v>
      </c>
      <c r="L33" s="10">
        <f t="shared" ref="L33:L53" si="24">SUM(E33:G33)</f>
        <v>6.7635848791455855</v>
      </c>
    </row>
    <row r="34" spans="2:12" ht="15.75" x14ac:dyDescent="0.25">
      <c r="B34" s="38" t="s">
        <v>36</v>
      </c>
      <c r="C34" s="49">
        <v>16.5716</v>
      </c>
      <c r="D34" s="54">
        <v>8.3877800000000011</v>
      </c>
      <c r="E34" s="55">
        <v>5.7216011638432711</v>
      </c>
      <c r="F34" s="55">
        <v>2.7887087546877027</v>
      </c>
      <c r="G34" s="55">
        <v>0.3607486615802406</v>
      </c>
      <c r="H34" s="57">
        <v>29.447921115671104</v>
      </c>
      <c r="I34" s="89">
        <v>4.8799916956045521</v>
      </c>
      <c r="J34" s="21">
        <v>-0.10058679002726996</v>
      </c>
      <c r="K34" s="10">
        <f t="shared" si="23"/>
        <v>3.1494574162679432</v>
      </c>
      <c r="L34" s="10">
        <f t="shared" si="24"/>
        <v>8.8710585801112138</v>
      </c>
    </row>
    <row r="35" spans="2:12" ht="15.75" x14ac:dyDescent="0.25">
      <c r="B35" s="38" t="s">
        <v>24</v>
      </c>
      <c r="C35" s="39">
        <v>8.5109999999999992</v>
      </c>
      <c r="D35" s="54">
        <v>3.0990000000000002</v>
      </c>
      <c r="E35" s="55">
        <v>3.9152573520131244</v>
      </c>
      <c r="F35" s="55">
        <v>1.7753653918970083</v>
      </c>
      <c r="G35" s="55">
        <v>0.24768143380032806</v>
      </c>
      <c r="H35" s="57">
        <v>25.494608716071966</v>
      </c>
      <c r="I35" s="89">
        <v>2.1698461478248849</v>
      </c>
      <c r="J35" s="21">
        <v>-0.10058679002726996</v>
      </c>
      <c r="K35" s="10">
        <f t="shared" si="23"/>
        <v>2.0230468256973362</v>
      </c>
      <c r="L35" s="10">
        <f t="shared" si="24"/>
        <v>5.938304177710461</v>
      </c>
    </row>
    <row r="36" spans="2:12" ht="15.75" x14ac:dyDescent="0.25">
      <c r="B36" s="42" t="s">
        <v>25</v>
      </c>
      <c r="C36" s="39">
        <v>10.304</v>
      </c>
      <c r="D36" s="54">
        <v>6.0135000000000005</v>
      </c>
      <c r="E36" s="55">
        <v>3.3100746582194081</v>
      </c>
      <c r="F36" s="55">
        <v>1.2269792930976999</v>
      </c>
      <c r="G36" s="55">
        <v>0.18703707902634226</v>
      </c>
      <c r="H36" s="57">
        <v>23.540174662685427</v>
      </c>
      <c r="I36" s="89">
        <v>2.4255795972431065</v>
      </c>
      <c r="J36" s="22">
        <v>-0.32001589401318453</v>
      </c>
      <c r="K36" s="10">
        <f t="shared" si="23"/>
        <v>1.4140163721240422</v>
      </c>
      <c r="L36" s="10">
        <f t="shared" si="24"/>
        <v>4.72409103034345</v>
      </c>
    </row>
    <row r="37" spans="2:12" ht="15.75" x14ac:dyDescent="0.25">
      <c r="B37" s="42" t="s">
        <v>37</v>
      </c>
      <c r="C37" s="49">
        <v>15.135</v>
      </c>
      <c r="D37" s="54">
        <v>10.032299999999999</v>
      </c>
      <c r="E37" s="55">
        <v>3.5838953802416502</v>
      </c>
      <c r="F37" s="55">
        <v>1.6835856044453064</v>
      </c>
      <c r="G37" s="55">
        <v>0.23478451896362351</v>
      </c>
      <c r="H37" s="57">
        <v>11.285894650302458</v>
      </c>
      <c r="I37" s="89">
        <v>1.708120155323277</v>
      </c>
      <c r="J37" s="22">
        <v>-0.32001589401318453</v>
      </c>
      <c r="K37" s="10">
        <f t="shared" si="23"/>
        <v>1.9183701234089299</v>
      </c>
      <c r="L37" s="10">
        <f t="shared" si="24"/>
        <v>5.5022655036505803</v>
      </c>
    </row>
    <row r="38" spans="2:12" ht="15.75" x14ac:dyDescent="0.25">
      <c r="B38" s="43" t="s">
        <v>38</v>
      </c>
      <c r="C38" s="49">
        <v>4.6359000000000004</v>
      </c>
      <c r="D38" s="54">
        <v>2.2789999999999999</v>
      </c>
      <c r="E38" s="55">
        <v>0.94597648742588403</v>
      </c>
      <c r="F38" s="55">
        <v>1.4503186260478427</v>
      </c>
      <c r="G38" s="55">
        <v>0.17418830505009195</v>
      </c>
      <c r="H38" s="57">
        <v>9.71413479556821</v>
      </c>
      <c r="I38" s="89">
        <v>0.45033757498774668</v>
      </c>
      <c r="J38" s="82">
        <v>-0.3029856615539851</v>
      </c>
      <c r="K38" s="10">
        <f t="shared" si="23"/>
        <v>1.6245069310979345</v>
      </c>
      <c r="L38" s="10">
        <f t="shared" si="24"/>
        <v>2.5704834185238186</v>
      </c>
    </row>
    <row r="39" spans="2:12" ht="15.75" x14ac:dyDescent="0.25">
      <c r="B39" s="43" t="s">
        <v>26</v>
      </c>
      <c r="C39" s="39">
        <v>19.3034</v>
      </c>
      <c r="D39" s="54">
        <v>11.6751</v>
      </c>
      <c r="E39" s="55">
        <v>5.2405079316656504</v>
      </c>
      <c r="F39" s="55">
        <v>2.4377309090909089</v>
      </c>
      <c r="G39" s="55">
        <v>0.3635123062843198</v>
      </c>
      <c r="H39" s="57">
        <v>22.88531964015602</v>
      </c>
      <c r="I39" s="89">
        <v>4.4176447914178771</v>
      </c>
      <c r="J39" s="82">
        <v>-0.3029856615539851</v>
      </c>
      <c r="K39" s="10">
        <f t="shared" si="23"/>
        <v>2.8012432153752287</v>
      </c>
      <c r="L39" s="10">
        <f t="shared" si="24"/>
        <v>8.0417511470408805</v>
      </c>
    </row>
    <row r="40" spans="2:12" ht="15.75" x14ac:dyDescent="0.25">
      <c r="B40" s="45" t="s">
        <v>27</v>
      </c>
      <c r="C40" s="39">
        <v>20.031400000000001</v>
      </c>
      <c r="D40" s="54">
        <v>11.956300000000001</v>
      </c>
      <c r="E40" s="55">
        <v>5.1763268507402982</v>
      </c>
      <c r="F40" s="55">
        <v>3.2692590636254515</v>
      </c>
      <c r="G40" s="55">
        <v>0.45884337735094055</v>
      </c>
      <c r="H40" s="57">
        <v>24.619209039547947</v>
      </c>
      <c r="I40" s="89">
        <v>4.9315722395480073</v>
      </c>
      <c r="J40" s="23">
        <v>0.11743877238132332</v>
      </c>
      <c r="K40" s="10">
        <f t="shared" si="23"/>
        <v>3.7281024409763921</v>
      </c>
      <c r="L40" s="10">
        <f t="shared" si="24"/>
        <v>8.9044292917166903</v>
      </c>
    </row>
    <row r="41" spans="2:12" ht="15.75" x14ac:dyDescent="0.25">
      <c r="B41" s="45" t="s">
        <v>39</v>
      </c>
      <c r="C41" s="49">
        <v>14.8985</v>
      </c>
      <c r="D41" s="54">
        <v>8.0399999999999991</v>
      </c>
      <c r="E41" s="56">
        <v>4.2442447863610626</v>
      </c>
      <c r="F41" s="56">
        <v>2.557988016411997</v>
      </c>
      <c r="G41" s="56">
        <v>0.36055350169779277</v>
      </c>
      <c r="H41" s="57">
        <v>8.0442355756705073</v>
      </c>
      <c r="I41" s="89">
        <v>1.1984704372412707</v>
      </c>
      <c r="J41" s="23">
        <v>0.11743877238132332</v>
      </c>
      <c r="K41" s="10">
        <f t="shared" si="23"/>
        <v>2.91854151810979</v>
      </c>
      <c r="L41" s="10">
        <f t="shared" si="24"/>
        <v>7.1627863044708526</v>
      </c>
    </row>
    <row r="42" spans="2:12" ht="15.75" x14ac:dyDescent="0.25">
      <c r="B42" s="45" t="s">
        <v>40</v>
      </c>
      <c r="C42" s="49">
        <v>11.488099999999999</v>
      </c>
      <c r="D42" s="54">
        <v>5.2263000000000002</v>
      </c>
      <c r="E42" s="56">
        <v>3.6427873835732418</v>
      </c>
      <c r="F42" s="56">
        <v>2.5449696867061804</v>
      </c>
      <c r="G42" s="56">
        <v>0.46675064992750182</v>
      </c>
      <c r="H42" s="57">
        <v>18.697381077516813</v>
      </c>
      <c r="I42" s="89">
        <v>2.1479738355662086</v>
      </c>
      <c r="J42" s="23">
        <v>0.11743877238132332</v>
      </c>
      <c r="K42" s="10">
        <f t="shared" si="23"/>
        <v>3.0117203366336822</v>
      </c>
      <c r="L42" s="10">
        <f t="shared" si="24"/>
        <v>6.654507720206924</v>
      </c>
    </row>
    <row r="43" spans="2:12" ht="15.75" x14ac:dyDescent="0.25">
      <c r="B43" s="45" t="s">
        <v>28</v>
      </c>
      <c r="C43" s="39">
        <v>16.980599999999999</v>
      </c>
      <c r="D43" s="54">
        <v>11.644400000000001</v>
      </c>
      <c r="E43" s="56">
        <v>3.6943347463856857</v>
      </c>
      <c r="F43" s="56">
        <v>1.5718154373927942</v>
      </c>
      <c r="G43" s="56">
        <v>0.53364981622151375</v>
      </c>
      <c r="H43" s="57">
        <v>3.6403145586210917</v>
      </c>
      <c r="I43" s="89">
        <v>0.61814725394121306</v>
      </c>
      <c r="J43" s="23">
        <v>0.11743877238132332</v>
      </c>
      <c r="K43" s="10">
        <f t="shared" si="23"/>
        <v>2.1054652536143079</v>
      </c>
      <c r="L43" s="10">
        <f t="shared" si="24"/>
        <v>5.7997999999999941</v>
      </c>
    </row>
    <row r="44" spans="2:12" ht="15.75" x14ac:dyDescent="0.25">
      <c r="B44" s="46" t="s">
        <v>41</v>
      </c>
      <c r="C44" s="49">
        <v>17.649799999999999</v>
      </c>
      <c r="D44" s="54">
        <v>11.0572</v>
      </c>
      <c r="E44" s="56">
        <v>4.3299645683802144</v>
      </c>
      <c r="F44" s="56">
        <v>2.5582620756547048</v>
      </c>
      <c r="G44" s="56">
        <v>0.39221973811833188</v>
      </c>
      <c r="H44" s="57">
        <v>10.31214421915047</v>
      </c>
      <c r="I44" s="89">
        <v>1.8200728303916196</v>
      </c>
      <c r="J44" s="16">
        <v>-4.5718099286610456E-2</v>
      </c>
      <c r="K44" s="10">
        <f t="shared" si="23"/>
        <v>2.9504818137730364</v>
      </c>
      <c r="L44" s="10">
        <f t="shared" si="24"/>
        <v>7.2804463821532508</v>
      </c>
    </row>
    <row r="45" spans="2:12" ht="15.75" x14ac:dyDescent="0.25">
      <c r="B45" s="46" t="s">
        <v>42</v>
      </c>
      <c r="C45" s="49">
        <v>8.8271999999999995</v>
      </c>
      <c r="D45" s="54">
        <v>3.4878999999999998</v>
      </c>
      <c r="E45" s="56">
        <v>3.561755418502202</v>
      </c>
      <c r="F45" s="56">
        <v>1.7649295506607927</v>
      </c>
      <c r="G45" s="56">
        <v>0.28048507488986779</v>
      </c>
      <c r="H45" s="57">
        <v>21.474368315215646</v>
      </c>
      <c r="I45" s="89">
        <v>1.8955854399207155</v>
      </c>
      <c r="J45" s="16">
        <v>-4.5718099286610456E-2</v>
      </c>
      <c r="K45" s="10">
        <f t="shared" si="23"/>
        <v>2.0454146255506607</v>
      </c>
      <c r="L45" s="10">
        <f t="shared" si="24"/>
        <v>5.6071700440528627</v>
      </c>
    </row>
    <row r="46" spans="2:12" ht="15.75" x14ac:dyDescent="0.25">
      <c r="B46" s="46" t="s">
        <v>30</v>
      </c>
      <c r="C46" s="39">
        <v>15.056900000000001</v>
      </c>
      <c r="D46" s="54">
        <v>10.7902</v>
      </c>
      <c r="E46" s="56">
        <v>2.8256381737898861</v>
      </c>
      <c r="F46" s="56">
        <v>1.5476110139131891</v>
      </c>
      <c r="G46" s="56">
        <v>0.23523687411480473</v>
      </c>
      <c r="H46" s="57">
        <v>6.672019746918191</v>
      </c>
      <c r="I46" s="89">
        <v>1.0045993412737253</v>
      </c>
      <c r="J46" s="16">
        <v>-4.5718099286610456E-2</v>
      </c>
      <c r="K46" s="10">
        <f t="shared" si="23"/>
        <v>1.7828478880279939</v>
      </c>
      <c r="L46" s="10">
        <f t="shared" si="24"/>
        <v>4.6084860618178807</v>
      </c>
    </row>
    <row r="47" spans="2:12" ht="15.75" x14ac:dyDescent="0.25">
      <c r="B47" s="47" t="s">
        <v>31</v>
      </c>
      <c r="C47" s="39">
        <v>12.7844</v>
      </c>
      <c r="D47" s="54">
        <v>7.6037999999999997</v>
      </c>
      <c r="E47" s="56">
        <v>3.3613227029188342</v>
      </c>
      <c r="F47" s="56">
        <v>1.9493750659736113</v>
      </c>
      <c r="G47" s="56">
        <v>0.27809010795681738</v>
      </c>
      <c r="H47" s="57">
        <v>14.312037622727628</v>
      </c>
      <c r="I47" s="89">
        <v>1.8297081378399909</v>
      </c>
      <c r="J47" s="22">
        <v>-0.11251612892623995</v>
      </c>
      <c r="K47" s="10">
        <f t="shared" si="23"/>
        <v>2.2274651739304288</v>
      </c>
      <c r="L47" s="10">
        <f t="shared" si="24"/>
        <v>5.5887878768492634</v>
      </c>
    </row>
    <row r="48" spans="2:12" ht="15.75" x14ac:dyDescent="0.25">
      <c r="B48" s="47" t="s">
        <v>43</v>
      </c>
      <c r="C48" s="49">
        <v>13.1127</v>
      </c>
      <c r="D48" s="54">
        <v>5.6504000000000003</v>
      </c>
      <c r="E48" s="56">
        <v>5.3704473965287081</v>
      </c>
      <c r="F48" s="56">
        <v>1.866181893807128</v>
      </c>
      <c r="G48" s="56">
        <v>0.29737257882304624</v>
      </c>
      <c r="H48" s="57">
        <v>22.158816133088362</v>
      </c>
      <c r="I48" s="89">
        <v>2.9056190830834776</v>
      </c>
      <c r="J48" s="22">
        <v>-0.11251612892623995</v>
      </c>
      <c r="K48" s="10">
        <f>F48+G48</f>
        <v>2.1635544726301741</v>
      </c>
      <c r="L48" s="10">
        <f t="shared" si="24"/>
        <v>7.5340018691588826</v>
      </c>
    </row>
    <row r="49" spans="2:36" ht="15.75" x14ac:dyDescent="0.25">
      <c r="B49" s="47" t="s">
        <v>44</v>
      </c>
      <c r="C49" s="49">
        <v>9.6720000000000006</v>
      </c>
      <c r="D49" s="54">
        <v>3.2014</v>
      </c>
      <c r="E49" s="56">
        <v>3.9480297432982865</v>
      </c>
      <c r="F49" s="56">
        <v>2.4818063843895048</v>
      </c>
      <c r="G49" s="56">
        <v>0.46969072653215888</v>
      </c>
      <c r="H49" s="57">
        <v>10.746944131596139</v>
      </c>
      <c r="I49" s="89">
        <v>1.0394444364079787</v>
      </c>
      <c r="J49" s="22">
        <v>-0.11251612892623995</v>
      </c>
      <c r="K49" s="10">
        <f t="shared" si="23"/>
        <v>2.9514971109216637</v>
      </c>
      <c r="L49" s="10">
        <f t="shared" si="24"/>
        <v>6.8995268542199497</v>
      </c>
    </row>
    <row r="50" spans="2:36" ht="15.75" x14ac:dyDescent="0.25">
      <c r="B50" s="47" t="s">
        <v>32</v>
      </c>
      <c r="C50" s="39">
        <v>12.443300000000001</v>
      </c>
      <c r="D50" s="54">
        <v>5.8483000000000001</v>
      </c>
      <c r="E50" s="56">
        <v>4.1907279753806286</v>
      </c>
      <c r="F50" s="56">
        <v>2.5746834467120188</v>
      </c>
      <c r="G50" s="56">
        <v>0.3598969808875932</v>
      </c>
      <c r="H50" s="57">
        <v>27.635177782453074</v>
      </c>
      <c r="I50" s="89">
        <v>3.4387280770039839</v>
      </c>
      <c r="J50" s="22">
        <v>-0.11251612892623995</v>
      </c>
      <c r="K50" s="10">
        <f t="shared" si="23"/>
        <v>2.9345804275996121</v>
      </c>
      <c r="L50" s="10">
        <f t="shared" si="24"/>
        <v>7.1253084029802407</v>
      </c>
    </row>
    <row r="51" spans="2:36" ht="15.75" x14ac:dyDescent="0.25">
      <c r="B51" s="48" t="s">
        <v>33</v>
      </c>
      <c r="C51" s="39">
        <v>12.441000000000001</v>
      </c>
      <c r="D51" s="54">
        <v>5.2618</v>
      </c>
      <c r="E51" s="56">
        <v>5.3960706969205834</v>
      </c>
      <c r="F51" s="56">
        <v>1.7076991896272284</v>
      </c>
      <c r="G51" s="56">
        <v>0.8784301134521878</v>
      </c>
      <c r="H51" s="57">
        <v>6.3947586970563393</v>
      </c>
      <c r="I51" s="89">
        <v>0.79557192950077915</v>
      </c>
      <c r="J51" s="24">
        <v>-4.9570413884485784E-2</v>
      </c>
      <c r="K51" s="10">
        <f t="shared" si="23"/>
        <v>2.5861293030794164</v>
      </c>
      <c r="L51" s="10">
        <f t="shared" si="24"/>
        <v>7.9821999999999997</v>
      </c>
    </row>
    <row r="52" spans="2:36" ht="15.75" x14ac:dyDescent="0.25">
      <c r="B52" s="48" t="s">
        <v>45</v>
      </c>
      <c r="C52" s="49">
        <v>13.8108</v>
      </c>
      <c r="D52" s="54">
        <v>6.0823999999999998</v>
      </c>
      <c r="E52" s="56">
        <v>4.7336335799392559</v>
      </c>
      <c r="F52" s="56">
        <v>3.3874389845027637</v>
      </c>
      <c r="G52" s="56">
        <v>0.48970952418035985</v>
      </c>
      <c r="H52" s="57">
        <v>19.608858255547958</v>
      </c>
      <c r="I52" s="89">
        <v>2.7081401959572173</v>
      </c>
      <c r="J52" s="24">
        <v>-4.9570413884485784E-2</v>
      </c>
      <c r="K52" s="10">
        <f t="shared" si="23"/>
        <v>3.8771485086831237</v>
      </c>
      <c r="L52" s="10">
        <f t="shared" si="24"/>
        <v>8.6107820886223791</v>
      </c>
    </row>
    <row r="53" spans="2:36" ht="15.75" x14ac:dyDescent="0.25">
      <c r="B53" s="48" t="s">
        <v>34</v>
      </c>
      <c r="C53" s="39">
        <v>13.622999999999999</v>
      </c>
      <c r="D53" s="54">
        <v>7.8046999999999995</v>
      </c>
      <c r="E53" s="56">
        <v>3.8388308188021232</v>
      </c>
      <c r="F53" s="56">
        <v>1.6979084533737685</v>
      </c>
      <c r="G53" s="56">
        <v>0.28163472327520855</v>
      </c>
      <c r="H53" s="57">
        <v>12.538769690746875</v>
      </c>
      <c r="I53" s="89">
        <v>1.7081565949704467</v>
      </c>
      <c r="J53" s="24">
        <v>-4.9570413884485784E-2</v>
      </c>
      <c r="K53" s="10">
        <f t="shared" si="23"/>
        <v>1.9795431766489771</v>
      </c>
      <c r="L53" s="10">
        <f t="shared" si="24"/>
        <v>5.8183739954511005</v>
      </c>
    </row>
    <row r="55" spans="2:36" x14ac:dyDescent="0.25">
      <c r="N55" s="91"/>
      <c r="O55" s="98" t="s">
        <v>90</v>
      </c>
      <c r="P55" s="98"/>
      <c r="Q55" s="98"/>
      <c r="R55" s="98" t="s">
        <v>91</v>
      </c>
      <c r="S55" s="98"/>
      <c r="T55" s="98"/>
      <c r="U55" s="98" t="s">
        <v>92</v>
      </c>
      <c r="V55" s="98"/>
      <c r="W55" s="98"/>
      <c r="X55" s="98" t="s">
        <v>51</v>
      </c>
      <c r="Y55" s="98"/>
      <c r="Z55" s="98"/>
      <c r="AA55" s="98" t="s">
        <v>73</v>
      </c>
      <c r="AB55" s="98"/>
      <c r="AC55" s="98"/>
      <c r="AD55" s="98" t="s">
        <v>74</v>
      </c>
      <c r="AE55" s="98"/>
      <c r="AF55" s="98"/>
    </row>
    <row r="56" spans="2:36" ht="15.75" x14ac:dyDescent="0.25">
      <c r="N56" s="91" t="s">
        <v>47</v>
      </c>
      <c r="O56" s="91" t="s">
        <v>87</v>
      </c>
      <c r="P56" s="91" t="s">
        <v>88</v>
      </c>
      <c r="Q56" s="92" t="s">
        <v>89</v>
      </c>
      <c r="R56" s="91" t="s">
        <v>87</v>
      </c>
      <c r="S56" s="91" t="s">
        <v>88</v>
      </c>
      <c r="T56" s="92" t="s">
        <v>89</v>
      </c>
      <c r="U56" s="91" t="s">
        <v>87</v>
      </c>
      <c r="V56" s="91" t="s">
        <v>88</v>
      </c>
      <c r="W56" s="92" t="s">
        <v>89</v>
      </c>
      <c r="X56" s="91" t="s">
        <v>87</v>
      </c>
      <c r="Y56" s="91" t="s">
        <v>88</v>
      </c>
      <c r="Z56" s="92" t="s">
        <v>89</v>
      </c>
      <c r="AA56" s="91" t="s">
        <v>87</v>
      </c>
      <c r="AB56" s="91" t="s">
        <v>88</v>
      </c>
      <c r="AC56" s="92" t="s">
        <v>89</v>
      </c>
      <c r="AD56" s="91" t="s">
        <v>87</v>
      </c>
      <c r="AE56" s="91" t="s">
        <v>88</v>
      </c>
      <c r="AF56" s="92" t="s">
        <v>89</v>
      </c>
      <c r="AG56" s="62" t="s">
        <v>69</v>
      </c>
    </row>
    <row r="57" spans="2:36" x14ac:dyDescent="0.25">
      <c r="N57" s="38" t="s">
        <v>75</v>
      </c>
      <c r="O57" s="11">
        <f>D5</f>
        <v>25.384799999999998</v>
      </c>
      <c r="P57" s="11">
        <f>D4</f>
        <v>44.028299999999994</v>
      </c>
      <c r="Q57" s="100">
        <f>(O57-P57)/P57</f>
        <v>-0.42344355789344579</v>
      </c>
      <c r="R57" s="11">
        <f>E5</f>
        <v>2.0256249999999998</v>
      </c>
      <c r="S57" s="11">
        <f>E4</f>
        <v>2.3685</v>
      </c>
      <c r="T57" s="100">
        <f>(R57-S57)/S57</f>
        <v>-0.14476461895714599</v>
      </c>
      <c r="U57" s="11">
        <f>F5</f>
        <v>0.25369435068216323</v>
      </c>
      <c r="V57" s="11">
        <f>F4</f>
        <v>0.27960327599156076</v>
      </c>
      <c r="W57" s="100">
        <f>(U57-V57)/V57</f>
        <v>-9.2663167902866564E-2</v>
      </c>
      <c r="X57" s="11">
        <f>G5</f>
        <v>3.8539464375947526E-2</v>
      </c>
      <c r="Y57" s="11">
        <f>G4</f>
        <v>4.1710890168449068E-2</v>
      </c>
      <c r="Z57" s="100">
        <f>(X57-Y57)/Y57</f>
        <v>-7.603351977610083E-2</v>
      </c>
      <c r="AA57" s="11">
        <f>K5</f>
        <v>0.29223381505811075</v>
      </c>
      <c r="AB57" s="11">
        <f>K4</f>
        <v>0.32131416616000985</v>
      </c>
      <c r="AC57" s="100">
        <f>(AA57-AB57)/AB57</f>
        <v>-9.0504416439010985E-2</v>
      </c>
      <c r="AD57" s="11">
        <f>L5</f>
        <v>2.3178588150581105</v>
      </c>
      <c r="AE57" s="11">
        <f>L4</f>
        <v>2.6898141661600099</v>
      </c>
      <c r="AF57" s="100">
        <f>(AD57-AE57)/AE57</f>
        <v>-0.13828291775000368</v>
      </c>
      <c r="AG57" s="71">
        <v>-0.63264271038860498</v>
      </c>
      <c r="AI57" s="60"/>
      <c r="AJ57" s="60"/>
    </row>
    <row r="58" spans="2:36" x14ac:dyDescent="0.25">
      <c r="N58" s="38" t="s">
        <v>76</v>
      </c>
      <c r="O58" s="11">
        <f>D5</f>
        <v>25.384799999999998</v>
      </c>
      <c r="P58" s="11">
        <f>D7</f>
        <v>27.388499999999997</v>
      </c>
      <c r="Q58" s="100">
        <f t="shared" ref="Q58:Q67" si="25">(O58-P58)/P58</f>
        <v>-7.3158442411961178E-2</v>
      </c>
      <c r="R58" s="11">
        <f>E5</f>
        <v>2.0256249999999998</v>
      </c>
      <c r="S58" s="11">
        <f>E7</f>
        <v>2.0897999999999999</v>
      </c>
      <c r="T58" s="100">
        <f t="shared" ref="T58:T67" si="26">(R58-S58)/S58</f>
        <v>-3.070868025648392E-2</v>
      </c>
      <c r="U58" s="11">
        <f>F5</f>
        <v>0.25369435068216323</v>
      </c>
      <c r="V58" s="11">
        <f>F7</f>
        <v>0.29239804470440822</v>
      </c>
      <c r="W58" s="100">
        <f t="shared" ref="W58:W67" si="27">(U58-V58)/V58</f>
        <v>-0.13236645977359879</v>
      </c>
      <c r="X58" s="11">
        <f>G5</f>
        <v>3.8539464375947526E-2</v>
      </c>
      <c r="Y58" s="11">
        <f>G7</f>
        <v>4.3790198454146709E-2</v>
      </c>
      <c r="Z58" s="100">
        <f>(X58-Y58)/Y58</f>
        <v>-0.11990660612550764</v>
      </c>
      <c r="AA58" s="11">
        <f>K5</f>
        <v>0.29223381505811075</v>
      </c>
      <c r="AB58" s="11">
        <f>K7</f>
        <v>0.33618824315855494</v>
      </c>
      <c r="AC58" s="100">
        <f>(AA58-AB58)/AB58</f>
        <v>-0.13074350157960216</v>
      </c>
      <c r="AD58" s="11">
        <f>L5</f>
        <v>2.3178588150581105</v>
      </c>
      <c r="AE58" s="11">
        <f>L7</f>
        <v>2.4259882431585549</v>
      </c>
      <c r="AF58" s="100">
        <f>(AD58-AE58)/AE58</f>
        <v>-4.4571291062673692E-2</v>
      </c>
      <c r="AG58" s="71">
        <v>-0.25216621692443686</v>
      </c>
    </row>
    <row r="59" spans="2:36" x14ac:dyDescent="0.25">
      <c r="N59" s="42" t="s">
        <v>77</v>
      </c>
      <c r="O59" s="11">
        <f>D9</f>
        <v>68.053600000000003</v>
      </c>
      <c r="P59" s="11">
        <f>D8</f>
        <v>45.276400000000002</v>
      </c>
      <c r="Q59" s="100">
        <f t="shared" si="25"/>
        <v>0.50307003206968748</v>
      </c>
      <c r="R59" s="11">
        <f>E9</f>
        <v>3.5653000000000001</v>
      </c>
      <c r="S59" s="11">
        <f>E8</f>
        <v>2.1161000000000003</v>
      </c>
      <c r="T59" s="100">
        <f t="shared" si="26"/>
        <v>0.68484476158971674</v>
      </c>
      <c r="U59" s="11">
        <f>F9</f>
        <v>0.50113894120439817</v>
      </c>
      <c r="V59" s="11">
        <f>F8</f>
        <v>0.31304628367983878</v>
      </c>
      <c r="W59" s="100">
        <f t="shared" si="27"/>
        <v>0.60084616023401527</v>
      </c>
      <c r="X59" s="11">
        <f>G9</f>
        <v>7.4483302999129308E-2</v>
      </c>
      <c r="Y59" s="11">
        <f>G8</f>
        <v>4.4134394092567426E-2</v>
      </c>
      <c r="Z59" s="100">
        <f>(X59-Y59)/Y59</f>
        <v>0.68764757125492915</v>
      </c>
      <c r="AA59" s="11">
        <f>K9</f>
        <v>0.57562224420352748</v>
      </c>
      <c r="AB59" s="11">
        <f>K8</f>
        <v>0.3571806777724062</v>
      </c>
      <c r="AC59" s="100">
        <f>(AA59-AB59)/AB59</f>
        <v>0.61157162194062242</v>
      </c>
      <c r="AD59" s="11">
        <f>L9</f>
        <v>4.1409222442035283</v>
      </c>
      <c r="AE59" s="11">
        <f>L8</f>
        <v>2.4732806777724066</v>
      </c>
      <c r="AF59" s="100">
        <f>(AD59-AE59)/AE59</f>
        <v>0.67426296635815131</v>
      </c>
      <c r="AG59" s="71">
        <v>7.0360183713265176E-2</v>
      </c>
    </row>
    <row r="60" spans="2:36" x14ac:dyDescent="0.25">
      <c r="N60" s="43" t="s">
        <v>78</v>
      </c>
      <c r="O60" s="11">
        <f>D10</f>
        <v>43.554200000000002</v>
      </c>
      <c r="P60" s="11">
        <f>D11</f>
        <v>36.733499999999999</v>
      </c>
      <c r="Q60" s="100">
        <f t="shared" si="25"/>
        <v>0.18568064573209747</v>
      </c>
      <c r="R60" s="11">
        <f>E10</f>
        <v>3.5529000000000002</v>
      </c>
      <c r="S60" s="11">
        <f>E11</f>
        <v>1.8083</v>
      </c>
      <c r="T60" s="100">
        <f t="shared" si="26"/>
        <v>0.9647735442127966</v>
      </c>
      <c r="U60" s="11">
        <f>F10</f>
        <v>0.45355329537273337</v>
      </c>
      <c r="V60" s="11">
        <f>F11</f>
        <v>0.27205109449554804</v>
      </c>
      <c r="W60" s="100">
        <f t="shared" si="27"/>
        <v>0.66716217853758908</v>
      </c>
      <c r="X60" s="11">
        <f>G10</f>
        <v>6.2409922115321627E-2</v>
      </c>
      <c r="Y60" s="11">
        <f>G11</f>
        <v>3.6471966156721894E-2</v>
      </c>
      <c r="Z60" s="100">
        <f>(X60-Y60)/Y60</f>
        <v>0.7111751488017678</v>
      </c>
      <c r="AA60" s="11">
        <f>K10</f>
        <v>0.51596321748805496</v>
      </c>
      <c r="AB60" s="11">
        <f>K11</f>
        <v>0.30852306065226992</v>
      </c>
      <c r="AC60" s="100">
        <f>(AA60-AB60)/AB60</f>
        <v>0.6723651593408333</v>
      </c>
      <c r="AD60" s="11">
        <f>L10</f>
        <v>4.0688632174880555</v>
      </c>
      <c r="AE60" s="11">
        <f>L11</f>
        <v>2.11682306065227</v>
      </c>
      <c r="AF60" s="100">
        <f>(AD60-AE60)/AE60</f>
        <v>0.92215556090658379</v>
      </c>
      <c r="AG60" s="71">
        <v>-0.18146998704026138</v>
      </c>
    </row>
    <row r="61" spans="2:36" x14ac:dyDescent="0.25">
      <c r="N61" s="45" t="s">
        <v>79</v>
      </c>
      <c r="O61" s="11">
        <f>D13</f>
        <v>29.5212</v>
      </c>
      <c r="P61" s="11">
        <f>D12</f>
        <v>49.902200000000001</v>
      </c>
      <c r="Q61" s="100">
        <f t="shared" si="25"/>
        <v>-0.40841886730444749</v>
      </c>
      <c r="R61" s="11">
        <f>E13</f>
        <v>2.1690999999999998</v>
      </c>
      <c r="S61" s="11">
        <f>E12</f>
        <v>4.6973000000000003</v>
      </c>
      <c r="T61" s="100">
        <f t="shared" si="26"/>
        <v>-0.53822408617716566</v>
      </c>
      <c r="U61" s="11">
        <f>F13</f>
        <v>0.23401260001928059</v>
      </c>
      <c r="V61" s="11">
        <f>F12</f>
        <v>0.55754949149693245</v>
      </c>
      <c r="W61" s="100">
        <f t="shared" si="27"/>
        <v>-0.58028371725173011</v>
      </c>
      <c r="X61" s="11">
        <f>G13</f>
        <v>3.5804203219897773E-2</v>
      </c>
      <c r="Y61" s="11">
        <f>G12</f>
        <v>8.8638710671560303E-2</v>
      </c>
      <c r="Z61" s="100">
        <f>(X61-Y61)/Y61</f>
        <v>-0.59606583908281574</v>
      </c>
      <c r="AA61" s="11">
        <f>K13</f>
        <v>0.26981680323917834</v>
      </c>
      <c r="AB61" s="11">
        <f>K12</f>
        <v>0.64618820216849271</v>
      </c>
      <c r="AC61" s="100">
        <f>(AA61-AB61)/AB61</f>
        <v>-0.58244857715798415</v>
      </c>
      <c r="AD61" s="11">
        <f>L13</f>
        <v>2.4389168032391786</v>
      </c>
      <c r="AE61" s="11">
        <f>L12</f>
        <v>5.3434882021684933</v>
      </c>
      <c r="AF61" s="100">
        <f>(AD61-AE61)/AE61</f>
        <v>-0.54357215531056702</v>
      </c>
      <c r="AG61" s="71">
        <v>-0.52597353469146801</v>
      </c>
    </row>
    <row r="62" spans="2:36" x14ac:dyDescent="0.25">
      <c r="N62" s="45" t="s">
        <v>80</v>
      </c>
      <c r="O62" s="11">
        <f>D14</f>
        <v>22.049499999999998</v>
      </c>
      <c r="P62" s="11">
        <f>D15</f>
        <v>24.480800000000002</v>
      </c>
      <c r="Q62" s="100">
        <f t="shared" si="25"/>
        <v>-9.9314564883500683E-2</v>
      </c>
      <c r="R62" s="11">
        <f>E14</f>
        <v>2.0576000000000003</v>
      </c>
      <c r="S62" s="11">
        <f>E15</f>
        <v>2.8880999999999997</v>
      </c>
      <c r="T62" s="100">
        <f t="shared" si="26"/>
        <v>-0.28755929503826028</v>
      </c>
      <c r="U62" s="11">
        <f>F14</f>
        <v>0.27897364763201327</v>
      </c>
      <c r="V62" s="11">
        <f>F15</f>
        <v>0.3231506739181837</v>
      </c>
      <c r="W62" s="100">
        <f t="shared" si="27"/>
        <v>-0.13670720766423439</v>
      </c>
      <c r="X62" s="11">
        <f>G14</f>
        <v>4.0140782403095307E-2</v>
      </c>
      <c r="Y62" s="11">
        <f>G15</f>
        <v>4.7908079136123549E-2</v>
      </c>
      <c r="Z62" s="100">
        <f>(X62-Y62)/Y62</f>
        <v>-0.16212916220161208</v>
      </c>
      <c r="AA62" s="11">
        <f>K14</f>
        <v>0.31911443003510859</v>
      </c>
      <c r="AB62" s="11">
        <f>K15</f>
        <v>0.37105875305430724</v>
      </c>
      <c r="AC62" s="100">
        <f>(AA62-AB62)/AB62</f>
        <v>-0.13998948304447142</v>
      </c>
      <c r="AD62" s="11">
        <f>L14</f>
        <v>2.3767144300351086</v>
      </c>
      <c r="AE62" s="11">
        <f>L15</f>
        <v>3.2591587530543067</v>
      </c>
      <c r="AF62" s="100">
        <f>(AD62-AE62)/AE62</f>
        <v>-0.27075831215408552</v>
      </c>
      <c r="AG62" s="71">
        <v>2.0493574298844346E-2</v>
      </c>
    </row>
    <row r="63" spans="2:36" x14ac:dyDescent="0.25">
      <c r="N63" s="46" t="s">
        <v>81</v>
      </c>
      <c r="O63" s="11">
        <f>D17</f>
        <v>59.076099999999997</v>
      </c>
      <c r="P63" s="11">
        <f>D16</f>
        <v>58.877499999999998</v>
      </c>
      <c r="Q63" s="100">
        <f t="shared" si="25"/>
        <v>3.3731051760010023E-3</v>
      </c>
      <c r="R63" s="11">
        <f>E17</f>
        <v>3.7168999999999999</v>
      </c>
      <c r="S63" s="11">
        <f>E16</f>
        <v>4.4638000000000009</v>
      </c>
      <c r="T63" s="100">
        <f t="shared" si="26"/>
        <v>-0.1673238048299657</v>
      </c>
      <c r="U63" s="11">
        <f>F17</f>
        <v>0.51587058130731067</v>
      </c>
      <c r="V63" s="11">
        <f>F16</f>
        <v>0.54910414162951515</v>
      </c>
      <c r="W63" s="100">
        <f t="shared" si="27"/>
        <v>-6.0523237401890556E-2</v>
      </c>
      <c r="X63" s="11">
        <f>G17</f>
        <v>8.0405754185244399E-2</v>
      </c>
      <c r="Y63" s="11">
        <f>G16</f>
        <v>8.0472158687084114E-2</v>
      </c>
      <c r="Z63" s="100">
        <f>(X63-Y63)/Y63</f>
        <v>-8.2518603853947196E-4</v>
      </c>
      <c r="AA63" s="11">
        <f>K17</f>
        <v>0.5962763354925551</v>
      </c>
      <c r="AB63" s="11">
        <f>K16</f>
        <v>0.62957630031659928</v>
      </c>
      <c r="AC63" s="100">
        <f>(AA63-AB63)/AB63</f>
        <v>-5.2892659408078739E-2</v>
      </c>
      <c r="AD63" s="11">
        <f>L17</f>
        <v>4.313176335492555</v>
      </c>
      <c r="AE63" s="11">
        <f>L16</f>
        <v>5.0933763003166002</v>
      </c>
      <c r="AF63" s="100">
        <f>(AD63-AE63)/AE63</f>
        <v>-0.15317932915648674</v>
      </c>
      <c r="AG63" s="71">
        <v>-0.4688084854749065</v>
      </c>
    </row>
    <row r="64" spans="2:36" x14ac:dyDescent="0.25">
      <c r="N64" s="46" t="s">
        <v>82</v>
      </c>
      <c r="O64" s="11">
        <f>D18</f>
        <v>26.549900000000001</v>
      </c>
      <c r="P64" s="11">
        <f>D19</f>
        <v>30.0379</v>
      </c>
      <c r="Q64" s="100">
        <f t="shared" si="25"/>
        <v>-0.11611996843987095</v>
      </c>
      <c r="R64" s="11">
        <f>E18</f>
        <v>2.5842999999999998</v>
      </c>
      <c r="S64" s="11">
        <f>E19</f>
        <v>1.6659000000000002</v>
      </c>
      <c r="T64" s="100">
        <f t="shared" si="26"/>
        <v>0.55129359505372444</v>
      </c>
      <c r="U64" s="11">
        <f>F18</f>
        <v>0.30833826054297686</v>
      </c>
      <c r="V64" s="11">
        <f>F19</f>
        <v>0.26449829115393531</v>
      </c>
      <c r="W64" s="100">
        <f t="shared" si="27"/>
        <v>0.16574764698017327</v>
      </c>
      <c r="X64" s="11">
        <f>G18</f>
        <v>4.3114347032943465E-2</v>
      </c>
      <c r="Y64" s="11">
        <f>G19</f>
        <v>3.7891311817970716E-2</v>
      </c>
      <c r="Z64" s="100">
        <f>(X64-Y64)/Y64</f>
        <v>0.13784255451656385</v>
      </c>
      <c r="AA64" s="11">
        <f>K18</f>
        <v>0.35145260757592034</v>
      </c>
      <c r="AB64" s="11">
        <f>K19</f>
        <v>0.30238960297190604</v>
      </c>
      <c r="AC64" s="100">
        <f>(AA64-AB64)/AB64</f>
        <v>0.16225096406033701</v>
      </c>
      <c r="AD64" s="11">
        <f>L18</f>
        <v>2.9357526075759202</v>
      </c>
      <c r="AE64" s="11">
        <f>L19</f>
        <v>1.9682896029719061</v>
      </c>
      <c r="AF64" s="100">
        <f>(AD64-AE64)/AE64</f>
        <v>0.49152472438164013</v>
      </c>
      <c r="AG64" s="71">
        <v>-0.45240919340255326</v>
      </c>
    </row>
    <row r="65" spans="14:33" x14ac:dyDescent="0.25">
      <c r="N65" s="47" t="s">
        <v>83</v>
      </c>
      <c r="O65" s="11">
        <f>D21</f>
        <v>23.637300000000003</v>
      </c>
      <c r="P65" s="11">
        <f>D20</f>
        <v>20.923299999999998</v>
      </c>
      <c r="Q65" s="100">
        <f t="shared" si="25"/>
        <v>0.12971185233686874</v>
      </c>
      <c r="R65" s="11">
        <f>E21</f>
        <v>1.5417999999999998</v>
      </c>
      <c r="S65" s="11">
        <f>E20</f>
        <v>0.84810000000000008</v>
      </c>
      <c r="T65" s="100">
        <f t="shared" si="26"/>
        <v>0.81794599693432346</v>
      </c>
      <c r="U65" s="11">
        <f>F21</f>
        <v>0.18477577915320148</v>
      </c>
      <c r="V65" s="11">
        <f>F20</f>
        <v>0.10085409817692768</v>
      </c>
      <c r="W65" s="100">
        <f t="shared" si="27"/>
        <v>0.83210977534150909</v>
      </c>
      <c r="X65" s="11">
        <f>G21</f>
        <v>2.591160650709317E-2</v>
      </c>
      <c r="Y65" s="11">
        <f>G20</f>
        <v>1.5334541243275554E-2</v>
      </c>
      <c r="Z65" s="100">
        <f>(X65-Y65)/Y65</f>
        <v>0.68975426757261682</v>
      </c>
      <c r="AA65" s="11">
        <f>K21</f>
        <v>0.21068738566029466</v>
      </c>
      <c r="AB65" s="11">
        <f>K20</f>
        <v>0.11618863942020324</v>
      </c>
      <c r="AC65" s="100">
        <f>(AA65-AB65)/AB65</f>
        <v>0.81332173878317815</v>
      </c>
      <c r="AD65" s="11">
        <f>L21</f>
        <v>1.7524873856602945</v>
      </c>
      <c r="AE65" s="11">
        <f>L20</f>
        <v>0.96428863942020338</v>
      </c>
      <c r="AF65" s="100">
        <f>(AD65-AE65)/AE65</f>
        <v>0.81738881287039777</v>
      </c>
      <c r="AG65" s="71">
        <v>3.5291526914175813</v>
      </c>
    </row>
    <row r="66" spans="14:33" x14ac:dyDescent="0.25">
      <c r="N66" s="47" t="s">
        <v>84</v>
      </c>
      <c r="O66" s="11">
        <f>D22</f>
        <v>13.130300000000002</v>
      </c>
      <c r="P66" s="11">
        <f>D23</f>
        <v>15.7163</v>
      </c>
      <c r="Q66" s="100">
        <f t="shared" si="25"/>
        <v>-0.16454254500104976</v>
      </c>
      <c r="R66" s="11">
        <f>E22</f>
        <v>1.5490999999999999</v>
      </c>
      <c r="S66" s="11">
        <f>E23</f>
        <v>1.2909999999999999</v>
      </c>
      <c r="T66" s="100">
        <f t="shared" si="26"/>
        <v>0.19992254066615028</v>
      </c>
      <c r="U66" s="11">
        <f>F22</f>
        <v>0.19187872286865068</v>
      </c>
      <c r="V66" s="11">
        <f>F23</f>
        <v>0.16554061049429994</v>
      </c>
      <c r="W66" s="100">
        <f t="shared" si="27"/>
        <v>0.15910363200731123</v>
      </c>
      <c r="X66" s="11">
        <f>G22</f>
        <v>2.5502517341687181E-2</v>
      </c>
      <c r="Y66" s="11">
        <f>G23</f>
        <v>2.2172247789252614E-2</v>
      </c>
      <c r="Z66" s="100">
        <f>(X66-Y66)/Y66</f>
        <v>0.1501999068424999</v>
      </c>
      <c r="AA66" s="11">
        <f>K22</f>
        <v>0.21738124021033786</v>
      </c>
      <c r="AB66" s="11">
        <f>K23</f>
        <v>0.18771285828355255</v>
      </c>
      <c r="AC66" s="100">
        <f>(AA66-AB66)/AB66</f>
        <v>0.15805194272823483</v>
      </c>
      <c r="AD66" s="11">
        <f>L22</f>
        <v>1.7664812402103378</v>
      </c>
      <c r="AE66" s="11">
        <f>L23</f>
        <v>1.4787128582835525</v>
      </c>
      <c r="AF66" s="100">
        <f>(AD66-AE66)/AE66</f>
        <v>0.19460734402541047</v>
      </c>
      <c r="AG66" s="71">
        <v>0.19587801447599956</v>
      </c>
    </row>
    <row r="67" spans="14:33" x14ac:dyDescent="0.25">
      <c r="N67" s="48" t="s">
        <v>85</v>
      </c>
      <c r="O67" s="11">
        <f>D25</f>
        <v>29.733700000000002</v>
      </c>
      <c r="P67" s="11">
        <f>D26</f>
        <v>33.042800000000007</v>
      </c>
      <c r="Q67" s="100">
        <f t="shared" si="25"/>
        <v>-0.10014587141525548</v>
      </c>
      <c r="R67" s="11">
        <f>E25</f>
        <v>1.4417</v>
      </c>
      <c r="S67" s="11">
        <f>E26</f>
        <v>1.8968000000000003</v>
      </c>
      <c r="T67" s="100">
        <f t="shared" si="26"/>
        <v>-0.23993040911008026</v>
      </c>
      <c r="U67" s="11">
        <f>F25</f>
        <v>0.18388270662809969</v>
      </c>
      <c r="V67" s="11">
        <f>F26</f>
        <v>0.2526524510867873</v>
      </c>
      <c r="W67" s="100">
        <f t="shared" si="27"/>
        <v>-0.27219108369174255</v>
      </c>
      <c r="X67" s="11">
        <f>G25</f>
        <v>2.697574619976607E-2</v>
      </c>
      <c r="Y67" s="11">
        <f>G26</f>
        <v>3.6906018418033447E-2</v>
      </c>
      <c r="Z67" s="100">
        <f>(X67-Y67)/Y67</f>
        <v>-0.26906918285758868</v>
      </c>
      <c r="AA67" s="11">
        <f>K25</f>
        <v>0.21085845282786575</v>
      </c>
      <c r="AB67" s="11">
        <f>K26</f>
        <v>0.28955846950482073</v>
      </c>
      <c r="AC67" s="100">
        <f>(AA67-AB67)/AB67</f>
        <v>-0.27179317811542975</v>
      </c>
      <c r="AD67" s="11">
        <f>L25</f>
        <v>1.6525584528278658</v>
      </c>
      <c r="AE67" s="11">
        <f>L26</f>
        <v>2.186358469504821</v>
      </c>
      <c r="AF67" s="100">
        <f>(AD67-AE67)/AE67</f>
        <v>-0.24415027275826973</v>
      </c>
      <c r="AG67" s="71">
        <v>-0.51398019451713794</v>
      </c>
    </row>
    <row r="69" spans="14:33" x14ac:dyDescent="0.25">
      <c r="O69" s="98" t="s">
        <v>90</v>
      </c>
      <c r="P69" s="98"/>
      <c r="Q69" s="98"/>
      <c r="R69" s="98" t="s">
        <v>91</v>
      </c>
      <c r="S69" s="98"/>
      <c r="T69" s="98"/>
      <c r="U69" s="98" t="s">
        <v>92</v>
      </c>
      <c r="V69" s="98"/>
      <c r="W69" s="98"/>
      <c r="X69" s="98" t="s">
        <v>51</v>
      </c>
      <c r="Y69" s="98"/>
      <c r="Z69" s="98"/>
      <c r="AA69" s="98" t="s">
        <v>73</v>
      </c>
      <c r="AB69" s="98"/>
      <c r="AC69" s="98"/>
      <c r="AD69" s="98" t="s">
        <v>74</v>
      </c>
      <c r="AE69" s="98"/>
      <c r="AF69" s="98"/>
    </row>
    <row r="70" spans="14:33" ht="15.75" x14ac:dyDescent="0.25">
      <c r="N70" s="91" t="s">
        <v>52</v>
      </c>
      <c r="O70" s="91" t="s">
        <v>87</v>
      </c>
      <c r="P70" s="91" t="s">
        <v>88</v>
      </c>
      <c r="Q70" s="92" t="s">
        <v>89</v>
      </c>
      <c r="R70" s="91" t="s">
        <v>87</v>
      </c>
      <c r="S70" s="91" t="s">
        <v>88</v>
      </c>
      <c r="T70" s="92" t="s">
        <v>89</v>
      </c>
      <c r="U70" s="91" t="s">
        <v>87</v>
      </c>
      <c r="V70" s="91" t="s">
        <v>88</v>
      </c>
      <c r="W70" s="92" t="s">
        <v>89</v>
      </c>
      <c r="X70" s="91" t="s">
        <v>87</v>
      </c>
      <c r="Y70" s="91" t="s">
        <v>88</v>
      </c>
      <c r="Z70" s="92" t="s">
        <v>89</v>
      </c>
      <c r="AA70" s="91" t="s">
        <v>87</v>
      </c>
      <c r="AB70" s="91" t="s">
        <v>88</v>
      </c>
      <c r="AC70" s="92" t="s">
        <v>89</v>
      </c>
      <c r="AD70" s="91" t="s">
        <v>87</v>
      </c>
      <c r="AE70" s="91" t="s">
        <v>88</v>
      </c>
      <c r="AF70" s="92" t="s">
        <v>89</v>
      </c>
      <c r="AG70" s="62" t="s">
        <v>69</v>
      </c>
    </row>
    <row r="71" spans="14:33" x14ac:dyDescent="0.25">
      <c r="N71" s="38" t="s">
        <v>75</v>
      </c>
      <c r="O71" s="11">
        <f>D33</f>
        <v>5.9234000000000009</v>
      </c>
      <c r="P71" s="93">
        <f>D32</f>
        <v>5.7880000000000003</v>
      </c>
      <c r="Q71" s="100">
        <f>(O71-P71)/P71</f>
        <v>2.3393227366966245E-2</v>
      </c>
      <c r="R71" s="11">
        <f>E33</f>
        <v>4.8835652051714433</v>
      </c>
      <c r="S71" s="93">
        <f>E32</f>
        <v>4.3691717761557181</v>
      </c>
      <c r="T71" s="100">
        <f>(R71-S71)/S71</f>
        <v>0.11773248006017335</v>
      </c>
      <c r="U71" s="11">
        <f>F33</f>
        <v>1.640225407532321</v>
      </c>
      <c r="V71" s="93">
        <f>F32</f>
        <v>1.3886876520681266</v>
      </c>
      <c r="W71" s="100">
        <f>(U71-V71)/V71</f>
        <v>0.18113342844921793</v>
      </c>
      <c r="X71" s="11">
        <f>G33</f>
        <v>0.23979426644182111</v>
      </c>
      <c r="Y71" s="93">
        <f>G32</f>
        <v>0.20310881995133825</v>
      </c>
      <c r="Z71" s="100">
        <f>(X71-Y71)/Y71</f>
        <v>0.18061966240201743</v>
      </c>
      <c r="AA71" s="11">
        <f>K33</f>
        <v>1.8800196739741422</v>
      </c>
      <c r="AB71" s="93">
        <f>K32</f>
        <v>1.5917964720194648</v>
      </c>
      <c r="AC71" s="100">
        <f>(AA71-AB71)/AB71</f>
        <v>0.18106787332492144</v>
      </c>
      <c r="AD71" s="11">
        <f>L33</f>
        <v>6.7635848791455855</v>
      </c>
      <c r="AE71" s="93">
        <f>L32</f>
        <v>5.9609682481751829</v>
      </c>
      <c r="AF71" s="100">
        <f>(AD71-AE71)/AE71</f>
        <v>0.134645345781888</v>
      </c>
      <c r="AG71" s="102">
        <v>0.46604876018608732</v>
      </c>
    </row>
    <row r="72" spans="14:33" x14ac:dyDescent="0.25">
      <c r="N72" s="38" t="s">
        <v>76</v>
      </c>
      <c r="O72" s="11">
        <f>D34</f>
        <v>8.3877800000000011</v>
      </c>
      <c r="P72" s="93">
        <f>D35</f>
        <v>3.0990000000000002</v>
      </c>
      <c r="Q72" s="100">
        <f t="shared" ref="Q72:Q81" si="28">(O72-P72)/P72</f>
        <v>1.7066085834140048</v>
      </c>
      <c r="R72" s="11">
        <f>E34</f>
        <v>5.7216011638432711</v>
      </c>
      <c r="S72" s="93">
        <f>E35</f>
        <v>3.9152573520131244</v>
      </c>
      <c r="T72" s="100">
        <f t="shared" ref="T72:T80" si="29">(R72-S72)/S72</f>
        <v>0.46136017365534637</v>
      </c>
      <c r="U72" s="11">
        <f>F34</f>
        <v>2.7887087546877027</v>
      </c>
      <c r="V72" s="93">
        <f>F35</f>
        <v>1.7753653918970083</v>
      </c>
      <c r="W72" s="100">
        <f t="shared" ref="W72:W80" si="30">(U72-V72)/V72</f>
        <v>0.57078017145975779</v>
      </c>
      <c r="X72" s="11">
        <f>G34</f>
        <v>0.3607486615802406</v>
      </c>
      <c r="Y72" s="93">
        <f>G35</f>
        <v>0.24768143380032806</v>
      </c>
      <c r="Z72" s="100">
        <f t="shared" ref="Z72:Z80" si="31">(X72-Y72)/Y72</f>
        <v>0.45650263746076064</v>
      </c>
      <c r="AA72" s="11">
        <f>K34</f>
        <v>3.1494574162679432</v>
      </c>
      <c r="AB72" s="93">
        <f>K35</f>
        <v>2.0230468256973362</v>
      </c>
      <c r="AC72" s="100">
        <f t="shared" ref="AC72:AC80" si="32">(AA72-AB72)/AB72</f>
        <v>0.55678918365240393</v>
      </c>
      <c r="AD72" s="11">
        <f>L34</f>
        <v>8.8710585801112138</v>
      </c>
      <c r="AE72" s="93">
        <f>L35</f>
        <v>5.938304177710461</v>
      </c>
      <c r="AF72" s="100">
        <f t="shared" ref="AF72:AF80" si="33">(AD72-AE72)/AE72</f>
        <v>0.49387069349005441</v>
      </c>
      <c r="AG72" s="102">
        <v>1.2490035528539172</v>
      </c>
    </row>
    <row r="73" spans="14:33" x14ac:dyDescent="0.25">
      <c r="N73" s="42" t="s">
        <v>77</v>
      </c>
      <c r="O73" s="11">
        <f>D37</f>
        <v>10.032299999999999</v>
      </c>
      <c r="P73" s="93">
        <f>D36</f>
        <v>6.0135000000000005</v>
      </c>
      <c r="Q73" s="100">
        <f t="shared" si="28"/>
        <v>0.66829633325018678</v>
      </c>
      <c r="R73" s="11">
        <f>E37</f>
        <v>3.5838953802416502</v>
      </c>
      <c r="S73" s="93">
        <f>E36</f>
        <v>3.3100746582194081</v>
      </c>
      <c r="T73" s="100">
        <f t="shared" si="29"/>
        <v>8.2723427806168828E-2</v>
      </c>
      <c r="U73" s="11">
        <f>F37</f>
        <v>1.6835856044453064</v>
      </c>
      <c r="V73" s="93">
        <f>F36</f>
        <v>1.2269792930976999</v>
      </c>
      <c r="W73" s="100">
        <f t="shared" si="30"/>
        <v>0.37213856331253387</v>
      </c>
      <c r="X73" s="11">
        <f>G37</f>
        <v>0.23478451896362351</v>
      </c>
      <c r="Y73" s="93">
        <f>G36</f>
        <v>0.18703707902634226</v>
      </c>
      <c r="Z73" s="100">
        <f t="shared" si="31"/>
        <v>0.25528328492852753</v>
      </c>
      <c r="AA73" s="11">
        <f>K37</f>
        <v>1.9183701234089299</v>
      </c>
      <c r="AB73" s="93">
        <f>K36</f>
        <v>1.4140163721240422</v>
      </c>
      <c r="AC73" s="100">
        <f t="shared" si="32"/>
        <v>0.35668169140593525</v>
      </c>
      <c r="AD73" s="11">
        <f>L37</f>
        <v>5.5022655036505803</v>
      </c>
      <c r="AE73" s="93">
        <f>L36</f>
        <v>4.72409103034345</v>
      </c>
      <c r="AF73" s="100">
        <f t="shared" si="33"/>
        <v>0.1647246990603726</v>
      </c>
      <c r="AG73" s="102">
        <v>-0.29578886742586713</v>
      </c>
    </row>
    <row r="74" spans="14:33" x14ac:dyDescent="0.25">
      <c r="N74" s="43" t="s">
        <v>78</v>
      </c>
      <c r="O74" s="11">
        <f>D38</f>
        <v>2.2789999999999999</v>
      </c>
      <c r="P74" s="93">
        <f>D39</f>
        <v>11.6751</v>
      </c>
      <c r="Q74" s="100">
        <f t="shared" si="28"/>
        <v>-0.80479824583943604</v>
      </c>
      <c r="R74" s="11">
        <f>E38</f>
        <v>0.94597648742588403</v>
      </c>
      <c r="S74" s="93">
        <f>E39</f>
        <v>5.2405079316656504</v>
      </c>
      <c r="T74" s="100">
        <f t="shared" si="29"/>
        <v>-0.81948763368721511</v>
      </c>
      <c r="U74" s="11">
        <f>F38</f>
        <v>1.4503186260478427</v>
      </c>
      <c r="V74" s="93">
        <f>F39</f>
        <v>2.4377309090909089</v>
      </c>
      <c r="W74" s="100">
        <f t="shared" si="30"/>
        <v>-0.40505384714972381</v>
      </c>
      <c r="X74" s="11">
        <f>G38</f>
        <v>0.17418830505009195</v>
      </c>
      <c r="Y74" s="93">
        <f>G39</f>
        <v>0.3635123062843198</v>
      </c>
      <c r="Z74" s="100">
        <f t="shared" si="31"/>
        <v>-0.52081868470815618</v>
      </c>
      <c r="AA74" s="11">
        <f>K38</f>
        <v>1.6245069310979345</v>
      </c>
      <c r="AB74" s="93">
        <f>K39</f>
        <v>2.8012432153752287</v>
      </c>
      <c r="AC74" s="100">
        <f t="shared" si="32"/>
        <v>-0.4200764424233222</v>
      </c>
      <c r="AD74" s="11">
        <f>L38</f>
        <v>2.5704834185238186</v>
      </c>
      <c r="AE74" s="93">
        <f>L39</f>
        <v>8.0417511470408805</v>
      </c>
      <c r="AF74" s="100">
        <f t="shared" si="33"/>
        <v>-0.68035775149922684</v>
      </c>
      <c r="AG74" s="103">
        <v>-0.89805935147556148</v>
      </c>
    </row>
    <row r="75" spans="14:33" x14ac:dyDescent="0.25">
      <c r="N75" s="45" t="s">
        <v>79</v>
      </c>
      <c r="O75" s="11">
        <f>D41</f>
        <v>8.0399999999999991</v>
      </c>
      <c r="P75" s="93">
        <f>D40</f>
        <v>11.956300000000001</v>
      </c>
      <c r="Q75" s="100">
        <f t="shared" si="28"/>
        <v>-0.32755116549434199</v>
      </c>
      <c r="R75" s="11">
        <f>E41</f>
        <v>4.2442447863610626</v>
      </c>
      <c r="S75" s="93">
        <f>E40</f>
        <v>5.1763268507402982</v>
      </c>
      <c r="T75" s="100">
        <f t="shared" si="29"/>
        <v>-0.18006630787735764</v>
      </c>
      <c r="U75" s="11">
        <f>F41</f>
        <v>2.557988016411997</v>
      </c>
      <c r="V75" s="93">
        <f>F40</f>
        <v>3.2692590636254515</v>
      </c>
      <c r="W75" s="100">
        <f t="shared" si="30"/>
        <v>-0.21756337854262581</v>
      </c>
      <c r="X75" s="11">
        <f>G41</f>
        <v>0.36055350169779277</v>
      </c>
      <c r="Y75" s="93">
        <f>G40</f>
        <v>0.45884337735094055</v>
      </c>
      <c r="Z75" s="100">
        <f t="shared" si="31"/>
        <v>-0.2142122573951242</v>
      </c>
      <c r="AA75" s="11">
        <f>K41</f>
        <v>2.91854151810979</v>
      </c>
      <c r="AB75" s="93">
        <f>K40</f>
        <v>3.7281024409763921</v>
      </c>
      <c r="AC75" s="100">
        <f t="shared" si="32"/>
        <v>-0.21715093286293324</v>
      </c>
      <c r="AD75" s="11">
        <f>L41</f>
        <v>7.1627863044708526</v>
      </c>
      <c r="AE75" s="93">
        <f>L40</f>
        <v>8.9044292917166903</v>
      </c>
      <c r="AF75" s="100">
        <f t="shared" si="33"/>
        <v>-0.19559288194539251</v>
      </c>
      <c r="AG75" s="102">
        <v>-0.75698005037210736</v>
      </c>
    </row>
    <row r="76" spans="14:33" x14ac:dyDescent="0.25">
      <c r="N76" s="45" t="s">
        <v>80</v>
      </c>
      <c r="O76" s="11">
        <f>D42</f>
        <v>5.2263000000000002</v>
      </c>
      <c r="P76" s="93">
        <f>D43</f>
        <v>11.644400000000001</v>
      </c>
      <c r="Q76" s="100">
        <f t="shared" si="28"/>
        <v>-0.55117481364432686</v>
      </c>
      <c r="R76" s="11">
        <f>E42</f>
        <v>3.6427873835732418</v>
      </c>
      <c r="S76" s="93">
        <f>E43</f>
        <v>3.6943347463856857</v>
      </c>
      <c r="T76" s="100">
        <f t="shared" si="29"/>
        <v>-1.3953083938285427E-2</v>
      </c>
      <c r="U76" s="11">
        <f>F42</f>
        <v>2.5449696867061804</v>
      </c>
      <c r="V76" s="93">
        <f>F43</f>
        <v>1.5718154373927942</v>
      </c>
      <c r="W76" s="100">
        <f t="shared" si="30"/>
        <v>0.61912755541298103</v>
      </c>
      <c r="X76" s="11">
        <f>G42</f>
        <v>0.46675064992750182</v>
      </c>
      <c r="Y76" s="93">
        <f>G43</f>
        <v>0.53364981622151375</v>
      </c>
      <c r="Z76" s="100">
        <f t="shared" si="31"/>
        <v>-0.12536154658065624</v>
      </c>
      <c r="AA76" s="11">
        <f>K42</f>
        <v>3.0117203366336822</v>
      </c>
      <c r="AB76" s="93">
        <f>K43</f>
        <v>2.1054652536143079</v>
      </c>
      <c r="AC76" s="100">
        <f t="shared" si="32"/>
        <v>0.43042984512029742</v>
      </c>
      <c r="AD76" s="11">
        <f>L42</f>
        <v>6.654507720206924</v>
      </c>
      <c r="AE76" s="93">
        <f>L43</f>
        <v>5.7997999999999941</v>
      </c>
      <c r="AF76" s="100">
        <f t="shared" si="33"/>
        <v>0.14736848170746075</v>
      </c>
      <c r="AG76" s="102">
        <v>2.4748578463643631</v>
      </c>
    </row>
    <row r="77" spans="14:33" x14ac:dyDescent="0.25">
      <c r="N77" s="46" t="s">
        <v>82</v>
      </c>
      <c r="O77" s="11">
        <f>D45</f>
        <v>3.4878999999999998</v>
      </c>
      <c r="P77" s="93">
        <f>D46</f>
        <v>10.7902</v>
      </c>
      <c r="Q77" s="100">
        <f t="shared" si="28"/>
        <v>-0.6767529795555226</v>
      </c>
      <c r="R77" s="11">
        <f>E45</f>
        <v>3.561755418502202</v>
      </c>
      <c r="S77" s="93">
        <f>E46</f>
        <v>2.8256381737898861</v>
      </c>
      <c r="T77" s="100">
        <f t="shared" si="29"/>
        <v>0.26051362539634682</v>
      </c>
      <c r="U77" s="11">
        <f>F45</f>
        <v>1.7649295506607927</v>
      </c>
      <c r="V77" s="93">
        <f>F46</f>
        <v>1.5476110139131891</v>
      </c>
      <c r="W77" s="100">
        <f t="shared" si="30"/>
        <v>0.14042193729166219</v>
      </c>
      <c r="X77" s="11">
        <f>G45</f>
        <v>0.28048507488986779</v>
      </c>
      <c r="Y77" s="93">
        <f>G46</f>
        <v>0.23523687411480473</v>
      </c>
      <c r="Z77" s="100">
        <f t="shared" si="31"/>
        <v>0.19235164956740658</v>
      </c>
      <c r="AA77" s="11">
        <f>K45</f>
        <v>2.0454146255506607</v>
      </c>
      <c r="AB77" s="93">
        <f>K46</f>
        <v>1.7828478880279939</v>
      </c>
      <c r="AC77" s="100">
        <f t="shared" si="32"/>
        <v>0.14727377432804523</v>
      </c>
      <c r="AD77" s="11">
        <f>L45</f>
        <v>5.6071700440528627</v>
      </c>
      <c r="AE77" s="93">
        <f>L46</f>
        <v>4.6084860618178807</v>
      </c>
      <c r="AF77" s="100">
        <f t="shared" si="33"/>
        <v>0.21670543619720473</v>
      </c>
      <c r="AG77" s="102">
        <v>0.88690691108488529</v>
      </c>
    </row>
    <row r="78" spans="14:33" x14ac:dyDescent="0.25">
      <c r="N78" s="47" t="s">
        <v>83</v>
      </c>
      <c r="O78" s="11">
        <f>D48</f>
        <v>5.6504000000000003</v>
      </c>
      <c r="P78" s="93">
        <f>D47</f>
        <v>7.6037999999999997</v>
      </c>
      <c r="Q78" s="100">
        <f t="shared" si="28"/>
        <v>-0.2568978668560456</v>
      </c>
      <c r="R78" s="11">
        <f>E48</f>
        <v>5.3704473965287081</v>
      </c>
      <c r="S78" s="93">
        <f>E47</f>
        <v>3.3613227029188342</v>
      </c>
      <c r="T78" s="100">
        <f t="shared" si="29"/>
        <v>0.59771847905743558</v>
      </c>
      <c r="U78" s="11">
        <f>F48</f>
        <v>1.866181893807128</v>
      </c>
      <c r="V78" s="93">
        <f>F47</f>
        <v>1.9493750659736113</v>
      </c>
      <c r="W78" s="100">
        <f t="shared" si="30"/>
        <v>-4.2676842244790236E-2</v>
      </c>
      <c r="X78" s="11">
        <f>G48</f>
        <v>0.29737257882304624</v>
      </c>
      <c r="Y78" s="93">
        <f>G47</f>
        <v>0.27809010795681738</v>
      </c>
      <c r="Z78" s="100">
        <f t="shared" si="31"/>
        <v>6.9338931211544927E-2</v>
      </c>
      <c r="AA78" s="11">
        <f>K48</f>
        <v>2.1635544726301741</v>
      </c>
      <c r="AB78" s="93">
        <f>K47</f>
        <v>2.2274651739304288</v>
      </c>
      <c r="AC78" s="100">
        <f t="shared" si="32"/>
        <v>-2.8692121451884399E-2</v>
      </c>
      <c r="AD78" s="11">
        <f>L48</f>
        <v>7.5340018691588826</v>
      </c>
      <c r="AE78" s="93">
        <f>L47</f>
        <v>5.5887878768492634</v>
      </c>
      <c r="AF78" s="100">
        <f t="shared" si="33"/>
        <v>0.34805650798939491</v>
      </c>
      <c r="AG78" s="102">
        <v>0.58802326064616095</v>
      </c>
    </row>
    <row r="79" spans="14:33" x14ac:dyDescent="0.25">
      <c r="N79" s="47" t="s">
        <v>84</v>
      </c>
      <c r="O79" s="11">
        <f>D49</f>
        <v>3.2014</v>
      </c>
      <c r="P79" s="93">
        <f>D50</f>
        <v>5.8483000000000001</v>
      </c>
      <c r="Q79" s="100">
        <f t="shared" si="28"/>
        <v>-0.45259306123146897</v>
      </c>
      <c r="R79" s="11">
        <f>E49</f>
        <v>3.9480297432982865</v>
      </c>
      <c r="S79" s="93">
        <f>E50</f>
        <v>4.1907279753806286</v>
      </c>
      <c r="T79" s="100">
        <f t="shared" si="29"/>
        <v>-5.7913143851886187E-2</v>
      </c>
      <c r="U79" s="11">
        <f>F49</f>
        <v>2.4818063843895048</v>
      </c>
      <c r="V79" s="93">
        <f>F50</f>
        <v>2.5746834467120188</v>
      </c>
      <c r="W79" s="100">
        <f t="shared" si="30"/>
        <v>-3.6073196664670334E-2</v>
      </c>
      <c r="X79" s="11">
        <f>G49</f>
        <v>0.46969072653215888</v>
      </c>
      <c r="Y79" s="93">
        <f>G50</f>
        <v>0.3598969808875932</v>
      </c>
      <c r="Z79" s="100">
        <f t="shared" si="31"/>
        <v>0.30506992688237528</v>
      </c>
      <c r="AA79" s="11">
        <f>K49</f>
        <v>2.9514971109216637</v>
      </c>
      <c r="AB79" s="93">
        <f>K50</f>
        <v>2.9345804275996121</v>
      </c>
      <c r="AC79" s="100">
        <f t="shared" si="32"/>
        <v>5.7646003370535725E-3</v>
      </c>
      <c r="AD79" s="11">
        <f>L49</f>
        <v>6.8995268542199497</v>
      </c>
      <c r="AE79" s="93">
        <f>L50</f>
        <v>7.1253084029802407</v>
      </c>
      <c r="AF79" s="100">
        <f t="shared" si="33"/>
        <v>-3.168726685091347E-2</v>
      </c>
      <c r="AG79" s="102">
        <v>-0.69772415464918003</v>
      </c>
    </row>
    <row r="80" spans="14:33" x14ac:dyDescent="0.25">
      <c r="N80" s="48" t="s">
        <v>85</v>
      </c>
      <c r="O80" s="11">
        <f>D52</f>
        <v>6.0823999999999998</v>
      </c>
      <c r="P80" s="93">
        <f>D53</f>
        <v>7.8046999999999995</v>
      </c>
      <c r="Q80" s="100">
        <f t="shared" si="28"/>
        <v>-0.22067472164208743</v>
      </c>
      <c r="R80" s="11">
        <f>E52</f>
        <v>4.7336335799392559</v>
      </c>
      <c r="S80" s="93">
        <f>E53</f>
        <v>3.8388308188021232</v>
      </c>
      <c r="T80" s="100">
        <f t="shared" si="29"/>
        <v>0.23309252305532674</v>
      </c>
      <c r="U80" s="11">
        <f>F52</f>
        <v>3.3874389845027637</v>
      </c>
      <c r="V80" s="93">
        <f>F53</f>
        <v>1.6979084533737685</v>
      </c>
      <c r="W80" s="100">
        <f t="shared" si="30"/>
        <v>0.99506573971751766</v>
      </c>
      <c r="X80" s="11">
        <f>G52</f>
        <v>0.48970952418035985</v>
      </c>
      <c r="Y80" s="93">
        <f>G53</f>
        <v>0.28163472327520855</v>
      </c>
      <c r="Z80" s="100">
        <f>(X80-Y80)/Y80</f>
        <v>0.73881089123312471</v>
      </c>
      <c r="AA80" s="11">
        <f>K52</f>
        <v>3.8771485086831237</v>
      </c>
      <c r="AB80" s="93">
        <f>K53</f>
        <v>1.9795431766489771</v>
      </c>
      <c r="AC80" s="100">
        <f t="shared" si="32"/>
        <v>0.95860770021013786</v>
      </c>
      <c r="AD80" s="11">
        <f>L52</f>
        <v>8.6107820886223791</v>
      </c>
      <c r="AE80" s="93">
        <f>L53</f>
        <v>5.8183739954511005</v>
      </c>
      <c r="AF80" s="100">
        <f t="shared" si="33"/>
        <v>0.47992928872472429</v>
      </c>
      <c r="AG80" s="102">
        <v>0.58541681947144408</v>
      </c>
    </row>
    <row r="81" spans="17:22" x14ac:dyDescent="0.25">
      <c r="Q81" s="100"/>
    </row>
    <row r="82" spans="17:22" x14ac:dyDescent="0.25">
      <c r="T82" s="101"/>
      <c r="U82" s="101"/>
      <c r="V82" s="101"/>
    </row>
    <row r="83" spans="17:22" x14ac:dyDescent="0.25">
      <c r="T83" s="101"/>
      <c r="U83" s="101"/>
      <c r="V83" s="101"/>
    </row>
    <row r="84" spans="17:22" x14ac:dyDescent="0.25">
      <c r="T84" s="101"/>
      <c r="U84" s="101"/>
      <c r="V84" s="101"/>
    </row>
    <row r="85" spans="17:22" x14ac:dyDescent="0.25">
      <c r="T85" s="101"/>
      <c r="U85" s="101"/>
      <c r="V85" s="101"/>
    </row>
    <row r="86" spans="17:22" x14ac:dyDescent="0.25">
      <c r="T86" s="101"/>
      <c r="U86" s="101"/>
      <c r="V86" s="101"/>
    </row>
    <row r="87" spans="17:22" x14ac:dyDescent="0.25">
      <c r="T87" s="101"/>
      <c r="U87" s="101"/>
      <c r="V87" s="101"/>
    </row>
    <row r="88" spans="17:22" x14ac:dyDescent="0.25">
      <c r="T88" s="101"/>
      <c r="U88" s="101"/>
      <c r="V88" s="101"/>
    </row>
    <row r="89" spans="17:22" x14ac:dyDescent="0.25">
      <c r="T89" s="101"/>
      <c r="U89" s="101"/>
      <c r="V89" s="101"/>
    </row>
    <row r="90" spans="17:22" x14ac:dyDescent="0.25">
      <c r="T90" s="101"/>
      <c r="U90" s="101"/>
      <c r="V90" s="101"/>
    </row>
    <row r="91" spans="17:22" x14ac:dyDescent="0.25">
      <c r="T91" s="101"/>
      <c r="U91" s="101"/>
      <c r="V91" s="101"/>
    </row>
  </sheetData>
  <mergeCells count="12">
    <mergeCell ref="O69:Q69"/>
    <mergeCell ref="R69:T69"/>
    <mergeCell ref="U69:W69"/>
    <mergeCell ref="X69:Z69"/>
    <mergeCell ref="AA69:AC69"/>
    <mergeCell ref="AD69:AF69"/>
    <mergeCell ref="O55:Q55"/>
    <mergeCell ref="R55:T55"/>
    <mergeCell ref="U55:W55"/>
    <mergeCell ref="X55:Z55"/>
    <mergeCell ref="AA55:AC55"/>
    <mergeCell ref="AD55:AF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I1" zoomScale="85" zoomScaleNormal="85" workbookViewId="0">
      <selection activeCell="T34" sqref="T34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91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2" t="s">
        <v>46</v>
      </c>
      <c r="I2" s="84" t="s">
        <v>70</v>
      </c>
      <c r="J2" s="1" t="s">
        <v>14</v>
      </c>
      <c r="K2" s="91" t="s">
        <v>73</v>
      </c>
      <c r="L2" s="91" t="s">
        <v>74</v>
      </c>
      <c r="N2" s="91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2" t="s">
        <v>46</v>
      </c>
      <c r="U2" s="84" t="s">
        <v>70</v>
      </c>
      <c r="V2" s="1" t="s">
        <v>14</v>
      </c>
      <c r="W2" s="91" t="s">
        <v>73</v>
      </c>
      <c r="X2" s="91" t="s">
        <v>74</v>
      </c>
    </row>
    <row r="3" spans="2:24" ht="15.75" x14ac:dyDescent="0.25">
      <c r="B3" s="38" t="s">
        <v>23</v>
      </c>
      <c r="C3" s="39">
        <v>47.014299999999999</v>
      </c>
      <c r="D3" s="40">
        <v>44.028299999999994</v>
      </c>
      <c r="E3" s="40">
        <v>2.3685</v>
      </c>
      <c r="F3" s="41">
        <v>0.27960327599156076</v>
      </c>
      <c r="G3" s="41">
        <v>4.1710890168449068E-2</v>
      </c>
      <c r="H3" s="51">
        <v>4.4239491495114969</v>
      </c>
      <c r="I3" s="88">
        <v>2.0798887249987836</v>
      </c>
      <c r="J3" s="12">
        <v>0.22851828638601948</v>
      </c>
      <c r="K3" s="10">
        <f t="shared" ref="K3:K25" si="0">F3+G3</f>
        <v>0.32131416616000985</v>
      </c>
      <c r="L3" s="10">
        <f>SUM(E3:G3)</f>
        <v>2.6898141661600099</v>
      </c>
      <c r="N3" s="38" t="s">
        <v>93</v>
      </c>
      <c r="O3" s="10">
        <f>SUM(C3:C6)</f>
        <v>118.602</v>
      </c>
      <c r="P3" s="10">
        <f t="shared" ref="P3:W3" si="1">SUM(D3:D6)</f>
        <v>110.44069999999998</v>
      </c>
      <c r="Q3" s="10">
        <f t="shared" si="1"/>
        <v>7.2623250000000006</v>
      </c>
      <c r="R3" s="10">
        <f t="shared" si="1"/>
        <v>0.9111491431902824</v>
      </c>
      <c r="S3" s="10">
        <f t="shared" si="1"/>
        <v>0.13764564522126721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1.0487947884115498</v>
      </c>
      <c r="X3" s="10">
        <f>SUM(L3:L6)</f>
        <v>8.3111197884115491</v>
      </c>
    </row>
    <row r="4" spans="2:24" ht="15.75" x14ac:dyDescent="0.25">
      <c r="B4" s="38" t="s">
        <v>35</v>
      </c>
      <c r="C4" s="49">
        <v>27.528300000000002</v>
      </c>
      <c r="D4" s="50">
        <v>25.384799999999998</v>
      </c>
      <c r="E4" s="50">
        <v>2.0256249999999998</v>
      </c>
      <c r="F4" s="41">
        <v>0.25369435068216323</v>
      </c>
      <c r="G4" s="41">
        <v>3.8539464375947526E-2</v>
      </c>
      <c r="H4" s="51">
        <v>2.7755520126882245</v>
      </c>
      <c r="I4" s="88">
        <v>0.76406228470885251</v>
      </c>
      <c r="J4" s="12">
        <v>0.22851828638601948</v>
      </c>
      <c r="K4" s="10">
        <f t="shared" si="0"/>
        <v>0.29223381505811075</v>
      </c>
      <c r="L4" s="10">
        <f t="shared" ref="L4:L25" si="2">SUM(E4:G4)</f>
        <v>2.3178588150581105</v>
      </c>
      <c r="N4" s="42" t="s">
        <v>94</v>
      </c>
      <c r="O4" s="10">
        <f>SUM(C7:C8)</f>
        <v>119.1827</v>
      </c>
      <c r="P4" s="10">
        <f t="shared" ref="P4:X4" si="3">SUM(D7:D8)</f>
        <v>113.33000000000001</v>
      </c>
      <c r="Q4" s="10">
        <f t="shared" si="3"/>
        <v>5.6814</v>
      </c>
      <c r="R4" s="10">
        <f t="shared" si="3"/>
        <v>0.81418522488423695</v>
      </c>
      <c r="S4" s="10">
        <f t="shared" si="3"/>
        <v>0.11861769709169673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0.93280292197593373</v>
      </c>
      <c r="X4" s="10">
        <f t="shared" si="3"/>
        <v>6.6142029219759344</v>
      </c>
    </row>
    <row r="5" spans="2:24" ht="15.75" x14ac:dyDescent="0.25">
      <c r="B5" s="38" t="s">
        <v>36</v>
      </c>
      <c r="C5" s="49">
        <v>14.5052</v>
      </c>
      <c r="D5" s="50">
        <v>13.639100000000001</v>
      </c>
      <c r="E5" s="50">
        <v>0.77839999999999998</v>
      </c>
      <c r="F5" s="41">
        <v>8.5453471812150295E-2</v>
      </c>
      <c r="G5" s="41">
        <v>1.3605092222723929E-2</v>
      </c>
      <c r="H5" s="51">
        <v>5.5875308025021084</v>
      </c>
      <c r="I5" s="88">
        <v>0.81048251796453585</v>
      </c>
      <c r="J5" s="12">
        <v>0.22851828638601948</v>
      </c>
      <c r="K5" s="10">
        <f t="shared" si="0"/>
        <v>9.905856403487423E-2</v>
      </c>
      <c r="L5" s="10">
        <f t="shared" si="2"/>
        <v>0.8774585640348741</v>
      </c>
      <c r="N5" s="43" t="s">
        <v>95</v>
      </c>
      <c r="O5" s="10">
        <f>SUM(C9:C10)</f>
        <v>86.096900000000005</v>
      </c>
      <c r="P5" s="10">
        <f t="shared" ref="P5:X5" si="4">SUM(D9:D10)</f>
        <v>80.287700000000001</v>
      </c>
      <c r="Q5" s="10">
        <f t="shared" si="4"/>
        <v>5.3612000000000002</v>
      </c>
      <c r="R5" s="10">
        <f t="shared" si="4"/>
        <v>0.72560438986828135</v>
      </c>
      <c r="S5" s="10">
        <f t="shared" si="4"/>
        <v>9.8881888272043528E-2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0.82448627814032482</v>
      </c>
      <c r="X5" s="10">
        <f t="shared" si="4"/>
        <v>6.1856862781403255</v>
      </c>
    </row>
    <row r="6" spans="2:24" ht="15.75" x14ac:dyDescent="0.25">
      <c r="B6" s="38" t="s">
        <v>24</v>
      </c>
      <c r="C6" s="39">
        <v>29.554200000000002</v>
      </c>
      <c r="D6" s="40">
        <v>27.388499999999997</v>
      </c>
      <c r="E6" s="40">
        <v>2.0897999999999999</v>
      </c>
      <c r="F6" s="41">
        <v>0.29239804470440822</v>
      </c>
      <c r="G6" s="41">
        <v>4.3790198454146709E-2</v>
      </c>
      <c r="H6" s="51">
        <v>3.6670713771013288</v>
      </c>
      <c r="I6" s="88">
        <v>1.0837736089312811</v>
      </c>
      <c r="J6" s="12">
        <v>0.22851828638601948</v>
      </c>
      <c r="K6" s="10">
        <f t="shared" si="0"/>
        <v>0.33618824315855494</v>
      </c>
      <c r="L6" s="10">
        <f>SUM(E6:G6)</f>
        <v>2.4259882431585549</v>
      </c>
      <c r="N6" s="45" t="s">
        <v>96</v>
      </c>
      <c r="O6" s="10">
        <f>SUM(C11:C14)</f>
        <v>138.27959999999999</v>
      </c>
      <c r="P6" s="10">
        <f t="shared" ref="P6:X6" si="5">SUM(D11:D14)</f>
        <v>125.9537</v>
      </c>
      <c r="Q6" s="10">
        <f t="shared" si="5"/>
        <v>11.812100000000001</v>
      </c>
      <c r="R6" s="10">
        <f t="shared" si="5"/>
        <v>1.3936864130664099</v>
      </c>
      <c r="S6" s="10">
        <f t="shared" si="5"/>
        <v>0.21249177543067693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1.6061781884970869</v>
      </c>
      <c r="X6" s="10">
        <f t="shared" si="5"/>
        <v>13.418278188497085</v>
      </c>
    </row>
    <row r="7" spans="2:24" ht="15.75" x14ac:dyDescent="0.25">
      <c r="B7" s="42" t="s">
        <v>25</v>
      </c>
      <c r="C7" s="39">
        <v>47.488500000000002</v>
      </c>
      <c r="D7" s="40">
        <v>45.276400000000002</v>
      </c>
      <c r="E7" s="40">
        <v>2.1161000000000003</v>
      </c>
      <c r="F7" s="41">
        <v>0.31304628367983878</v>
      </c>
      <c r="G7" s="41">
        <v>4.4134394092567426E-2</v>
      </c>
      <c r="H7" s="51">
        <v>4.0688932752810745</v>
      </c>
      <c r="I7" s="88">
        <v>1.9322563830318531</v>
      </c>
      <c r="J7" s="13">
        <v>-0.3027637470411495</v>
      </c>
      <c r="K7" s="10">
        <f t="shared" si="0"/>
        <v>0.3571806777724062</v>
      </c>
      <c r="L7" s="10">
        <f t="shared" si="2"/>
        <v>2.4732806777724066</v>
      </c>
      <c r="N7" s="46" t="s">
        <v>97</v>
      </c>
      <c r="O7" s="10">
        <f>SUM(C15:C18)</f>
        <v>187.27360000000002</v>
      </c>
      <c r="P7" s="10">
        <f t="shared" ref="P7:X7" si="6">SUM(D15:D18)</f>
        <v>174.54140000000001</v>
      </c>
      <c r="Q7" s="10">
        <f t="shared" si="6"/>
        <v>12.430900000000001</v>
      </c>
      <c r="R7" s="10">
        <f t="shared" si="6"/>
        <v>1.6378112746337381</v>
      </c>
      <c r="S7" s="10">
        <f t="shared" si="6"/>
        <v>0.24188357172324271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1.8796948463569807</v>
      </c>
      <c r="X7" s="10">
        <f t="shared" si="6"/>
        <v>14.310594846356983</v>
      </c>
    </row>
    <row r="8" spans="2:24" ht="15.75" x14ac:dyDescent="0.25">
      <c r="B8" s="42" t="s">
        <v>37</v>
      </c>
      <c r="C8" s="49">
        <v>71.694199999999995</v>
      </c>
      <c r="D8" s="50">
        <v>68.053600000000003</v>
      </c>
      <c r="E8" s="50">
        <v>3.5653000000000001</v>
      </c>
      <c r="F8" s="41">
        <v>0.50113894120439817</v>
      </c>
      <c r="G8" s="41">
        <v>7.4483302999129308E-2</v>
      </c>
      <c r="H8" s="51">
        <v>2.8847665461405576</v>
      </c>
      <c r="I8" s="88">
        <v>2.0682102971231036</v>
      </c>
      <c r="J8" s="13">
        <v>-0.3027637470411495</v>
      </c>
      <c r="K8" s="10">
        <f t="shared" si="0"/>
        <v>0.57562224420352748</v>
      </c>
      <c r="L8" s="10">
        <f t="shared" si="2"/>
        <v>4.1409222442035283</v>
      </c>
      <c r="N8" s="47" t="s">
        <v>98</v>
      </c>
      <c r="O8" s="10">
        <f>SUM(C19:C22)</f>
        <v>78.952000000000012</v>
      </c>
      <c r="P8" s="10">
        <f t="shared" ref="P8:X8" si="7">SUM(D19:D22)</f>
        <v>73.407200000000003</v>
      </c>
      <c r="Q8" s="10">
        <f t="shared" si="7"/>
        <v>5.23</v>
      </c>
      <c r="R8" s="10">
        <f t="shared" si="7"/>
        <v>0.64304921069307974</v>
      </c>
      <c r="S8" s="10">
        <f t="shared" si="7"/>
        <v>8.8920912881308517E-2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0.73197012357438829</v>
      </c>
      <c r="X8" s="10">
        <f t="shared" si="7"/>
        <v>5.961970123574388</v>
      </c>
    </row>
    <row r="9" spans="2:24" ht="15.75" x14ac:dyDescent="0.25">
      <c r="B9" s="43" t="s">
        <v>38</v>
      </c>
      <c r="C9" s="49">
        <v>47.312199999999997</v>
      </c>
      <c r="D9" s="50">
        <v>43.554200000000002</v>
      </c>
      <c r="E9" s="50">
        <v>3.5529000000000002</v>
      </c>
      <c r="F9" s="41">
        <v>0.45355329537273337</v>
      </c>
      <c r="G9" s="41">
        <v>6.2409922115321627E-2</v>
      </c>
      <c r="H9" s="51">
        <v>3.1820376220683517</v>
      </c>
      <c r="I9" s="88">
        <v>1.5054920038282225</v>
      </c>
      <c r="J9" s="14">
        <v>-9.3318329100743891E-2</v>
      </c>
      <c r="K9" s="10">
        <f t="shared" si="0"/>
        <v>0.51596321748805496</v>
      </c>
      <c r="L9" s="10">
        <f t="shared" si="2"/>
        <v>4.0688632174880555</v>
      </c>
      <c r="N9" s="48" t="s">
        <v>99</v>
      </c>
      <c r="O9" s="10">
        <f>SUM(C23:C25)</f>
        <v>90.298900000000003</v>
      </c>
      <c r="P9" s="10">
        <f t="shared" ref="P9:X9" si="8">SUM(D23:D25)</f>
        <v>84.096800000000002</v>
      </c>
      <c r="Q9" s="10">
        <f t="shared" si="8"/>
        <v>5.9184999999999999</v>
      </c>
      <c r="R9" s="10">
        <f t="shared" si="8"/>
        <v>0.79244597981046971</v>
      </c>
      <c r="S9" s="10">
        <f t="shared" si="8"/>
        <v>0.11376389518260241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0.90620987499307204</v>
      </c>
      <c r="X9" s="10">
        <f t="shared" si="8"/>
        <v>6.8247098749930721</v>
      </c>
    </row>
    <row r="10" spans="2:24" ht="15.75" x14ac:dyDescent="0.25">
      <c r="B10" s="43" t="s">
        <v>26</v>
      </c>
      <c r="C10" s="39">
        <v>38.784700000000001</v>
      </c>
      <c r="D10" s="40">
        <v>36.733499999999999</v>
      </c>
      <c r="E10" s="40">
        <v>1.8083</v>
      </c>
      <c r="F10" s="44">
        <v>0.27205109449554804</v>
      </c>
      <c r="G10" s="44">
        <v>3.6471966156721894E-2</v>
      </c>
      <c r="H10" s="51">
        <v>4.7422386784391009</v>
      </c>
      <c r="I10" s="88">
        <v>1.8392630447165701</v>
      </c>
      <c r="J10" s="14">
        <v>-9.3318329100743891E-2</v>
      </c>
      <c r="K10" s="10">
        <f t="shared" si="0"/>
        <v>0.30852306065226992</v>
      </c>
      <c r="L10" s="10">
        <f t="shared" si="2"/>
        <v>2.11682306065227</v>
      </c>
    </row>
    <row r="11" spans="2:24" ht="15.75" x14ac:dyDescent="0.25">
      <c r="B11" s="45" t="s">
        <v>27</v>
      </c>
      <c r="C11" s="39">
        <v>54.746600000000001</v>
      </c>
      <c r="D11" s="40">
        <v>49.902200000000001</v>
      </c>
      <c r="E11" s="40">
        <v>4.6973000000000003</v>
      </c>
      <c r="F11" s="41">
        <v>0.55754949149693245</v>
      </c>
      <c r="G11" s="41">
        <v>8.8638710671560303E-2</v>
      </c>
      <c r="H11" s="51">
        <v>3.2623889240190871</v>
      </c>
      <c r="I11" s="88">
        <v>1.7860470146770338</v>
      </c>
      <c r="J11" s="15">
        <v>5.0766638815107075E-2</v>
      </c>
      <c r="K11" s="10">
        <f t="shared" si="0"/>
        <v>0.64618820216849271</v>
      </c>
      <c r="L11" s="10">
        <f t="shared" si="2"/>
        <v>5.3434882021684933</v>
      </c>
      <c r="N11" s="91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2" t="s">
        <v>46</v>
      </c>
      <c r="U11" s="84" t="s">
        <v>70</v>
      </c>
      <c r="V11" s="1" t="s">
        <v>14</v>
      </c>
      <c r="W11" s="91" t="s">
        <v>73</v>
      </c>
      <c r="X11" s="91" t="s">
        <v>74</v>
      </c>
    </row>
    <row r="12" spans="2:24" ht="15.75" x14ac:dyDescent="0.25">
      <c r="B12" s="45" t="s">
        <v>39</v>
      </c>
      <c r="C12" s="49">
        <v>31.810600000000001</v>
      </c>
      <c r="D12" s="50">
        <v>29.5212</v>
      </c>
      <c r="E12" s="50">
        <v>2.1690999999999998</v>
      </c>
      <c r="F12" s="41">
        <v>0.23401260001928059</v>
      </c>
      <c r="G12" s="41">
        <v>3.5804203219897773E-2</v>
      </c>
      <c r="H12" s="51">
        <v>2.661482503449196</v>
      </c>
      <c r="I12" s="88">
        <v>0.84663355324221001</v>
      </c>
      <c r="J12" s="15">
        <v>5.0766638815107075E-2</v>
      </c>
      <c r="K12" s="10">
        <f t="shared" si="0"/>
        <v>0.26981680323917834</v>
      </c>
      <c r="L12" s="10">
        <f t="shared" si="2"/>
        <v>2.4389168032391786</v>
      </c>
      <c r="N12" s="38" t="s">
        <v>93</v>
      </c>
      <c r="O12" s="10">
        <f>SUM(C31:C34)</f>
        <v>49.0929</v>
      </c>
      <c r="P12" s="10">
        <f t="shared" ref="P12:X12" si="9">SUM(D31:D34)</f>
        <v>23.198180000000004</v>
      </c>
      <c r="Q12" s="10">
        <f t="shared" si="9"/>
        <v>18.889595497183556</v>
      </c>
      <c r="R12" s="10">
        <f t="shared" si="9"/>
        <v>7.5929872061851587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8.644320387958885</v>
      </c>
      <c r="X12" s="10">
        <f>SUM(L31:L34)</f>
        <v>27.533915885142441</v>
      </c>
    </row>
    <row r="13" spans="2:24" ht="15.75" x14ac:dyDescent="0.25">
      <c r="B13" s="45" t="s">
        <v>40</v>
      </c>
      <c r="C13" s="49">
        <v>24.152100000000001</v>
      </c>
      <c r="D13" s="50">
        <v>22.049499999999998</v>
      </c>
      <c r="E13" s="50">
        <v>2.0576000000000003</v>
      </c>
      <c r="F13" s="41">
        <v>0.27897364763201327</v>
      </c>
      <c r="G13" s="41">
        <v>4.0140782403095307E-2</v>
      </c>
      <c r="H13" s="51">
        <v>5.8778139774147498</v>
      </c>
      <c r="I13" s="88">
        <v>1.419615509639188</v>
      </c>
      <c r="J13" s="15">
        <v>5.0766638815107075E-2</v>
      </c>
      <c r="K13" s="10">
        <f t="shared" si="0"/>
        <v>0.31911443003510859</v>
      </c>
      <c r="L13" s="10">
        <f t="shared" si="2"/>
        <v>2.3767144300351086</v>
      </c>
      <c r="N13" s="42" t="s">
        <v>94</v>
      </c>
      <c r="O13" s="10">
        <f>SUM(C35:C36)</f>
        <v>25.439</v>
      </c>
      <c r="P13" s="10">
        <f t="shared" ref="P13:X13" si="10">SUM(D35:D36)</f>
        <v>16.0458</v>
      </c>
      <c r="Q13" s="10">
        <f t="shared" si="10"/>
        <v>6.8939700384610578</v>
      </c>
      <c r="R13" s="10">
        <f t="shared" si="10"/>
        <v>2.9105648975430061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3.3323864955329721</v>
      </c>
      <c r="X13" s="10">
        <f t="shared" si="10"/>
        <v>10.22635653399403</v>
      </c>
    </row>
    <row r="14" spans="2:24" ht="15.75" x14ac:dyDescent="0.25">
      <c r="B14" s="45" t="s">
        <v>28</v>
      </c>
      <c r="C14" s="39">
        <v>27.5703</v>
      </c>
      <c r="D14" s="40">
        <v>24.480800000000002</v>
      </c>
      <c r="E14" s="40">
        <v>2.8880999999999997</v>
      </c>
      <c r="F14" s="41">
        <v>0.3231506739181837</v>
      </c>
      <c r="G14" s="41">
        <v>4.7908079136123549E-2</v>
      </c>
      <c r="H14" s="51">
        <v>5.0456714649372758</v>
      </c>
      <c r="I14" s="88">
        <v>1.3911067598976019</v>
      </c>
      <c r="J14" s="15">
        <v>5.0766638815107075E-2</v>
      </c>
      <c r="K14" s="10">
        <f t="shared" si="0"/>
        <v>0.37105875305430724</v>
      </c>
      <c r="L14" s="10">
        <f t="shared" si="2"/>
        <v>3.2591587530543067</v>
      </c>
      <c r="N14" s="43" t="s">
        <v>95</v>
      </c>
      <c r="O14" s="10">
        <f>SUM(C37:C38)</f>
        <v>23.939299999999999</v>
      </c>
      <c r="P14" s="10">
        <f t="shared" ref="P14:X14" si="11">SUM(D37:D38)</f>
        <v>13.9541</v>
      </c>
      <c r="Q14" s="10">
        <f t="shared" si="11"/>
        <v>6.1864844190915349</v>
      </c>
      <c r="R14" s="10">
        <f t="shared" si="11"/>
        <v>3.8880495351387516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4.4257501464731632</v>
      </c>
      <c r="X14" s="10">
        <f t="shared" si="11"/>
        <v>10.612234565564698</v>
      </c>
    </row>
    <row r="15" spans="2:24" ht="15.75" x14ac:dyDescent="0.25">
      <c r="B15" s="46" t="s">
        <v>29</v>
      </c>
      <c r="C15" s="39">
        <v>63.384900000000002</v>
      </c>
      <c r="D15" s="40">
        <v>58.877499999999998</v>
      </c>
      <c r="E15" s="40">
        <v>4.4638000000000009</v>
      </c>
      <c r="F15" s="41">
        <v>0.54910414162951515</v>
      </c>
      <c r="G15" s="41">
        <v>8.0472158687084114E-2</v>
      </c>
      <c r="H15" s="51">
        <v>2.477530426605429</v>
      </c>
      <c r="I15" s="88">
        <v>1.5703801833734246</v>
      </c>
      <c r="J15" s="16">
        <v>-3.8520880931257544E-2</v>
      </c>
      <c r="K15" s="10">
        <f t="shared" si="0"/>
        <v>0.62957630031659928</v>
      </c>
      <c r="L15" s="10">
        <f t="shared" si="2"/>
        <v>5.0933763003166002</v>
      </c>
      <c r="N15" s="45" t="s">
        <v>96</v>
      </c>
      <c r="O15" s="10">
        <f>SUM(C39:C42)</f>
        <v>63.398600000000002</v>
      </c>
      <c r="P15" s="10">
        <f t="shared" ref="P15:X15" si="12">SUM(D39:D42)</f>
        <v>36.867000000000004</v>
      </c>
      <c r="Q15" s="10">
        <f t="shared" si="12"/>
        <v>16.757693767060289</v>
      </c>
      <c r="R15" s="10">
        <f t="shared" si="12"/>
        <v>9.9440322041364233</v>
      </c>
      <c r="S15" s="10">
        <f t="shared" si="12"/>
        <v>1.8197973451977489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11.763829549334172</v>
      </c>
      <c r="X15" s="10">
        <f t="shared" si="12"/>
        <v>28.521523316394461</v>
      </c>
    </row>
    <row r="16" spans="2:24" ht="15.75" x14ac:dyDescent="0.25">
      <c r="B16" s="46" t="s">
        <v>41</v>
      </c>
      <c r="C16" s="49">
        <v>62.840499999999999</v>
      </c>
      <c r="D16" s="50">
        <v>59.076099999999997</v>
      </c>
      <c r="E16" s="50">
        <v>3.7168999999999999</v>
      </c>
      <c r="F16" s="41">
        <v>0.51587058130731067</v>
      </c>
      <c r="G16" s="41">
        <v>8.0405754185244399E-2</v>
      </c>
      <c r="H16" s="51">
        <v>1.3274442882954836</v>
      </c>
      <c r="I16" s="88">
        <v>0.83417262798632341</v>
      </c>
      <c r="J16" s="16">
        <v>-3.8520880931257544E-2</v>
      </c>
      <c r="K16" s="10">
        <f t="shared" si="0"/>
        <v>0.5962763354925551</v>
      </c>
      <c r="L16" s="10">
        <f t="shared" si="2"/>
        <v>4.313176335492555</v>
      </c>
      <c r="N16" s="46" t="s">
        <v>97</v>
      </c>
      <c r="O16" s="10">
        <f>SUM(C43:C44)</f>
        <v>26.476999999999997</v>
      </c>
      <c r="P16" s="10">
        <f t="shared" ref="P16:X16" si="13">SUM(D43:D44)</f>
        <v>14.5451</v>
      </c>
      <c r="Q16" s="10">
        <f t="shared" si="13"/>
        <v>7.8917199868824159</v>
      </c>
      <c r="R16" s="10">
        <f t="shared" si="13"/>
        <v>4.3231916263154977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4.9958964393236975</v>
      </c>
      <c r="X16" s="10">
        <f t="shared" si="13"/>
        <v>12.887616426206113</v>
      </c>
    </row>
    <row r="17" spans="2:24" ht="15.75" x14ac:dyDescent="0.25">
      <c r="B17" s="46" t="s">
        <v>42</v>
      </c>
      <c r="C17" s="49">
        <v>29.180700000000002</v>
      </c>
      <c r="D17" s="50">
        <v>26.549900000000001</v>
      </c>
      <c r="E17" s="50">
        <v>2.5842999999999998</v>
      </c>
      <c r="F17" s="41">
        <v>0.30833826054297686</v>
      </c>
      <c r="G17" s="41">
        <v>4.3114347032943465E-2</v>
      </c>
      <c r="H17" s="51">
        <v>2.6441931444670419</v>
      </c>
      <c r="I17" s="88">
        <v>0.77159406890749405</v>
      </c>
      <c r="J17" s="16">
        <v>-3.8520880931257544E-2</v>
      </c>
      <c r="K17" s="10">
        <f t="shared" si="0"/>
        <v>0.35145260757592034</v>
      </c>
      <c r="L17" s="10">
        <f t="shared" si="2"/>
        <v>2.9357526075759202</v>
      </c>
      <c r="N17" s="47" t="s">
        <v>98</v>
      </c>
      <c r="O17" s="10">
        <f>SUM(C46:C49)</f>
        <v>48.012400000000007</v>
      </c>
      <c r="P17" s="10">
        <f t="shared" ref="P17:X17" si="14">SUM(D46:D49)</f>
        <v>22.303899999999999</v>
      </c>
      <c r="Q17" s="10">
        <f t="shared" si="14"/>
        <v>16.870527818126458</v>
      </c>
      <c r="R17" s="10">
        <f t="shared" si="14"/>
        <v>8.872046790882262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10.277097185081878</v>
      </c>
      <c r="X17" s="10">
        <f t="shared" si="14"/>
        <v>27.147625003208336</v>
      </c>
    </row>
    <row r="18" spans="2:24" ht="15.75" x14ac:dyDescent="0.25">
      <c r="B18" s="46" t="s">
        <v>30</v>
      </c>
      <c r="C18" s="39">
        <v>31.8675</v>
      </c>
      <c r="D18" s="40">
        <v>30.0379</v>
      </c>
      <c r="E18" s="40">
        <v>1.6659000000000002</v>
      </c>
      <c r="F18" s="41">
        <v>0.26449829115393531</v>
      </c>
      <c r="G18" s="41">
        <v>3.7891311817970716E-2</v>
      </c>
      <c r="H18" s="51">
        <v>4.4216538213526935</v>
      </c>
      <c r="I18" s="88">
        <v>1.4090705315195695</v>
      </c>
      <c r="J18" s="16">
        <v>-3.8520880931257544E-2</v>
      </c>
      <c r="K18" s="10">
        <f t="shared" si="0"/>
        <v>0.30238960297190604</v>
      </c>
      <c r="L18" s="10">
        <f t="shared" si="2"/>
        <v>1.9682896029719061</v>
      </c>
      <c r="N18" s="48" t="s">
        <v>99</v>
      </c>
      <c r="O18" s="10">
        <f>SUM(C50:C52)</f>
        <v>39.8748</v>
      </c>
      <c r="P18" s="10">
        <f t="shared" ref="P18:X18" si="15">SUM(D50:D52)</f>
        <v>19.148900000000001</v>
      </c>
      <c r="Q18" s="10">
        <f t="shared" si="15"/>
        <v>13.968535095661963</v>
      </c>
      <c r="R18" s="10">
        <f t="shared" si="15"/>
        <v>6.7930466275037613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8.4428209884115173</v>
      </c>
      <c r="X18" s="10">
        <f t="shared" si="15"/>
        <v>22.411356084073478</v>
      </c>
    </row>
    <row r="19" spans="2:24" ht="15.75" x14ac:dyDescent="0.25">
      <c r="B19" s="47" t="s">
        <v>31</v>
      </c>
      <c r="C19" s="39">
        <v>21.8202</v>
      </c>
      <c r="D19" s="40">
        <v>20.923299999999998</v>
      </c>
      <c r="E19" s="40">
        <v>0.84810000000000008</v>
      </c>
      <c r="F19" s="41">
        <v>0.10085409817692768</v>
      </c>
      <c r="G19" s="41">
        <v>1.5334541243275554E-2</v>
      </c>
      <c r="H19" s="51">
        <v>1.1149139497983831</v>
      </c>
      <c r="I19" s="88">
        <v>0.2432764536739068</v>
      </c>
      <c r="J19" s="13">
        <v>-6.340384840026668E-2</v>
      </c>
      <c r="K19" s="10">
        <f t="shared" si="0"/>
        <v>0.11618863942020324</v>
      </c>
      <c r="L19" s="10">
        <f t="shared" si="2"/>
        <v>0.96428863942020338</v>
      </c>
    </row>
    <row r="20" spans="2:24" ht="15.75" x14ac:dyDescent="0.25">
      <c r="B20" s="47" t="s">
        <v>43</v>
      </c>
      <c r="C20" s="49">
        <v>25.196200000000001</v>
      </c>
      <c r="D20" s="50">
        <v>23.637300000000003</v>
      </c>
      <c r="E20" s="50">
        <v>1.5417999999999998</v>
      </c>
      <c r="F20" s="41">
        <v>0.18477577915320148</v>
      </c>
      <c r="G20" s="41">
        <v>2.591160650709317E-2</v>
      </c>
      <c r="H20" s="51">
        <v>4.3730253169751769</v>
      </c>
      <c r="I20" s="88">
        <v>1.1018362049156996</v>
      </c>
      <c r="J20" s="13">
        <v>-6.340384840026668E-2</v>
      </c>
      <c r="K20" s="10">
        <f t="shared" si="0"/>
        <v>0.21068738566029466</v>
      </c>
      <c r="L20" s="10">
        <f t="shared" si="2"/>
        <v>1.7524873856602945</v>
      </c>
    </row>
    <row r="21" spans="2:24" ht="15.75" x14ac:dyDescent="0.25">
      <c r="B21" s="47" t="s">
        <v>44</v>
      </c>
      <c r="C21" s="49">
        <v>14.8794</v>
      </c>
      <c r="D21" s="50">
        <v>13.130300000000002</v>
      </c>
      <c r="E21" s="50">
        <v>1.5490999999999999</v>
      </c>
      <c r="F21" s="41">
        <v>0.19187872286865068</v>
      </c>
      <c r="G21" s="41">
        <v>2.5502517341687181E-2</v>
      </c>
      <c r="H21" s="51">
        <v>6.0111679715407007</v>
      </c>
      <c r="I21" s="88">
        <v>0.89442572715742696</v>
      </c>
      <c r="J21" s="13">
        <v>-6.340384840026668E-2</v>
      </c>
      <c r="K21" s="10">
        <f t="shared" si="0"/>
        <v>0.21738124021033786</v>
      </c>
      <c r="L21" s="10">
        <f t="shared" si="2"/>
        <v>1.7664812402103378</v>
      </c>
    </row>
    <row r="22" spans="2:24" ht="15.75" x14ac:dyDescent="0.25">
      <c r="B22" s="47" t="s">
        <v>32</v>
      </c>
      <c r="C22" s="39">
        <v>17.0562</v>
      </c>
      <c r="D22" s="40">
        <v>15.7163</v>
      </c>
      <c r="E22" s="40">
        <v>1.2909999999999999</v>
      </c>
      <c r="F22" s="41">
        <v>0.16554061049429994</v>
      </c>
      <c r="G22" s="41">
        <v>2.2172247789252614E-2</v>
      </c>
      <c r="H22" s="51">
        <v>4.3850557694204957</v>
      </c>
      <c r="I22" s="88">
        <v>0.7479238821438986</v>
      </c>
      <c r="J22" s="13">
        <v>-6.340384840026668E-2</v>
      </c>
      <c r="K22" s="10">
        <f t="shared" si="0"/>
        <v>0.18771285828355255</v>
      </c>
      <c r="L22" s="10">
        <f t="shared" si="2"/>
        <v>1.4787128582835525</v>
      </c>
    </row>
    <row r="23" spans="2:24" ht="15.75" x14ac:dyDescent="0.25">
      <c r="B23" s="48" t="s">
        <v>33</v>
      </c>
      <c r="C23" s="39">
        <v>23.997399999999999</v>
      </c>
      <c r="D23" s="40">
        <v>21.3203</v>
      </c>
      <c r="E23" s="40">
        <v>2.58</v>
      </c>
      <c r="F23" s="41">
        <v>0.35591082209558267</v>
      </c>
      <c r="G23" s="41">
        <v>4.9882130564802889E-2</v>
      </c>
      <c r="H23" s="51">
        <v>3.7976054649702036</v>
      </c>
      <c r="I23" s="88">
        <v>0.91132657385075955</v>
      </c>
      <c r="J23" s="17">
        <v>-3.2730377491297959E-2</v>
      </c>
      <c r="K23" s="10">
        <f t="shared" si="0"/>
        <v>0.40579295266038556</v>
      </c>
      <c r="L23" s="10">
        <f t="shared" si="2"/>
        <v>2.9857929526603852</v>
      </c>
    </row>
    <row r="24" spans="2:24" ht="15.75" x14ac:dyDescent="0.25">
      <c r="B24" s="48" t="s">
        <v>45</v>
      </c>
      <c r="C24" s="49">
        <v>31.258299999999998</v>
      </c>
      <c r="D24" s="50">
        <v>29.733700000000002</v>
      </c>
      <c r="E24" s="50">
        <v>1.4417</v>
      </c>
      <c r="F24" s="41">
        <v>0.18388270662809969</v>
      </c>
      <c r="G24" s="41">
        <v>2.697574619976607E-2</v>
      </c>
      <c r="H24" s="51">
        <v>2.0339646184267695</v>
      </c>
      <c r="I24" s="88">
        <v>0.63578276232169484</v>
      </c>
      <c r="J24" s="17">
        <v>-3.2730377491297959E-2</v>
      </c>
      <c r="K24" s="10">
        <f t="shared" si="0"/>
        <v>0.21085845282786575</v>
      </c>
      <c r="L24" s="10">
        <f t="shared" si="2"/>
        <v>1.6525584528278658</v>
      </c>
    </row>
    <row r="25" spans="2:24" ht="15.75" x14ac:dyDescent="0.25">
      <c r="B25" s="48" t="s">
        <v>34</v>
      </c>
      <c r="C25" s="39">
        <v>35.043199999999999</v>
      </c>
      <c r="D25" s="40">
        <v>33.042800000000007</v>
      </c>
      <c r="E25" s="40">
        <v>1.8968000000000003</v>
      </c>
      <c r="F25" s="41">
        <v>0.2526524510867873</v>
      </c>
      <c r="G25" s="41">
        <v>3.6906018418033447E-2</v>
      </c>
      <c r="H25" s="51">
        <v>3.7329401275632659</v>
      </c>
      <c r="I25" s="88">
        <v>1.3081416747822505</v>
      </c>
      <c r="J25" s="17">
        <v>-3.2730377491297959E-2</v>
      </c>
      <c r="K25" s="10">
        <f t="shared" si="0"/>
        <v>0.28955846950482073</v>
      </c>
      <c r="L25" s="10">
        <f t="shared" si="2"/>
        <v>2.186358469504821</v>
      </c>
    </row>
    <row r="26" spans="2:24" x14ac:dyDescent="0.25">
      <c r="K26" s="91"/>
      <c r="L26" s="91"/>
    </row>
    <row r="27" spans="2:24" x14ac:dyDescent="0.25">
      <c r="H27" s="60"/>
      <c r="K27" s="91"/>
      <c r="L27" s="91"/>
    </row>
    <row r="28" spans="2:24" x14ac:dyDescent="0.25">
      <c r="K28" s="91"/>
      <c r="L28" s="91"/>
    </row>
    <row r="29" spans="2:24" x14ac:dyDescent="0.25">
      <c r="K29" s="91"/>
      <c r="L29" s="91"/>
    </row>
    <row r="30" spans="2:24" ht="15.75" x14ac:dyDescent="0.25">
      <c r="B30" s="91" t="s">
        <v>52</v>
      </c>
      <c r="C30" s="35" t="s">
        <v>18</v>
      </c>
      <c r="D30" s="42" t="s">
        <v>19</v>
      </c>
      <c r="E30" s="36" t="s">
        <v>20</v>
      </c>
      <c r="F30" s="36" t="s">
        <v>21</v>
      </c>
      <c r="G30" s="36" t="s">
        <v>22</v>
      </c>
      <c r="H30" s="52" t="s">
        <v>46</v>
      </c>
      <c r="I30" s="84" t="s">
        <v>70</v>
      </c>
      <c r="J30" s="1" t="s">
        <v>14</v>
      </c>
      <c r="K30" s="91" t="s">
        <v>73</v>
      </c>
      <c r="L30" s="91" t="s">
        <v>74</v>
      </c>
    </row>
    <row r="31" spans="2:24" ht="15.75" x14ac:dyDescent="0.25">
      <c r="B31" s="38" t="s">
        <v>23</v>
      </c>
      <c r="C31" s="39">
        <v>11.398899999999999</v>
      </c>
      <c r="D31" s="53">
        <v>5.7880000000000003</v>
      </c>
      <c r="E31" s="55">
        <v>4.3691717761557181</v>
      </c>
      <c r="F31" s="55">
        <v>1.3886876520681266</v>
      </c>
      <c r="G31" s="55">
        <v>0.20310881995133825</v>
      </c>
      <c r="H31" s="57">
        <v>24.986772075072381</v>
      </c>
      <c r="I31" s="89">
        <v>2.8482171620654255</v>
      </c>
      <c r="J31" s="21">
        <v>-0.10058679002726996</v>
      </c>
      <c r="K31" s="10">
        <f t="shared" ref="K31:K52" si="16">F31+G31</f>
        <v>1.5917964720194648</v>
      </c>
      <c r="L31" s="10">
        <f>SUM(E31:G31)</f>
        <v>5.9609682481751829</v>
      </c>
    </row>
    <row r="32" spans="2:24" ht="15.75" x14ac:dyDescent="0.25">
      <c r="B32" s="38" t="s">
        <v>35</v>
      </c>
      <c r="C32" s="49">
        <v>12.6114</v>
      </c>
      <c r="D32" s="54">
        <v>5.9234000000000009</v>
      </c>
      <c r="E32" s="55">
        <v>4.8835652051714433</v>
      </c>
      <c r="F32" s="55">
        <v>1.640225407532321</v>
      </c>
      <c r="G32" s="55">
        <v>0.23979426644182111</v>
      </c>
      <c r="H32" s="57">
        <v>33.109926250747364</v>
      </c>
      <c r="I32" s="89">
        <v>4.1756252391867532</v>
      </c>
      <c r="J32" s="21">
        <v>-0.10058679002726996</v>
      </c>
      <c r="K32" s="10">
        <f t="shared" si="16"/>
        <v>1.8800196739741422</v>
      </c>
      <c r="L32" s="10">
        <f t="shared" ref="L32:L52" si="17">SUM(E32:G32)</f>
        <v>6.7635848791455855</v>
      </c>
    </row>
    <row r="33" spans="2:12" ht="15.75" x14ac:dyDescent="0.25">
      <c r="B33" s="38" t="s">
        <v>36</v>
      </c>
      <c r="C33" s="49">
        <v>16.5716</v>
      </c>
      <c r="D33" s="54">
        <v>8.3877800000000011</v>
      </c>
      <c r="E33" s="55">
        <v>5.7216011638432711</v>
      </c>
      <c r="F33" s="55">
        <v>2.7887087546877027</v>
      </c>
      <c r="G33" s="55">
        <v>0.3607486615802406</v>
      </c>
      <c r="H33" s="57">
        <v>29.447921115671104</v>
      </c>
      <c r="I33" s="89">
        <v>4.8799916956045521</v>
      </c>
      <c r="J33" s="21">
        <v>-0.10058679002726996</v>
      </c>
      <c r="K33" s="10">
        <f t="shared" si="16"/>
        <v>3.1494574162679432</v>
      </c>
      <c r="L33" s="10">
        <f t="shared" si="17"/>
        <v>8.8710585801112138</v>
      </c>
    </row>
    <row r="34" spans="2:12" ht="15.75" x14ac:dyDescent="0.25">
      <c r="B34" s="38" t="s">
        <v>24</v>
      </c>
      <c r="C34" s="39">
        <v>8.5109999999999992</v>
      </c>
      <c r="D34" s="54">
        <v>3.0990000000000002</v>
      </c>
      <c r="E34" s="55">
        <v>3.9152573520131244</v>
      </c>
      <c r="F34" s="55">
        <v>1.7753653918970083</v>
      </c>
      <c r="G34" s="55">
        <v>0.24768143380032806</v>
      </c>
      <c r="H34" s="57">
        <v>25.494608716071966</v>
      </c>
      <c r="I34" s="89">
        <v>2.1698461478248849</v>
      </c>
      <c r="J34" s="21">
        <v>-0.10058679002726996</v>
      </c>
      <c r="K34" s="10">
        <f t="shared" si="16"/>
        <v>2.0230468256973362</v>
      </c>
      <c r="L34" s="10">
        <f t="shared" si="17"/>
        <v>5.938304177710461</v>
      </c>
    </row>
    <row r="35" spans="2:12" ht="15.75" x14ac:dyDescent="0.25">
      <c r="B35" s="42" t="s">
        <v>25</v>
      </c>
      <c r="C35" s="39">
        <v>10.304</v>
      </c>
      <c r="D35" s="54">
        <v>6.0135000000000005</v>
      </c>
      <c r="E35" s="55">
        <v>3.3100746582194081</v>
      </c>
      <c r="F35" s="55">
        <v>1.2269792930976999</v>
      </c>
      <c r="G35" s="55">
        <v>0.18703707902634226</v>
      </c>
      <c r="H35" s="57">
        <v>23.540174662685427</v>
      </c>
      <c r="I35" s="89">
        <v>2.4255795972431065</v>
      </c>
      <c r="J35" s="22">
        <v>-0.32001589401318453</v>
      </c>
      <c r="K35" s="10">
        <f t="shared" si="16"/>
        <v>1.4140163721240422</v>
      </c>
      <c r="L35" s="10">
        <f t="shared" si="17"/>
        <v>4.72409103034345</v>
      </c>
    </row>
    <row r="36" spans="2:12" ht="15.75" x14ac:dyDescent="0.25">
      <c r="B36" s="42" t="s">
        <v>37</v>
      </c>
      <c r="C36" s="49">
        <v>15.135</v>
      </c>
      <c r="D36" s="54">
        <v>10.032299999999999</v>
      </c>
      <c r="E36" s="55">
        <v>3.5838953802416502</v>
      </c>
      <c r="F36" s="55">
        <v>1.6835856044453064</v>
      </c>
      <c r="G36" s="55">
        <v>0.23478451896362351</v>
      </c>
      <c r="H36" s="57">
        <v>11.285894650302458</v>
      </c>
      <c r="I36" s="89">
        <v>1.708120155323277</v>
      </c>
      <c r="J36" s="22">
        <v>-0.32001589401318453</v>
      </c>
      <c r="K36" s="10">
        <f t="shared" si="16"/>
        <v>1.9183701234089299</v>
      </c>
      <c r="L36" s="10">
        <f t="shared" si="17"/>
        <v>5.5022655036505803</v>
      </c>
    </row>
    <row r="37" spans="2:12" ht="15.75" x14ac:dyDescent="0.25">
      <c r="B37" s="43" t="s">
        <v>38</v>
      </c>
      <c r="C37" s="49">
        <v>4.6359000000000004</v>
      </c>
      <c r="D37" s="54">
        <v>2.2789999999999999</v>
      </c>
      <c r="E37" s="55">
        <v>0.94597648742588403</v>
      </c>
      <c r="F37" s="55">
        <v>1.4503186260478427</v>
      </c>
      <c r="G37" s="55">
        <v>0.17418830505009195</v>
      </c>
      <c r="H37" s="57">
        <v>9.71413479556821</v>
      </c>
      <c r="I37" s="89">
        <v>0.45033757498774668</v>
      </c>
      <c r="J37" s="74">
        <v>-0.3029856615539851</v>
      </c>
      <c r="K37" s="10">
        <f t="shared" si="16"/>
        <v>1.6245069310979345</v>
      </c>
      <c r="L37" s="10">
        <f t="shared" si="17"/>
        <v>2.5704834185238186</v>
      </c>
    </row>
    <row r="38" spans="2:12" ht="15.75" x14ac:dyDescent="0.25">
      <c r="B38" s="43" t="s">
        <v>26</v>
      </c>
      <c r="C38" s="39">
        <v>19.3034</v>
      </c>
      <c r="D38" s="54">
        <v>11.6751</v>
      </c>
      <c r="E38" s="55">
        <v>5.2405079316656504</v>
      </c>
      <c r="F38" s="55">
        <v>2.4377309090909089</v>
      </c>
      <c r="G38" s="55">
        <v>0.3635123062843198</v>
      </c>
      <c r="H38" s="57">
        <v>22.88531964015602</v>
      </c>
      <c r="I38" s="89">
        <v>4.4176447914178771</v>
      </c>
      <c r="J38" s="74">
        <v>-0.3029856615539851</v>
      </c>
      <c r="K38" s="10">
        <f t="shared" si="16"/>
        <v>2.8012432153752287</v>
      </c>
      <c r="L38" s="10">
        <f t="shared" si="17"/>
        <v>8.0417511470408805</v>
      </c>
    </row>
    <row r="39" spans="2:12" ht="15.75" x14ac:dyDescent="0.25">
      <c r="B39" s="45" t="s">
        <v>27</v>
      </c>
      <c r="C39" s="39">
        <v>20.031400000000001</v>
      </c>
      <c r="D39" s="54">
        <v>11.956300000000001</v>
      </c>
      <c r="E39" s="55">
        <v>5.1763268507402982</v>
      </c>
      <c r="F39" s="55">
        <v>3.2692590636254515</v>
      </c>
      <c r="G39" s="55">
        <v>0.45884337735094055</v>
      </c>
      <c r="H39" s="57">
        <v>24.619209039547947</v>
      </c>
      <c r="I39" s="89">
        <v>4.9315722395480073</v>
      </c>
      <c r="J39" s="23">
        <v>0.11743877238132332</v>
      </c>
      <c r="K39" s="10">
        <f t="shared" si="16"/>
        <v>3.7281024409763921</v>
      </c>
      <c r="L39" s="10">
        <f t="shared" si="17"/>
        <v>8.9044292917166903</v>
      </c>
    </row>
    <row r="40" spans="2:12" ht="15.75" x14ac:dyDescent="0.25">
      <c r="B40" s="45" t="s">
        <v>39</v>
      </c>
      <c r="C40" s="49">
        <v>14.8985</v>
      </c>
      <c r="D40" s="54">
        <v>8.0399999999999991</v>
      </c>
      <c r="E40" s="56">
        <v>4.2442447863610626</v>
      </c>
      <c r="F40" s="56">
        <v>2.557988016411997</v>
      </c>
      <c r="G40" s="56">
        <v>0.36055350169779277</v>
      </c>
      <c r="H40" s="57">
        <v>8.0442355756705073</v>
      </c>
      <c r="I40" s="89">
        <v>1.1984704372412707</v>
      </c>
      <c r="J40" s="23">
        <v>0.11743877238132332</v>
      </c>
      <c r="K40" s="10">
        <f t="shared" si="16"/>
        <v>2.91854151810979</v>
      </c>
      <c r="L40" s="10">
        <f t="shared" si="17"/>
        <v>7.1627863044708526</v>
      </c>
    </row>
    <row r="41" spans="2:12" ht="15.75" x14ac:dyDescent="0.25">
      <c r="B41" s="45" t="s">
        <v>40</v>
      </c>
      <c r="C41" s="49">
        <v>11.488099999999999</v>
      </c>
      <c r="D41" s="54">
        <v>5.2263000000000002</v>
      </c>
      <c r="E41" s="56">
        <v>3.6427873835732418</v>
      </c>
      <c r="F41" s="56">
        <v>2.5449696867061804</v>
      </c>
      <c r="G41" s="56">
        <v>0.46675064992750182</v>
      </c>
      <c r="H41" s="57">
        <v>18.697381077516813</v>
      </c>
      <c r="I41" s="89">
        <v>2.1479738355662086</v>
      </c>
      <c r="J41" s="23">
        <v>0.11743877238132332</v>
      </c>
      <c r="K41" s="10">
        <f t="shared" si="16"/>
        <v>3.0117203366336822</v>
      </c>
      <c r="L41" s="10">
        <f t="shared" si="17"/>
        <v>6.654507720206924</v>
      </c>
    </row>
    <row r="42" spans="2:12" ht="15.75" x14ac:dyDescent="0.25">
      <c r="B42" s="45" t="s">
        <v>28</v>
      </c>
      <c r="C42" s="39">
        <v>16.980599999999999</v>
      </c>
      <c r="D42" s="54">
        <v>11.644400000000001</v>
      </c>
      <c r="E42" s="56">
        <v>3.6943347463856857</v>
      </c>
      <c r="F42" s="56">
        <v>1.5718154373927942</v>
      </c>
      <c r="G42" s="56">
        <v>0.53364981622151375</v>
      </c>
      <c r="H42" s="57">
        <v>3.6403145586210917</v>
      </c>
      <c r="I42" s="89">
        <v>0.61814725394121306</v>
      </c>
      <c r="J42" s="23">
        <v>0.11743877238132332</v>
      </c>
      <c r="K42" s="10">
        <f t="shared" si="16"/>
        <v>2.1054652536143079</v>
      </c>
      <c r="L42" s="10">
        <f t="shared" si="17"/>
        <v>5.7997999999999941</v>
      </c>
    </row>
    <row r="43" spans="2:12" ht="15.75" x14ac:dyDescent="0.25">
      <c r="B43" s="46" t="s">
        <v>41</v>
      </c>
      <c r="C43" s="49">
        <v>17.649799999999999</v>
      </c>
      <c r="D43" s="54">
        <v>11.0572</v>
      </c>
      <c r="E43" s="56">
        <v>4.3299645683802144</v>
      </c>
      <c r="F43" s="56">
        <v>2.5582620756547048</v>
      </c>
      <c r="G43" s="56">
        <v>0.39221973811833188</v>
      </c>
      <c r="H43" s="57">
        <v>10.31214421915047</v>
      </c>
      <c r="I43" s="89">
        <v>1.8200728303916196</v>
      </c>
      <c r="J43" s="16">
        <v>-4.5718099286610456E-2</v>
      </c>
      <c r="K43" s="10">
        <f t="shared" si="16"/>
        <v>2.9504818137730364</v>
      </c>
      <c r="L43" s="10">
        <f t="shared" si="17"/>
        <v>7.2804463821532508</v>
      </c>
    </row>
    <row r="44" spans="2:12" ht="15.75" x14ac:dyDescent="0.25">
      <c r="B44" s="46" t="s">
        <v>42</v>
      </c>
      <c r="C44" s="49">
        <v>8.8271999999999995</v>
      </c>
      <c r="D44" s="54">
        <v>3.4878999999999998</v>
      </c>
      <c r="E44" s="56">
        <v>3.561755418502202</v>
      </c>
      <c r="F44" s="56">
        <v>1.7649295506607927</v>
      </c>
      <c r="G44" s="56">
        <v>0.28048507488986779</v>
      </c>
      <c r="H44" s="57">
        <v>21.474368315215646</v>
      </c>
      <c r="I44" s="89">
        <v>1.8955854399207155</v>
      </c>
      <c r="J44" s="16">
        <v>-4.5718099286610456E-2</v>
      </c>
      <c r="K44" s="10">
        <f t="shared" si="16"/>
        <v>2.0454146255506607</v>
      </c>
      <c r="L44" s="10">
        <f t="shared" si="17"/>
        <v>5.6071700440528627</v>
      </c>
    </row>
    <row r="45" spans="2:12" ht="15.75" x14ac:dyDescent="0.25">
      <c r="B45" s="46" t="s">
        <v>30</v>
      </c>
      <c r="C45" s="39">
        <v>15.056900000000001</v>
      </c>
      <c r="D45" s="54">
        <v>10.7902</v>
      </c>
      <c r="E45" s="56">
        <v>2.8256381737898861</v>
      </c>
      <c r="F45" s="56">
        <v>1.5476110139131891</v>
      </c>
      <c r="G45" s="56">
        <v>0.23523687411480473</v>
      </c>
      <c r="H45" s="57">
        <v>6.672019746918191</v>
      </c>
      <c r="I45" s="89">
        <v>1.0045993412737253</v>
      </c>
      <c r="J45" s="16">
        <v>-4.5718099286610456E-2</v>
      </c>
      <c r="K45" s="10">
        <f t="shared" si="16"/>
        <v>1.7828478880279939</v>
      </c>
      <c r="L45" s="10">
        <f t="shared" si="17"/>
        <v>4.6084860618178807</v>
      </c>
    </row>
    <row r="46" spans="2:12" ht="15.75" x14ac:dyDescent="0.25">
      <c r="B46" s="47" t="s">
        <v>31</v>
      </c>
      <c r="C46" s="39">
        <v>12.7844</v>
      </c>
      <c r="D46" s="54">
        <v>7.6037999999999997</v>
      </c>
      <c r="E46" s="56">
        <v>3.3613227029188342</v>
      </c>
      <c r="F46" s="56">
        <v>1.9493750659736113</v>
      </c>
      <c r="G46" s="56">
        <v>0.27809010795681738</v>
      </c>
      <c r="H46" s="57">
        <v>14.312037622727628</v>
      </c>
      <c r="I46" s="89">
        <v>1.8297081378399909</v>
      </c>
      <c r="J46" s="22">
        <v>-0.11251612892623995</v>
      </c>
      <c r="K46" s="10">
        <f t="shared" si="16"/>
        <v>2.2274651739304288</v>
      </c>
      <c r="L46" s="10">
        <f t="shared" si="17"/>
        <v>5.5887878768492634</v>
      </c>
    </row>
    <row r="47" spans="2:12" ht="15.75" x14ac:dyDescent="0.25">
      <c r="B47" s="47" t="s">
        <v>43</v>
      </c>
      <c r="C47" s="49">
        <v>13.1127</v>
      </c>
      <c r="D47" s="54">
        <v>5.6504000000000003</v>
      </c>
      <c r="E47" s="56">
        <v>5.3704473965287081</v>
      </c>
      <c r="F47" s="56">
        <v>1.866181893807128</v>
      </c>
      <c r="G47" s="56">
        <v>0.29737257882304624</v>
      </c>
      <c r="H47" s="57">
        <v>22.158816133088362</v>
      </c>
      <c r="I47" s="89">
        <v>2.9056190830834776</v>
      </c>
      <c r="J47" s="22">
        <v>-0.11251612892623995</v>
      </c>
      <c r="K47" s="10">
        <f>F47+G47</f>
        <v>2.1635544726301741</v>
      </c>
      <c r="L47" s="10">
        <f t="shared" si="17"/>
        <v>7.5340018691588826</v>
      </c>
    </row>
    <row r="48" spans="2:12" ht="15.75" x14ac:dyDescent="0.25">
      <c r="B48" s="47" t="s">
        <v>44</v>
      </c>
      <c r="C48" s="49">
        <v>9.6720000000000006</v>
      </c>
      <c r="D48" s="54">
        <v>3.2014</v>
      </c>
      <c r="E48" s="56">
        <v>3.9480297432982865</v>
      </c>
      <c r="F48" s="56">
        <v>2.4818063843895048</v>
      </c>
      <c r="G48" s="56">
        <v>0.46969072653215888</v>
      </c>
      <c r="H48" s="57">
        <v>10.746944131596139</v>
      </c>
      <c r="I48" s="89">
        <v>1.0394444364079787</v>
      </c>
      <c r="J48" s="22">
        <v>-0.11251612892623995</v>
      </c>
      <c r="K48" s="10">
        <f t="shared" si="16"/>
        <v>2.9514971109216637</v>
      </c>
      <c r="L48" s="10">
        <f t="shared" si="17"/>
        <v>6.8995268542199497</v>
      </c>
    </row>
    <row r="49" spans="2:12" ht="15.75" x14ac:dyDescent="0.25">
      <c r="B49" s="47" t="s">
        <v>32</v>
      </c>
      <c r="C49" s="39">
        <v>12.443300000000001</v>
      </c>
      <c r="D49" s="54">
        <v>5.8483000000000001</v>
      </c>
      <c r="E49" s="56">
        <v>4.1907279753806286</v>
      </c>
      <c r="F49" s="56">
        <v>2.5746834467120188</v>
      </c>
      <c r="G49" s="56">
        <v>0.3598969808875932</v>
      </c>
      <c r="H49" s="57">
        <v>27.635177782453074</v>
      </c>
      <c r="I49" s="89">
        <v>3.4387280770039839</v>
      </c>
      <c r="J49" s="22">
        <v>-0.11251612892623995</v>
      </c>
      <c r="K49" s="10">
        <f t="shared" si="16"/>
        <v>2.9345804275996121</v>
      </c>
      <c r="L49" s="10">
        <f t="shared" si="17"/>
        <v>7.1253084029802407</v>
      </c>
    </row>
    <row r="50" spans="2:12" ht="15.75" x14ac:dyDescent="0.25">
      <c r="B50" s="48" t="s">
        <v>33</v>
      </c>
      <c r="C50" s="39">
        <v>12.441000000000001</v>
      </c>
      <c r="D50" s="54">
        <v>5.2618</v>
      </c>
      <c r="E50" s="56">
        <v>5.3960706969205834</v>
      </c>
      <c r="F50" s="56">
        <v>1.7076991896272284</v>
      </c>
      <c r="G50" s="56">
        <v>0.8784301134521878</v>
      </c>
      <c r="H50" s="57">
        <v>6.3947586970563393</v>
      </c>
      <c r="I50" s="89">
        <v>0.79557192950077915</v>
      </c>
      <c r="J50" s="24">
        <v>-4.9570413884485784E-2</v>
      </c>
      <c r="K50" s="10">
        <f t="shared" si="16"/>
        <v>2.5861293030794164</v>
      </c>
      <c r="L50" s="10">
        <f t="shared" si="17"/>
        <v>7.9821999999999997</v>
      </c>
    </row>
    <row r="51" spans="2:12" ht="15.75" x14ac:dyDescent="0.25">
      <c r="B51" s="48" t="s">
        <v>45</v>
      </c>
      <c r="C51" s="49">
        <v>13.8108</v>
      </c>
      <c r="D51" s="54">
        <v>6.0823999999999998</v>
      </c>
      <c r="E51" s="56">
        <v>4.7336335799392559</v>
      </c>
      <c r="F51" s="56">
        <v>3.3874389845027637</v>
      </c>
      <c r="G51" s="56">
        <v>0.48970952418035985</v>
      </c>
      <c r="H51" s="57">
        <v>19.608858255547958</v>
      </c>
      <c r="I51" s="89">
        <v>2.7081401959572173</v>
      </c>
      <c r="J51" s="24">
        <v>-4.9570413884485784E-2</v>
      </c>
      <c r="K51" s="10">
        <f t="shared" si="16"/>
        <v>3.8771485086831237</v>
      </c>
      <c r="L51" s="10">
        <f t="shared" si="17"/>
        <v>8.6107820886223791</v>
      </c>
    </row>
    <row r="52" spans="2:12" ht="15.75" x14ac:dyDescent="0.25">
      <c r="B52" s="48" t="s">
        <v>34</v>
      </c>
      <c r="C52" s="39">
        <v>13.622999999999999</v>
      </c>
      <c r="D52" s="54">
        <v>7.8046999999999995</v>
      </c>
      <c r="E52" s="56">
        <v>3.8388308188021232</v>
      </c>
      <c r="F52" s="56">
        <v>1.6979084533737685</v>
      </c>
      <c r="G52" s="56">
        <v>0.28163472327520855</v>
      </c>
      <c r="H52" s="57">
        <v>12.538769690746875</v>
      </c>
      <c r="I52" s="89">
        <v>1.7081565949704467</v>
      </c>
      <c r="J52" s="24">
        <v>-4.9570413884485784E-2</v>
      </c>
      <c r="K52" s="10">
        <f t="shared" si="16"/>
        <v>1.9795431766489771</v>
      </c>
      <c r="L52" s="10">
        <f t="shared" si="17"/>
        <v>5.8183739954511005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2025-02-10T19:32:58Z</dcterms:modified>
</cp:coreProperties>
</file>