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"/>
    </mc:Choice>
  </mc:AlternateContent>
  <xr:revisionPtr revIDLastSave="0" documentId="13_ncr:1_{E5999DE6-680F-4A8A-A796-53CCFEB2964F}" xr6:coauthVersionLast="47" xr6:coauthVersionMax="47" xr10:uidLastSave="{00000000-0000-0000-0000-000000000000}"/>
  <bookViews>
    <workbookView xWindow="-25320" yWindow="195" windowWidth="25440" windowHeight="15390" activeTab="3" xr2:uid="{797E201D-8F44-4DD9-9B42-7B8F6976B830}"/>
  </bookViews>
  <sheets>
    <sheet name="All Samples" sheetId="1" r:id="rId1"/>
    <sheet name="Composite Samples" sheetId="2" r:id="rId2"/>
    <sheet name="Seasonal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4" l="1"/>
  <c r="N19" i="4"/>
  <c r="O19" i="4"/>
  <c r="L19" i="4"/>
  <c r="L18" i="4"/>
  <c r="N16" i="4"/>
  <c r="N15" i="4"/>
  <c r="L16" i="4"/>
  <c r="L15" i="4"/>
  <c r="L47" i="2"/>
  <c r="L46" i="2"/>
  <c r="K72" i="2"/>
  <c r="J72" i="2"/>
  <c r="L14" i="4"/>
  <c r="N18" i="4"/>
  <c r="I37" i="4"/>
  <c r="I33" i="4"/>
  <c r="O14" i="4"/>
  <c r="N14" i="4"/>
  <c r="M14" i="4"/>
  <c r="L36" i="2"/>
  <c r="I35" i="4" l="1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K68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<sst xmlns="http://schemas.openxmlformats.org/spreadsheetml/2006/main" count="766" uniqueCount="146">
  <si>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</si>
  <si>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</si>
  <si>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</si>
  <si>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</si>
  <si>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</si>
  <si>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</si>
  <si>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</si>
  <si>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</si>
  <si>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</si>
  <si>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</si>
  <si>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</si>
  <si>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</si>
  <si>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</si>
  <si>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</si>
  <si>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</si>
  <si>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</si>
  <si>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</si>
  <si>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</si>
  <si>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</si>
  <si>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</si>
  <si>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</si>
  <si>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</si>
  <si>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</si>
  <si>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</si>
  <si>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</si>
  <si>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</si>
  <si>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</si>
  <si>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</si>
  <si>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</si>
  <si>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</si>
  <si>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</si>
  <si>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</si>
  <si>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</si>
  <si>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</si>
  <si>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</si>
  <si>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</si>
  <si>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</si>
  <si>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</si>
  <si>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</si>
  <si>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</si>
  <si>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</si>
  <si>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</si>
  <si>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</si>
  <si>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</si>
  <si>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</si>
  <si>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</si>
  <si>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</si>
  <si>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</si>
  <si>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</si>
  <si>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</si>
  <si>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</si>
  <si>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</si>
  <si>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</si>
  <si>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</si>
  <si>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</si>
  <si>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</si>
  <si>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</si>
  <si>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</si>
  <si>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</si>
  <si>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</si>
  <si>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</si>
  <si>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</si>
  <si>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</si>
  <si>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</si>
  <si>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</si>
  <si>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</si>
  <si>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</si>
  <si>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</si>
  <si>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</si>
  <si>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</si>
  <si>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</si>
  <si>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</si>
  <si>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</si>
  <si>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</si>
  <si>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</si>
  <si>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</si>
  <si>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</si>
  <si>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</si>
  <si>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</si>
  <si>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</si>
  <si>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</si>
  <si>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</si>
  <si>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</si>
  <si>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</si>
  <si>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</si>
  <si>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</si>
  <si>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</si>
  <si>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</si>
  <si>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</si>
  <si>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</si>
  <si>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</si>
  <si>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</si>
  <si>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</si>
  <si>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</si>
  <si>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</si>
  <si>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</si>
  <si>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</si>
  <si>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</si>
  <si>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</si>
  <si>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</si>
  <si>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</si>
  <si>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</si>
  <si>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</si>
  <si>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</si>
  <si>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</si>
  <si>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</si>
  <si>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</si>
  <si>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</si>
  <si>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</si>
  <si>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</si>
  <si>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</si>
  <si>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</si>
  <si>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</si>
  <si>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</si>
  <si>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</si>
  <si>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</si>
  <si>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</si>
  <si>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</si>
  <si>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</si>
  <si>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</si>
  <si>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</si>
  <si>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</si>
  <si>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</si>
  <si>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</si>
  <si>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</si>
  <si>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</si>
  <si>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</si>
  <si>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</si>
  <si>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</si>
  <si>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</si>
  <si>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</si>
  <si>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</si>
  <si>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</si>
  <si>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</si>
  <si>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</si>
  <si>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</si>
  <si>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</si>
  <si>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</si>
  <si>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</si>
  <si>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</si>
  <si>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</si>
  <si>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</si>
  <si>
    <t>median</t>
  </si>
  <si>
    <t>average</t>
  </si>
  <si>
    <t>No outlier</t>
  </si>
  <si>
    <t>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</si>
</sst>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3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5" fontId="0" fillId="1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A18" zoomScale="85" zoomScaleNormal="85" workbookViewId="0">
      <selection activeCell="O51" sqref="O51"/>
    </sheetView>
  </sheetViews>
  <sheetFormatPr defaultRowHeight="14.25"/>
  <cols>
    <col min="1" max="1" width="18.75" customWidth="1"/>
    <col min="2" max="2" width="14.875" customWidth="1"/>
    <col min="9" max="9" width="13.375" customWidth="1"/>
    <col min="10" max="10" width="16.375" style="32" customWidth="1"/>
    <col min="11" max="11" width="15.875" customWidth="1"/>
    <col min="12" max="12" width="10.25" customWidth="1"/>
    <col min="13" max="13" width="17.75" customWidth="1"/>
    <col min="14" max="14" width="16.75" customWidth="1"/>
    <col min="15" max="15" width="11.625" customWidth="1"/>
  </cols>
  <sheetData>
    <row r="1" spans="1:12" ht="1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ht="15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ht="15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.75" thickBot="1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ht="15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ht="15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ht="15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ht="15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.75" thickBot="1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ht="15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ht="15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ht="15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ht="15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ht="15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.75" thickBot="1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ht="15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ht="15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ht="15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ht="15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ht="15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.75" thickBot="1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ht="15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ht="15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ht="15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.75" thickBot="1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ht="15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ht="15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ht="15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.75" thickBot="1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ht="15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ht="15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.75" thickBot="1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ht="15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ht="15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ht="15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.75" thickBot="1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ht="15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ht="15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ht="15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ht="15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.75" thickBot="1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ht="15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ht="15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ht="15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ht="15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ht="15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.75" thickBot="1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ht="15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ht="1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ht="15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ht="15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ht="15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.75" thickBot="1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ht="15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ht="1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ht="15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ht="15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ht="15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.75" thickBot="1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ht="15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ht="1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ht="15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ht="15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ht="15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.75" thickBot="1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ht="15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ht="1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ht="15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ht="15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.75" thickBot="1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ht="15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ht="15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ht="15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ht="15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ht="15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ht="15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ht="15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ht="15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ht="15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ht="15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ht="15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ht="15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ht="15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ht="15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ht="15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ht="15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ht="15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ht="15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ht="15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ht="15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ht="15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ht="15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ht="15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ht="15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ht="15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ht="15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ht="15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ht="15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ht="15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ht="15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ht="15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ht="15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ht="15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ht="15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ht="15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opLeftCell="A42" zoomScaleNormal="100" workbookViewId="0">
      <selection activeCell="J61" sqref="J61"/>
    </sheetView>
  </sheetViews>
  <sheetFormatPr defaultRowHeight="14.25"/>
  <cols>
    <col min="1" max="1" width="15.375" customWidth="1"/>
    <col min="2" max="2" width="13" customWidth="1"/>
    <col min="9" max="9" width="11.75" customWidth="1"/>
    <col min="10" max="10" width="11" customWidth="1"/>
    <col min="13" max="13" width="17.875" customWidth="1"/>
    <col min="14" max="14" width="14.625" customWidth="1"/>
    <col min="15" max="15" width="14.375" customWidth="1"/>
    <col min="16" max="16" width="18.625" customWidth="1"/>
    <col min="17" max="17" width="14.625" customWidth="1"/>
    <col min="18" max="18" width="16" customWidth="1"/>
    <col min="19" max="20" width="12.625" bestFit="1" customWidth="1"/>
    <col min="21" max="21" width="13.75" bestFit="1" customWidth="1"/>
    <col min="22" max="22" width="14.875" customWidth="1"/>
    <col min="23" max="23" width="12.625" bestFit="1" customWidth="1"/>
    <col min="26" max="26" width="11.75" customWidth="1"/>
  </cols>
  <sheetData>
    <row r="1" spans="1:27" ht="15.75" thickBo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ht="15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.75" thickBot="1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.75" thickBot="1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.75" thickBot="1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ht="15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.75" thickBot="1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ht="15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.75" thickBot="1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ht="15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.75" thickBot="1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ht="15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.75" thickBot="1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ht="15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.75" thickBot="1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ht="15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.75" thickBot="1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ht="15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.75" thickBot="1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ht="15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.75" thickBot="1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ht="15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.75" thickBot="1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ht="15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.75" thickBot="1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ht="15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.75" thickBot="1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ht="15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.75" thickBot="1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ht="15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ht="15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9" t="s">
        <v>109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</row>
    <row r="32" spans="1:24" ht="15.75" thickBot="1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ht="15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ht="15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ht="15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.75" thickBot="1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ht="15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ht="15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ht="15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ht="15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.75" thickBot="1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ht="15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ht="15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ht="15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ht="15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ht="15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.75" thickBot="1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ht="15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9" t="s">
        <v>110</v>
      </c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</row>
    <row r="49" spans="1:25" ht="1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ht="15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ht="15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ht="15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.75" thickBot="1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ht="15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ht="1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ht="15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ht="15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ht="15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.75" thickBot="1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ht="15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ht="1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ht="15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ht="15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ht="15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.75" thickBot="1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ht="15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ht="1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ht="15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ht="15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.75" thickBot="1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>
      <c r="J72" s="315">
        <f>MEDIAN(K48:K70)</f>
        <v>3.4453948702562319E-2</v>
      </c>
      <c r="K72" s="315">
        <f>AVERAGE(K48:K70)</f>
        <v>3.7701373470929049E-2</v>
      </c>
    </row>
    <row r="74" spans="1:18">
      <c r="A74" s="328" t="s">
        <v>111</v>
      </c>
      <c r="B74" s="328"/>
      <c r="C74" s="328"/>
      <c r="D74" s="328"/>
      <c r="E74" s="328"/>
      <c r="F74" s="328"/>
      <c r="G74" s="328"/>
      <c r="H74" s="328"/>
      <c r="I74" s="328"/>
      <c r="J74" s="328"/>
      <c r="K74" s="328"/>
    </row>
    <row r="75" spans="1:18" ht="17.25" customHeight="1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ht="15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ht="15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ht="15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ht="15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ht="15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ht="15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ht="15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ht="15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ht="15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>
      <c r="A85" s="328" t="s">
        <v>112</v>
      </c>
      <c r="B85" s="328"/>
      <c r="C85" s="328"/>
      <c r="D85" s="328"/>
      <c r="E85" s="328"/>
      <c r="F85" s="328"/>
      <c r="G85" s="328"/>
      <c r="H85" s="328"/>
      <c r="I85" s="328"/>
      <c r="J85" s="328"/>
      <c r="K85" s="328"/>
    </row>
    <row r="86" spans="1:11" ht="14.25" customHeight="1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ht="15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ht="15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ht="15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ht="15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ht="15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ht="15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ht="15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ht="15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ht="15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ht="15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ht="15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ht="15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>
      <c r="A99" s="328" t="s">
        <v>113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</row>
    <row r="100" spans="1:11" ht="1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ht="15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ht="15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ht="15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ht="15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ht="15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ht="15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ht="15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ht="15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ht="15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ht="15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>
      <c r="A111" s="328" t="s">
        <v>114</v>
      </c>
      <c r="B111" s="328"/>
      <c r="C111" s="328"/>
      <c r="D111" s="328"/>
      <c r="E111" s="328"/>
      <c r="F111" s="328"/>
      <c r="G111" s="328"/>
      <c r="H111" s="328"/>
      <c r="I111" s="328"/>
      <c r="J111" s="328"/>
      <c r="K111" s="328"/>
    </row>
    <row r="112" spans="1:11" ht="1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ht="15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ht="15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ht="15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ht="15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ht="15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ht="15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ht="15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ht="15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ht="15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>
      <c r="A122" s="328" t="s">
        <v>115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</row>
    <row r="123" spans="1:11" ht="15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ht="15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ht="15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ht="15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ht="15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ht="15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ht="15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ht="15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ht="15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ht="15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ht="15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ht="15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ht="15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ht="15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>
      <c r="A137" s="328" t="s">
        <v>116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</row>
    <row r="138" spans="1:11" ht="1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ht="15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ht="15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ht="15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ht="15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ht="15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ht="15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ht="15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ht="15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ht="15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ht="15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ht="15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topLeftCell="S1" zoomScale="85" zoomScaleNormal="85" workbookViewId="0">
      <selection activeCell="AS22" sqref="AS22"/>
    </sheetView>
  </sheetViews>
  <sheetFormatPr defaultRowHeight="14.25"/>
  <cols>
    <col min="2" max="2" width="11.875" customWidth="1"/>
    <col min="5" max="5" width="17.75" customWidth="1"/>
    <col min="7" max="7" width="17.875" customWidth="1"/>
    <col min="9" max="9" width="12.875" customWidth="1"/>
    <col min="12" max="12" width="12.125" customWidth="1"/>
    <col min="16" max="16" width="14.875" customWidth="1"/>
    <col min="26" max="26" width="11.375" customWidth="1"/>
    <col min="33" max="33" width="12" customWidth="1"/>
    <col min="40" max="40" width="11.375" customWidth="1"/>
  </cols>
  <sheetData>
    <row r="1" spans="2:42" ht="11.25" customHeight="1"/>
    <row r="2" spans="2:42" ht="17.25" customHeight="1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30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30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30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30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30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O37"/>
  <sheetViews>
    <sheetView tabSelected="1" workbookViewId="0">
      <selection activeCell="L19" sqref="L19"/>
    </sheetView>
  </sheetViews>
  <sheetFormatPr defaultRowHeight="14.25"/>
  <cols>
    <col min="1" max="1" width="13.375" customWidth="1"/>
    <col min="2" max="2" width="12.25" customWidth="1"/>
  </cols>
  <sheetData>
    <row r="1" spans="1:15" ht="16.5" customHeight="1" thickBot="1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32" t="s">
        <v>144</v>
      </c>
      <c r="M1" s="333"/>
      <c r="N1" s="333"/>
      <c r="O1" s="333"/>
    </row>
    <row r="2" spans="1:15" ht="15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 t="shared" ref="I2:I35" si="0">C2/B2</f>
        <v>2.1624750611575927E-2</v>
      </c>
      <c r="L2" s="323" t="s">
        <v>139</v>
      </c>
      <c r="M2" s="323" t="s">
        <v>138</v>
      </c>
      <c r="N2" s="323" t="s">
        <v>140</v>
      </c>
      <c r="O2" s="323" t="s">
        <v>141</v>
      </c>
    </row>
    <row r="3" spans="1:15" ht="15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 t="shared" si="0"/>
        <v>2.7976898447768763E-2</v>
      </c>
      <c r="L3" s="324">
        <v>2.1624750611575927E-2</v>
      </c>
      <c r="M3" s="324">
        <v>4.5796617339119383E-2</v>
      </c>
      <c r="N3" s="325">
        <v>3.7411501977499997E-2</v>
      </c>
      <c r="O3" s="325">
        <v>4.1712511737339225E-2</v>
      </c>
    </row>
    <row r="4" spans="1:15" ht="15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 t="shared" si="0"/>
        <v>4.5796617339119383E-2</v>
      </c>
      <c r="L4" s="324">
        <v>2.7976898447768763E-2</v>
      </c>
      <c r="M4" s="324">
        <v>3.2583484975625902E-2</v>
      </c>
      <c r="N4" s="325">
        <v>3.4015607951991461E-2</v>
      </c>
      <c r="O4" s="325">
        <v>4.8660426133989146E-2</v>
      </c>
    </row>
    <row r="5" spans="1:15" ht="1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 t="shared" si="0"/>
        <v>3.2583484975625902E-2</v>
      </c>
      <c r="L5" s="324">
        <v>4.8117931554435479E-2</v>
      </c>
      <c r="M5" s="324">
        <v>2.4416330404311126E-2</v>
      </c>
      <c r="N5" s="325">
        <v>1.7886653884458457E-2</v>
      </c>
      <c r="O5" s="325">
        <v>2.2105599118509095E-2</v>
      </c>
    </row>
    <row r="6" spans="1:15" ht="15.75" thickBot="1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 t="shared" si="0"/>
        <v>2.4416330404311126E-2</v>
      </c>
      <c r="L6" s="324">
        <v>5.7839505209629632E-2</v>
      </c>
      <c r="M6" s="324">
        <v>4.792294697998508E-2</v>
      </c>
      <c r="N6" s="325">
        <v>1.4162913918015331E-2</v>
      </c>
      <c r="O6" s="325">
        <v>4.8377718971910101E-2</v>
      </c>
    </row>
    <row r="7" spans="1:15" ht="15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 t="shared" si="0"/>
        <v>4.8117931554435479E-2</v>
      </c>
      <c r="L7" s="324">
        <v>3.8450563674918829E-2</v>
      </c>
      <c r="M7" s="324">
        <v>1.0746867809774435E-2</v>
      </c>
      <c r="N7" s="325">
        <v>1.6366473070102194E-2</v>
      </c>
      <c r="O7" s="325">
        <v>7.8753014642203526E-3</v>
      </c>
    </row>
    <row r="8" spans="1:15" ht="15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 t="shared" si="0"/>
        <v>5.7839505209629632E-2</v>
      </c>
      <c r="M8" s="324">
        <v>3.0669633617302388E-2</v>
      </c>
      <c r="N8" s="325">
        <v>1.6280268144578312E-2</v>
      </c>
      <c r="O8" s="325">
        <v>1.2289907989089242E-2</v>
      </c>
    </row>
    <row r="9" spans="1:15" ht="15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 t="shared" si="0"/>
        <v>3.8450563674918829E-2</v>
      </c>
      <c r="N9" s="325">
        <v>3.4453948702562319E-2</v>
      </c>
      <c r="O9" s="325">
        <v>4.2561740354097384E-2</v>
      </c>
    </row>
    <row r="10" spans="1:15" ht="15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 t="shared" si="0"/>
        <v>4.792294697998508E-2</v>
      </c>
      <c r="N10" s="325">
        <v>6.3932943295208655E-2</v>
      </c>
      <c r="O10" s="325">
        <v>3.8038774552472371E-2</v>
      </c>
    </row>
    <row r="11" spans="1:15" ht="15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 t="shared" si="0"/>
        <v>1.0746867809774435E-2</v>
      </c>
      <c r="N11" s="325">
        <v>1.9121543922762271E-2</v>
      </c>
      <c r="O11" s="325">
        <v>4.1529324627726745E-2</v>
      </c>
    </row>
    <row r="12" spans="1:15" ht="15.75" thickBot="1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 t="shared" si="0"/>
        <v>3.0669633617302388E-2</v>
      </c>
      <c r="N12" s="325">
        <v>4.8123480487998367E-2</v>
      </c>
      <c r="O12" s="325">
        <v>3.1173460359890111E-2</v>
      </c>
    </row>
    <row r="13" spans="1:15" ht="15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 t="shared" si="0"/>
        <v>3.7411501977499997E-2</v>
      </c>
      <c r="N13" s="325">
        <v>5.3229190612098028E-2</v>
      </c>
      <c r="O13" s="325">
        <v>3.0115005225647792E-2</v>
      </c>
    </row>
    <row r="14" spans="1:15" ht="15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 t="shared" si="0"/>
        <v>3.4015607951991461E-2</v>
      </c>
      <c r="K14" s="327" t="s">
        <v>143</v>
      </c>
      <c r="L14" s="326">
        <f>AVERAGE(L3:L13)</f>
        <v>3.880192989966573E-2</v>
      </c>
      <c r="M14" s="326">
        <f>AVERAGE(M3:M13)</f>
        <v>3.2022646854353055E-2</v>
      </c>
      <c r="N14" s="326">
        <f>AVERAGE(N3:N13)</f>
        <v>3.2271320542479581E-2</v>
      </c>
      <c r="O14" s="326">
        <f>AVERAGE(O3:O13)</f>
        <v>3.3130888230444688E-2</v>
      </c>
    </row>
    <row r="15" spans="1:15" ht="15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 t="shared" si="0"/>
        <v>1.7886653884458457E-2</v>
      </c>
      <c r="K15" s="334" t="s">
        <v>145</v>
      </c>
      <c r="L15" s="330">
        <f>AVERAGE(L3:M8)</f>
        <v>3.5104139147676995E-2</v>
      </c>
      <c r="M15" s="331"/>
      <c r="N15" s="330">
        <f>AVERAGE(N14:O14)</f>
        <v>3.2701104386462135E-2</v>
      </c>
      <c r="O15" s="331"/>
    </row>
    <row r="16" spans="1:15" ht="1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 t="shared" si="0"/>
        <v>4.1712511737339225E-2</v>
      </c>
      <c r="K16" s="334"/>
      <c r="L16" s="330">
        <f>AVERAGE(L14:M14)</f>
        <v>3.5412288377009396E-2</v>
      </c>
      <c r="M16" s="331"/>
      <c r="N16" s="330">
        <f>AVERAGE(N14:O14)</f>
        <v>3.2701104386462135E-2</v>
      </c>
      <c r="O16" s="331"/>
    </row>
    <row r="17" spans="1:15" ht="15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 t="shared" si="0"/>
        <v>4.8660426133989146E-2</v>
      </c>
    </row>
    <row r="18" spans="1:15" ht="15.75" thickBot="1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 t="shared" si="0"/>
        <v>2.2105599118509095E-2</v>
      </c>
      <c r="K18" s="327" t="s">
        <v>142</v>
      </c>
      <c r="L18" s="330">
        <f xml:space="preserve"> MEDIAN(L3:M8)</f>
        <v>3.2583484975625902E-2</v>
      </c>
      <c r="M18" s="330"/>
      <c r="N18" s="330">
        <f>MEDIAN(N3:O13)</f>
        <v>3.4234778327276894E-2</v>
      </c>
      <c r="O18" s="330"/>
    </row>
    <row r="19" spans="1:15" ht="1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 t="shared" si="0"/>
        <v>1.4162913918015331E-2</v>
      </c>
      <c r="K19" s="327"/>
      <c r="L19" s="326">
        <f>MEDIAN(L3:L13)</f>
        <v>3.8450563674918829E-2</v>
      </c>
      <c r="M19" s="326">
        <f t="shared" ref="M19:O19" si="1">MEDIAN(M3:M13)</f>
        <v>3.1626559296464143E-2</v>
      </c>
      <c r="N19" s="326">
        <f t="shared" si="1"/>
        <v>3.4015607951991461E-2</v>
      </c>
      <c r="O19" s="326">
        <f t="shared" si="1"/>
        <v>3.8038774552472371E-2</v>
      </c>
    </row>
    <row r="20" spans="1:15" ht="15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 t="shared" si="0"/>
        <v>1.6366473070102194E-2</v>
      </c>
    </row>
    <row r="21" spans="1:15" ht="15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 t="shared" si="0"/>
        <v>1.6280268144578312E-2</v>
      </c>
    </row>
    <row r="22" spans="1:15" ht="15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 t="shared" si="0"/>
        <v>4.8377718971910101E-2</v>
      </c>
    </row>
    <row r="23" spans="1:15" ht="15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 t="shared" si="0"/>
        <v>7.8753014642203526E-3</v>
      </c>
    </row>
    <row r="24" spans="1:15" ht="15.75" thickBot="1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 t="shared" si="0"/>
        <v>1.2289907989089242E-2</v>
      </c>
    </row>
    <row r="25" spans="1:15" ht="15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 t="shared" si="0"/>
        <v>3.4453948702562319E-2</v>
      </c>
    </row>
    <row r="26" spans="1:15" ht="15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 t="shared" si="0"/>
        <v>6.3932943295208655E-2</v>
      </c>
    </row>
    <row r="27" spans="1:15" ht="1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 t="shared" si="0"/>
        <v>1.9121543922762271E-2</v>
      </c>
    </row>
    <row r="28" spans="1:15" ht="15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 t="shared" si="0"/>
        <v>4.2561740354097384E-2</v>
      </c>
    </row>
    <row r="29" spans="1:15" ht="1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 t="shared" si="0"/>
        <v>3.8038774552472371E-2</v>
      </c>
    </row>
    <row r="30" spans="1:15" ht="15.75" thickBot="1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 t="shared" si="0"/>
        <v>4.1529324627726745E-2</v>
      </c>
    </row>
    <row r="31" spans="1:15" ht="15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 t="shared" si="0"/>
        <v>4.8123480487998367E-2</v>
      </c>
    </row>
    <row r="32" spans="1:15" ht="15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 t="shared" si="0"/>
        <v>5.3229190612098028E-2</v>
      </c>
    </row>
    <row r="33" spans="1:9" ht="15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</row>
    <row r="34" spans="1:9" ht="15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 t="shared" si="0"/>
        <v>3.1173460359890111E-2</v>
      </c>
    </row>
    <row r="35" spans="1:9" ht="15.75" thickBot="1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 t="shared" si="0"/>
        <v>3.0115005225647792E-2</v>
      </c>
    </row>
    <row r="37" spans="1:9">
      <c r="I37" s="315">
        <f>AVERAGE(I13:I35)</f>
        <v>3.7701373470929049E-2</v>
      </c>
    </row>
  </sheetData>
  <mergeCells count="8">
    <mergeCell ref="K15:K16"/>
    <mergeCell ref="L18:M18"/>
    <mergeCell ref="N18:O18"/>
    <mergeCell ref="L15:M15"/>
    <mergeCell ref="N15:O15"/>
    <mergeCell ref="L1:O1"/>
    <mergeCell ref="L16:M16"/>
    <mergeCell ref="N16:O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2024-10-22T00:00:55Z</dcterms:modified>
</cp:coreProperties>
</file>