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Hydrophones\Calibration\ManualRockMovements-2\"/>
    </mc:Choice>
  </mc:AlternateContent>
  <xr:revisionPtr revIDLastSave="0" documentId="13_ncr:1_{30047936-8644-4EFE-9EEB-9934D7ECC383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impact pipe" sheetId="1" r:id="rId1"/>
    <sheet name="microphone" sheetId="3" r:id="rId2"/>
    <sheet name="csv for code (pipe)" sheetId="2" r:id="rId3"/>
    <sheet name="csv for code (mic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3" l="1"/>
  <c r="D46" i="3"/>
  <c r="L42" i="3" s="1"/>
  <c r="G45" i="3"/>
  <c r="D45" i="3"/>
  <c r="G44" i="3"/>
  <c r="D44" i="3"/>
  <c r="G43" i="3"/>
  <c r="D43" i="3"/>
  <c r="G42" i="3"/>
  <c r="D42" i="3"/>
  <c r="L41" i="3"/>
  <c r="G41" i="3"/>
  <c r="D41" i="3"/>
  <c r="L40" i="3"/>
  <c r="G40" i="3"/>
  <c r="D40" i="3"/>
  <c r="L39" i="3" s="1"/>
  <c r="D39" i="3"/>
  <c r="H31" i="3"/>
  <c r="H27" i="3"/>
  <c r="K23" i="3"/>
  <c r="J23" i="3"/>
  <c r="I23" i="3"/>
  <c r="H23" i="3"/>
  <c r="H20" i="3"/>
  <c r="H17" i="3"/>
  <c r="K14" i="3"/>
  <c r="J14" i="3"/>
  <c r="I14" i="3"/>
  <c r="H14" i="3"/>
  <c r="H12" i="3"/>
  <c r="H10" i="3"/>
  <c r="J8" i="3"/>
  <c r="I8" i="3"/>
  <c r="H8" i="3"/>
  <c r="K8" i="3" s="1"/>
  <c r="H6" i="3"/>
  <c r="H4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J2" i="3"/>
  <c r="I2" i="3"/>
  <c r="H2" i="3"/>
  <c r="K2" i="3" s="1"/>
  <c r="I14" i="1"/>
  <c r="I8" i="1"/>
  <c r="I23" i="1"/>
  <c r="I2" i="1"/>
  <c r="J2" i="1"/>
  <c r="H31" i="1"/>
  <c r="H27" i="1"/>
  <c r="H23" i="1"/>
  <c r="H20" i="1"/>
  <c r="H17" i="1"/>
  <c r="H14" i="1"/>
  <c r="H12" i="1"/>
  <c r="H10" i="1"/>
  <c r="H8" i="1"/>
  <c r="H6" i="1"/>
  <c r="H4" i="1"/>
  <c r="H2" i="1"/>
  <c r="J23" i="1"/>
  <c r="J14" i="1"/>
  <c r="J8" i="1"/>
  <c r="G46" i="1"/>
  <c r="G45" i="1"/>
  <c r="G44" i="1"/>
  <c r="G43" i="1"/>
  <c r="G42" i="1"/>
  <c r="G41" i="1"/>
  <c r="G40" i="1"/>
  <c r="D46" i="1"/>
  <c r="D40" i="1"/>
  <c r="D41" i="1"/>
  <c r="D42" i="1"/>
  <c r="L40" i="1" s="1"/>
  <c r="D43" i="1"/>
  <c r="D44" i="1"/>
  <c r="D45" i="1"/>
  <c r="D3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K23" i="1" l="1"/>
  <c r="K14" i="1"/>
  <c r="K8" i="1"/>
  <c r="K2" i="1"/>
  <c r="L41" i="1"/>
  <c r="L39" i="1"/>
  <c r="L42" i="1"/>
</calcChain>
</file>

<file path=xl/sharedStrings.xml><?xml version="1.0" encoding="utf-8"?>
<sst xmlns="http://schemas.openxmlformats.org/spreadsheetml/2006/main" count="58" uniqueCount="29">
  <si>
    <t>Particle #</t>
  </si>
  <si>
    <t>Size (mm)</t>
  </si>
  <si>
    <t>Env Max A</t>
  </si>
  <si>
    <t>id</t>
  </si>
  <si>
    <t>start_time</t>
  </si>
  <si>
    <t>end_time</t>
  </si>
  <si>
    <t>Group 1</t>
  </si>
  <si>
    <t>Group 2</t>
  </si>
  <si>
    <t>Group 3</t>
  </si>
  <si>
    <t>Group 4</t>
  </si>
  <si>
    <t>Group</t>
  </si>
  <si>
    <t>hydrophone start</t>
  </si>
  <si>
    <t>group 1 start</t>
  </si>
  <si>
    <t>group 1 end</t>
  </si>
  <si>
    <t>group 2 start</t>
  </si>
  <si>
    <t>group 2 end</t>
  </si>
  <si>
    <t>group 3 start</t>
  </si>
  <si>
    <t>group 3 end</t>
  </si>
  <si>
    <t>group 4 start</t>
  </si>
  <si>
    <t>group 4 end</t>
  </si>
  <si>
    <t>Duration</t>
  </si>
  <si>
    <t>in seconds</t>
  </si>
  <si>
    <t>Start (s)</t>
  </si>
  <si>
    <t>End (s)</t>
  </si>
  <si>
    <t>Dmax</t>
  </si>
  <si>
    <t>Total Dmax</t>
  </si>
  <si>
    <t>Raw Max A</t>
  </si>
  <si>
    <t>Total Env Max A</t>
  </si>
  <si>
    <t>Total Raw Max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</si>
</sst>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Envelope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383558452060335"/>
                  <c:y val="-8.0484419854682937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'impact pipe'!$H$2:$H$34</c:f>
              <c:numCache>
                <c:formatCode>General</c:formatCode>
                <c:ptCount val="33"/>
                <c:pt idx="0">
                  <c:v>32</c:v>
                </c:pt>
                <c:pt idx="2">
                  <c:v>32</c:v>
                </c:pt>
                <c:pt idx="4">
                  <c:v>32</c:v>
                </c:pt>
                <c:pt idx="6">
                  <c:v>45</c:v>
                </c:pt>
                <c:pt idx="8">
                  <c:v>45</c:v>
                </c:pt>
                <c:pt idx="10">
                  <c:v>45</c:v>
                </c:pt>
                <c:pt idx="12">
                  <c:v>64</c:v>
                </c:pt>
                <c:pt idx="15">
                  <c:v>64</c:v>
                </c:pt>
                <c:pt idx="18">
                  <c:v>64</c:v>
                </c:pt>
                <c:pt idx="21">
                  <c:v>90</c:v>
                </c:pt>
                <c:pt idx="25">
                  <c:v>90</c:v>
                </c:pt>
                <c:pt idx="29">
                  <c:v>90</c:v>
                </c:pt>
              </c:numCache>
            </c:numRef>
          </c:xVal>
          <c:yVal>
            <c:numRef>
              <c:f>'impact pipe'!$G$2:$G$34</c:f>
              <c:numCache>
                <c:formatCode>General</c:formatCode>
                <c:ptCount val="33"/>
                <c:pt idx="0">
                  <c:v>4.0000000000000001E-3</c:v>
                </c:pt>
                <c:pt idx="2">
                  <c:v>3.5999999999999999E-3</c:v>
                </c:pt>
                <c:pt idx="4">
                  <c:v>8.8999999999999999E-3</c:v>
                </c:pt>
                <c:pt idx="6">
                  <c:v>1.3899999999999999E-2</c:v>
                </c:pt>
                <c:pt idx="8">
                  <c:v>1.4800000000000001E-2</c:v>
                </c:pt>
                <c:pt idx="10">
                  <c:v>6.1999999999999998E-3</c:v>
                </c:pt>
                <c:pt idx="12">
                  <c:v>4.6300000000000001E-2</c:v>
                </c:pt>
                <c:pt idx="15">
                  <c:v>2.64E-2</c:v>
                </c:pt>
                <c:pt idx="18">
                  <c:v>3.2199999999999999E-2</c:v>
                </c:pt>
                <c:pt idx="21">
                  <c:v>4.1200000000000001E-2</c:v>
                </c:pt>
                <c:pt idx="25">
                  <c:v>1.15E-2</c:v>
                </c:pt>
                <c:pt idx="29">
                  <c:v>3.0499999999999999E-2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F99-BA73-E5CB745AC1A1}"/>
            </c:ext>
          </c:extLst>
        </c:ser>
        <c:ser>
          <c:idx val="1"/>
          <c:order val="1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079799059534386"/>
                  <c:y val="5.79289880110530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'impact pipe'!$H$2:$H$34</c:f>
              <c:numCache>
                <c:formatCode>General</c:formatCode>
                <c:ptCount val="33"/>
                <c:pt idx="0">
                  <c:v>32</c:v>
                </c:pt>
                <c:pt idx="2">
                  <c:v>32</c:v>
                </c:pt>
                <c:pt idx="4">
                  <c:v>32</c:v>
                </c:pt>
                <c:pt idx="6">
                  <c:v>45</c:v>
                </c:pt>
                <c:pt idx="8">
                  <c:v>45</c:v>
                </c:pt>
                <c:pt idx="10">
                  <c:v>45</c:v>
                </c:pt>
                <c:pt idx="12">
                  <c:v>64</c:v>
                </c:pt>
                <c:pt idx="15">
                  <c:v>64</c:v>
                </c:pt>
                <c:pt idx="18">
                  <c:v>64</c:v>
                </c:pt>
                <c:pt idx="21">
                  <c:v>90</c:v>
                </c:pt>
                <c:pt idx="25">
                  <c:v>90</c:v>
                </c:pt>
                <c:pt idx="29">
                  <c:v>90</c:v>
                </c:pt>
              </c:numCache>
            </c:numRef>
          </c:xVal>
          <c:yVal>
            <c:numRef>
              <c:f>'impact pipe'!$F$2:$F$34</c:f>
              <c:numCache>
                <c:formatCode>General</c:formatCode>
                <c:ptCount val="33"/>
                <c:pt idx="0">
                  <c:v>3.7000000000000002E-3</c:v>
                </c:pt>
                <c:pt idx="2">
                  <c:v>3.5999999999999999E-3</c:v>
                </c:pt>
                <c:pt idx="4">
                  <c:v>8.5000000000000006E-3</c:v>
                </c:pt>
                <c:pt idx="6">
                  <c:v>1.2500000000000001E-2</c:v>
                </c:pt>
                <c:pt idx="8">
                  <c:v>1.46E-2</c:v>
                </c:pt>
                <c:pt idx="10">
                  <c:v>5.4999999999999997E-3</c:v>
                </c:pt>
                <c:pt idx="12">
                  <c:v>4.5699999999999998E-2</c:v>
                </c:pt>
                <c:pt idx="15">
                  <c:v>2.5899999999999999E-2</c:v>
                </c:pt>
                <c:pt idx="18">
                  <c:v>3.1E-2</c:v>
                </c:pt>
                <c:pt idx="21">
                  <c:v>3.6200000000000003E-2</c:v>
                </c:pt>
                <c:pt idx="25">
                  <c:v>1.01E-2</c:v>
                </c:pt>
                <c:pt idx="29">
                  <c:v>2.93E-2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6-4A57-A1A5-A7B5BD479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Amax</a:t>
            </a:r>
            <a:r>
              <a:rPr lang="en-US" baseline="0"/>
              <a:t> vs Total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Envelope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642669666291712"/>
                  <c:y val="4.9011680143755613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'impact pipe'!$K$2:$K$34</c:f>
              <c:numCache>
                <c:formatCode>General</c:formatCode>
                <c:ptCount val="33"/>
                <c:pt idx="0">
                  <c:v>32</c:v>
                </c:pt>
                <c:pt idx="6">
                  <c:v>45</c:v>
                </c:pt>
                <c:pt idx="12">
                  <c:v>64</c:v>
                </c:pt>
                <c:pt idx="21">
                  <c:v>90</c:v>
                </c:pt>
              </c:numCache>
            </c:numRef>
          </c:xVal>
          <c:yVal>
            <c:numRef>
              <c:f>'impact pipe'!$J$2:$J$34</c:f>
              <c:numCache>
                <c:formatCode>General</c:formatCode>
                <c:ptCount val="33"/>
                <c:pt idx="0">
                  <c:v>8.8999999999999999E-3</c:v>
                </c:pt>
                <c:pt idx="6">
                  <c:v>1.4800000000000001E-2</c:v>
                </c:pt>
                <c:pt idx="12">
                  <c:v>4.6300000000000001E-2</c:v>
                </c:pt>
                <c:pt idx="21">
                  <c:v>4.1200000000000001E-2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5-4C91-8B55-BB3D3B434336}"/>
            </c:ext>
          </c:extLst>
        </c:ser>
        <c:ser>
          <c:idx val="1"/>
          <c:order val="1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007749031371079"/>
                  <c:y val="0.16295801408662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'impact pipe'!$K$2:$K$34</c:f>
              <c:numCache>
                <c:formatCode>General</c:formatCode>
                <c:ptCount val="33"/>
                <c:pt idx="0">
                  <c:v>32</c:v>
                </c:pt>
                <c:pt idx="6">
                  <c:v>45</c:v>
                </c:pt>
                <c:pt idx="12">
                  <c:v>64</c:v>
                </c:pt>
                <c:pt idx="21">
                  <c:v>90</c:v>
                </c:pt>
              </c:numCache>
            </c:numRef>
          </c:xVal>
          <c:yVal>
            <c:numRef>
              <c:f>'impact pipe'!$I$2:$I$34</c:f>
              <c:numCache>
                <c:formatCode>General</c:formatCode>
                <c:ptCount val="33"/>
                <c:pt idx="0">
                  <c:v>8.5000000000000006E-3</c:v>
                </c:pt>
                <c:pt idx="6">
                  <c:v>1.46E-2</c:v>
                </c:pt>
                <c:pt idx="12">
                  <c:v>4.5699999999999998E-2</c:v>
                </c:pt>
                <c:pt idx="21">
                  <c:v>3.6200000000000003E-2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8-4714-AB59-066D11C71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Envelope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682098533094453"/>
                  <c:y val="-0.16452110125513111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microphone!$H$2:$H$34</c:f>
              <c:numCache>
                <c:formatCode>General</c:formatCode>
                <c:ptCount val="33"/>
                <c:pt idx="0">
                  <c:v>32</c:v>
                </c:pt>
                <c:pt idx="2">
                  <c:v>32</c:v>
                </c:pt>
                <c:pt idx="4">
                  <c:v>32</c:v>
                </c:pt>
                <c:pt idx="6">
                  <c:v>45</c:v>
                </c:pt>
                <c:pt idx="8">
                  <c:v>45</c:v>
                </c:pt>
                <c:pt idx="10">
                  <c:v>45</c:v>
                </c:pt>
                <c:pt idx="12">
                  <c:v>64</c:v>
                </c:pt>
                <c:pt idx="15">
                  <c:v>64</c:v>
                </c:pt>
                <c:pt idx="18">
                  <c:v>64</c:v>
                </c:pt>
                <c:pt idx="21">
                  <c:v>90</c:v>
                </c:pt>
                <c:pt idx="25">
                  <c:v>90</c:v>
                </c:pt>
                <c:pt idx="29">
                  <c:v>90</c:v>
                </c:pt>
              </c:numCache>
            </c:numRef>
          </c:xVal>
          <c:yVal>
            <c:numRef>
              <c:f>microphone!$G$2:$G$34</c:f>
              <c:numCache>
                <c:formatCode>General</c:formatCode>
                <c:ptCount val="33"/>
                <c:pt idx="0">
                  <c:v>0.43109999999999998</c:v>
                </c:pt>
                <c:pt idx="2">
                  <c:v>1.0295000000000001</c:v>
                </c:pt>
                <c:pt idx="4">
                  <c:v>1.4967999999999999</c:v>
                </c:pt>
                <c:pt idx="6">
                  <c:v>2.3043999999999998</c:v>
                </c:pt>
                <c:pt idx="8">
                  <c:v>1.3107</c:v>
                </c:pt>
                <c:pt idx="10">
                  <c:v>0.32479999999999998</c:v>
                </c:pt>
                <c:pt idx="12">
                  <c:v>0.85760000000000003</c:v>
                </c:pt>
                <c:pt idx="15">
                  <c:v>0.92669999999999997</c:v>
                </c:pt>
                <c:pt idx="18">
                  <c:v>1.3308</c:v>
                </c:pt>
                <c:pt idx="21">
                  <c:v>1.3686</c:v>
                </c:pt>
                <c:pt idx="25">
                  <c:v>2.8416000000000001</c:v>
                </c:pt>
                <c:pt idx="29">
                  <c:v>2.0783999999999998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0-42F8-AAA1-F3C04D534B50}"/>
            </c:ext>
          </c:extLst>
        </c:ser>
        <c:ser>
          <c:idx val="1"/>
          <c:order val="1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638121477645125"/>
                  <c:y val="-0.2190868593384771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microphone!$H$2:$H$34</c:f>
              <c:numCache>
                <c:formatCode>General</c:formatCode>
                <c:ptCount val="33"/>
                <c:pt idx="0">
                  <c:v>32</c:v>
                </c:pt>
                <c:pt idx="2">
                  <c:v>32</c:v>
                </c:pt>
                <c:pt idx="4">
                  <c:v>32</c:v>
                </c:pt>
                <c:pt idx="6">
                  <c:v>45</c:v>
                </c:pt>
                <c:pt idx="8">
                  <c:v>45</c:v>
                </c:pt>
                <c:pt idx="10">
                  <c:v>45</c:v>
                </c:pt>
                <c:pt idx="12">
                  <c:v>64</c:v>
                </c:pt>
                <c:pt idx="15">
                  <c:v>64</c:v>
                </c:pt>
                <c:pt idx="18">
                  <c:v>64</c:v>
                </c:pt>
                <c:pt idx="21">
                  <c:v>90</c:v>
                </c:pt>
                <c:pt idx="25">
                  <c:v>90</c:v>
                </c:pt>
                <c:pt idx="29">
                  <c:v>90</c:v>
                </c:pt>
              </c:numCache>
            </c:numRef>
          </c:xVal>
          <c:yVal>
            <c:numRef>
              <c:f>microphone!$F$2:$F$34</c:f>
              <c:numCache>
                <c:formatCode>General</c:formatCode>
                <c:ptCount val="33"/>
                <c:pt idx="0">
                  <c:v>0.39240000000000003</c:v>
                </c:pt>
                <c:pt idx="2">
                  <c:v>0.63100000000000001</c:v>
                </c:pt>
                <c:pt idx="4">
                  <c:v>0.63100000000000001</c:v>
                </c:pt>
                <c:pt idx="6">
                  <c:v>0.63100000000000001</c:v>
                </c:pt>
                <c:pt idx="8">
                  <c:v>0.63100000000000001</c:v>
                </c:pt>
                <c:pt idx="10">
                  <c:v>0.32050000000000001</c:v>
                </c:pt>
                <c:pt idx="12">
                  <c:v>0.63100000000000001</c:v>
                </c:pt>
                <c:pt idx="15">
                  <c:v>0.63100000000000001</c:v>
                </c:pt>
                <c:pt idx="18">
                  <c:v>0.63100000000000001</c:v>
                </c:pt>
                <c:pt idx="21">
                  <c:v>0.63100000000000001</c:v>
                </c:pt>
                <c:pt idx="25">
                  <c:v>0.63100000000000001</c:v>
                </c:pt>
                <c:pt idx="29">
                  <c:v>0.63100000000000001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0-42F8-AAA1-F3C04D53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Amax</a:t>
            </a:r>
            <a:r>
              <a:rPr lang="en-US" baseline="0"/>
              <a:t> vs Total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Envelope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642669666291712"/>
                  <c:y val="4.9011680143755613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microphone!$K$2:$K$34</c:f>
              <c:numCache>
                <c:formatCode>General</c:formatCode>
                <c:ptCount val="33"/>
                <c:pt idx="0">
                  <c:v>32</c:v>
                </c:pt>
                <c:pt idx="6">
                  <c:v>45</c:v>
                </c:pt>
                <c:pt idx="12">
                  <c:v>64</c:v>
                </c:pt>
                <c:pt idx="21">
                  <c:v>90</c:v>
                </c:pt>
              </c:numCache>
            </c:numRef>
          </c:xVal>
          <c:yVal>
            <c:numRef>
              <c:f>microphone!$J$2:$J$34</c:f>
              <c:numCache>
                <c:formatCode>General</c:formatCode>
                <c:ptCount val="33"/>
                <c:pt idx="0">
                  <c:v>1.4967999999999999</c:v>
                </c:pt>
                <c:pt idx="6">
                  <c:v>2.3043999999999998</c:v>
                </c:pt>
                <c:pt idx="12">
                  <c:v>1.3308</c:v>
                </c:pt>
                <c:pt idx="21">
                  <c:v>2.8416000000000001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3-4878-9E92-F0CFCFC49EF6}"/>
            </c:ext>
          </c:extLst>
        </c:ser>
        <c:ser>
          <c:idx val="1"/>
          <c:order val="1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8021722284714413"/>
                  <c:y val="-0.175347185375412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microphone!$K$2:$K$34</c:f>
              <c:numCache>
                <c:formatCode>General</c:formatCode>
                <c:ptCount val="33"/>
                <c:pt idx="0">
                  <c:v>32</c:v>
                </c:pt>
                <c:pt idx="6">
                  <c:v>45</c:v>
                </c:pt>
                <c:pt idx="12">
                  <c:v>64</c:v>
                </c:pt>
                <c:pt idx="21">
                  <c:v>90</c:v>
                </c:pt>
              </c:numCache>
            </c:numRef>
          </c:xVal>
          <c:yVal>
            <c:numRef>
              <c:f>microphone!$I$2:$I$34</c:f>
              <c:numCache>
                <c:formatCode>General</c:formatCode>
                <c:ptCount val="33"/>
                <c:pt idx="0">
                  <c:v>0.63100000000000001</c:v>
                </c:pt>
                <c:pt idx="6">
                  <c:v>0.63100000000000001</c:v>
                </c:pt>
                <c:pt idx="12">
                  <c:v>0.63100000000000001</c:v>
                </c:pt>
                <c:pt idx="21">
                  <c:v>0.63100000000000001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D3-4878-9E92-F0CFCFC49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1</xdr:row>
      <xdr:rowOff>4761</xdr:rowOff>
    </xdr:from>
    <xdr:to>
      <xdr:col>18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5BC6B-7FFA-7404-10B4-6C5ADDF9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676276</xdr:colOff>
      <xdr:row>15</xdr:row>
      <xdr:rowOff>133350</xdr:rowOff>
    </xdr:from>
    <xdr:to>
      <xdr:col>18</xdr:col>
      <xdr:colOff>47626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B3ABD-EDC9-4460-B639-A9792CBB4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1</xdr:row>
      <xdr:rowOff>4761</xdr:rowOff>
    </xdr:from>
    <xdr:to>
      <xdr:col>18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929A8-1082-49CF-B3A6-3E4385B29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676276</xdr:colOff>
      <xdr:row>15</xdr:row>
      <xdr:rowOff>133350</xdr:rowOff>
    </xdr:from>
    <xdr:to>
      <xdr:col>18</xdr:col>
      <xdr:colOff>47626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94C32-1598-420A-8B6C-CFBA1D4A8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selection activeCell="A28" sqref="A28"/>
    </sheetView>
  </sheetViews>
  <sheetFormatPr defaultRowHeight="15" x14ac:dyDescent="0.25"/>
  <cols>
    <col min="1" max="2" width="15.85546875" style="1" customWidth="1"/>
    <col min="3" max="3" width="13" style="1" customWidth="1"/>
    <col min="4" max="4" width="10.5703125" style="1" customWidth="1"/>
    <col min="5" max="5" width="11.85546875" style="1" customWidth="1"/>
    <col min="6" max="6" width="16.7109375" style="1" customWidth="1"/>
    <col min="7" max="9" width="18.42578125" style="1" customWidth="1"/>
    <col min="10" max="10" width="17.5703125" customWidth="1"/>
    <col min="11" max="11" width="13.28515625" customWidth="1"/>
    <col min="12" max="12" width="14.5703125" customWidth="1"/>
  </cols>
  <sheetData>
    <row r="1" spans="1:13" x14ac:dyDescent="0.25">
      <c r="A1" s="1" t="s">
        <v>0</v>
      </c>
      <c r="B1" s="1" t="s">
        <v>10</v>
      </c>
      <c r="C1" s="1" t="s">
        <v>1</v>
      </c>
      <c r="D1" s="1" t="s">
        <v>22</v>
      </c>
      <c r="E1" s="1" t="s">
        <v>23</v>
      </c>
      <c r="F1" s="1" t="s">
        <v>26</v>
      </c>
      <c r="G1" s="1" t="s">
        <v>2</v>
      </c>
      <c r="H1" s="1" t="s">
        <v>24</v>
      </c>
      <c r="I1" s="1" t="s">
        <v>28</v>
      </c>
      <c r="J1" s="1" t="s">
        <v>27</v>
      </c>
      <c r="K1" s="1" t="s">
        <v>25</v>
      </c>
      <c r="L1" s="1"/>
      <c r="M1" s="1"/>
    </row>
    <row r="2" spans="1:13" x14ac:dyDescent="0.25">
      <c r="A2" s="3">
        <v>1</v>
      </c>
      <c r="B2" s="3">
        <v>1.1000000000000001</v>
      </c>
      <c r="C2" s="4">
        <v>32</v>
      </c>
      <c r="D2" s="15">
        <v>50</v>
      </c>
      <c r="E2" s="15">
        <v>70</v>
      </c>
      <c r="F2" s="15">
        <v>3.7000000000000002E-3</v>
      </c>
      <c r="G2" s="15">
        <v>4.0000000000000001E-3</v>
      </c>
      <c r="H2" s="15">
        <f>MAX(C2:C3)</f>
        <v>32</v>
      </c>
      <c r="I2" s="15">
        <f>MAX(F2:F7)</f>
        <v>8.5000000000000006E-3</v>
      </c>
      <c r="J2" s="15">
        <f>MAX(G2:G7)</f>
        <v>8.8999999999999999E-3</v>
      </c>
      <c r="K2" s="15">
        <f>MAX(H2:H7)</f>
        <v>32</v>
      </c>
      <c r="L2" s="1"/>
      <c r="M2" s="1"/>
    </row>
    <row r="3" spans="1:13" x14ac:dyDescent="0.25">
      <c r="A3" s="1">
        <f>A2+1</f>
        <v>2</v>
      </c>
      <c r="B3" s="1">
        <v>1.1000000000000001</v>
      </c>
      <c r="C3" s="7">
        <v>32</v>
      </c>
      <c r="D3" s="16"/>
      <c r="E3" s="16"/>
      <c r="F3" s="16"/>
      <c r="G3" s="16"/>
      <c r="H3" s="16"/>
      <c r="I3" s="16"/>
      <c r="J3" s="16"/>
      <c r="K3" s="16"/>
      <c r="L3" s="1"/>
      <c r="M3" s="1"/>
    </row>
    <row r="4" spans="1:13" x14ac:dyDescent="0.25">
      <c r="A4" s="1">
        <f t="shared" ref="A4:A34" si="0">A3+1</f>
        <v>3</v>
      </c>
      <c r="B4" s="1">
        <v>1.2</v>
      </c>
      <c r="C4" s="4">
        <v>32</v>
      </c>
      <c r="D4" s="16">
        <v>70</v>
      </c>
      <c r="E4" s="16">
        <v>90</v>
      </c>
      <c r="F4" s="16">
        <v>3.5999999999999999E-3</v>
      </c>
      <c r="G4" s="16">
        <v>3.5999999999999999E-3</v>
      </c>
      <c r="H4" s="16">
        <f>MAX(C4:C5)</f>
        <v>32</v>
      </c>
      <c r="I4" s="16"/>
      <c r="J4" s="16"/>
      <c r="K4" s="16"/>
      <c r="L4" s="1"/>
      <c r="M4" s="1"/>
    </row>
    <row r="5" spans="1:13" x14ac:dyDescent="0.25">
      <c r="A5" s="1">
        <f t="shared" si="0"/>
        <v>4</v>
      </c>
      <c r="B5" s="1">
        <v>1.2</v>
      </c>
      <c r="C5" s="7">
        <v>32</v>
      </c>
      <c r="D5" s="16"/>
      <c r="E5" s="16"/>
      <c r="F5" s="16"/>
      <c r="G5" s="16"/>
      <c r="H5" s="16"/>
      <c r="I5" s="16"/>
      <c r="J5" s="16"/>
      <c r="K5" s="16"/>
      <c r="L5" s="1"/>
      <c r="M5" s="1"/>
    </row>
    <row r="6" spans="1:13" x14ac:dyDescent="0.25">
      <c r="A6" s="1">
        <f t="shared" si="0"/>
        <v>5</v>
      </c>
      <c r="B6" s="1">
        <v>1.3</v>
      </c>
      <c r="C6" s="5">
        <v>32</v>
      </c>
      <c r="D6" s="16">
        <v>90</v>
      </c>
      <c r="E6" s="16">
        <v>100</v>
      </c>
      <c r="F6" s="16">
        <v>8.5000000000000006E-3</v>
      </c>
      <c r="G6" s="16">
        <v>8.8999999999999999E-3</v>
      </c>
      <c r="H6" s="16">
        <f>MAX(C6:C7)</f>
        <v>32</v>
      </c>
      <c r="I6" s="16"/>
      <c r="J6" s="16"/>
      <c r="K6" s="16"/>
      <c r="L6" s="1"/>
      <c r="M6" s="1"/>
    </row>
    <row r="7" spans="1:13" x14ac:dyDescent="0.25">
      <c r="A7" s="6">
        <f t="shared" si="0"/>
        <v>6</v>
      </c>
      <c r="B7" s="6">
        <v>1.3</v>
      </c>
      <c r="C7" s="7">
        <v>32</v>
      </c>
      <c r="D7" s="17"/>
      <c r="E7" s="17"/>
      <c r="F7" s="17"/>
      <c r="G7" s="17"/>
      <c r="H7" s="17"/>
      <c r="I7" s="17"/>
      <c r="J7" s="17"/>
      <c r="K7" s="17"/>
      <c r="L7" s="1"/>
      <c r="M7" s="1"/>
    </row>
    <row r="8" spans="1:13" x14ac:dyDescent="0.25">
      <c r="A8" s="3">
        <f t="shared" si="0"/>
        <v>7</v>
      </c>
      <c r="B8" s="3">
        <v>2.1</v>
      </c>
      <c r="C8" s="4">
        <v>32</v>
      </c>
      <c r="D8" s="15">
        <v>120</v>
      </c>
      <c r="E8" s="15">
        <v>140</v>
      </c>
      <c r="F8" s="15">
        <v>1.2500000000000001E-2</v>
      </c>
      <c r="G8" s="15">
        <v>1.3899999999999999E-2</v>
      </c>
      <c r="H8" s="15">
        <f>MAX(C8:C9)</f>
        <v>45</v>
      </c>
      <c r="I8" s="15">
        <f>MAX(F8:F13)</f>
        <v>1.46E-2</v>
      </c>
      <c r="J8" s="15">
        <f>MAX(G8:G13)</f>
        <v>1.4800000000000001E-2</v>
      </c>
      <c r="K8" s="15">
        <f>MAX(H8:H13)</f>
        <v>45</v>
      </c>
      <c r="L8" s="1"/>
      <c r="M8" s="1"/>
    </row>
    <row r="9" spans="1:13" x14ac:dyDescent="0.25">
      <c r="A9" s="1">
        <f t="shared" si="0"/>
        <v>8</v>
      </c>
      <c r="B9" s="1">
        <v>2.1</v>
      </c>
      <c r="C9" s="9">
        <v>45</v>
      </c>
      <c r="D9" s="16"/>
      <c r="E9" s="16"/>
      <c r="F9" s="16"/>
      <c r="G9" s="16"/>
      <c r="H9" s="16"/>
      <c r="I9" s="16"/>
      <c r="J9" s="16"/>
      <c r="K9" s="16"/>
      <c r="L9" s="1"/>
      <c r="M9" s="1"/>
    </row>
    <row r="10" spans="1:13" x14ac:dyDescent="0.25">
      <c r="A10" s="1">
        <f t="shared" si="0"/>
        <v>9</v>
      </c>
      <c r="B10" s="1">
        <v>2.2000000000000002</v>
      </c>
      <c r="C10" s="4">
        <v>32</v>
      </c>
      <c r="D10" s="16">
        <v>140</v>
      </c>
      <c r="E10" s="16">
        <v>155</v>
      </c>
      <c r="F10" s="16">
        <v>1.46E-2</v>
      </c>
      <c r="G10" s="16">
        <v>1.4800000000000001E-2</v>
      </c>
      <c r="H10" s="16">
        <f>MAX(C10:C11)</f>
        <v>45</v>
      </c>
      <c r="I10" s="16"/>
      <c r="J10" s="16"/>
      <c r="K10" s="16"/>
      <c r="L10" s="1"/>
      <c r="M10" s="1"/>
    </row>
    <row r="11" spans="1:13" x14ac:dyDescent="0.25">
      <c r="A11" s="1">
        <f t="shared" si="0"/>
        <v>10</v>
      </c>
      <c r="B11" s="1">
        <v>2.2000000000000002</v>
      </c>
      <c r="C11" s="9">
        <v>45</v>
      </c>
      <c r="D11" s="16"/>
      <c r="E11" s="16"/>
      <c r="F11" s="16"/>
      <c r="G11" s="16"/>
      <c r="H11" s="16"/>
      <c r="I11" s="16"/>
      <c r="J11" s="16"/>
      <c r="K11" s="16"/>
      <c r="L11" s="1"/>
      <c r="M11" s="1"/>
    </row>
    <row r="12" spans="1:13" x14ac:dyDescent="0.25">
      <c r="A12" s="1">
        <f t="shared" si="0"/>
        <v>11</v>
      </c>
      <c r="B12" s="1">
        <v>2.2999999999999998</v>
      </c>
      <c r="C12" s="5">
        <v>32</v>
      </c>
      <c r="D12" s="16">
        <v>160</v>
      </c>
      <c r="E12" s="16">
        <v>170</v>
      </c>
      <c r="F12" s="16">
        <v>5.4999999999999997E-3</v>
      </c>
      <c r="G12" s="16">
        <v>6.1999999999999998E-3</v>
      </c>
      <c r="H12" s="16">
        <f>MAX(C12:C13)</f>
        <v>45</v>
      </c>
      <c r="I12" s="16"/>
      <c r="J12" s="16"/>
      <c r="K12" s="16"/>
      <c r="L12" s="1"/>
      <c r="M12" s="1"/>
    </row>
    <row r="13" spans="1:13" x14ac:dyDescent="0.25">
      <c r="A13" s="6">
        <f t="shared" si="0"/>
        <v>12</v>
      </c>
      <c r="B13" s="6">
        <v>2.2999999999999998</v>
      </c>
      <c r="C13" s="9">
        <v>45</v>
      </c>
      <c r="D13" s="17"/>
      <c r="E13" s="17"/>
      <c r="F13" s="17"/>
      <c r="G13" s="17"/>
      <c r="H13" s="17"/>
      <c r="I13" s="17"/>
      <c r="J13" s="17"/>
      <c r="K13" s="17"/>
      <c r="L13" s="1"/>
      <c r="M13" s="1"/>
    </row>
    <row r="14" spans="1:13" x14ac:dyDescent="0.25">
      <c r="A14" s="3">
        <f t="shared" si="0"/>
        <v>13</v>
      </c>
      <c r="B14" s="3">
        <v>3.1</v>
      </c>
      <c r="C14" s="4">
        <v>32</v>
      </c>
      <c r="D14" s="15">
        <v>190</v>
      </c>
      <c r="E14" s="15">
        <v>210</v>
      </c>
      <c r="F14" s="15">
        <v>4.5699999999999998E-2</v>
      </c>
      <c r="G14" s="15">
        <v>4.6300000000000001E-2</v>
      </c>
      <c r="H14" s="15">
        <f>MAX(C14:C16)</f>
        <v>64</v>
      </c>
      <c r="I14" s="15">
        <f>MAX(F14:F22)</f>
        <v>4.5699999999999998E-2</v>
      </c>
      <c r="J14" s="15">
        <f>MAX(G14:G22)</f>
        <v>4.6300000000000001E-2</v>
      </c>
      <c r="K14" s="15">
        <f>MAX(H14:H22)</f>
        <v>64</v>
      </c>
      <c r="L14" s="1"/>
      <c r="M14" s="1"/>
    </row>
    <row r="15" spans="1:13" x14ac:dyDescent="0.25">
      <c r="A15" s="1">
        <f t="shared" si="0"/>
        <v>14</v>
      </c>
      <c r="B15" s="1">
        <v>3.1</v>
      </c>
      <c r="C15" s="8">
        <v>45</v>
      </c>
      <c r="D15" s="16"/>
      <c r="E15" s="16"/>
      <c r="F15" s="16"/>
      <c r="G15" s="16"/>
      <c r="H15" s="16"/>
      <c r="I15" s="16"/>
      <c r="J15" s="16"/>
      <c r="K15" s="16"/>
      <c r="L15" s="1"/>
      <c r="M15" s="1"/>
    </row>
    <row r="16" spans="1:13" x14ac:dyDescent="0.25">
      <c r="A16" s="1">
        <f t="shared" si="0"/>
        <v>15</v>
      </c>
      <c r="B16" s="1">
        <v>3.1</v>
      </c>
      <c r="C16" s="11">
        <v>64</v>
      </c>
      <c r="D16" s="16"/>
      <c r="E16" s="16"/>
      <c r="F16" s="16"/>
      <c r="G16" s="16"/>
      <c r="H16" s="16"/>
      <c r="I16" s="16"/>
      <c r="J16" s="16"/>
      <c r="K16" s="16"/>
      <c r="L16" s="1"/>
      <c r="M16" s="1"/>
    </row>
    <row r="17" spans="1:13" x14ac:dyDescent="0.25">
      <c r="A17" s="1">
        <f t="shared" si="0"/>
        <v>16</v>
      </c>
      <c r="B17" s="1">
        <v>3.2</v>
      </c>
      <c r="C17" s="4">
        <v>32</v>
      </c>
      <c r="D17" s="16">
        <v>215</v>
      </c>
      <c r="E17" s="16">
        <v>230</v>
      </c>
      <c r="F17" s="16">
        <v>2.5899999999999999E-2</v>
      </c>
      <c r="G17" s="16">
        <v>2.64E-2</v>
      </c>
      <c r="H17" s="16">
        <f>MAX(C17:C19)</f>
        <v>64</v>
      </c>
      <c r="I17" s="16"/>
      <c r="J17" s="16"/>
      <c r="K17" s="16"/>
      <c r="L17" s="1"/>
      <c r="M17" s="1"/>
    </row>
    <row r="18" spans="1:13" x14ac:dyDescent="0.25">
      <c r="A18" s="1">
        <f t="shared" si="0"/>
        <v>17</v>
      </c>
      <c r="B18" s="1">
        <v>3.2</v>
      </c>
      <c r="C18" s="8">
        <v>45</v>
      </c>
      <c r="D18" s="16"/>
      <c r="E18" s="16"/>
      <c r="F18" s="16"/>
      <c r="G18" s="16"/>
      <c r="H18" s="16"/>
      <c r="I18" s="16"/>
      <c r="J18" s="16"/>
      <c r="K18" s="16"/>
      <c r="L18" s="1"/>
      <c r="M18" s="1"/>
    </row>
    <row r="19" spans="1:13" x14ac:dyDescent="0.25">
      <c r="A19" s="1">
        <f t="shared" si="0"/>
        <v>18</v>
      </c>
      <c r="B19" s="1">
        <v>3.2</v>
      </c>
      <c r="C19" s="11">
        <v>64</v>
      </c>
      <c r="D19" s="16"/>
      <c r="E19" s="16"/>
      <c r="F19" s="16"/>
      <c r="G19" s="16"/>
      <c r="H19" s="16"/>
      <c r="I19" s="16"/>
      <c r="J19" s="16"/>
      <c r="K19" s="16"/>
      <c r="L19" s="1"/>
      <c r="M19" s="1"/>
    </row>
    <row r="20" spans="1:13" x14ac:dyDescent="0.25">
      <c r="A20" s="1">
        <f t="shared" si="0"/>
        <v>19</v>
      </c>
      <c r="B20" s="1">
        <v>3.3</v>
      </c>
      <c r="C20" s="5">
        <v>32</v>
      </c>
      <c r="D20" s="16">
        <v>230</v>
      </c>
      <c r="E20" s="16">
        <v>250</v>
      </c>
      <c r="F20" s="16">
        <v>3.1E-2</v>
      </c>
      <c r="G20" s="16">
        <v>3.2199999999999999E-2</v>
      </c>
      <c r="H20" s="16">
        <f>MAX(C20:C22)</f>
        <v>64</v>
      </c>
      <c r="I20" s="16"/>
      <c r="J20" s="16"/>
      <c r="K20" s="16"/>
      <c r="L20" s="1"/>
      <c r="M20" s="1"/>
    </row>
    <row r="21" spans="1:13" x14ac:dyDescent="0.25">
      <c r="A21" s="1">
        <f t="shared" si="0"/>
        <v>20</v>
      </c>
      <c r="B21" s="1">
        <v>3.3</v>
      </c>
      <c r="C21" s="8">
        <v>45</v>
      </c>
      <c r="D21" s="16"/>
      <c r="E21" s="16"/>
      <c r="F21" s="16"/>
      <c r="G21" s="16"/>
      <c r="H21" s="16"/>
      <c r="I21" s="16"/>
      <c r="J21" s="16"/>
      <c r="K21" s="16"/>
      <c r="L21" s="1"/>
      <c r="M21" s="1"/>
    </row>
    <row r="22" spans="1:13" x14ac:dyDescent="0.25">
      <c r="A22" s="6">
        <f t="shared" si="0"/>
        <v>21</v>
      </c>
      <c r="B22" s="6">
        <v>3.3</v>
      </c>
      <c r="C22" s="11">
        <v>64</v>
      </c>
      <c r="D22" s="17"/>
      <c r="E22" s="17"/>
      <c r="F22" s="17"/>
      <c r="G22" s="17"/>
      <c r="H22" s="17"/>
      <c r="I22" s="17"/>
      <c r="J22" s="17"/>
      <c r="K22" s="17"/>
      <c r="L22" s="1"/>
      <c r="M22" s="1"/>
    </row>
    <row r="23" spans="1:13" x14ac:dyDescent="0.25">
      <c r="A23" s="3">
        <f t="shared" si="0"/>
        <v>22</v>
      </c>
      <c r="B23" s="3">
        <v>4.0999999999999996</v>
      </c>
      <c r="C23" s="4">
        <v>32</v>
      </c>
      <c r="D23" s="15">
        <v>270</v>
      </c>
      <c r="E23" s="15">
        <v>285</v>
      </c>
      <c r="F23" s="15">
        <v>3.6200000000000003E-2</v>
      </c>
      <c r="G23" s="15">
        <v>4.1200000000000001E-2</v>
      </c>
      <c r="H23" s="15">
        <f>MAX(C23:C26)</f>
        <v>90</v>
      </c>
      <c r="I23" s="15">
        <f>MAX(F23:F34)</f>
        <v>3.6200000000000003E-2</v>
      </c>
      <c r="J23" s="15">
        <f>MAX(G23:G34)</f>
        <v>4.1200000000000001E-2</v>
      </c>
      <c r="K23" s="15">
        <f>MAX(H23:H34)</f>
        <v>90</v>
      </c>
      <c r="L23" s="1"/>
      <c r="M23" s="1"/>
    </row>
    <row r="24" spans="1:13" x14ac:dyDescent="0.25">
      <c r="A24" s="1">
        <f t="shared" si="0"/>
        <v>23</v>
      </c>
      <c r="B24" s="1">
        <v>4.0999999999999996</v>
      </c>
      <c r="C24" s="8">
        <v>45</v>
      </c>
      <c r="D24" s="16"/>
      <c r="E24" s="16"/>
      <c r="F24" s="16"/>
      <c r="G24" s="16"/>
      <c r="H24" s="16"/>
      <c r="I24" s="16"/>
      <c r="J24" s="16"/>
      <c r="K24" s="16"/>
      <c r="L24" s="1"/>
      <c r="M24" s="1"/>
    </row>
    <row r="25" spans="1:13" x14ac:dyDescent="0.25">
      <c r="A25" s="1">
        <f t="shared" si="0"/>
        <v>24</v>
      </c>
      <c r="B25" s="1">
        <v>4.0999999999999996</v>
      </c>
      <c r="C25" s="10">
        <v>64</v>
      </c>
      <c r="D25" s="16"/>
      <c r="E25" s="16"/>
      <c r="F25" s="16"/>
      <c r="G25" s="16"/>
      <c r="H25" s="16"/>
      <c r="I25" s="16"/>
      <c r="J25" s="16"/>
      <c r="K25" s="16"/>
      <c r="L25" s="1"/>
      <c r="M25" s="1"/>
    </row>
    <row r="26" spans="1:13" x14ac:dyDescent="0.25">
      <c r="A26" s="1">
        <f t="shared" si="0"/>
        <v>25</v>
      </c>
      <c r="B26" s="1">
        <v>4.0999999999999996</v>
      </c>
      <c r="C26" s="12">
        <v>90</v>
      </c>
      <c r="D26" s="16"/>
      <c r="E26" s="16"/>
      <c r="F26" s="16"/>
      <c r="G26" s="16"/>
      <c r="H26" s="16"/>
      <c r="I26" s="16"/>
      <c r="J26" s="16"/>
      <c r="K26" s="16"/>
    </row>
    <row r="27" spans="1:13" x14ac:dyDescent="0.25">
      <c r="A27" s="1">
        <f t="shared" si="0"/>
        <v>26</v>
      </c>
      <c r="B27" s="1">
        <v>4.2</v>
      </c>
      <c r="C27" s="4">
        <v>32</v>
      </c>
      <c r="D27" s="16">
        <v>290</v>
      </c>
      <c r="E27" s="16">
        <v>310</v>
      </c>
      <c r="F27" s="16">
        <v>1.01E-2</v>
      </c>
      <c r="G27" s="16">
        <v>1.15E-2</v>
      </c>
      <c r="H27" s="16">
        <f>MAX(C27:C30)</f>
        <v>90</v>
      </c>
      <c r="I27" s="16"/>
      <c r="J27" s="16"/>
      <c r="K27" s="16"/>
    </row>
    <row r="28" spans="1:13" x14ac:dyDescent="0.25">
      <c r="A28" s="1">
        <f t="shared" si="0"/>
        <v>27</v>
      </c>
      <c r="B28" s="1">
        <v>4.2</v>
      </c>
      <c r="C28" s="8">
        <v>45</v>
      </c>
      <c r="D28" s="16"/>
      <c r="E28" s="16"/>
      <c r="F28" s="16"/>
      <c r="G28" s="16"/>
      <c r="H28" s="16"/>
      <c r="I28" s="16"/>
      <c r="J28" s="16"/>
      <c r="K28" s="16"/>
    </row>
    <row r="29" spans="1:13" x14ac:dyDescent="0.25">
      <c r="A29" s="1">
        <f t="shared" si="0"/>
        <v>28</v>
      </c>
      <c r="B29" s="1">
        <v>4.2</v>
      </c>
      <c r="C29" s="10">
        <v>64</v>
      </c>
      <c r="D29" s="16"/>
      <c r="E29" s="16"/>
      <c r="F29" s="16"/>
      <c r="G29" s="16"/>
      <c r="H29" s="16"/>
      <c r="I29" s="16"/>
      <c r="J29" s="16"/>
      <c r="K29" s="16"/>
    </row>
    <row r="30" spans="1:13" x14ac:dyDescent="0.25">
      <c r="A30" s="1">
        <f t="shared" si="0"/>
        <v>29</v>
      </c>
      <c r="B30" s="1">
        <v>4.2</v>
      </c>
      <c r="C30" s="12">
        <v>90</v>
      </c>
      <c r="D30" s="16"/>
      <c r="E30" s="16"/>
      <c r="F30" s="16"/>
      <c r="G30" s="16"/>
      <c r="H30" s="16"/>
      <c r="I30" s="16"/>
      <c r="J30" s="16"/>
      <c r="K30" s="16"/>
    </row>
    <row r="31" spans="1:13" x14ac:dyDescent="0.25">
      <c r="A31" s="1">
        <f t="shared" si="0"/>
        <v>30</v>
      </c>
      <c r="B31" s="1">
        <v>4.3</v>
      </c>
      <c r="C31" s="5">
        <v>32</v>
      </c>
      <c r="D31" s="16">
        <v>310</v>
      </c>
      <c r="E31" s="16">
        <v>330</v>
      </c>
      <c r="F31" s="16">
        <v>2.93E-2</v>
      </c>
      <c r="G31" s="16">
        <v>3.0499999999999999E-2</v>
      </c>
      <c r="H31" s="16">
        <f>MAX(C31:C34)</f>
        <v>90</v>
      </c>
      <c r="I31" s="16"/>
      <c r="J31" s="16"/>
      <c r="K31" s="16"/>
    </row>
    <row r="32" spans="1:13" x14ac:dyDescent="0.25">
      <c r="A32" s="1">
        <f t="shared" si="0"/>
        <v>31</v>
      </c>
      <c r="B32" s="1">
        <v>4.3</v>
      </c>
      <c r="C32" s="8">
        <v>45</v>
      </c>
      <c r="D32" s="16"/>
      <c r="E32" s="16"/>
      <c r="F32" s="16"/>
      <c r="G32" s="16"/>
      <c r="H32" s="16"/>
      <c r="I32" s="16"/>
      <c r="J32" s="16"/>
      <c r="K32" s="16"/>
    </row>
    <row r="33" spans="1:12" x14ac:dyDescent="0.25">
      <c r="A33" s="1">
        <f t="shared" si="0"/>
        <v>32</v>
      </c>
      <c r="B33" s="1">
        <v>4.3</v>
      </c>
      <c r="C33" s="10">
        <v>64</v>
      </c>
      <c r="D33" s="16"/>
      <c r="E33" s="16"/>
      <c r="F33" s="16"/>
      <c r="G33" s="16"/>
      <c r="H33" s="16"/>
      <c r="I33" s="16"/>
      <c r="J33" s="16"/>
      <c r="K33" s="16"/>
    </row>
    <row r="34" spans="1:12" x14ac:dyDescent="0.25">
      <c r="A34" s="6">
        <f t="shared" si="0"/>
        <v>33</v>
      </c>
      <c r="B34" s="6">
        <v>4.3</v>
      </c>
      <c r="C34" s="12">
        <v>90</v>
      </c>
      <c r="D34" s="17"/>
      <c r="E34" s="17"/>
      <c r="F34" s="17"/>
      <c r="G34" s="17"/>
      <c r="H34" s="17"/>
      <c r="I34" s="17"/>
      <c r="J34" s="17"/>
      <c r="K34" s="17"/>
    </row>
    <row r="38" spans="1:12" x14ac:dyDescent="0.25">
      <c r="B38" s="1" t="s">
        <v>11</v>
      </c>
      <c r="C38" s="2">
        <v>0.60364583333333333</v>
      </c>
      <c r="D38" s="1">
        <v>0</v>
      </c>
      <c r="G38" s="1" t="s">
        <v>21</v>
      </c>
      <c r="K38" s="1"/>
      <c r="L38" s="1" t="s">
        <v>20</v>
      </c>
    </row>
    <row r="39" spans="1:12" x14ac:dyDescent="0.25">
      <c r="B39" s="1" t="s">
        <v>12</v>
      </c>
      <c r="C39" s="2">
        <v>0.60420138888888886</v>
      </c>
      <c r="D39" s="2">
        <f>C39-$C$38</f>
        <v>5.5555555555553138E-4</v>
      </c>
      <c r="E39" s="2"/>
      <c r="F39" s="2"/>
      <c r="G39" s="1">
        <v>48</v>
      </c>
      <c r="K39" s="1" t="s">
        <v>6</v>
      </c>
      <c r="L39" s="2">
        <f>D40-D39</f>
        <v>7.2916666666666963E-4</v>
      </c>
    </row>
    <row r="40" spans="1:12" x14ac:dyDescent="0.25">
      <c r="B40" s="1" t="s">
        <v>13</v>
      </c>
      <c r="C40" s="2">
        <v>0.60493055555555553</v>
      </c>
      <c r="D40" s="2">
        <f t="shared" ref="D40:D45" si="1">C40-$C$38</f>
        <v>1.284722222222201E-3</v>
      </c>
      <c r="E40" s="2"/>
      <c r="F40" s="2"/>
      <c r="G40" s="1">
        <f>51+60</f>
        <v>111</v>
      </c>
      <c r="K40" s="1" t="s">
        <v>7</v>
      </c>
      <c r="L40" s="2">
        <f>D42-D41</f>
        <v>7.5231481481474738E-4</v>
      </c>
    </row>
    <row r="41" spans="1:12" x14ac:dyDescent="0.25">
      <c r="B41" s="1" t="s">
        <v>14</v>
      </c>
      <c r="C41" s="2">
        <v>0.60502314814814817</v>
      </c>
      <c r="D41" s="2">
        <f t="shared" si="1"/>
        <v>1.3773148148148451E-3</v>
      </c>
      <c r="E41" s="2"/>
      <c r="F41" s="2"/>
      <c r="G41" s="1">
        <f>59+60</f>
        <v>119</v>
      </c>
      <c r="K41" s="1" t="s">
        <v>8</v>
      </c>
      <c r="L41" s="2">
        <f>D44-D43</f>
        <v>7.6388888888889728E-4</v>
      </c>
    </row>
    <row r="42" spans="1:12" x14ac:dyDescent="0.25">
      <c r="B42" s="1" t="s">
        <v>15</v>
      </c>
      <c r="C42" s="2">
        <v>0.60577546296296292</v>
      </c>
      <c r="D42" s="2">
        <f t="shared" si="1"/>
        <v>2.1296296296295925E-3</v>
      </c>
      <c r="E42" s="2"/>
      <c r="F42" s="2"/>
      <c r="G42" s="1">
        <f>4+60*3</f>
        <v>184</v>
      </c>
      <c r="K42" s="1" t="s">
        <v>9</v>
      </c>
      <c r="L42" s="2">
        <f>D46-D45</f>
        <v>1.0763888888889461E-3</v>
      </c>
    </row>
    <row r="43" spans="1:12" x14ac:dyDescent="0.25">
      <c r="B43" s="1" t="s">
        <v>16</v>
      </c>
      <c r="C43" s="2">
        <v>0.60584490740740737</v>
      </c>
      <c r="D43" s="2">
        <f t="shared" si="1"/>
        <v>2.1990740740740478E-3</v>
      </c>
      <c r="E43" s="2"/>
      <c r="F43" s="2"/>
      <c r="G43" s="1">
        <f>10+60*3</f>
        <v>190</v>
      </c>
    </row>
    <row r="44" spans="1:12" x14ac:dyDescent="0.25">
      <c r="B44" s="1" t="s">
        <v>17</v>
      </c>
      <c r="C44" s="2">
        <v>0.60660879629629627</v>
      </c>
      <c r="D44" s="2">
        <f t="shared" si="1"/>
        <v>2.962962962962945E-3</v>
      </c>
      <c r="E44" s="2"/>
      <c r="F44" s="2"/>
      <c r="G44" s="1">
        <f>16+60*4</f>
        <v>256</v>
      </c>
    </row>
    <row r="45" spans="1:12" x14ac:dyDescent="0.25">
      <c r="B45" s="1" t="s">
        <v>18</v>
      </c>
      <c r="C45" s="2">
        <v>0.60657407407407404</v>
      </c>
      <c r="D45" s="2">
        <f t="shared" si="1"/>
        <v>2.9282407407407174E-3</v>
      </c>
      <c r="E45" s="2"/>
      <c r="F45" s="2"/>
      <c r="G45" s="1">
        <f>13+60*4</f>
        <v>253</v>
      </c>
    </row>
    <row r="46" spans="1:12" x14ac:dyDescent="0.25">
      <c r="B46" s="1" t="s">
        <v>19</v>
      </c>
      <c r="C46" s="2">
        <v>0.60765046296296299</v>
      </c>
      <c r="D46" s="2">
        <f>C46-$C$38</f>
        <v>4.0046296296296635E-3</v>
      </c>
      <c r="E46" s="2"/>
      <c r="F46" s="2"/>
      <c r="G46" s="1">
        <f>46+60*5</f>
        <v>346</v>
      </c>
    </row>
  </sheetData>
  <mergeCells count="72">
    <mergeCell ref="K2:K7"/>
    <mergeCell ref="K8:K13"/>
    <mergeCell ref="K14:K22"/>
    <mergeCell ref="K23:K34"/>
    <mergeCell ref="H23:H26"/>
    <mergeCell ref="H27:H30"/>
    <mergeCell ref="H8:H9"/>
    <mergeCell ref="H10:H11"/>
    <mergeCell ref="H12:H13"/>
    <mergeCell ref="G2:G3"/>
    <mergeCell ref="G4:G5"/>
    <mergeCell ref="G6:G7"/>
    <mergeCell ref="J2:J7"/>
    <mergeCell ref="I2:I7"/>
    <mergeCell ref="H31:H34"/>
    <mergeCell ref="J14:J22"/>
    <mergeCell ref="J23:J34"/>
    <mergeCell ref="H2:H3"/>
    <mergeCell ref="H4:H5"/>
    <mergeCell ref="H6:H7"/>
    <mergeCell ref="H14:H16"/>
    <mergeCell ref="I14:I22"/>
    <mergeCell ref="I23:I34"/>
    <mergeCell ref="D27:D30"/>
    <mergeCell ref="D31:D34"/>
    <mergeCell ref="E23:E26"/>
    <mergeCell ref="G23:G26"/>
    <mergeCell ref="E27:E30"/>
    <mergeCell ref="G27:G30"/>
    <mergeCell ref="E31:E34"/>
    <mergeCell ref="F23:F26"/>
    <mergeCell ref="F27:F30"/>
    <mergeCell ref="F31:F34"/>
    <mergeCell ref="G31:G34"/>
    <mergeCell ref="H17:H19"/>
    <mergeCell ref="E20:E22"/>
    <mergeCell ref="G20:G22"/>
    <mergeCell ref="H20:H22"/>
    <mergeCell ref="D23:D26"/>
    <mergeCell ref="D14:D16"/>
    <mergeCell ref="D17:D19"/>
    <mergeCell ref="D20:D22"/>
    <mergeCell ref="E14:E16"/>
    <mergeCell ref="G14:G16"/>
    <mergeCell ref="F14:F16"/>
    <mergeCell ref="F17:F19"/>
    <mergeCell ref="F20:F22"/>
    <mergeCell ref="E17:E19"/>
    <mergeCell ref="G17:G19"/>
    <mergeCell ref="D8:D9"/>
    <mergeCell ref="E8:E9"/>
    <mergeCell ref="G8:G9"/>
    <mergeCell ref="J8:J13"/>
    <mergeCell ref="D10:D11"/>
    <mergeCell ref="E10:E11"/>
    <mergeCell ref="G10:G11"/>
    <mergeCell ref="D12:D13"/>
    <mergeCell ref="E12:E13"/>
    <mergeCell ref="G12:G13"/>
    <mergeCell ref="F12:F13"/>
    <mergeCell ref="I8:I13"/>
    <mergeCell ref="D2:D3"/>
    <mergeCell ref="D4:D5"/>
    <mergeCell ref="D6:D7"/>
    <mergeCell ref="E2:E3"/>
    <mergeCell ref="E4:E5"/>
    <mergeCell ref="E6:E7"/>
    <mergeCell ref="F2:F3"/>
    <mergeCell ref="F4:F5"/>
    <mergeCell ref="F6:F7"/>
    <mergeCell ref="F8:F9"/>
    <mergeCell ref="F10:F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E5A8-CC96-493E-B1FD-129618458764}">
  <dimension ref="A1:M46"/>
  <sheetViews>
    <sheetView tabSelected="1" zoomScaleNormal="100" workbookViewId="0">
      <selection activeCell="L17" sqref="L17"/>
    </sheetView>
  </sheetViews>
  <sheetFormatPr defaultRowHeight="15" x14ac:dyDescent="0.25"/>
  <cols>
    <col min="1" max="2" width="15.85546875" style="1" customWidth="1"/>
    <col min="3" max="3" width="13" style="1" customWidth="1"/>
    <col min="4" max="4" width="10.5703125" style="1" customWidth="1"/>
    <col min="5" max="5" width="11.85546875" style="1" customWidth="1"/>
    <col min="6" max="6" width="16.7109375" style="1" customWidth="1"/>
    <col min="7" max="9" width="18.42578125" style="1" customWidth="1"/>
    <col min="10" max="10" width="17.5703125" customWidth="1"/>
    <col min="11" max="11" width="13.28515625" customWidth="1"/>
    <col min="12" max="12" width="14.5703125" customWidth="1"/>
  </cols>
  <sheetData>
    <row r="1" spans="1:13" x14ac:dyDescent="0.25">
      <c r="A1" s="1" t="s">
        <v>0</v>
      </c>
      <c r="B1" s="1" t="s">
        <v>10</v>
      </c>
      <c r="C1" s="1" t="s">
        <v>1</v>
      </c>
      <c r="D1" s="1" t="s">
        <v>22</v>
      </c>
      <c r="E1" s="1" t="s">
        <v>23</v>
      </c>
      <c r="F1" s="1" t="s">
        <v>26</v>
      </c>
      <c r="G1" s="1" t="s">
        <v>2</v>
      </c>
      <c r="H1" s="1" t="s">
        <v>24</v>
      </c>
      <c r="I1" s="1" t="s">
        <v>28</v>
      </c>
      <c r="J1" s="1" t="s">
        <v>27</v>
      </c>
      <c r="K1" s="1" t="s">
        <v>25</v>
      </c>
      <c r="L1" s="1"/>
      <c r="M1" s="1"/>
    </row>
    <row r="2" spans="1:13" x14ac:dyDescent="0.25">
      <c r="A2" s="3">
        <v>1</v>
      </c>
      <c r="B2" s="3">
        <v>1.1000000000000001</v>
      </c>
      <c r="C2" s="4">
        <v>32</v>
      </c>
      <c r="D2" s="15">
        <v>70</v>
      </c>
      <c r="E2" s="15">
        <v>90</v>
      </c>
      <c r="F2" s="15">
        <v>0.39240000000000003</v>
      </c>
      <c r="G2" s="15">
        <v>0.43109999999999998</v>
      </c>
      <c r="H2" s="15">
        <f>MAX(C2:C3)</f>
        <v>32</v>
      </c>
      <c r="I2" s="15">
        <f>MAX(F2:F7)</f>
        <v>0.63100000000000001</v>
      </c>
      <c r="J2" s="15">
        <f>MAX(G2:G7)</f>
        <v>1.4967999999999999</v>
      </c>
      <c r="K2" s="15">
        <f>MAX(H2:H7)</f>
        <v>32</v>
      </c>
      <c r="L2" s="1"/>
      <c r="M2" s="1"/>
    </row>
    <row r="3" spans="1:13" x14ac:dyDescent="0.25">
      <c r="A3" s="1">
        <f>A2+1</f>
        <v>2</v>
      </c>
      <c r="B3" s="1">
        <v>1.1000000000000001</v>
      </c>
      <c r="C3" s="7">
        <v>32</v>
      </c>
      <c r="D3" s="16"/>
      <c r="E3" s="16"/>
      <c r="F3" s="16"/>
      <c r="G3" s="16"/>
      <c r="H3" s="16"/>
      <c r="I3" s="16"/>
      <c r="J3" s="16"/>
      <c r="K3" s="16"/>
      <c r="L3" s="1"/>
      <c r="M3" s="1"/>
    </row>
    <row r="4" spans="1:13" x14ac:dyDescent="0.25">
      <c r="A4" s="1">
        <f t="shared" ref="A4:A34" si="0">A3+1</f>
        <v>3</v>
      </c>
      <c r="B4" s="1">
        <v>1.2</v>
      </c>
      <c r="C4" s="4">
        <v>32</v>
      </c>
      <c r="D4" s="16">
        <v>90</v>
      </c>
      <c r="E4" s="16">
        <v>100</v>
      </c>
      <c r="F4" s="16">
        <v>0.63100000000000001</v>
      </c>
      <c r="G4" s="16">
        <v>1.0295000000000001</v>
      </c>
      <c r="H4" s="16">
        <f>MAX(C4:C5)</f>
        <v>32</v>
      </c>
      <c r="I4" s="16"/>
      <c r="J4" s="16"/>
      <c r="K4" s="16"/>
      <c r="L4" s="1"/>
      <c r="M4" s="1"/>
    </row>
    <row r="5" spans="1:13" x14ac:dyDescent="0.25">
      <c r="A5" s="1">
        <f t="shared" si="0"/>
        <v>4</v>
      </c>
      <c r="B5" s="1">
        <v>1.2</v>
      </c>
      <c r="C5" s="7">
        <v>32</v>
      </c>
      <c r="D5" s="16"/>
      <c r="E5" s="16"/>
      <c r="F5" s="16"/>
      <c r="G5" s="16"/>
      <c r="H5" s="16"/>
      <c r="I5" s="16"/>
      <c r="J5" s="16"/>
      <c r="K5" s="16"/>
      <c r="L5" s="1"/>
      <c r="M5" s="1"/>
    </row>
    <row r="6" spans="1:13" x14ac:dyDescent="0.25">
      <c r="A6" s="1">
        <f t="shared" si="0"/>
        <v>5</v>
      </c>
      <c r="B6" s="1">
        <v>1.3</v>
      </c>
      <c r="C6" s="5">
        <v>32</v>
      </c>
      <c r="D6" s="16">
        <v>105</v>
      </c>
      <c r="E6" s="16">
        <v>115</v>
      </c>
      <c r="F6" s="16">
        <v>0.63100000000000001</v>
      </c>
      <c r="G6" s="16">
        <v>1.4967999999999999</v>
      </c>
      <c r="H6" s="16">
        <f>MAX(C6:C7)</f>
        <v>32</v>
      </c>
      <c r="I6" s="16"/>
      <c r="J6" s="16"/>
      <c r="K6" s="16"/>
      <c r="L6" s="1"/>
      <c r="M6" s="1"/>
    </row>
    <row r="7" spans="1:13" x14ac:dyDescent="0.25">
      <c r="A7" s="6">
        <f t="shared" si="0"/>
        <v>6</v>
      </c>
      <c r="B7" s="6">
        <v>1.3</v>
      </c>
      <c r="C7" s="7">
        <v>32</v>
      </c>
      <c r="D7" s="17"/>
      <c r="E7" s="17"/>
      <c r="F7" s="17"/>
      <c r="G7" s="17"/>
      <c r="H7" s="17"/>
      <c r="I7" s="17"/>
      <c r="J7" s="17"/>
      <c r="K7" s="17"/>
      <c r="L7" s="1"/>
      <c r="M7" s="1"/>
    </row>
    <row r="8" spans="1:13" x14ac:dyDescent="0.25">
      <c r="A8" s="3">
        <f t="shared" si="0"/>
        <v>7</v>
      </c>
      <c r="B8" s="3">
        <v>2.1</v>
      </c>
      <c r="C8" s="4">
        <v>32</v>
      </c>
      <c r="D8" s="15">
        <v>144</v>
      </c>
      <c r="E8" s="15">
        <v>154</v>
      </c>
      <c r="F8" s="16">
        <v>0.63100000000000001</v>
      </c>
      <c r="G8" s="15">
        <v>2.3043999999999998</v>
      </c>
      <c r="H8" s="15">
        <f>MAX(C8:C9)</f>
        <v>45</v>
      </c>
      <c r="I8" s="15">
        <f>MAX(F8:F13)</f>
        <v>0.63100000000000001</v>
      </c>
      <c r="J8" s="15">
        <f>MAX(G8:G13)</f>
        <v>2.3043999999999998</v>
      </c>
      <c r="K8" s="15">
        <f>MAX(H8:H13)</f>
        <v>45</v>
      </c>
      <c r="L8" s="1"/>
      <c r="M8" s="1"/>
    </row>
    <row r="9" spans="1:13" x14ac:dyDescent="0.25">
      <c r="A9" s="1">
        <f t="shared" si="0"/>
        <v>8</v>
      </c>
      <c r="B9" s="1">
        <v>2.1</v>
      </c>
      <c r="C9" s="9">
        <v>45</v>
      </c>
      <c r="D9" s="16"/>
      <c r="E9" s="16"/>
      <c r="F9" s="16"/>
      <c r="G9" s="16"/>
      <c r="H9" s="16"/>
      <c r="I9" s="16"/>
      <c r="J9" s="16"/>
      <c r="K9" s="16"/>
      <c r="L9" s="1"/>
      <c r="M9" s="1"/>
    </row>
    <row r="10" spans="1:13" x14ac:dyDescent="0.25">
      <c r="A10" s="1">
        <f t="shared" si="0"/>
        <v>9</v>
      </c>
      <c r="B10" s="1">
        <v>2.2000000000000002</v>
      </c>
      <c r="C10" s="4">
        <v>32</v>
      </c>
      <c r="D10" s="16">
        <v>155</v>
      </c>
      <c r="E10" s="16">
        <v>170</v>
      </c>
      <c r="F10" s="16">
        <v>0.63100000000000001</v>
      </c>
      <c r="G10" s="16">
        <v>1.3107</v>
      </c>
      <c r="H10" s="16">
        <f>MAX(C10:C11)</f>
        <v>45</v>
      </c>
      <c r="I10" s="16"/>
      <c r="J10" s="16"/>
      <c r="K10" s="16"/>
      <c r="L10" s="1"/>
      <c r="M10" s="1"/>
    </row>
    <row r="11" spans="1:13" x14ac:dyDescent="0.25">
      <c r="A11" s="1">
        <f t="shared" si="0"/>
        <v>10</v>
      </c>
      <c r="B11" s="1">
        <v>2.2000000000000002</v>
      </c>
      <c r="C11" s="9">
        <v>45</v>
      </c>
      <c r="D11" s="16"/>
      <c r="E11" s="16"/>
      <c r="F11" s="16"/>
      <c r="G11" s="16"/>
      <c r="H11" s="16"/>
      <c r="I11" s="16"/>
      <c r="J11" s="16"/>
      <c r="K11" s="16"/>
      <c r="L11" s="1"/>
      <c r="M11" s="1"/>
    </row>
    <row r="12" spans="1:13" x14ac:dyDescent="0.25">
      <c r="A12" s="1">
        <f t="shared" si="0"/>
        <v>11</v>
      </c>
      <c r="B12" s="1">
        <v>2.2999999999999998</v>
      </c>
      <c r="C12" s="5">
        <v>32</v>
      </c>
      <c r="D12" s="16">
        <v>175</v>
      </c>
      <c r="E12" s="16">
        <v>190</v>
      </c>
      <c r="F12" s="16">
        <v>0.32050000000000001</v>
      </c>
      <c r="G12" s="16">
        <v>0.32479999999999998</v>
      </c>
      <c r="H12" s="16">
        <f>MAX(C12:C13)</f>
        <v>45</v>
      </c>
      <c r="I12" s="16"/>
      <c r="J12" s="16"/>
      <c r="K12" s="16"/>
      <c r="L12" s="1"/>
      <c r="M12" s="1"/>
    </row>
    <row r="13" spans="1:13" x14ac:dyDescent="0.25">
      <c r="A13" s="6">
        <f t="shared" si="0"/>
        <v>12</v>
      </c>
      <c r="B13" s="6">
        <v>2.2999999999999998</v>
      </c>
      <c r="C13" s="9">
        <v>45</v>
      </c>
      <c r="D13" s="17"/>
      <c r="E13" s="17"/>
      <c r="F13" s="17"/>
      <c r="G13" s="17"/>
      <c r="H13" s="17"/>
      <c r="I13" s="17"/>
      <c r="J13" s="17"/>
      <c r="K13" s="17"/>
      <c r="L13" s="1"/>
      <c r="M13" s="1"/>
    </row>
    <row r="14" spans="1:13" x14ac:dyDescent="0.25">
      <c r="A14" s="3">
        <f t="shared" si="0"/>
        <v>13</v>
      </c>
      <c r="B14" s="3">
        <v>3.1</v>
      </c>
      <c r="C14" s="4">
        <v>32</v>
      </c>
      <c r="D14" s="15">
        <v>215</v>
      </c>
      <c r="E14" s="15">
        <v>225</v>
      </c>
      <c r="F14" s="15">
        <v>0.63100000000000001</v>
      </c>
      <c r="G14" s="15">
        <v>0.85760000000000003</v>
      </c>
      <c r="H14" s="15">
        <f>MAX(C14:C16)</f>
        <v>64</v>
      </c>
      <c r="I14" s="15">
        <f>MAX(F14:F22)</f>
        <v>0.63100000000000001</v>
      </c>
      <c r="J14" s="15">
        <f>MAX(G14:G22)</f>
        <v>1.3308</v>
      </c>
      <c r="K14" s="15">
        <f>MAX(H14:H22)</f>
        <v>64</v>
      </c>
      <c r="L14" s="1"/>
      <c r="M14" s="1"/>
    </row>
    <row r="15" spans="1:13" x14ac:dyDescent="0.25">
      <c r="A15" s="1">
        <f t="shared" si="0"/>
        <v>14</v>
      </c>
      <c r="B15" s="1">
        <v>3.1</v>
      </c>
      <c r="C15" s="8">
        <v>45</v>
      </c>
      <c r="D15" s="16"/>
      <c r="E15" s="16"/>
      <c r="F15" s="16"/>
      <c r="G15" s="16"/>
      <c r="H15" s="16"/>
      <c r="I15" s="16"/>
      <c r="J15" s="16"/>
      <c r="K15" s="16"/>
      <c r="L15" s="1"/>
      <c r="M15" s="1"/>
    </row>
    <row r="16" spans="1:13" x14ac:dyDescent="0.25">
      <c r="A16" s="1">
        <f t="shared" si="0"/>
        <v>15</v>
      </c>
      <c r="B16" s="1">
        <v>3.1</v>
      </c>
      <c r="C16" s="11">
        <v>64</v>
      </c>
      <c r="D16" s="16"/>
      <c r="E16" s="16"/>
      <c r="F16" s="16"/>
      <c r="G16" s="16"/>
      <c r="H16" s="16"/>
      <c r="I16" s="16"/>
      <c r="J16" s="16"/>
      <c r="K16" s="16"/>
      <c r="L16" s="1"/>
      <c r="M16" s="1"/>
    </row>
    <row r="17" spans="1:13" x14ac:dyDescent="0.25">
      <c r="A17" s="1">
        <f t="shared" si="0"/>
        <v>16</v>
      </c>
      <c r="B17" s="1">
        <v>3.2</v>
      </c>
      <c r="C17" s="4">
        <v>32</v>
      </c>
      <c r="D17" s="16">
        <v>235</v>
      </c>
      <c r="E17" s="16">
        <v>242</v>
      </c>
      <c r="F17" s="16">
        <v>0.63100000000000001</v>
      </c>
      <c r="G17" s="16">
        <v>0.92669999999999997</v>
      </c>
      <c r="H17" s="16">
        <f>MAX(C17:C19)</f>
        <v>64</v>
      </c>
      <c r="I17" s="16"/>
      <c r="J17" s="16"/>
      <c r="K17" s="16"/>
      <c r="L17" s="1"/>
      <c r="M17" s="1"/>
    </row>
    <row r="18" spans="1:13" x14ac:dyDescent="0.25">
      <c r="A18" s="1">
        <f t="shared" si="0"/>
        <v>17</v>
      </c>
      <c r="B18" s="1">
        <v>3.2</v>
      </c>
      <c r="C18" s="8">
        <v>45</v>
      </c>
      <c r="D18" s="16"/>
      <c r="E18" s="16"/>
      <c r="F18" s="16"/>
      <c r="G18" s="16"/>
      <c r="H18" s="16"/>
      <c r="I18" s="16"/>
      <c r="J18" s="16"/>
      <c r="K18" s="16"/>
      <c r="L18" s="1"/>
      <c r="M18" s="1"/>
    </row>
    <row r="19" spans="1:13" x14ac:dyDescent="0.25">
      <c r="A19" s="1">
        <f t="shared" si="0"/>
        <v>18</v>
      </c>
      <c r="B19" s="1">
        <v>3.2</v>
      </c>
      <c r="C19" s="11">
        <v>64</v>
      </c>
      <c r="D19" s="16"/>
      <c r="E19" s="16"/>
      <c r="F19" s="16"/>
      <c r="G19" s="16"/>
      <c r="H19" s="16"/>
      <c r="I19" s="16"/>
      <c r="J19" s="16"/>
      <c r="K19" s="16"/>
      <c r="L19" s="1"/>
      <c r="M19" s="1"/>
    </row>
    <row r="20" spans="1:13" x14ac:dyDescent="0.25">
      <c r="A20" s="1">
        <f t="shared" si="0"/>
        <v>19</v>
      </c>
      <c r="B20" s="1">
        <v>3.3</v>
      </c>
      <c r="C20" s="5">
        <v>32</v>
      </c>
      <c r="D20" s="16">
        <v>248</v>
      </c>
      <c r="E20" s="16">
        <v>259</v>
      </c>
      <c r="F20" s="16">
        <v>0.63100000000000001</v>
      </c>
      <c r="G20" s="16">
        <v>1.3308</v>
      </c>
      <c r="H20" s="16">
        <f>MAX(C20:C22)</f>
        <v>64</v>
      </c>
      <c r="I20" s="16"/>
      <c r="J20" s="16"/>
      <c r="K20" s="16"/>
      <c r="L20" s="1"/>
      <c r="M20" s="1"/>
    </row>
    <row r="21" spans="1:13" x14ac:dyDescent="0.25">
      <c r="A21" s="1">
        <f t="shared" si="0"/>
        <v>20</v>
      </c>
      <c r="B21" s="1">
        <v>3.3</v>
      </c>
      <c r="C21" s="8">
        <v>45</v>
      </c>
      <c r="D21" s="16"/>
      <c r="E21" s="16"/>
      <c r="F21" s="16"/>
      <c r="G21" s="16"/>
      <c r="H21" s="16"/>
      <c r="I21" s="16"/>
      <c r="J21" s="16"/>
      <c r="K21" s="16"/>
      <c r="L21" s="1"/>
      <c r="M21" s="1"/>
    </row>
    <row r="22" spans="1:13" x14ac:dyDescent="0.25">
      <c r="A22" s="6">
        <f t="shared" si="0"/>
        <v>21</v>
      </c>
      <c r="B22" s="6">
        <v>3.3</v>
      </c>
      <c r="C22" s="11">
        <v>64</v>
      </c>
      <c r="D22" s="17"/>
      <c r="E22" s="17"/>
      <c r="F22" s="17"/>
      <c r="G22" s="17"/>
      <c r="H22" s="17"/>
      <c r="I22" s="17"/>
      <c r="J22" s="17"/>
      <c r="K22" s="17"/>
      <c r="L22" s="1"/>
      <c r="M22" s="1"/>
    </row>
    <row r="23" spans="1:13" x14ac:dyDescent="0.25">
      <c r="A23" s="3">
        <f t="shared" si="0"/>
        <v>22</v>
      </c>
      <c r="B23" s="3">
        <v>4.0999999999999996</v>
      </c>
      <c r="C23" s="4">
        <v>32</v>
      </c>
      <c r="D23" s="15">
        <v>290</v>
      </c>
      <c r="E23" s="15">
        <v>300</v>
      </c>
      <c r="F23" s="15">
        <v>0.63100000000000001</v>
      </c>
      <c r="G23" s="15">
        <v>1.3686</v>
      </c>
      <c r="H23" s="15">
        <f>MAX(C23:C26)</f>
        <v>90</v>
      </c>
      <c r="I23" s="15">
        <f>MAX(F23:F34)</f>
        <v>0.63100000000000001</v>
      </c>
      <c r="J23" s="15">
        <f>MAX(G23:G34)</f>
        <v>2.8416000000000001</v>
      </c>
      <c r="K23" s="15">
        <f>MAX(H23:H34)</f>
        <v>90</v>
      </c>
      <c r="L23" s="1"/>
      <c r="M23" s="1"/>
    </row>
    <row r="24" spans="1:13" x14ac:dyDescent="0.25">
      <c r="A24" s="1">
        <f t="shared" si="0"/>
        <v>23</v>
      </c>
      <c r="B24" s="1">
        <v>4.0999999999999996</v>
      </c>
      <c r="C24" s="8">
        <v>45</v>
      </c>
      <c r="D24" s="16"/>
      <c r="E24" s="16"/>
      <c r="F24" s="16"/>
      <c r="G24" s="16"/>
      <c r="H24" s="16"/>
      <c r="I24" s="16"/>
      <c r="J24" s="16"/>
      <c r="K24" s="16"/>
      <c r="L24" s="1"/>
      <c r="M24" s="1"/>
    </row>
    <row r="25" spans="1:13" x14ac:dyDescent="0.25">
      <c r="A25" s="1">
        <f t="shared" si="0"/>
        <v>24</v>
      </c>
      <c r="B25" s="1">
        <v>4.0999999999999996</v>
      </c>
      <c r="C25" s="10">
        <v>64</v>
      </c>
      <c r="D25" s="16"/>
      <c r="E25" s="16"/>
      <c r="F25" s="16"/>
      <c r="G25" s="16"/>
      <c r="H25" s="16"/>
      <c r="I25" s="16"/>
      <c r="J25" s="16"/>
      <c r="K25" s="16"/>
      <c r="L25" s="1"/>
      <c r="M25" s="1"/>
    </row>
    <row r="26" spans="1:13" x14ac:dyDescent="0.25">
      <c r="A26" s="1">
        <f t="shared" si="0"/>
        <v>25</v>
      </c>
      <c r="B26" s="1">
        <v>4.0999999999999996</v>
      </c>
      <c r="C26" s="12">
        <v>90</v>
      </c>
      <c r="D26" s="16"/>
      <c r="E26" s="16"/>
      <c r="F26" s="16"/>
      <c r="G26" s="16"/>
      <c r="H26" s="16"/>
      <c r="I26" s="16"/>
      <c r="J26" s="16"/>
      <c r="K26" s="16"/>
    </row>
    <row r="27" spans="1:13" x14ac:dyDescent="0.25">
      <c r="A27" s="1">
        <f t="shared" si="0"/>
        <v>26</v>
      </c>
      <c r="B27" s="1">
        <v>4.2</v>
      </c>
      <c r="C27" s="4">
        <v>32</v>
      </c>
      <c r="D27" s="16">
        <v>310</v>
      </c>
      <c r="E27" s="16">
        <v>330</v>
      </c>
      <c r="F27" s="16">
        <v>0.63100000000000001</v>
      </c>
      <c r="G27" s="16">
        <v>2.8416000000000001</v>
      </c>
      <c r="H27" s="16">
        <f>MAX(C27:C30)</f>
        <v>90</v>
      </c>
      <c r="I27" s="16"/>
      <c r="J27" s="16"/>
      <c r="K27" s="16"/>
    </row>
    <row r="28" spans="1:13" x14ac:dyDescent="0.25">
      <c r="A28" s="1">
        <f t="shared" si="0"/>
        <v>27</v>
      </c>
      <c r="B28" s="1">
        <v>4.2</v>
      </c>
      <c r="C28" s="8">
        <v>45</v>
      </c>
      <c r="D28" s="16"/>
      <c r="E28" s="16"/>
      <c r="F28" s="16"/>
      <c r="G28" s="16"/>
      <c r="H28" s="16"/>
      <c r="I28" s="16"/>
      <c r="J28" s="16"/>
      <c r="K28" s="16"/>
    </row>
    <row r="29" spans="1:13" x14ac:dyDescent="0.25">
      <c r="A29" s="1">
        <f t="shared" si="0"/>
        <v>28</v>
      </c>
      <c r="B29" s="1">
        <v>4.2</v>
      </c>
      <c r="C29" s="10">
        <v>64</v>
      </c>
      <c r="D29" s="16"/>
      <c r="E29" s="16"/>
      <c r="F29" s="16"/>
      <c r="G29" s="16"/>
      <c r="H29" s="16"/>
      <c r="I29" s="16"/>
      <c r="J29" s="16"/>
      <c r="K29" s="16"/>
    </row>
    <row r="30" spans="1:13" x14ac:dyDescent="0.25">
      <c r="A30" s="1">
        <f t="shared" si="0"/>
        <v>29</v>
      </c>
      <c r="B30" s="1">
        <v>4.2</v>
      </c>
      <c r="C30" s="12">
        <v>90</v>
      </c>
      <c r="D30" s="16"/>
      <c r="E30" s="16"/>
      <c r="F30" s="16"/>
      <c r="G30" s="16"/>
      <c r="H30" s="16"/>
      <c r="I30" s="16"/>
      <c r="J30" s="16"/>
      <c r="K30" s="16"/>
    </row>
    <row r="31" spans="1:13" x14ac:dyDescent="0.25">
      <c r="A31" s="1">
        <f t="shared" si="0"/>
        <v>30</v>
      </c>
      <c r="B31" s="1">
        <v>4.3</v>
      </c>
      <c r="C31" s="5">
        <v>32</v>
      </c>
      <c r="D31" s="16">
        <v>330</v>
      </c>
      <c r="E31" s="16">
        <v>342</v>
      </c>
      <c r="F31" s="16">
        <v>0.63100000000000001</v>
      </c>
      <c r="G31" s="16">
        <v>2.0783999999999998</v>
      </c>
      <c r="H31" s="16">
        <f>MAX(C31:C34)</f>
        <v>90</v>
      </c>
      <c r="I31" s="16"/>
      <c r="J31" s="16"/>
      <c r="K31" s="16"/>
    </row>
    <row r="32" spans="1:13" x14ac:dyDescent="0.25">
      <c r="A32" s="1">
        <f t="shared" si="0"/>
        <v>31</v>
      </c>
      <c r="B32" s="1">
        <v>4.3</v>
      </c>
      <c r="C32" s="8">
        <v>45</v>
      </c>
      <c r="D32" s="16"/>
      <c r="E32" s="16"/>
      <c r="F32" s="16"/>
      <c r="G32" s="16"/>
      <c r="H32" s="16"/>
      <c r="I32" s="16"/>
      <c r="J32" s="16"/>
      <c r="K32" s="16"/>
    </row>
    <row r="33" spans="1:12" x14ac:dyDescent="0.25">
      <c r="A33" s="1">
        <f t="shared" si="0"/>
        <v>32</v>
      </c>
      <c r="B33" s="1">
        <v>4.3</v>
      </c>
      <c r="C33" s="10">
        <v>64</v>
      </c>
      <c r="D33" s="16"/>
      <c r="E33" s="16"/>
      <c r="F33" s="16"/>
      <c r="G33" s="16"/>
      <c r="H33" s="16"/>
      <c r="I33" s="16"/>
      <c r="J33" s="16"/>
      <c r="K33" s="16"/>
    </row>
    <row r="34" spans="1:12" x14ac:dyDescent="0.25">
      <c r="A34" s="6">
        <f t="shared" si="0"/>
        <v>33</v>
      </c>
      <c r="B34" s="6">
        <v>4.3</v>
      </c>
      <c r="C34" s="12">
        <v>90</v>
      </c>
      <c r="D34" s="17"/>
      <c r="E34" s="17"/>
      <c r="F34" s="17"/>
      <c r="G34" s="17"/>
      <c r="H34" s="17"/>
      <c r="I34" s="17"/>
      <c r="J34" s="17"/>
      <c r="K34" s="17"/>
    </row>
    <row r="38" spans="1:12" x14ac:dyDescent="0.25">
      <c r="B38" s="1" t="s">
        <v>11</v>
      </c>
      <c r="C38" s="2">
        <v>0.60364583333333333</v>
      </c>
      <c r="D38" s="1">
        <v>0</v>
      </c>
      <c r="G38" s="1" t="s">
        <v>21</v>
      </c>
      <c r="K38" s="1"/>
      <c r="L38" s="1" t="s">
        <v>20</v>
      </c>
    </row>
    <row r="39" spans="1:12" x14ac:dyDescent="0.25">
      <c r="B39" s="1" t="s">
        <v>12</v>
      </c>
      <c r="C39" s="2">
        <v>0.60420138888888886</v>
      </c>
      <c r="D39" s="2">
        <f>C39-$C$38</f>
        <v>5.5555555555553138E-4</v>
      </c>
      <c r="E39" s="2"/>
      <c r="F39" s="2"/>
      <c r="G39" s="1">
        <v>48</v>
      </c>
      <c r="K39" s="1" t="s">
        <v>6</v>
      </c>
      <c r="L39" s="2">
        <f>D40-D39</f>
        <v>7.2916666666666963E-4</v>
      </c>
    </row>
    <row r="40" spans="1:12" x14ac:dyDescent="0.25">
      <c r="B40" s="1" t="s">
        <v>13</v>
      </c>
      <c r="C40" s="2">
        <v>0.60493055555555553</v>
      </c>
      <c r="D40" s="2">
        <f t="shared" ref="D40:D45" si="1">C40-$C$38</f>
        <v>1.284722222222201E-3</v>
      </c>
      <c r="E40" s="2"/>
      <c r="F40" s="2"/>
      <c r="G40" s="1">
        <f>51+60</f>
        <v>111</v>
      </c>
      <c r="K40" s="1" t="s">
        <v>7</v>
      </c>
      <c r="L40" s="2">
        <f>D42-D41</f>
        <v>7.5231481481474738E-4</v>
      </c>
    </row>
    <row r="41" spans="1:12" x14ac:dyDescent="0.25">
      <c r="B41" s="1" t="s">
        <v>14</v>
      </c>
      <c r="C41" s="2">
        <v>0.60502314814814817</v>
      </c>
      <c r="D41" s="2">
        <f t="shared" si="1"/>
        <v>1.3773148148148451E-3</v>
      </c>
      <c r="E41" s="2"/>
      <c r="F41" s="2"/>
      <c r="G41" s="1">
        <f>59+60</f>
        <v>119</v>
      </c>
      <c r="K41" s="1" t="s">
        <v>8</v>
      </c>
      <c r="L41" s="2">
        <f>D44-D43</f>
        <v>7.6388888888889728E-4</v>
      </c>
    </row>
    <row r="42" spans="1:12" x14ac:dyDescent="0.25">
      <c r="B42" s="1" t="s">
        <v>15</v>
      </c>
      <c r="C42" s="2">
        <v>0.60577546296296292</v>
      </c>
      <c r="D42" s="2">
        <f t="shared" si="1"/>
        <v>2.1296296296295925E-3</v>
      </c>
      <c r="E42" s="2"/>
      <c r="F42" s="2"/>
      <c r="G42" s="1">
        <f>4+60*3</f>
        <v>184</v>
      </c>
      <c r="K42" s="1" t="s">
        <v>9</v>
      </c>
      <c r="L42" s="2">
        <f>D46-D45</f>
        <v>1.0763888888889461E-3</v>
      </c>
    </row>
    <row r="43" spans="1:12" x14ac:dyDescent="0.25">
      <c r="B43" s="1" t="s">
        <v>16</v>
      </c>
      <c r="C43" s="2">
        <v>0.60584490740740737</v>
      </c>
      <c r="D43" s="2">
        <f t="shared" si="1"/>
        <v>2.1990740740740478E-3</v>
      </c>
      <c r="E43" s="2"/>
      <c r="F43" s="2"/>
      <c r="G43" s="1">
        <f>10+60*3</f>
        <v>190</v>
      </c>
    </row>
    <row r="44" spans="1:12" x14ac:dyDescent="0.25">
      <c r="B44" s="1" t="s">
        <v>17</v>
      </c>
      <c r="C44" s="2">
        <v>0.60660879629629627</v>
      </c>
      <c r="D44" s="2">
        <f t="shared" si="1"/>
        <v>2.962962962962945E-3</v>
      </c>
      <c r="E44" s="2"/>
      <c r="F44" s="2"/>
      <c r="G44" s="1">
        <f>16+60*4</f>
        <v>256</v>
      </c>
    </row>
    <row r="45" spans="1:12" x14ac:dyDescent="0.25">
      <c r="B45" s="1" t="s">
        <v>18</v>
      </c>
      <c r="C45" s="2">
        <v>0.60657407407407404</v>
      </c>
      <c r="D45" s="2">
        <f t="shared" si="1"/>
        <v>2.9282407407407174E-3</v>
      </c>
      <c r="E45" s="2"/>
      <c r="F45" s="2"/>
      <c r="G45" s="1">
        <f>13+60*4</f>
        <v>253</v>
      </c>
    </row>
    <row r="46" spans="1:12" x14ac:dyDescent="0.25">
      <c r="B46" s="1" t="s">
        <v>19</v>
      </c>
      <c r="C46" s="2">
        <v>0.60765046296296299</v>
      </c>
      <c r="D46" s="2">
        <f>C46-$C$38</f>
        <v>4.0046296296296635E-3</v>
      </c>
      <c r="E46" s="2"/>
      <c r="F46" s="2"/>
      <c r="G46" s="1">
        <f>46+60*5</f>
        <v>346</v>
      </c>
    </row>
  </sheetData>
  <mergeCells count="72">
    <mergeCell ref="G6:G7"/>
    <mergeCell ref="H6:H7"/>
    <mergeCell ref="J2:J7"/>
    <mergeCell ref="K2:K7"/>
    <mergeCell ref="D4:D5"/>
    <mergeCell ref="E4:E5"/>
    <mergeCell ref="F4:F5"/>
    <mergeCell ref="G4:G5"/>
    <mergeCell ref="H4:H5"/>
    <mergeCell ref="D6:D7"/>
    <mergeCell ref="E6:E7"/>
    <mergeCell ref="F6:F7"/>
    <mergeCell ref="D2:D3"/>
    <mergeCell ref="E2:E3"/>
    <mergeCell ref="F2:F3"/>
    <mergeCell ref="G2:G3"/>
    <mergeCell ref="H2:H3"/>
    <mergeCell ref="I2:I7"/>
    <mergeCell ref="K8:K13"/>
    <mergeCell ref="D10:D11"/>
    <mergeCell ref="E10:E11"/>
    <mergeCell ref="F10:F11"/>
    <mergeCell ref="G10:G11"/>
    <mergeCell ref="H10:H11"/>
    <mergeCell ref="D12:D13"/>
    <mergeCell ref="E12:E13"/>
    <mergeCell ref="F12:F13"/>
    <mergeCell ref="D8:D9"/>
    <mergeCell ref="E8:E9"/>
    <mergeCell ref="F8:F9"/>
    <mergeCell ref="G8:G9"/>
    <mergeCell ref="H8:H9"/>
    <mergeCell ref="I8:I13"/>
    <mergeCell ref="G12:G13"/>
    <mergeCell ref="H14:H16"/>
    <mergeCell ref="I14:I22"/>
    <mergeCell ref="G20:G22"/>
    <mergeCell ref="H20:H22"/>
    <mergeCell ref="J8:J13"/>
    <mergeCell ref="H12:H13"/>
    <mergeCell ref="G31:G34"/>
    <mergeCell ref="H31:H34"/>
    <mergeCell ref="J14:J22"/>
    <mergeCell ref="K14:K22"/>
    <mergeCell ref="D17:D19"/>
    <mergeCell ref="E17:E19"/>
    <mergeCell ref="F17:F19"/>
    <mergeCell ref="G17:G19"/>
    <mergeCell ref="H17:H19"/>
    <mergeCell ref="D20:D22"/>
    <mergeCell ref="E20:E22"/>
    <mergeCell ref="F20:F22"/>
    <mergeCell ref="D14:D16"/>
    <mergeCell ref="E14:E16"/>
    <mergeCell ref="F14:F16"/>
    <mergeCell ref="G14:G16"/>
    <mergeCell ref="J23:J34"/>
    <mergeCell ref="K23:K34"/>
    <mergeCell ref="D27:D30"/>
    <mergeCell ref="E27:E30"/>
    <mergeCell ref="F27:F30"/>
    <mergeCell ref="G27:G30"/>
    <mergeCell ref="H27:H30"/>
    <mergeCell ref="D31:D34"/>
    <mergeCell ref="E31:E34"/>
    <mergeCell ref="F31:F34"/>
    <mergeCell ref="D23:D26"/>
    <mergeCell ref="E23:E26"/>
    <mergeCell ref="F23:F26"/>
    <mergeCell ref="G23:G26"/>
    <mergeCell ref="H23:H26"/>
    <mergeCell ref="I23:I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A414-1109-4572-9B8B-8712D66EE434}">
  <dimension ref="A1:G34"/>
  <sheetViews>
    <sheetView workbookViewId="0">
      <selection activeCell="C22" sqref="C22"/>
    </sheetView>
  </sheetViews>
  <sheetFormatPr defaultRowHeight="15" x14ac:dyDescent="0.25"/>
  <cols>
    <col min="2" max="2" width="16.5703125" customWidth="1"/>
    <col min="3" max="3" width="14.5703125" customWidth="1"/>
  </cols>
  <sheetData>
    <row r="1" spans="1:7" x14ac:dyDescent="0.25">
      <c r="A1" s="1" t="s">
        <v>3</v>
      </c>
      <c r="B1" s="1" t="s">
        <v>4</v>
      </c>
      <c r="C1" s="1" t="s">
        <v>5</v>
      </c>
    </row>
    <row r="2" spans="1:7" x14ac:dyDescent="0.25">
      <c r="A2" s="1">
        <v>1.1000000000000001</v>
      </c>
      <c r="B2" s="13">
        <v>50</v>
      </c>
      <c r="C2" s="13">
        <v>70</v>
      </c>
      <c r="F2" s="14"/>
      <c r="G2" s="14"/>
    </row>
    <row r="3" spans="1:7" x14ac:dyDescent="0.25">
      <c r="A3" s="1">
        <v>1.2</v>
      </c>
      <c r="B3" s="13">
        <v>70</v>
      </c>
      <c r="C3" s="13">
        <v>90</v>
      </c>
      <c r="F3" s="14"/>
      <c r="G3" s="14"/>
    </row>
    <row r="4" spans="1:7" x14ac:dyDescent="0.25">
      <c r="A4" s="1">
        <v>1.3</v>
      </c>
      <c r="B4" s="13">
        <v>90</v>
      </c>
      <c r="C4" s="13">
        <v>100</v>
      </c>
    </row>
    <row r="5" spans="1:7" x14ac:dyDescent="0.25">
      <c r="A5" s="1">
        <v>2.1</v>
      </c>
      <c r="B5" s="13">
        <v>120</v>
      </c>
      <c r="C5" s="13">
        <v>140</v>
      </c>
      <c r="F5" s="14"/>
      <c r="G5" s="14"/>
    </row>
    <row r="6" spans="1:7" x14ac:dyDescent="0.25">
      <c r="A6" s="1">
        <v>2.2000000000000002</v>
      </c>
      <c r="B6" s="13">
        <v>140</v>
      </c>
      <c r="C6" s="13">
        <v>155</v>
      </c>
      <c r="F6" s="14"/>
      <c r="G6" s="14"/>
    </row>
    <row r="7" spans="1:7" x14ac:dyDescent="0.25">
      <c r="A7" s="1">
        <v>2.2999999999999998</v>
      </c>
      <c r="B7" s="13">
        <v>160</v>
      </c>
      <c r="C7" s="13">
        <v>170</v>
      </c>
      <c r="F7" s="14"/>
      <c r="G7" s="14"/>
    </row>
    <row r="8" spans="1:7" x14ac:dyDescent="0.25">
      <c r="A8" s="1">
        <v>3.1</v>
      </c>
      <c r="B8" s="13">
        <v>190</v>
      </c>
      <c r="C8" s="13">
        <v>210</v>
      </c>
      <c r="F8" s="14"/>
      <c r="G8" s="14"/>
    </row>
    <row r="9" spans="1:7" x14ac:dyDescent="0.25">
      <c r="A9" s="1">
        <v>3.2</v>
      </c>
      <c r="B9" s="13">
        <v>215</v>
      </c>
      <c r="C9" s="13">
        <v>230</v>
      </c>
      <c r="F9" s="14"/>
      <c r="G9" s="14"/>
    </row>
    <row r="10" spans="1:7" x14ac:dyDescent="0.25">
      <c r="A10" s="1">
        <v>3.3</v>
      </c>
      <c r="B10" s="13">
        <v>230</v>
      </c>
      <c r="C10" s="13">
        <v>250</v>
      </c>
      <c r="F10" s="14"/>
      <c r="G10" s="14"/>
    </row>
    <row r="11" spans="1:7" x14ac:dyDescent="0.25">
      <c r="A11" s="1">
        <v>4.0999999999999996</v>
      </c>
      <c r="B11" s="13">
        <v>270</v>
      </c>
      <c r="C11" s="13">
        <v>285</v>
      </c>
      <c r="F11" s="14"/>
      <c r="G11" s="14"/>
    </row>
    <row r="12" spans="1:7" x14ac:dyDescent="0.25">
      <c r="A12" s="1">
        <v>4.2</v>
      </c>
      <c r="B12" s="13">
        <v>290</v>
      </c>
      <c r="C12" s="13">
        <v>310</v>
      </c>
      <c r="F12" s="14"/>
      <c r="G12" s="14"/>
    </row>
    <row r="13" spans="1:7" x14ac:dyDescent="0.25">
      <c r="A13" s="1">
        <v>4.3</v>
      </c>
      <c r="B13" s="13">
        <v>310</v>
      </c>
      <c r="C13" s="13">
        <v>330</v>
      </c>
      <c r="F13" s="14"/>
      <c r="G13" s="14"/>
    </row>
    <row r="14" spans="1:7" x14ac:dyDescent="0.25">
      <c r="A14" s="1"/>
      <c r="B14" s="13"/>
      <c r="C14" s="13"/>
      <c r="F14" s="14"/>
      <c r="G14" s="14"/>
    </row>
    <row r="15" spans="1:7" x14ac:dyDescent="0.25">
      <c r="A15" s="1"/>
      <c r="B15" s="14"/>
      <c r="C15" s="14"/>
      <c r="F15" s="14"/>
      <c r="G15" s="14"/>
    </row>
    <row r="16" spans="1:7" x14ac:dyDescent="0.25">
      <c r="A16" s="1"/>
      <c r="B16" s="14"/>
      <c r="C16" s="14"/>
      <c r="F16" s="14"/>
      <c r="G16" s="14"/>
    </row>
    <row r="17" spans="1:7" x14ac:dyDescent="0.25">
      <c r="A17" s="1"/>
      <c r="B17" s="14"/>
      <c r="C17" s="14"/>
      <c r="F17" s="14"/>
      <c r="G17" s="14"/>
    </row>
    <row r="18" spans="1:7" x14ac:dyDescent="0.25">
      <c r="A18" s="1"/>
      <c r="B18" s="14"/>
      <c r="C18" s="14"/>
      <c r="F18" s="14"/>
      <c r="G18" s="14"/>
    </row>
    <row r="19" spans="1:7" x14ac:dyDescent="0.25">
      <c r="A19" s="1"/>
      <c r="B19" s="14"/>
      <c r="C19" s="14"/>
      <c r="F19" s="14"/>
      <c r="G19" s="14"/>
    </row>
    <row r="20" spans="1:7" x14ac:dyDescent="0.25">
      <c r="A20" s="1"/>
      <c r="B20" s="14"/>
      <c r="C20" s="14"/>
      <c r="F20" s="14"/>
      <c r="G20" s="14"/>
    </row>
    <row r="21" spans="1:7" x14ac:dyDescent="0.25">
      <c r="A21" s="1"/>
      <c r="B21" s="14"/>
      <c r="C21" s="14"/>
      <c r="F21" s="14"/>
      <c r="G21" s="14"/>
    </row>
    <row r="22" spans="1:7" x14ac:dyDescent="0.25">
      <c r="A22" s="1"/>
      <c r="B22" s="14"/>
      <c r="C22" s="14"/>
      <c r="F22" s="14"/>
      <c r="G22" s="14"/>
    </row>
    <row r="23" spans="1:7" x14ac:dyDescent="0.25">
      <c r="A23" s="1"/>
      <c r="B23" s="14"/>
      <c r="C23" s="14"/>
      <c r="F23" s="14"/>
      <c r="G23" s="14"/>
    </row>
    <row r="24" spans="1:7" x14ac:dyDescent="0.25">
      <c r="A24" s="1"/>
      <c r="B24" s="14"/>
      <c r="C24" s="14"/>
      <c r="F24" s="14"/>
      <c r="G24" s="14"/>
    </row>
    <row r="25" spans="1:7" x14ac:dyDescent="0.25">
      <c r="A25" s="1"/>
      <c r="B25" s="14"/>
      <c r="C25" s="14"/>
      <c r="F25" s="14"/>
      <c r="G25" s="14"/>
    </row>
    <row r="26" spans="1:7" x14ac:dyDescent="0.25">
      <c r="A26" s="1"/>
      <c r="B26" s="14"/>
      <c r="C26" s="14"/>
      <c r="F26" s="14"/>
      <c r="G26" s="14"/>
    </row>
    <row r="27" spans="1:7" x14ac:dyDescent="0.25">
      <c r="A27" s="1"/>
      <c r="B27" s="14"/>
      <c r="C27" s="14"/>
      <c r="F27" s="14"/>
      <c r="G27" s="14"/>
    </row>
    <row r="28" spans="1:7" x14ac:dyDescent="0.25">
      <c r="A28" s="1"/>
      <c r="B28" s="14"/>
      <c r="C28" s="14"/>
      <c r="F28" s="14"/>
      <c r="G28" s="14"/>
    </row>
    <row r="29" spans="1:7" x14ac:dyDescent="0.25">
      <c r="A29" s="1"/>
      <c r="B29" s="14"/>
      <c r="C29" s="14"/>
      <c r="F29" s="14"/>
      <c r="G29" s="14"/>
    </row>
    <row r="30" spans="1:7" x14ac:dyDescent="0.25">
      <c r="A30" s="1"/>
      <c r="B30" s="14"/>
      <c r="C30" s="14"/>
      <c r="F30" s="14"/>
      <c r="G30" s="14"/>
    </row>
    <row r="31" spans="1:7" x14ac:dyDescent="0.25">
      <c r="A31" s="1"/>
      <c r="B31" s="14"/>
      <c r="C31" s="14"/>
      <c r="F31" s="14"/>
      <c r="G31" s="14"/>
    </row>
    <row r="32" spans="1:7" x14ac:dyDescent="0.25">
      <c r="A32" s="1"/>
      <c r="B32" s="14"/>
      <c r="C32" s="14"/>
      <c r="F32" s="14"/>
      <c r="G32" s="14"/>
    </row>
    <row r="33" spans="1:7" x14ac:dyDescent="0.25">
      <c r="A33" s="1"/>
      <c r="B33" s="14"/>
      <c r="C33" s="14"/>
      <c r="F33" s="14"/>
      <c r="G33" s="14"/>
    </row>
    <row r="34" spans="1:7" x14ac:dyDescent="0.25">
      <c r="A34" s="1"/>
      <c r="B34" s="14"/>
      <c r="C34" s="14"/>
      <c r="F34" s="14"/>
      <c r="G3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D23E-4AC5-4F9F-B08A-F1D989D4ABFB}">
  <dimension ref="A1:C13"/>
  <sheetViews>
    <sheetView workbookViewId="0">
      <selection activeCell="E28" sqref="E28"/>
    </sheetView>
  </sheetViews>
  <sheetFormatPr defaultRowHeight="15" x14ac:dyDescent="0.25"/>
  <cols>
    <col min="2" max="2" width="15.5703125" style="1" customWidth="1"/>
    <col min="3" max="3" width="17" style="1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s="1">
        <v>1.1000000000000001</v>
      </c>
      <c r="B2" s="13">
        <v>70</v>
      </c>
      <c r="C2" s="13">
        <v>90</v>
      </c>
    </row>
    <row r="3" spans="1:3" x14ac:dyDescent="0.25">
      <c r="A3" s="1">
        <v>1.2</v>
      </c>
      <c r="B3" s="13">
        <v>90</v>
      </c>
      <c r="C3" s="13">
        <v>100</v>
      </c>
    </row>
    <row r="4" spans="1:3" x14ac:dyDescent="0.25">
      <c r="A4" s="1">
        <v>1.3</v>
      </c>
      <c r="B4" s="13">
        <v>105</v>
      </c>
      <c r="C4" s="13">
        <v>115</v>
      </c>
    </row>
    <row r="5" spans="1:3" x14ac:dyDescent="0.25">
      <c r="A5" s="1">
        <v>2.1</v>
      </c>
      <c r="B5" s="1">
        <v>144</v>
      </c>
      <c r="C5" s="1">
        <v>154</v>
      </c>
    </row>
    <row r="6" spans="1:3" x14ac:dyDescent="0.25">
      <c r="A6" s="1">
        <v>2.2000000000000002</v>
      </c>
      <c r="B6" s="1">
        <v>155</v>
      </c>
      <c r="C6" s="1">
        <v>170</v>
      </c>
    </row>
    <row r="7" spans="1:3" x14ac:dyDescent="0.25">
      <c r="A7" s="1">
        <v>2.2999999999999998</v>
      </c>
      <c r="B7" s="1">
        <v>175</v>
      </c>
      <c r="C7" s="1">
        <v>190</v>
      </c>
    </row>
    <row r="8" spans="1:3" x14ac:dyDescent="0.25">
      <c r="A8" s="1">
        <v>3.1</v>
      </c>
      <c r="B8" s="1">
        <v>215</v>
      </c>
      <c r="C8" s="1">
        <v>225</v>
      </c>
    </row>
    <row r="9" spans="1:3" x14ac:dyDescent="0.25">
      <c r="A9" s="1">
        <v>3.2</v>
      </c>
      <c r="B9" s="1">
        <v>235</v>
      </c>
      <c r="C9" s="1">
        <v>242</v>
      </c>
    </row>
    <row r="10" spans="1:3" x14ac:dyDescent="0.25">
      <c r="A10" s="1">
        <v>3.3</v>
      </c>
      <c r="B10" s="1">
        <v>248</v>
      </c>
      <c r="C10" s="1">
        <v>259</v>
      </c>
    </row>
    <row r="11" spans="1:3" x14ac:dyDescent="0.25">
      <c r="A11" s="1">
        <v>4.0999999999999996</v>
      </c>
      <c r="B11" s="1">
        <v>290</v>
      </c>
      <c r="C11" s="1">
        <v>300</v>
      </c>
    </row>
    <row r="12" spans="1:3" x14ac:dyDescent="0.25">
      <c r="A12" s="1">
        <v>4.2</v>
      </c>
      <c r="B12" s="1">
        <v>310</v>
      </c>
      <c r="C12" s="1">
        <v>330</v>
      </c>
    </row>
    <row r="13" spans="1:3" x14ac:dyDescent="0.25">
      <c r="A13" s="1">
        <v>4.3</v>
      </c>
      <c r="B13" s="1">
        <v>330</v>
      </c>
      <c r="C13" s="1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impact pipe</vt:lpstr>
      <vt:lpstr>microphone</vt:lpstr>
      <vt:lpstr>csv for code (pipe)</vt:lpstr>
      <vt:lpstr>csv for code (mic)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2025-05-02T22:57:25Z</dcterms:modified>
</cp:coreProperties>
</file>